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9267E96F-7A9B-4AFC-B9E1-DC54EBF39C15}" xr6:coauthVersionLast="47" xr6:coauthVersionMax="47" xr10:uidLastSave="{00000000-0000-0000-0000-000000000000}"/>
  <bookViews>
    <workbookView xWindow="-28920" yWindow="-4785" windowWidth="29040" windowHeight="15720" activeTab="4" xr2:uid="{21558355-1702-444E-8916-41E7BAA80B16}"/>
  </bookViews>
  <sheets>
    <sheet name="バックオフォスソフト" sheetId="4" r:id="rId1"/>
    <sheet name="介護ソフト不変" sheetId="3" r:id="rId2"/>
    <sheet name="介護ソフト変動" sheetId="2" r:id="rId3"/>
    <sheet name="見守り機器" sheetId="1" r:id="rId4"/>
    <sheet name="見守り機器とインカム" sheetId="8" r:id="rId5"/>
    <sheet name="移乗支援" sheetId="7" r:id="rId6"/>
    <sheet name="パッケージ型" sheetId="5" r:id="rId7"/>
    <sheet name="機器導入と業務改善" sheetId="6" r:id="rId8"/>
  </sheets>
  <definedNames>
    <definedName name="_xlnm.Print_Area" localSheetId="0">バックオフォスソフト!$A$1:$O$27</definedName>
    <definedName name="_xlnm.Print_Area" localSheetId="6">パッケージ型!$A$1:$O$27</definedName>
    <definedName name="_xlnm.Print_Area" localSheetId="5">移乗支援!$A$1:$O$27</definedName>
    <definedName name="_xlnm.Print_Area" localSheetId="1">介護ソフト不変!$A$1:$O$27</definedName>
    <definedName name="_xlnm.Print_Area" localSheetId="2">介護ソフト変動!$A$1:$O$27</definedName>
    <definedName name="_xlnm.Print_Area" localSheetId="7">機器導入と業務改善!$A$1:$O$27</definedName>
    <definedName name="_xlnm.Print_Area" localSheetId="3">見守り機器!$A$1:$O$27</definedName>
    <definedName name="_xlnm.Print_Area" localSheetId="4">見守り機器とインカム!$A$1:$O$27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8" l="1"/>
  <c r="H18" i="8"/>
  <c r="L17" i="8"/>
  <c r="M17" i="8" s="1"/>
  <c r="J17" i="8"/>
  <c r="K17" i="8" s="1"/>
  <c r="L16" i="8"/>
  <c r="M16" i="8" s="1"/>
  <c r="K16" i="8"/>
  <c r="J16" i="8"/>
  <c r="L15" i="8"/>
  <c r="M15" i="8" s="1"/>
  <c r="J15" i="8"/>
  <c r="K15" i="8" s="1"/>
  <c r="L14" i="8"/>
  <c r="M14" i="8" s="1"/>
  <c r="K14" i="8"/>
  <c r="J14" i="8"/>
  <c r="L13" i="8"/>
  <c r="M13" i="8" s="1"/>
  <c r="J13" i="8"/>
  <c r="K13" i="8" s="1"/>
  <c r="L12" i="8"/>
  <c r="M12" i="8" s="1"/>
  <c r="K12" i="8"/>
  <c r="J12" i="8"/>
  <c r="L11" i="8"/>
  <c r="J11" i="8"/>
  <c r="K11" i="8" s="1"/>
  <c r="M11" i="8" s="1"/>
  <c r="L10" i="8"/>
  <c r="J10" i="8"/>
  <c r="K10" i="8" s="1"/>
  <c r="L9" i="8"/>
  <c r="J9" i="8"/>
  <c r="K9" i="8" s="1"/>
  <c r="L8" i="8"/>
  <c r="K8" i="8"/>
  <c r="J8" i="8"/>
  <c r="I18" i="7"/>
  <c r="H18" i="7"/>
  <c r="L17" i="7"/>
  <c r="M17" i="7" s="1"/>
  <c r="K17" i="7"/>
  <c r="J17" i="7"/>
  <c r="L16" i="7"/>
  <c r="M16" i="7" s="1"/>
  <c r="K16" i="7"/>
  <c r="J16" i="7"/>
  <c r="L15" i="7"/>
  <c r="M15" i="7" s="1"/>
  <c r="K15" i="7"/>
  <c r="J15" i="7"/>
  <c r="L14" i="7"/>
  <c r="M14" i="7" s="1"/>
  <c r="K14" i="7"/>
  <c r="J14" i="7"/>
  <c r="L13" i="7"/>
  <c r="M13" i="7" s="1"/>
  <c r="K13" i="7"/>
  <c r="J13" i="7"/>
  <c r="L12" i="7"/>
  <c r="M12" i="7" s="1"/>
  <c r="K12" i="7"/>
  <c r="J12" i="7"/>
  <c r="L11" i="7"/>
  <c r="M11" i="7" s="1"/>
  <c r="K11" i="7"/>
  <c r="J11" i="7"/>
  <c r="L10" i="7"/>
  <c r="K10" i="7"/>
  <c r="J10" i="7"/>
  <c r="L9" i="7"/>
  <c r="M9" i="7" s="1"/>
  <c r="K9" i="7"/>
  <c r="J9" i="7"/>
  <c r="L8" i="7"/>
  <c r="J8" i="7"/>
  <c r="J18" i="7" s="1"/>
  <c r="I18" i="6"/>
  <c r="H18" i="6"/>
  <c r="L17" i="6"/>
  <c r="J17" i="6"/>
  <c r="K17" i="6" s="1"/>
  <c r="M17" i="6" s="1"/>
  <c r="L16" i="6"/>
  <c r="M16" i="6" s="1"/>
  <c r="K16" i="6"/>
  <c r="J16" i="6"/>
  <c r="L15" i="6"/>
  <c r="J15" i="6"/>
  <c r="K15" i="6" s="1"/>
  <c r="M15" i="6" s="1"/>
  <c r="L14" i="6"/>
  <c r="M14" i="6" s="1"/>
  <c r="K14" i="6"/>
  <c r="J14" i="6"/>
  <c r="L13" i="6"/>
  <c r="J13" i="6"/>
  <c r="K13" i="6" s="1"/>
  <c r="M13" i="6" s="1"/>
  <c r="L12" i="6"/>
  <c r="M12" i="6" s="1"/>
  <c r="K12" i="6"/>
  <c r="J12" i="6"/>
  <c r="L11" i="6"/>
  <c r="J11" i="6"/>
  <c r="K11" i="6" s="1"/>
  <c r="M11" i="6" s="1"/>
  <c r="L10" i="6"/>
  <c r="J10" i="6"/>
  <c r="K10" i="6" s="1"/>
  <c r="L9" i="6"/>
  <c r="J9" i="6"/>
  <c r="K9" i="6" s="1"/>
  <c r="L8" i="6"/>
  <c r="K8" i="6"/>
  <c r="J8" i="6"/>
  <c r="I18" i="5"/>
  <c r="H18" i="5"/>
  <c r="L17" i="5"/>
  <c r="J17" i="5"/>
  <c r="K17" i="5" s="1"/>
  <c r="M17" i="5" s="1"/>
  <c r="L16" i="5"/>
  <c r="M16" i="5" s="1"/>
  <c r="K16" i="5"/>
  <c r="J16" i="5"/>
  <c r="L15" i="5"/>
  <c r="J15" i="5"/>
  <c r="K15" i="5" s="1"/>
  <c r="M15" i="5" s="1"/>
  <c r="L14" i="5"/>
  <c r="M14" i="5" s="1"/>
  <c r="K14" i="5"/>
  <c r="J14" i="5"/>
  <c r="L13" i="5"/>
  <c r="J13" i="5"/>
  <c r="K13" i="5" s="1"/>
  <c r="M13" i="5" s="1"/>
  <c r="L12" i="5"/>
  <c r="M12" i="5" s="1"/>
  <c r="K12" i="5"/>
  <c r="J12" i="5"/>
  <c r="L11" i="5"/>
  <c r="J11" i="5"/>
  <c r="K11" i="5" s="1"/>
  <c r="M11" i="5" s="1"/>
  <c r="L10" i="5"/>
  <c r="M10" i="5" s="1"/>
  <c r="K10" i="5"/>
  <c r="J10" i="5"/>
  <c r="L9" i="5"/>
  <c r="J9" i="5"/>
  <c r="K9" i="5" s="1"/>
  <c r="M9" i="5" s="1"/>
  <c r="L8" i="5"/>
  <c r="M8" i="5" s="1"/>
  <c r="K8" i="5"/>
  <c r="K18" i="5" s="1"/>
  <c r="J8" i="5"/>
  <c r="J18" i="5" s="1"/>
  <c r="I18" i="4"/>
  <c r="H18" i="4"/>
  <c r="L17" i="4"/>
  <c r="M17" i="4" s="1"/>
  <c r="J17" i="4"/>
  <c r="K17" i="4" s="1"/>
  <c r="L16" i="4"/>
  <c r="J16" i="4"/>
  <c r="K16" i="4" s="1"/>
  <c r="L15" i="4"/>
  <c r="M15" i="4" s="1"/>
  <c r="J15" i="4"/>
  <c r="K15" i="4" s="1"/>
  <c r="J14" i="4"/>
  <c r="K14" i="4" s="1"/>
  <c r="L13" i="4"/>
  <c r="J13" i="4"/>
  <c r="K13" i="4" s="1"/>
  <c r="L12" i="4"/>
  <c r="J12" i="4"/>
  <c r="K12" i="4" s="1"/>
  <c r="L11" i="4"/>
  <c r="M11" i="4" s="1"/>
  <c r="J11" i="4"/>
  <c r="K11" i="4" s="1"/>
  <c r="L10" i="4"/>
  <c r="M10" i="4" s="1"/>
  <c r="J10" i="4"/>
  <c r="K10" i="4" s="1"/>
  <c r="L9" i="4"/>
  <c r="J9" i="4"/>
  <c r="K9" i="4" s="1"/>
  <c r="L8" i="4"/>
  <c r="J8" i="4"/>
  <c r="M10" i="8" l="1"/>
  <c r="M9" i="8"/>
  <c r="L18" i="8"/>
  <c r="K18" i="8"/>
  <c r="J18" i="8"/>
  <c r="M8" i="8"/>
  <c r="K8" i="7"/>
  <c r="K18" i="7" s="1"/>
  <c r="M10" i="7"/>
  <c r="L18" i="7"/>
  <c r="M10" i="6"/>
  <c r="M9" i="6"/>
  <c r="L18" i="6"/>
  <c r="J18" i="6"/>
  <c r="K18" i="6"/>
  <c r="M8" i="6"/>
  <c r="M18" i="5"/>
  <c r="L18" i="5"/>
  <c r="J18" i="4"/>
  <c r="M16" i="4"/>
  <c r="M12" i="4"/>
  <c r="M9" i="4"/>
  <c r="M13" i="4"/>
  <c r="L14" i="4" s="1"/>
  <c r="K8" i="4"/>
  <c r="K18" i="4" s="1"/>
  <c r="M18" i="8" l="1"/>
  <c r="M8" i="7"/>
  <c r="M18" i="7" s="1"/>
  <c r="M18" i="6"/>
  <c r="M14" i="4"/>
  <c r="L18" i="4"/>
  <c r="M8" i="4"/>
  <c r="M18" i="4" s="1"/>
  <c r="I18" i="3" l="1"/>
  <c r="H18" i="3"/>
  <c r="J17" i="3"/>
  <c r="K17" i="3" s="1"/>
  <c r="L16" i="3"/>
  <c r="J16" i="3"/>
  <c r="K16" i="3" s="1"/>
  <c r="L15" i="3"/>
  <c r="J15" i="3"/>
  <c r="K15" i="3" s="1"/>
  <c r="J14" i="3"/>
  <c r="K14" i="3" s="1"/>
  <c r="L13" i="3"/>
  <c r="J13" i="3"/>
  <c r="K13" i="3" s="1"/>
  <c r="L12" i="3"/>
  <c r="M12" i="3" s="1"/>
  <c r="K12" i="3"/>
  <c r="J12" i="3"/>
  <c r="L11" i="3"/>
  <c r="J11" i="3"/>
  <c r="K11" i="3" s="1"/>
  <c r="M11" i="3" s="1"/>
  <c r="L10" i="3"/>
  <c r="M10" i="3" s="1"/>
  <c r="K10" i="3"/>
  <c r="J10" i="3"/>
  <c r="L9" i="3"/>
  <c r="J9" i="3"/>
  <c r="K9" i="3" s="1"/>
  <c r="M9" i="3" s="1"/>
  <c r="L8" i="3"/>
  <c r="J8" i="3"/>
  <c r="I18" i="2"/>
  <c r="H18" i="2"/>
  <c r="J17" i="2"/>
  <c r="K17" i="2" s="1"/>
  <c r="L16" i="2"/>
  <c r="M16" i="2" s="1"/>
  <c r="J16" i="2"/>
  <c r="K16" i="2" s="1"/>
  <c r="L15" i="2"/>
  <c r="M15" i="2" s="1"/>
  <c r="J15" i="2"/>
  <c r="K15" i="2" s="1"/>
  <c r="J14" i="2"/>
  <c r="K14" i="2" s="1"/>
  <c r="L13" i="2"/>
  <c r="J13" i="2"/>
  <c r="K13" i="2" s="1"/>
  <c r="L12" i="2"/>
  <c r="M12" i="2" s="1"/>
  <c r="J12" i="2"/>
  <c r="K12" i="2" s="1"/>
  <c r="L11" i="2"/>
  <c r="J11" i="2"/>
  <c r="K11" i="2" s="1"/>
  <c r="L10" i="2"/>
  <c r="J10" i="2"/>
  <c r="K10" i="2" s="1"/>
  <c r="L9" i="2"/>
  <c r="M9" i="2" s="1"/>
  <c r="J9" i="2"/>
  <c r="K9" i="2" s="1"/>
  <c r="L8" i="2"/>
  <c r="J8" i="2"/>
  <c r="I18" i="1"/>
  <c r="H18" i="1"/>
  <c r="J17" i="1"/>
  <c r="K17" i="1" s="1"/>
  <c r="L16" i="1"/>
  <c r="J16" i="1"/>
  <c r="K16" i="1" s="1"/>
  <c r="L15" i="1"/>
  <c r="J15" i="1"/>
  <c r="K15" i="1" s="1"/>
  <c r="M15" i="1" s="1"/>
  <c r="J14" i="1"/>
  <c r="K14" i="1" s="1"/>
  <c r="L13" i="1"/>
  <c r="J13" i="1"/>
  <c r="K13" i="1" s="1"/>
  <c r="M13" i="1" s="1"/>
  <c r="L14" i="1" s="1"/>
  <c r="M14" i="1" s="1"/>
  <c r="L12" i="1"/>
  <c r="M12" i="1" s="1"/>
  <c r="K12" i="1"/>
  <c r="J12" i="1"/>
  <c r="L11" i="1"/>
  <c r="K11" i="1"/>
  <c r="M11" i="1" s="1"/>
  <c r="J11" i="1"/>
  <c r="L10" i="1"/>
  <c r="M10" i="1" s="1"/>
  <c r="K10" i="1"/>
  <c r="J10" i="1"/>
  <c r="L9" i="1"/>
  <c r="J9" i="1"/>
  <c r="K9" i="1" s="1"/>
  <c r="L8" i="1"/>
  <c r="K8" i="1"/>
  <c r="J8" i="1"/>
  <c r="M9" i="1" l="1"/>
  <c r="M16" i="3"/>
  <c r="M13" i="3"/>
  <c r="L14" i="3" s="1"/>
  <c r="J18" i="3"/>
  <c r="M15" i="3"/>
  <c r="K8" i="3"/>
  <c r="M8" i="3"/>
  <c r="J18" i="2"/>
  <c r="M16" i="1"/>
  <c r="K18" i="1"/>
  <c r="J18" i="1"/>
  <c r="K18" i="3"/>
  <c r="L17" i="3"/>
  <c r="M17" i="3" s="1"/>
  <c r="M11" i="2"/>
  <c r="M10" i="2"/>
  <c r="L17" i="2"/>
  <c r="M17" i="2" s="1"/>
  <c r="M13" i="2"/>
  <c r="L14" i="2" s="1"/>
  <c r="K8" i="2"/>
  <c r="K18" i="2" s="1"/>
  <c r="M8" i="2"/>
  <c r="L17" i="1"/>
  <c r="M17" i="1" s="1"/>
  <c r="M8" i="1"/>
  <c r="M18" i="1" l="1"/>
  <c r="M14" i="3"/>
  <c r="M18" i="3" s="1"/>
  <c r="L18" i="3"/>
  <c r="M14" i="2"/>
  <c r="M18" i="2" s="1"/>
  <c r="L18" i="2"/>
  <c r="L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3" authorId="0" shapeId="0" xr:uid="{879BF7F1-1A92-49D6-A310-E7465D1D36CD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介護ソフトおよびその付帯費用は太線から下のセルに入力
</t>
        </r>
      </text>
    </comment>
    <comment ref="D13" authorId="0" shapeId="0" xr:uid="{55A0133F-4CDF-4B6C-B25D-B2EC704C70D4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E13" authorId="0" shapeId="0" xr:uid="{7ADFE70B-524B-4588-B481-A235ED351C4F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介護ソフトに付帯経費がある場合、
介護ソフトのすぐ下のセルに付帯費用を入力してください。</t>
        </r>
      </text>
    </comment>
    <comment ref="D14" authorId="0" shapeId="0" xr:uid="{0D800B65-425B-4FBF-9C74-B826113AD7D4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5" authorId="0" shapeId="0" xr:uid="{1B04D4D9-0433-42F9-9291-55A904D63498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6" authorId="0" shapeId="0" xr:uid="{48E605F9-7D82-4E3F-B7B1-B2F0DC7AD003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7" authorId="0" shapeId="0" xr:uid="{0C71198C-5421-4D2A-A99F-B026A44A3834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3" authorId="0" shapeId="0" xr:uid="{77B56AA4-A97A-4261-A94B-8E7E23E05E9F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4" authorId="0" shapeId="0" xr:uid="{93C04CFC-4149-4DEC-84F2-706E5AD4A90E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5" authorId="0" shapeId="0" xr:uid="{2696A28E-D203-4411-AD37-6FEF0414E227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6" authorId="0" shapeId="0" xr:uid="{29D7F128-D5A0-4908-B316-2DB41CE62758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7" authorId="0" shapeId="0" xr:uid="{2B3991AA-8A0E-4F44-A62B-F400F84D6BD7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3" authorId="0" shapeId="0" xr:uid="{23142183-5A0B-4BD9-828E-E09DB2B83DA5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介護ソフトおよびその付帯費用は太線から下のセルに入力
</t>
        </r>
      </text>
    </comment>
    <comment ref="D13" authorId="0" shapeId="0" xr:uid="{3C4D0510-3E61-45CD-BA4A-9A2D60A96BE8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E13" authorId="0" shapeId="0" xr:uid="{B1D62543-CD49-4C1A-8CCB-E53F994471F8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介護ソフトに付帯経費がある場合、
介護ソフトのすぐ下のセルに付帯費用を入力してください。</t>
        </r>
      </text>
    </comment>
    <comment ref="D14" authorId="0" shapeId="0" xr:uid="{09C4C2FD-3259-4E86-AE45-7119FEB839D8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5" authorId="0" shapeId="0" xr:uid="{4127C6D7-8618-4A0A-8E5E-F6D14EAA5C3F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6" authorId="0" shapeId="0" xr:uid="{D495569E-C9B5-4A30-A42E-2663315A1C24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7" authorId="0" shapeId="0" xr:uid="{4DC92BE1-F0F3-444E-B995-62F363B242C3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3" authorId="0" shapeId="0" xr:uid="{D76F2614-D5DB-4CC9-A03A-4C6633B980B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介護ソフトおよびその付帯費用は太線から下のセルに入力
</t>
        </r>
      </text>
    </comment>
    <comment ref="D13" authorId="0" shapeId="0" xr:uid="{7307F4AD-6405-4E93-B3C6-8E87EA9173AD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E13" authorId="0" shapeId="0" xr:uid="{5D8C0BF3-8F58-40A5-A6F6-9EF7FB92EBB9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介護ソフトに付帯経費がある場合、
介護ソフトのすぐ下のセルに付帯費用を入力してください。</t>
        </r>
      </text>
    </comment>
    <comment ref="D14" authorId="0" shapeId="0" xr:uid="{FDA64B50-D18D-4D3B-B2EB-88DDE76FC0A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5" authorId="0" shapeId="0" xr:uid="{820216BE-6C7D-4139-B2F8-BC7731FCDCCA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6" authorId="0" shapeId="0" xr:uid="{4F7BE225-C00E-40A5-AAB7-CD273487B108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7" authorId="0" shapeId="0" xr:uid="{7717C29D-476F-4D71-8C8E-042C31B77242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3" authorId="0" shapeId="0" xr:uid="{9EC82FE0-7734-491E-A48F-F9A1BD2D85F3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介護ソフトおよびその付帯費用は太線から下のセルに入力
</t>
        </r>
      </text>
    </comment>
    <comment ref="D13" authorId="0" shapeId="0" xr:uid="{57B97B4B-16A1-44AE-80E1-7B4BDD746B42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E13" authorId="0" shapeId="0" xr:uid="{7796228D-3596-4124-8D8D-81EEC6926242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介護ソフトに付帯経費がある場合、
介護ソフトのすぐ下のセルに付帯費用を入力してください。</t>
        </r>
      </text>
    </comment>
    <comment ref="D14" authorId="0" shapeId="0" xr:uid="{24B7D733-E612-4A50-B12F-179356196126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5" authorId="0" shapeId="0" xr:uid="{AC3BA94F-1A85-4AC2-95B2-263465767C03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6" authorId="0" shapeId="0" xr:uid="{AFA7C7C3-23D0-4105-9CFB-F90403FDB4C4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7" authorId="0" shapeId="0" xr:uid="{BBE48643-BB66-43A7-ACDF-8AFC208B4058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3" authorId="0" shapeId="0" xr:uid="{36FA267B-C802-47CF-A114-E984EB246E72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介護ソフトおよびその付帯費用は太線から下のセルに入力
</t>
        </r>
      </text>
    </comment>
    <comment ref="D13" authorId="0" shapeId="0" xr:uid="{2ADA26FA-A827-45B2-B9A1-2D2BA20E7516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E13" authorId="0" shapeId="0" xr:uid="{E8960D95-B0DF-43CB-8E70-E7B5F876A2C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介護ソフトに付帯経費がある場合、
介護ソフトのすぐ下のセルに付帯費用を入力してください。</t>
        </r>
      </text>
    </comment>
    <comment ref="D14" authorId="0" shapeId="0" xr:uid="{2880EDC6-B2BD-4512-81AA-ADAD3610760D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5" authorId="0" shapeId="0" xr:uid="{BEEE8D3D-D4DC-4897-AAE1-9A8267DC56E4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6" authorId="0" shapeId="0" xr:uid="{606862EA-7BD5-48A5-AEC9-41AE4A9CFD42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7" authorId="0" shapeId="0" xr:uid="{498A28AA-7476-4A71-9019-0E11465F9E6B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3" authorId="0" shapeId="0" xr:uid="{460BA1EC-E56E-40BC-87A7-B8E96B8629F2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介護ソフトおよびその付帯費用は太線から下のセルに入力
</t>
        </r>
      </text>
    </comment>
    <comment ref="D13" authorId="0" shapeId="0" xr:uid="{58B1233E-B96E-49E1-9F6E-F7EF8B1EAEDF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E13" authorId="0" shapeId="0" xr:uid="{69CBD735-5ED8-4480-9D09-3545D9F1456E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介護ソフトに付帯経費がある場合、
介護ソフトのすぐ下のセルに付帯費用を入力してください。</t>
        </r>
      </text>
    </comment>
    <comment ref="D14" authorId="0" shapeId="0" xr:uid="{6E89A4E1-F54C-4BDB-82FA-FFEE7E294E4E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5" authorId="0" shapeId="0" xr:uid="{6677A402-1A17-4EEA-B4CA-934B6B6021CF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6" authorId="0" shapeId="0" xr:uid="{F41BC657-762D-4E6D-85B3-5291A6BC511E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7" authorId="0" shapeId="0" xr:uid="{221BFEC7-8846-4AEC-96AA-9ED4C4484A4B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3" authorId="0" shapeId="0" xr:uid="{E70167B2-A99F-4D5D-A647-3C3A37863316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介護ソフトおよびその付帯費用は太線から下のセルに入力
</t>
        </r>
      </text>
    </comment>
    <comment ref="D13" authorId="0" shapeId="0" xr:uid="{0126368F-8B43-4E67-8D4D-8A0DE61BD13D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E13" authorId="0" shapeId="0" xr:uid="{2026EA25-C73A-4B6A-98D3-EF9FC311FB7B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介護ソフトに付帯経費がある場合、
介護ソフトのすぐ下のセルに付帯費用を入力してください。</t>
        </r>
      </text>
    </comment>
    <comment ref="D14" authorId="0" shapeId="0" xr:uid="{0CAE0A73-E1DC-412B-B4C4-973D4EDC334D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5" authorId="0" shapeId="0" xr:uid="{8129A2CB-A03E-4CC5-858A-161BFBE4AA3A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6" authorId="0" shapeId="0" xr:uid="{AC1945C7-2DC0-424C-88E5-20A1E5B5C758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  <comment ref="D17" authorId="0" shapeId="0" xr:uid="{FAC2EFBD-8D16-4E71-A3F4-5D8BE37AC012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介護ソフトの基準額算定のため、
ソフトが職員数に応じてライセンス数が変動するか否か、
変動する場合の職員数を選択してください。</t>
        </r>
      </text>
    </comment>
  </commentList>
</comments>
</file>

<file path=xl/sharedStrings.xml><?xml version="1.0" encoding="utf-8"?>
<sst xmlns="http://schemas.openxmlformats.org/spreadsheetml/2006/main" count="939" uniqueCount="127">
  <si>
    <t>様式第１号別紙３</t>
    <rPh sb="0" eb="2">
      <t>ヨウシキ</t>
    </rPh>
    <rPh sb="2" eb="3">
      <t>ダイ</t>
    </rPh>
    <rPh sb="4" eb="5">
      <t>ゴウ</t>
    </rPh>
    <rPh sb="5" eb="7">
      <t>ベッシ</t>
    </rPh>
    <phoneticPr fontId="3"/>
  </si>
  <si>
    <r>
      <t>※本書は</t>
    </r>
    <r>
      <rPr>
        <b/>
        <u/>
        <sz val="12"/>
        <rFont val="ＭＳ Ｐゴシック"/>
        <family val="3"/>
        <charset val="128"/>
      </rPr>
      <t>事業所ごと</t>
    </r>
    <r>
      <rPr>
        <sz val="12"/>
        <rFont val="ＭＳ Ｐゴシック"/>
        <family val="3"/>
        <charset val="128"/>
      </rPr>
      <t>に</t>
    </r>
    <r>
      <rPr>
        <sz val="14"/>
        <color theme="1"/>
        <rFont val="ＭＳ Ｐゴシック"/>
        <family val="3"/>
        <charset val="128"/>
      </rPr>
      <t>１枚</t>
    </r>
    <r>
      <rPr>
        <sz val="12"/>
        <rFont val="ＭＳ Ｐゴシック"/>
        <family val="3"/>
        <charset val="128"/>
      </rPr>
      <t>作成願います。</t>
    </r>
    <rPh sb="1" eb="3">
      <t>ホンショ</t>
    </rPh>
    <rPh sb="4" eb="7">
      <t>ジギョウショ</t>
    </rPh>
    <rPh sb="11" eb="12">
      <t>マイ</t>
    </rPh>
    <rPh sb="12" eb="14">
      <t>サクセイ</t>
    </rPh>
    <rPh sb="14" eb="15">
      <t>ネガ</t>
    </rPh>
    <phoneticPr fontId="3"/>
  </si>
  <si>
    <t>サービス種別</t>
    <rPh sb="4" eb="6">
      <t>シュベツ</t>
    </rPh>
    <phoneticPr fontId="3"/>
  </si>
  <si>
    <t>令和8年度介護テクノロジー導入支援事業補助金所要額調書</t>
    <rPh sb="0" eb="2">
      <t>レイワ</t>
    </rPh>
    <rPh sb="3" eb="4">
      <t>ネン</t>
    </rPh>
    <rPh sb="4" eb="5">
      <t>ド</t>
    </rPh>
    <rPh sb="5" eb="7">
      <t>カイゴ</t>
    </rPh>
    <rPh sb="13" eb="15">
      <t>ドウニュウ</t>
    </rPh>
    <rPh sb="15" eb="17">
      <t>シエン</t>
    </rPh>
    <rPh sb="17" eb="19">
      <t>ジギョウ</t>
    </rPh>
    <rPh sb="19" eb="21">
      <t>ホジョ</t>
    </rPh>
    <rPh sb="21" eb="22">
      <t>キン</t>
    </rPh>
    <rPh sb="22" eb="24">
      <t>ショヨウ</t>
    </rPh>
    <rPh sb="24" eb="25">
      <t>ガク</t>
    </rPh>
    <rPh sb="25" eb="27">
      <t>チョウショ</t>
    </rPh>
    <phoneticPr fontId="3"/>
  </si>
  <si>
    <t>110_訪問介護</t>
  </si>
  <si>
    <t>120_訪問入浴介護</t>
  </si>
  <si>
    <t>※着色部分のみ入力願います。</t>
    <rPh sb="1" eb="5">
      <t>チャクショクブブン</t>
    </rPh>
    <rPh sb="7" eb="10">
      <t>ニュウリョクネガ</t>
    </rPh>
    <phoneticPr fontId="3"/>
  </si>
  <si>
    <t>法人（事業者）名</t>
    <rPh sb="0" eb="2">
      <t>ホウジン</t>
    </rPh>
    <rPh sb="3" eb="6">
      <t>ジギョウシャ</t>
    </rPh>
    <rPh sb="7" eb="8">
      <t>メイ</t>
    </rPh>
    <phoneticPr fontId="3"/>
  </si>
  <si>
    <t>130_訪問看護</t>
  </si>
  <si>
    <t>単位（円）</t>
    <rPh sb="0" eb="2">
      <t>タンイ</t>
    </rPh>
    <rPh sb="3" eb="4">
      <t>エン</t>
    </rPh>
    <phoneticPr fontId="3"/>
  </si>
  <si>
    <t>140_訪問リハビリテーション</t>
  </si>
  <si>
    <t>介護サービス事業所の種別・名称</t>
    <rPh sb="0" eb="2">
      <t>カイゴ</t>
    </rPh>
    <rPh sb="6" eb="9">
      <t>ジギョウショ</t>
    </rPh>
    <rPh sb="10" eb="12">
      <t>シュベツ</t>
    </rPh>
    <rPh sb="13" eb="15">
      <t>メイショウ</t>
    </rPh>
    <phoneticPr fontId="3"/>
  </si>
  <si>
    <t>定員数（人）
A</t>
    <rPh sb="0" eb="3">
      <t>テイインスウ</t>
    </rPh>
    <rPh sb="4" eb="5">
      <t>ニン</t>
    </rPh>
    <phoneticPr fontId="3"/>
  </si>
  <si>
    <t>常勤の職員数（人）
B</t>
    <rPh sb="0" eb="2">
      <t>ジョウキン</t>
    </rPh>
    <rPh sb="3" eb="6">
      <t>ショクインスウ</t>
    </rPh>
    <rPh sb="7" eb="8">
      <t>ニン</t>
    </rPh>
    <phoneticPr fontId="3"/>
  </si>
  <si>
    <r>
      <t xml:space="preserve">事業区分
C
</t>
    </r>
    <r>
      <rPr>
        <b/>
        <sz val="9"/>
        <color theme="1"/>
        <rFont val="ＭＳ Ｐゴシック"/>
        <family val="3"/>
        <charset val="128"/>
      </rPr>
      <t>【注意】介護ソフトは下段の太線下から選択</t>
    </r>
    <rPh sb="0" eb="4">
      <t>ジギョウクブン</t>
    </rPh>
    <rPh sb="8" eb="10">
      <t>チュウイ</t>
    </rPh>
    <rPh sb="11" eb="13">
      <t>カイゴ</t>
    </rPh>
    <rPh sb="17" eb="19">
      <t>ゲダン</t>
    </rPh>
    <rPh sb="20" eb="23">
      <t>フトセンシタ</t>
    </rPh>
    <rPh sb="25" eb="27">
      <t>センタク</t>
    </rPh>
    <phoneticPr fontId="3"/>
  </si>
  <si>
    <t>機器名
D</t>
    <rPh sb="0" eb="2">
      <t>キキ</t>
    </rPh>
    <rPh sb="2" eb="3">
      <t>メイ</t>
    </rPh>
    <phoneticPr fontId="3"/>
  </si>
  <si>
    <t>導入台数
E</t>
    <rPh sb="0" eb="2">
      <t>ドウニュウ</t>
    </rPh>
    <rPh sb="2" eb="4">
      <t>ダイスウ</t>
    </rPh>
    <phoneticPr fontId="3"/>
  </si>
  <si>
    <r>
      <t xml:space="preserve">総事業費
</t>
    </r>
    <r>
      <rPr>
        <b/>
        <sz val="9"/>
        <rFont val="ＭＳ Ｐゴシック"/>
        <family val="3"/>
        <charset val="128"/>
      </rPr>
      <t xml:space="preserve">（税抜）
</t>
    </r>
    <r>
      <rPr>
        <sz val="9"/>
        <rFont val="ＭＳ Ｐゴシック"/>
        <family val="3"/>
        <charset val="128"/>
      </rPr>
      <t>F</t>
    </r>
    <rPh sb="0" eb="3">
      <t>ソウジギョウ</t>
    </rPh>
    <rPh sb="3" eb="4">
      <t>ヒ</t>
    </rPh>
    <rPh sb="6" eb="8">
      <t>ゼイヌ</t>
    </rPh>
    <phoneticPr fontId="3"/>
  </si>
  <si>
    <r>
      <t>うち補助対象経費</t>
    </r>
    <r>
      <rPr>
        <b/>
        <sz val="9"/>
        <rFont val="ＭＳ Ｐゴシック"/>
        <family val="3"/>
        <charset val="128"/>
      </rPr>
      <t>（税抜）</t>
    </r>
    <r>
      <rPr>
        <sz val="9"/>
        <rFont val="ＭＳ Ｐゴシック"/>
        <family val="3"/>
        <charset val="128"/>
      </rPr>
      <t xml:space="preserve">
</t>
    </r>
    <r>
      <rPr>
        <b/>
        <sz val="9"/>
        <rFont val="ＭＳ Ｐゴシック"/>
        <family val="3"/>
        <charset val="128"/>
      </rPr>
      <t>G</t>
    </r>
    <rPh sb="2" eb="6">
      <t>ホジョタイショウ</t>
    </rPh>
    <rPh sb="6" eb="8">
      <t>ケイヒ</t>
    </rPh>
    <rPh sb="9" eb="11">
      <t>ゼイヌ</t>
    </rPh>
    <phoneticPr fontId="3"/>
  </si>
  <si>
    <t>補助基本額
H</t>
    <rPh sb="0" eb="2">
      <t>ホジョ</t>
    </rPh>
    <rPh sb="2" eb="5">
      <t>キホンガク</t>
    </rPh>
    <phoneticPr fontId="3"/>
  </si>
  <si>
    <t>J欄の額に
補助率（4/5）を
乗じた額
I</t>
    <phoneticPr fontId="3"/>
  </si>
  <si>
    <t>補助上限
J</t>
    <rPh sb="0" eb="2">
      <t>ホジョ</t>
    </rPh>
    <rPh sb="2" eb="4">
      <t>ジョウゲン</t>
    </rPh>
    <phoneticPr fontId="3"/>
  </si>
  <si>
    <t>補助所要額
K</t>
    <rPh sb="0" eb="2">
      <t>ホジョ</t>
    </rPh>
    <rPh sb="2" eb="5">
      <t>ショヨウガク</t>
    </rPh>
    <phoneticPr fontId="3"/>
  </si>
  <si>
    <t>150_通所介護</t>
  </si>
  <si>
    <t>事業所名称</t>
    <rPh sb="0" eb="3">
      <t>ジギョウショ</t>
    </rPh>
    <rPh sb="3" eb="5">
      <t>メイショウ</t>
    </rPh>
    <phoneticPr fontId="3"/>
  </si>
  <si>
    <t>155_通所介護（療養通所介護）</t>
  </si>
  <si>
    <t>510_介護老人福祉施設</t>
  </si>
  <si>
    <t>○○苑</t>
    <rPh sb="2" eb="3">
      <t>エン</t>
    </rPh>
    <phoneticPr fontId="3"/>
  </si>
  <si>
    <t>TAIS登録又は同水準の介護テクノロジー（移乗支援・入浴支援・インカム以外）</t>
    <rPh sb="4" eb="6">
      <t>トウロク</t>
    </rPh>
    <rPh sb="6" eb="7">
      <t>マタ</t>
    </rPh>
    <rPh sb="8" eb="11">
      <t>ドウスイジュン</t>
    </rPh>
    <rPh sb="12" eb="14">
      <t>カイゴ</t>
    </rPh>
    <rPh sb="21" eb="25">
      <t>イジョウシエン</t>
    </rPh>
    <rPh sb="26" eb="30">
      <t>ニュウヨクシエン</t>
    </rPh>
    <rPh sb="35" eb="37">
      <t>イガイ</t>
    </rPh>
    <phoneticPr fontId="3"/>
  </si>
  <si>
    <t>見守りセンサー△△</t>
    <rPh sb="0" eb="2">
      <t>ミマモ</t>
    </rPh>
    <phoneticPr fontId="3"/>
  </si>
  <si>
    <t>160_通所リハビリテーション</t>
  </si>
  <si>
    <t>タブレット５台</t>
    <rPh sb="6" eb="7">
      <t>ダイ</t>
    </rPh>
    <phoneticPr fontId="3"/>
  </si>
  <si>
    <t>170_福祉用具貸与</t>
  </si>
  <si>
    <t>210_短期入所生活介護</t>
  </si>
  <si>
    <t>220_短期入所療養介護（介護老人保健施設）</t>
  </si>
  <si>
    <t>230_短期入所療養介護（介護療養型医療施設）</t>
  </si>
  <si>
    <t>11～20名</t>
  </si>
  <si>
    <t>「介護業務支援」に該当する介護ソフト</t>
    <rPh sb="13" eb="15">
      <t>カイゴ</t>
    </rPh>
    <phoneticPr fontId="3"/>
  </si>
  <si>
    <t>551_短期入所療養介護（介護医療院）</t>
  </si>
  <si>
    <t>　</t>
    <phoneticPr fontId="3"/>
  </si>
  <si>
    <t>上記介護ソフトの付帯経費（通信環境整備等）</t>
    <rPh sb="0" eb="2">
      <t>ジョウキ</t>
    </rPh>
    <rPh sb="2" eb="4">
      <t>カイゴ</t>
    </rPh>
    <rPh sb="8" eb="10">
      <t>フタイ</t>
    </rPh>
    <rPh sb="10" eb="12">
      <t>ケイヒ</t>
    </rPh>
    <rPh sb="13" eb="19">
      <t>ツウシンカンキョウセイビ</t>
    </rPh>
    <rPh sb="19" eb="20">
      <t>ナド</t>
    </rPh>
    <phoneticPr fontId="3"/>
  </si>
  <si>
    <t>310_居宅療養管理指導</t>
    <rPh sb="4" eb="6">
      <t>キョタク</t>
    </rPh>
    <rPh sb="6" eb="8">
      <t>リョウヨウ</t>
    </rPh>
    <rPh sb="8" eb="10">
      <t>カンリ</t>
    </rPh>
    <rPh sb="10" eb="12">
      <t>シドウ</t>
    </rPh>
    <phoneticPr fontId="3"/>
  </si>
  <si>
    <t>320_認知症対応型共同生活介護</t>
  </si>
  <si>
    <t>デイサービス○○</t>
    <phoneticPr fontId="3"/>
  </si>
  <si>
    <t>変動しない</t>
  </si>
  <si>
    <t>331_特定施設入居者生活介護（有料老人ホーム）</t>
  </si>
  <si>
    <t>332_特定施設入居者生活介護（軽費老人ホーム）</t>
  </si>
  <si>
    <t>TAIS登録又は同水準の介護テクノロジー（移乗支援・入浴支援・インカム）</t>
    <rPh sb="6" eb="7">
      <t>マタ</t>
    </rPh>
    <rPh sb="8" eb="11">
      <t>ドウスイジュン</t>
    </rPh>
    <rPh sb="12" eb="14">
      <t>カイゴ</t>
    </rPh>
    <rPh sb="21" eb="25">
      <t>イジョウシエン</t>
    </rPh>
    <rPh sb="26" eb="30">
      <t>ニュウヨクシエン</t>
    </rPh>
    <phoneticPr fontId="3"/>
  </si>
  <si>
    <t>合計</t>
    <rPh sb="0" eb="2">
      <t>ゴウケイ</t>
    </rPh>
    <phoneticPr fontId="3"/>
  </si>
  <si>
    <t>333_特定施設入居者生活介護（養護老人ホーム）</t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rPh sb="16" eb="20">
      <t>ヨウゴロウジン</t>
    </rPh>
    <phoneticPr fontId="3"/>
  </si>
  <si>
    <t>TAIS登録又は同水準の介護テクノロジー以外の「その他の機器」</t>
    <rPh sb="12" eb="14">
      <t>カイゴ</t>
    </rPh>
    <rPh sb="20" eb="22">
      <t>イガイ</t>
    </rPh>
    <rPh sb="26" eb="27">
      <t>タ</t>
    </rPh>
    <rPh sb="28" eb="30">
      <t>キキ</t>
    </rPh>
    <phoneticPr fontId="3"/>
  </si>
  <si>
    <t>334_特定施設入居者生活介護（サービス付き高齢者向け住宅）</t>
  </si>
  <si>
    <t>パッケージ型導入</t>
    <rPh sb="5" eb="6">
      <t>ガタ</t>
    </rPh>
    <rPh sb="6" eb="8">
      <t>ドウニュウ</t>
    </rPh>
    <phoneticPr fontId="3"/>
  </si>
  <si>
    <t>1～10名</t>
  </si>
  <si>
    <t>（注）</t>
    <rPh sb="1" eb="2">
      <t>チュウ</t>
    </rPh>
    <phoneticPr fontId="3"/>
  </si>
  <si>
    <t>１　介護サービス事業所ごと、複数の事業区分で申請する場合はさらに事業区分ごとに、行を分けて記入すること。</t>
    <rPh sb="2" eb="4">
      <t>カイゴ</t>
    </rPh>
    <rPh sb="8" eb="11">
      <t>ジギョウショ</t>
    </rPh>
    <rPh sb="14" eb="16">
      <t>フクスウ</t>
    </rPh>
    <rPh sb="17" eb="21">
      <t>ジギョウクブン</t>
    </rPh>
    <rPh sb="22" eb="24">
      <t>シンセイ</t>
    </rPh>
    <rPh sb="26" eb="28">
      <t>バアイ</t>
    </rPh>
    <rPh sb="32" eb="36">
      <t>ジギョウクブン</t>
    </rPh>
    <rPh sb="40" eb="41">
      <t>ギョウ</t>
    </rPh>
    <rPh sb="42" eb="43">
      <t>ワ</t>
    </rPh>
    <rPh sb="45" eb="47">
      <t>キニュウ</t>
    </rPh>
    <phoneticPr fontId="3"/>
  </si>
  <si>
    <t>335_特定施設入居者生活介護（有料老人ホーム・外部サービス利用型）</t>
  </si>
  <si>
    <t>業務改善支援</t>
    <rPh sb="0" eb="6">
      <t>ギョウムカイゼンシエン</t>
    </rPh>
    <phoneticPr fontId="3"/>
  </si>
  <si>
    <t>２　１つの事業区分で複数の分類の機器等を導入する場合、分けて記入すること。</t>
    <rPh sb="5" eb="9">
      <t>ジギョウクブン</t>
    </rPh>
    <rPh sb="10" eb="12">
      <t>フクスウ</t>
    </rPh>
    <rPh sb="13" eb="15">
      <t>ブンルイ</t>
    </rPh>
    <rPh sb="16" eb="18">
      <t>キキ</t>
    </rPh>
    <rPh sb="18" eb="19">
      <t>トウ</t>
    </rPh>
    <rPh sb="20" eb="22">
      <t>ドウニュウ</t>
    </rPh>
    <rPh sb="24" eb="26">
      <t>バアイ</t>
    </rPh>
    <rPh sb="27" eb="28">
      <t>ワ</t>
    </rPh>
    <rPh sb="30" eb="32">
      <t>キニュウ</t>
    </rPh>
    <phoneticPr fontId="3"/>
  </si>
  <si>
    <t>336_特定施設入居者生活介護（軽費老人ホーム・外部サービス利用型）</t>
  </si>
  <si>
    <t>21～30名</t>
  </si>
  <si>
    <t>３　介護ソフトの経費を入力する場合には、太線下のE13から入力すること。※付帯経費がある場合はすぐ下のセルにて選択・入力</t>
    <rPh sb="2" eb="4">
      <t>カイゴ</t>
    </rPh>
    <rPh sb="8" eb="10">
      <t>ケイヒ</t>
    </rPh>
    <rPh sb="11" eb="13">
      <t>ニュウリョク</t>
    </rPh>
    <rPh sb="15" eb="17">
      <t>バアイ</t>
    </rPh>
    <rPh sb="20" eb="22">
      <t>フトセン</t>
    </rPh>
    <rPh sb="22" eb="23">
      <t>シタ</t>
    </rPh>
    <rPh sb="29" eb="31">
      <t>ニュウリョク</t>
    </rPh>
    <rPh sb="37" eb="41">
      <t>フタイケイヒ</t>
    </rPh>
    <rPh sb="44" eb="46">
      <t>バアイ</t>
    </rPh>
    <rPh sb="49" eb="50">
      <t>シタ</t>
    </rPh>
    <rPh sb="55" eb="57">
      <t>センタク</t>
    </rPh>
    <rPh sb="58" eb="60">
      <t>ニュウリョク</t>
    </rPh>
    <phoneticPr fontId="3"/>
  </si>
  <si>
    <t>337_特定施設入居者生活介護（サービス付き高齢者向け住宅・外部サービス利用型）</t>
  </si>
  <si>
    <t>31名以上</t>
  </si>
  <si>
    <t>４　G欄には総事業費のうち今回の補助金の補助対象となる経費（消費税等除く）を入力すること。</t>
    <phoneticPr fontId="3"/>
  </si>
  <si>
    <t>338_特定施設入居者生活介護（養護老人ホーム・外部サービス利用型）</t>
    <rPh sb="4" eb="15">
      <t>トクテイシセツニュウキョシャセイカツカイゴ</t>
    </rPh>
    <rPh sb="16" eb="20">
      <t>ヨウゴロウジン</t>
    </rPh>
    <rPh sb="24" eb="26">
      <t>ガイブ</t>
    </rPh>
    <rPh sb="30" eb="33">
      <t>リヨウガタ</t>
    </rPh>
    <phoneticPr fontId="3"/>
  </si>
  <si>
    <t>５　L欄には、要綱第２条第２項第１号に掲げる事業については、１機器（台）あたりの補助上限額×導入台数を記載すること。ただし介護ソフトについては、要綱別表第３に定める職員数に応じた補助上限額を記載すること。</t>
    <rPh sb="3" eb="4">
      <t>ラン</t>
    </rPh>
    <rPh sb="7" eb="9">
      <t>ヨウコウ</t>
    </rPh>
    <rPh sb="9" eb="10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19" eb="20">
      <t>カカ</t>
    </rPh>
    <rPh sb="22" eb="24">
      <t>ジギョウ</t>
    </rPh>
    <rPh sb="31" eb="33">
      <t>キキ</t>
    </rPh>
    <rPh sb="34" eb="35">
      <t>ダイ</t>
    </rPh>
    <rPh sb="40" eb="42">
      <t>ホジョ</t>
    </rPh>
    <rPh sb="42" eb="44">
      <t>ジョウゲン</t>
    </rPh>
    <rPh sb="44" eb="45">
      <t>ガク</t>
    </rPh>
    <rPh sb="46" eb="48">
      <t>ドウニュウ</t>
    </rPh>
    <rPh sb="48" eb="50">
      <t>ダイスウ</t>
    </rPh>
    <rPh sb="61" eb="63">
      <t>カイゴ</t>
    </rPh>
    <rPh sb="72" eb="74">
      <t>ヨウコウ</t>
    </rPh>
    <rPh sb="74" eb="76">
      <t>ベッピョウ</t>
    </rPh>
    <rPh sb="76" eb="77">
      <t>ダイ</t>
    </rPh>
    <rPh sb="79" eb="80">
      <t>サダ</t>
    </rPh>
    <rPh sb="82" eb="85">
      <t>ショクインスウ</t>
    </rPh>
    <rPh sb="86" eb="87">
      <t>オウ</t>
    </rPh>
    <rPh sb="89" eb="94">
      <t>ホジョジョウゲンガク</t>
    </rPh>
    <rPh sb="95" eb="97">
      <t>キサイ</t>
    </rPh>
    <phoneticPr fontId="3"/>
  </si>
  <si>
    <t>361_地域密着型特定施設入居者生活介護（有料老人ホーム）</t>
  </si>
  <si>
    <t>　　同項第２号に掲げる事業については７，５００千円、同項第３号に掲げる事業については４５０千円をそれぞれ記載すること。</t>
    <rPh sb="2" eb="3">
      <t>ドウ</t>
    </rPh>
    <rPh sb="8" eb="9">
      <t>カカ</t>
    </rPh>
    <rPh sb="11" eb="13">
      <t>ジギョウ</t>
    </rPh>
    <rPh sb="23" eb="24">
      <t>チ</t>
    </rPh>
    <rPh sb="24" eb="25">
      <t>エン</t>
    </rPh>
    <rPh sb="26" eb="27">
      <t>ドウ</t>
    </rPh>
    <rPh sb="27" eb="28">
      <t>コウ</t>
    </rPh>
    <rPh sb="28" eb="29">
      <t>ダイ</t>
    </rPh>
    <rPh sb="30" eb="31">
      <t>ゴウ</t>
    </rPh>
    <rPh sb="32" eb="33">
      <t>カカ</t>
    </rPh>
    <rPh sb="35" eb="37">
      <t>ジギョウ</t>
    </rPh>
    <rPh sb="45" eb="46">
      <t>チ</t>
    </rPh>
    <rPh sb="46" eb="47">
      <t>エン</t>
    </rPh>
    <rPh sb="52" eb="54">
      <t>キサイ</t>
    </rPh>
    <phoneticPr fontId="3"/>
  </si>
  <si>
    <t>362_地域密着型特定施設入居者生活介護（軽費老人ホーム）</t>
  </si>
  <si>
    <t>６　K欄にはK欄の額とL欄の額を比較していずれか少ない方の額を記載すること。</t>
    <rPh sb="3" eb="4">
      <t>ラン</t>
    </rPh>
    <rPh sb="7" eb="8">
      <t>ラン</t>
    </rPh>
    <rPh sb="9" eb="10">
      <t>ガク</t>
    </rPh>
    <rPh sb="12" eb="13">
      <t>ラン</t>
    </rPh>
    <rPh sb="14" eb="15">
      <t>ガク</t>
    </rPh>
    <rPh sb="16" eb="18">
      <t>ヒカク</t>
    </rPh>
    <rPh sb="24" eb="25">
      <t>スク</t>
    </rPh>
    <rPh sb="27" eb="28">
      <t>ホウ</t>
    </rPh>
    <rPh sb="29" eb="30">
      <t>ガク</t>
    </rPh>
    <rPh sb="31" eb="33">
      <t>キサイ</t>
    </rPh>
    <phoneticPr fontId="3"/>
  </si>
  <si>
    <t>363_地域密着型特定施設入居者生活介護（養護老人ホーム）</t>
    <rPh sb="4" eb="6">
      <t>チイキ</t>
    </rPh>
    <rPh sb="6" eb="9">
      <t>ミッチャクガタ</t>
    </rPh>
    <rPh sb="9" eb="20">
      <t>トクテイシセツニュウキョシャセイカツカイゴ</t>
    </rPh>
    <rPh sb="21" eb="25">
      <t>ヨウゴロウジン</t>
    </rPh>
    <phoneticPr fontId="3"/>
  </si>
  <si>
    <t>364_地域密着型特定施設入居者生活介護（サービス付き高齢者向け住宅）</t>
  </si>
  <si>
    <t>410_特定福祉用具販売</t>
  </si>
  <si>
    <t>430_居宅介護支援</t>
  </si>
  <si>
    <t>460_介護予防支援</t>
    <rPh sb="6" eb="8">
      <t>ヨボウ</t>
    </rPh>
    <phoneticPr fontId="3"/>
  </si>
  <si>
    <t>520_介護老人保健施設</t>
  </si>
  <si>
    <t>530_介護療養型医療施設</t>
  </si>
  <si>
    <t>540_地域密着型介護老人福祉施設入居者生活介護</t>
  </si>
  <si>
    <t>550_介護医療院</t>
  </si>
  <si>
    <t>710_夜間対応型訪問介護</t>
  </si>
  <si>
    <t>720_認知症対応型通所介護</t>
  </si>
  <si>
    <t>730_小規模多機能型居宅介護</t>
  </si>
  <si>
    <t>760_定期巡回・随時対応型訪問介護看護</t>
  </si>
  <si>
    <t>770_看護小規模多機能型居宅介護</t>
  </si>
  <si>
    <t>780_地域密着型通所介護</t>
  </si>
  <si>
    <t>620_介護予防訪問入浴介護 </t>
  </si>
  <si>
    <t>630_介護予防訪問看護 </t>
  </si>
  <si>
    <t>640_介護予防訪問リハビリテーション </t>
  </si>
  <si>
    <t>660_介護予防通所リハビリテーション</t>
  </si>
  <si>
    <t>670_介護予防福祉用具貸与</t>
  </si>
  <si>
    <t>240_介護予防短期入所生活介護 </t>
  </si>
  <si>
    <t>241_介護予防短期入所療養介護（介護老人保健施設）</t>
  </si>
  <si>
    <t>242_介護予防短期入所療養介護（介護療養型医療施設等）</t>
  </si>
  <si>
    <t>243_介護予防短期入所療養介護（介護医療院）</t>
  </si>
  <si>
    <t>340_介護予防居宅療養管理指導 </t>
  </si>
  <si>
    <t>350_介護予防認知症対応型通所介護 </t>
  </si>
  <si>
    <t>910_介護予防小規模多機能型居宅介護 </t>
  </si>
  <si>
    <t>920_介護予防特定施設入居者生活介護</t>
  </si>
  <si>
    <t>930_介護予防認知症対応型共同生活介護</t>
  </si>
  <si>
    <t>940_特定介護予防福祉用具販売 </t>
  </si>
  <si>
    <t>810_第一号訪問事業</t>
  </si>
  <si>
    <t>820_訪問型サービス</t>
  </si>
  <si>
    <t>830_第一号通所事業</t>
  </si>
  <si>
    <t>840_通所型サービス</t>
  </si>
  <si>
    <t>850_生活支援サービス</t>
  </si>
  <si>
    <t>860_共生型訪問介護</t>
  </si>
  <si>
    <t>870_共生型通所介護</t>
  </si>
  <si>
    <t>880_共生型短期入所生活介護</t>
  </si>
  <si>
    <t>890_（看護）小規模多機能型居宅介護（共生型）</t>
  </si>
  <si>
    <t>980_養護老人ホーム</t>
  </si>
  <si>
    <t>990_軽費老人ホーム</t>
  </si>
  <si>
    <t>介護ソフト□〇</t>
    <rPh sb="0" eb="2">
      <t>カイゴ</t>
    </rPh>
    <phoneticPr fontId="3"/>
  </si>
  <si>
    <t>Wi-Fi整備</t>
    <rPh sb="0" eb="7">
      <t>ワイファイセイビ</t>
    </rPh>
    <phoneticPr fontId="3"/>
  </si>
  <si>
    <t>ヘルパー○○</t>
    <phoneticPr fontId="3"/>
  </si>
  <si>
    <t>老健□〇</t>
    <rPh sb="0" eb="2">
      <t>ロウケン</t>
    </rPh>
    <phoneticPr fontId="3"/>
  </si>
  <si>
    <t>勤怠管理ソフト○○</t>
    <rPh sb="0" eb="4">
      <t>キンタイカンリ</t>
    </rPh>
    <phoneticPr fontId="3"/>
  </si>
  <si>
    <t>介護ソフト○○
見守りセンサー△△</t>
    <rPh sb="0" eb="2">
      <t>カイゴ</t>
    </rPh>
    <rPh sb="8" eb="10">
      <t>ミマモ</t>
    </rPh>
    <phoneticPr fontId="3"/>
  </si>
  <si>
    <t>ソフト１台、見守り３０台</t>
    <rPh sb="4" eb="5">
      <t>ダイ</t>
    </rPh>
    <rPh sb="6" eb="8">
      <t>ミマモ</t>
    </rPh>
    <rPh sb="11" eb="12">
      <t>ダイ</t>
    </rPh>
    <phoneticPr fontId="3"/>
  </si>
  <si>
    <t>Wi-Fi整備とタブレット</t>
    <rPh sb="0" eb="7">
      <t>ワイファイセイビ</t>
    </rPh>
    <phoneticPr fontId="3"/>
  </si>
  <si>
    <t>整備一式、タブレット５台</t>
    <rPh sb="0" eb="2">
      <t>セイビ</t>
    </rPh>
    <rPh sb="2" eb="4">
      <t>イッシキ</t>
    </rPh>
    <rPh sb="11" eb="12">
      <t>ダイ</t>
    </rPh>
    <phoneticPr fontId="3"/>
  </si>
  <si>
    <t>機器導入・定着コンサルティング業務</t>
    <rPh sb="0" eb="2">
      <t>キキ</t>
    </rPh>
    <rPh sb="2" eb="4">
      <t>ドウニュウ</t>
    </rPh>
    <rPh sb="5" eb="7">
      <t>テイチャク</t>
    </rPh>
    <rPh sb="15" eb="17">
      <t>ギョウム</t>
    </rPh>
    <phoneticPr fontId="3"/>
  </si>
  <si>
    <t>移乗サポートロボット●●</t>
    <rPh sb="0" eb="2">
      <t>イジョウ</t>
    </rPh>
    <phoneticPr fontId="3"/>
  </si>
  <si>
    <t>インカム○○</t>
    <phoneticPr fontId="3"/>
  </si>
  <si>
    <t>Wi-Fi整備一式</t>
    <rPh sb="0" eb="7">
      <t>ワイファイセイビ</t>
    </rPh>
    <rPh sb="7" eb="9">
      <t>イッシキ</t>
    </rPh>
    <phoneticPr fontId="3"/>
  </si>
  <si>
    <t>バックオフィスソフト</t>
  </si>
  <si>
    <t>バックオフィスソフト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</si>
</sst>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8" fillId="2" borderId="0" xfId="0" applyFont="1" applyFill="1">
      <alignment vertical="center"/>
    </xf>
    <xf numFmtId="0" fontId="2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>
      <alignment vertical="center"/>
    </xf>
    <xf numFmtId="38" fontId="2" fillId="2" borderId="4" xfId="1" applyFont="1" applyFill="1" applyBorder="1">
      <alignment vertical="center"/>
    </xf>
    <xf numFmtId="38" fontId="2" fillId="0" borderId="4" xfId="1" applyFont="1" applyBorder="1">
      <alignment vertical="center"/>
    </xf>
    <xf numFmtId="38" fontId="2" fillId="0" borderId="1" xfId="1" applyFont="1" applyBorder="1">
      <alignment vertical="center"/>
    </xf>
    <xf numFmtId="38" fontId="2" fillId="0" borderId="1" xfId="1" applyFont="1" applyFill="1" applyBorder="1" applyAlignment="1">
      <alignment horizontal="center" vertical="center" shrinkToFit="1"/>
    </xf>
    <xf numFmtId="38" fontId="2" fillId="0" borderId="8" xfId="1" applyFont="1" applyBorder="1">
      <alignment vertical="center"/>
    </xf>
    <xf numFmtId="3" fontId="8" fillId="0" borderId="0" xfId="0" applyNumberFormat="1" applyFont="1">
      <alignment vertical="center"/>
    </xf>
    <xf numFmtId="0" fontId="2" fillId="2" borderId="5" xfId="0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>
      <alignment vertical="center"/>
    </xf>
    <xf numFmtId="38" fontId="2" fillId="2" borderId="5" xfId="1" applyFont="1" applyFill="1" applyBorder="1">
      <alignment vertical="center"/>
    </xf>
    <xf numFmtId="38" fontId="2" fillId="0" borderId="9" xfId="1" applyFont="1" applyBorder="1">
      <alignment vertical="center"/>
    </xf>
    <xf numFmtId="38" fontId="2" fillId="0" borderId="10" xfId="1" applyFont="1" applyBorder="1">
      <alignment vertical="center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>
      <alignment vertical="center"/>
    </xf>
    <xf numFmtId="0" fontId="2" fillId="3" borderId="11" xfId="0" applyFont="1" applyFill="1" applyBorder="1" applyAlignment="1">
      <alignment vertical="center" wrapText="1"/>
    </xf>
    <xf numFmtId="38" fontId="2" fillId="3" borderId="11" xfId="1" applyFont="1" applyFill="1" applyBorder="1">
      <alignment vertical="center"/>
    </xf>
    <xf numFmtId="38" fontId="2" fillId="0" borderId="11" xfId="1" applyFont="1" applyBorder="1">
      <alignment vertical="center"/>
    </xf>
    <xf numFmtId="38" fontId="2" fillId="0" borderId="12" xfId="1" applyFont="1" applyBorder="1">
      <alignment vertical="center"/>
    </xf>
    <xf numFmtId="38" fontId="2" fillId="0" borderId="12" xfId="1" applyFont="1" applyFill="1" applyBorder="1" applyAlignment="1">
      <alignment horizontal="center" vertical="center" shrinkToFit="1"/>
    </xf>
    <xf numFmtId="38" fontId="2" fillId="0" borderId="13" xfId="1" applyFont="1" applyBorder="1">
      <alignment vertical="center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>
      <alignment vertical="center"/>
    </xf>
    <xf numFmtId="0" fontId="2" fillId="3" borderId="4" xfId="0" applyFont="1" applyFill="1" applyBorder="1" applyAlignment="1">
      <alignment vertical="center" wrapText="1"/>
    </xf>
    <xf numFmtId="38" fontId="2" fillId="3" borderId="4" xfId="1" applyFont="1" applyFill="1" applyBorder="1">
      <alignment vertical="center"/>
    </xf>
    <xf numFmtId="38" fontId="2" fillId="3" borderId="7" xfId="1" applyFont="1" applyFill="1" applyBorder="1">
      <alignment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>
      <alignment vertical="center"/>
    </xf>
    <xf numFmtId="0" fontId="2" fillId="3" borderId="1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 shrinkToFit="1"/>
    </xf>
    <xf numFmtId="38" fontId="2" fillId="0" borderId="14" xfId="1" applyFont="1" applyBorder="1">
      <alignment vertical="center"/>
    </xf>
    <xf numFmtId="38" fontId="2" fillId="0" borderId="15" xfId="1" applyFont="1" applyBorder="1">
      <alignment vertical="center"/>
    </xf>
    <xf numFmtId="0" fontId="2" fillId="0" borderId="16" xfId="0" applyFont="1" applyBorder="1">
      <alignment vertical="center"/>
    </xf>
    <xf numFmtId="38" fontId="2" fillId="0" borderId="7" xfId="1" applyFont="1" applyBorder="1">
      <alignment vertical="center"/>
    </xf>
    <xf numFmtId="38" fontId="2" fillId="0" borderId="17" xfId="1" applyFont="1" applyBorder="1">
      <alignment vertical="center"/>
    </xf>
    <xf numFmtId="38" fontId="2" fillId="0" borderId="18" xfId="1" applyFont="1" applyBorder="1">
      <alignment vertical="center"/>
    </xf>
    <xf numFmtId="38" fontId="16" fillId="0" borderId="19" xfId="1" applyFont="1" applyBorder="1">
      <alignment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>
      <alignment vertical="center"/>
    </xf>
    <xf numFmtId="0" fontId="2" fillId="3" borderId="5" xfId="0" applyFont="1" applyFill="1" applyBorder="1" applyAlignment="1">
      <alignment vertical="center" wrapText="1"/>
    </xf>
    <xf numFmtId="0" fontId="2" fillId="2" borderId="1" xfId="0" applyFont="1" applyFill="1" applyBorder="1">
      <alignment vertical="center"/>
    </xf>
    <xf numFmtId="38" fontId="2" fillId="0" borderId="2" xfId="1" applyFont="1" applyBorder="1">
      <alignment vertical="center"/>
    </xf>
    <xf numFmtId="38" fontId="2" fillId="2" borderId="7" xfId="1" applyFont="1" applyFill="1" applyBorder="1">
      <alignment vertical="center"/>
    </xf>
    <xf numFmtId="38" fontId="2" fillId="2" borderId="20" xfId="1" applyFont="1" applyFill="1" applyBorder="1">
      <alignment vertical="center"/>
    </xf>
    <xf numFmtId="38" fontId="2" fillId="2" borderId="21" xfId="1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7" xfId="0" applyFont="1" applyFill="1" applyBorder="1" applyAlignment="1">
      <alignment horizontal="center" vertical="center" wrapText="1" shrinkToFit="1"/>
    </xf>
    <xf numFmtId="0" fontId="2" fillId="2" borderId="22" xfId="0" applyFont="1" applyFill="1" applyBorder="1" applyAlignment="1">
      <alignment horizontal="center" vertical="center" wrapText="1" shrinkToFit="1"/>
    </xf>
    <xf numFmtId="0" fontId="2" fillId="3" borderId="2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 shrinkToFit="1"/>
    </xf>
    <xf numFmtId="0" fontId="19" fillId="3" borderId="4" xfId="0" applyFont="1" applyFill="1" applyBorder="1">
      <alignment vertical="center"/>
    </xf>
    <xf numFmtId="0" fontId="2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horizontal="center" vertical="center" wrapText="1" shrinkToFit="1"/>
    </xf>
    <xf numFmtId="38" fontId="2" fillId="2" borderId="25" xfId="1" applyFont="1" applyFill="1" applyBorder="1">
      <alignment vertical="center"/>
    </xf>
    <xf numFmtId="38" fontId="2" fillId="2" borderId="26" xfId="1" applyFont="1" applyFill="1" applyBorder="1">
      <alignment vertical="center"/>
    </xf>
    <xf numFmtId="38" fontId="2" fillId="2" borderId="7" xfId="1" applyFont="1" applyFill="1" applyBorder="1" applyAlignment="1"/>
    <xf numFmtId="0" fontId="1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409575</xdr:colOff>
      <xdr:row>9</xdr:row>
      <xdr:rowOff>352425</xdr:rowOff>
    </xdr:from>
    <xdr:to>
      <xdr:col>11</xdr:col>
      <xdr:colOff>304800</xdr:colOff>
      <xdr:row>11</xdr:row>
      <xdr:rowOff>180975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5CC5EB-7A90-4E77-B733-AF5BA5193A43}"/>
            </a:ext>
          </a:extLst>
        </xdr:cNvPr>
        <xdr:cNvSpPr/>
      </xdr:nvSpPr>
      <xdr:spPr>
        <a:xfrm>
          <a:off x="10953750" y="3409950"/>
          <a:ext cx="1485900" cy="895350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白いセルは自動計算されるので入力不要です。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1371600</xdr:colOff>
      <xdr:row>8</xdr:row>
      <xdr:rowOff>266701</xdr:rowOff>
    </xdr:from>
    <xdr:to>
      <xdr:col>8</xdr:col>
      <xdr:colOff>57150</xdr:colOff>
      <xdr:row>11</xdr:row>
      <xdr:rowOff>381001</xdr:rowOff>
    </xdr:to>
    <xdr:sp macro="" textlink="">
      <xdr:nvSpPr>
        <xdr:cNvPr id="3" name="四角形吹き出し 1">
          <a:extLst>
            <a:ext uri="{FF2B5EF4-FFF2-40B4-BE49-F238E27FC236}">
              <a16:creationId xmlns:a16="http://schemas.microsoft.com/office/drawing/2014/main" id="{2637CA6C-E8FD-4D1E-B896-742333A5C687}"/>
            </a:ext>
          </a:extLst>
        </xdr:cNvPr>
        <xdr:cNvSpPr/>
      </xdr:nvSpPr>
      <xdr:spPr>
        <a:xfrm>
          <a:off x="1371600" y="2790826"/>
          <a:ext cx="8391525" cy="1714500"/>
        </a:xfrm>
        <a:prstGeom prst="wedgeRectCallout">
          <a:avLst>
            <a:gd name="adj1" fmla="val 16117"/>
            <a:gd name="adj2" fmla="val 42596"/>
          </a:avLst>
        </a:prstGeom>
        <a:solidFill>
          <a:srgbClr val="92D05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「バックオフィスソフト」のケース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契約方法が「職員数により金額が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変動する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場合」、常勤の職員数項目で「職員数」を選択、</a:t>
          </a:r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契約方法が「職員数により金額が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変動しない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場合」、常勤の職員数項目で「変動しない」を選択します。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介護ソフトと異なり、</a:t>
          </a:r>
          <a:r>
            <a:rPr kumimoji="1" lang="ja-JP" altLang="en-US" sz="1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付帯経費（通信環境整備等）は補助対象外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ですので、御注意ください。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総事業費に補助対象外（補助金と関係のない費用）が含まれていなければ補助対象経費と同額になります。</a:t>
          </a:r>
        </a:p>
      </xdr:txBody>
    </xdr:sp>
    <xdr:clientData/>
  </xdr:twoCellAnchor>
  <xdr:twoCellAnchor>
    <xdr:from>
      <xdr:col>12</xdr:col>
      <xdr:colOff>57150</xdr:colOff>
      <xdr:row>12</xdr:row>
      <xdr:rowOff>428625</xdr:rowOff>
    </xdr:from>
    <xdr:to>
      <xdr:col>14</xdr:col>
      <xdr:colOff>38100</xdr:colOff>
      <xdr:row>13</xdr:row>
      <xdr:rowOff>171450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0781888-BB33-421A-B97D-86A3AA3E2104}"/>
            </a:ext>
          </a:extLst>
        </xdr:cNvPr>
        <xdr:cNvSpPr/>
      </xdr:nvSpPr>
      <xdr:spPr>
        <a:xfrm>
          <a:off x="13049250" y="5086350"/>
          <a:ext cx="1162050" cy="276225"/>
        </a:xfrm>
        <a:prstGeom prst="rect">
          <a:avLst/>
        </a:prstGeom>
        <a:solidFill>
          <a:srgbClr val="00B0F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↑補助額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590549</xdr:colOff>
      <xdr:row>8</xdr:row>
      <xdr:rowOff>304801</xdr:rowOff>
    </xdr:from>
    <xdr:to>
      <xdr:col>7</xdr:col>
      <xdr:colOff>133349</xdr:colOff>
      <xdr:row>11</xdr:row>
      <xdr:rowOff>390525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881307F1-14BB-48AA-BB0E-938C5871D309}"/>
            </a:ext>
          </a:extLst>
        </xdr:cNvPr>
        <xdr:cNvSpPr/>
      </xdr:nvSpPr>
      <xdr:spPr>
        <a:xfrm>
          <a:off x="590549" y="2828926"/>
          <a:ext cx="8391525" cy="1685924"/>
        </a:xfrm>
        <a:prstGeom prst="wedgeRectCallout">
          <a:avLst>
            <a:gd name="adj1" fmla="val 16117"/>
            <a:gd name="adj2" fmla="val 42596"/>
          </a:avLst>
        </a:prstGeom>
        <a:solidFill>
          <a:srgbClr val="92D05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「介護ソフト」および「付帯経費」のケース　　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介護ソフトのみなら１行だけ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契約方法が「職員数により金額が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変動しない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場合」、常勤の職員数項目で「変動しない」を選択、</a:t>
          </a:r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１行目に「介護業務支援」に該当する介護ソフトを選択し、総事業費と補助対象経費を記入、</a:t>
          </a:r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その下の２行目で「上記介護ソフトの付帯経費（通信環境整備等）」を選択し、総事業費と補助対象経費を記入してください。</a:t>
          </a:r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b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</a:br>
          <a: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総事業費に補助対象外（補助金と関係のない費用）が含まれていなければ、補助対象経費と同額になります。</a:t>
          </a:r>
          <a:b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</a:br>
          <a: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訪問系の場合、定員数が算出できない場合は空欄でも可能です。</a:t>
          </a:r>
        </a:p>
      </xdr:txBody>
    </xdr:sp>
    <xdr:clientData/>
  </xdr:twoCellAnchor>
  <xdr:twoCellAnchor>
    <xdr:from>
      <xdr:col>9</xdr:col>
      <xdr:colOff>409575</xdr:colOff>
      <xdr:row>9</xdr:row>
      <xdr:rowOff>352425</xdr:rowOff>
    </xdr:from>
    <xdr:to>
      <xdr:col>11</xdr:col>
      <xdr:colOff>304800</xdr:colOff>
      <xdr:row>11</xdr:row>
      <xdr:rowOff>180975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2FA4952-4966-4A66-AF40-0DD3D265C0E3}"/>
            </a:ext>
          </a:extLst>
        </xdr:cNvPr>
        <xdr:cNvSpPr/>
      </xdr:nvSpPr>
      <xdr:spPr>
        <a:xfrm>
          <a:off x="10953750" y="3409950"/>
          <a:ext cx="1485900" cy="895350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白いセルは自動計算されるので入力不要です。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11</xdr:col>
      <xdr:colOff>828675</xdr:colOff>
      <xdr:row>17</xdr:row>
      <xdr:rowOff>381000</xdr:rowOff>
    </xdr:from>
    <xdr:to>
      <xdr:col>14</xdr:col>
      <xdr:colOff>190500</xdr:colOff>
      <xdr:row>22</xdr:row>
      <xdr:rowOff>76200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09E8B29-3A8A-4088-8B2D-F07E54B13217}"/>
            </a:ext>
          </a:extLst>
        </xdr:cNvPr>
        <xdr:cNvSpPr/>
      </xdr:nvSpPr>
      <xdr:spPr>
        <a:xfrm>
          <a:off x="13077825" y="7705725"/>
          <a:ext cx="1400175" cy="1028700"/>
        </a:xfrm>
        <a:prstGeom prst="rect">
          <a:avLst/>
        </a:prstGeom>
        <a:solidFill>
          <a:srgbClr val="00B0F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↑介護ソフトの補助額の上限は付帯費用を含めて２６５万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9</xdr:col>
      <xdr:colOff>438150</xdr:colOff>
      <xdr:row>13</xdr:row>
      <xdr:rowOff>428625</xdr:rowOff>
    </xdr:from>
    <xdr:to>
      <xdr:col>12</xdr:col>
      <xdr:colOff>209550</xdr:colOff>
      <xdr:row>15</xdr:row>
      <xdr:rowOff>390525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DEB87BD-8700-4B9E-A8E2-1832961BB4A3}"/>
            </a:ext>
          </a:extLst>
        </xdr:cNvPr>
        <xdr:cNvSpPr/>
      </xdr:nvSpPr>
      <xdr:spPr>
        <a:xfrm>
          <a:off x="11096625" y="5619750"/>
          <a:ext cx="2219325" cy="10287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注意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５分の４補助で補助上限を超える場合は、補助は頭打ちとなります。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409575</xdr:colOff>
      <xdr:row>9</xdr:row>
      <xdr:rowOff>352425</xdr:rowOff>
    </xdr:from>
    <xdr:to>
      <xdr:col>11</xdr:col>
      <xdr:colOff>304800</xdr:colOff>
      <xdr:row>11</xdr:row>
      <xdr:rowOff>180975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583AFE0-C1FD-46C1-BD54-26E5B1544CCA}"/>
            </a:ext>
          </a:extLst>
        </xdr:cNvPr>
        <xdr:cNvSpPr/>
      </xdr:nvSpPr>
      <xdr:spPr>
        <a:xfrm>
          <a:off x="10953750" y="3409950"/>
          <a:ext cx="1485900" cy="895350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白いセルは自動計算されるので入力不要です。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523875</xdr:colOff>
      <xdr:row>8</xdr:row>
      <xdr:rowOff>304801</xdr:rowOff>
    </xdr:from>
    <xdr:to>
      <xdr:col>7</xdr:col>
      <xdr:colOff>66675</xdr:colOff>
      <xdr:row>11</xdr:row>
      <xdr:rowOff>419101</xdr:rowOff>
    </xdr:to>
    <xdr:sp macro="" textlink="">
      <xdr:nvSpPr>
        <xdr:cNvPr id="4" name="四角形吹き出し 1">
          <a:extLst>
            <a:ext uri="{FF2B5EF4-FFF2-40B4-BE49-F238E27FC236}">
              <a16:creationId xmlns:a16="http://schemas.microsoft.com/office/drawing/2014/main" id="{28B8CDAA-1F21-4EF1-AB5D-8E79743F74A9}"/>
            </a:ext>
          </a:extLst>
        </xdr:cNvPr>
        <xdr:cNvSpPr/>
      </xdr:nvSpPr>
      <xdr:spPr>
        <a:xfrm>
          <a:off x="523875" y="2828926"/>
          <a:ext cx="8391525" cy="1714500"/>
        </a:xfrm>
        <a:prstGeom prst="wedgeRectCallout">
          <a:avLst>
            <a:gd name="adj1" fmla="val 16117"/>
            <a:gd name="adj2" fmla="val 42596"/>
          </a:avLst>
        </a:prstGeom>
        <a:solidFill>
          <a:srgbClr val="92D05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「介護ソフト」および「付帯経費」のケース　　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介護ソフトのみなら１行だけ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契約方法が「職員数により金額が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変動する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場合」、常勤の職員数項目で「職員数」を選択、</a:t>
          </a:r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１行目に「介護業務支援」に該当する介護ソフトを選択し、総事業費と補助対象経費を記入、</a:t>
          </a:r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その下の２行目で「上記介護ソフトの付帯経費（通信環境整備等）」を選択し、総事業費と補助対象経費を記入してください。</a:t>
          </a:r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総事業費に補助対象外（補助金と関係のない費用）が含まれていなければ補助対象経費と同額になります。</a:t>
          </a:r>
          <a:b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</a:br>
          <a: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訪問系の場合、定員数が算出できない場合は空欄でも可能です。</a:t>
          </a:r>
        </a:p>
      </xdr:txBody>
    </xdr:sp>
    <xdr:clientData/>
  </xdr:twoCellAnchor>
  <xdr:twoCellAnchor>
    <xdr:from>
      <xdr:col>12</xdr:col>
      <xdr:colOff>123825</xdr:colOff>
      <xdr:row>17</xdr:row>
      <xdr:rowOff>381000</xdr:rowOff>
    </xdr:from>
    <xdr:to>
      <xdr:col>14</xdr:col>
      <xdr:colOff>104775</xdr:colOff>
      <xdr:row>19</xdr:row>
      <xdr:rowOff>9525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C0C0CBE-DEC3-499F-98FB-F4C91EA04686}"/>
            </a:ext>
          </a:extLst>
        </xdr:cNvPr>
        <xdr:cNvSpPr/>
      </xdr:nvSpPr>
      <xdr:spPr>
        <a:xfrm>
          <a:off x="13115925" y="7705725"/>
          <a:ext cx="1162050" cy="447675"/>
        </a:xfrm>
        <a:prstGeom prst="rect">
          <a:avLst/>
        </a:prstGeom>
        <a:solidFill>
          <a:srgbClr val="00B0F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↑補助額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409575</xdr:colOff>
      <xdr:row>9</xdr:row>
      <xdr:rowOff>352425</xdr:rowOff>
    </xdr:from>
    <xdr:to>
      <xdr:col>11</xdr:col>
      <xdr:colOff>304800</xdr:colOff>
      <xdr:row>11</xdr:row>
      <xdr:rowOff>180975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962D9D3-FAFC-4560-8887-189208C8A56C}"/>
            </a:ext>
          </a:extLst>
        </xdr:cNvPr>
        <xdr:cNvSpPr/>
      </xdr:nvSpPr>
      <xdr:spPr>
        <a:xfrm>
          <a:off x="10953750" y="3409950"/>
          <a:ext cx="1485900" cy="895350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白いセルは自動計算されるので入力不要です。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647700</xdr:colOff>
      <xdr:row>10</xdr:row>
      <xdr:rowOff>323850</xdr:rowOff>
    </xdr:from>
    <xdr:to>
      <xdr:col>8</xdr:col>
      <xdr:colOff>200025</xdr:colOff>
      <xdr:row>13</xdr:row>
      <xdr:rowOff>438150</xdr:rowOff>
    </xdr:to>
    <xdr:sp macro="" textlink="">
      <xdr:nvSpPr>
        <xdr:cNvPr id="4" name="四角形吹き出し 1">
          <a:extLst>
            <a:ext uri="{FF2B5EF4-FFF2-40B4-BE49-F238E27FC236}">
              <a16:creationId xmlns:a16="http://schemas.microsoft.com/office/drawing/2014/main" id="{14CB9312-EB12-40ED-ACC5-EFE0D4CC6D3A}"/>
            </a:ext>
          </a:extLst>
        </xdr:cNvPr>
        <xdr:cNvSpPr/>
      </xdr:nvSpPr>
      <xdr:spPr>
        <a:xfrm>
          <a:off x="647700" y="3914775"/>
          <a:ext cx="9258300" cy="1714500"/>
        </a:xfrm>
        <a:prstGeom prst="wedgeRectCallout">
          <a:avLst>
            <a:gd name="adj1" fmla="val 16117"/>
            <a:gd name="adj2" fmla="val 42596"/>
          </a:avLst>
        </a:prstGeom>
        <a:solidFill>
          <a:srgbClr val="92D05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「見守り機器」＋「付帯経費」のケース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200" b="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</a:t>
          </a:r>
          <a:r>
            <a:rPr kumimoji="1" lang="ja-JP" altLang="en-US" sz="1200" b="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の事業区分は（移乗支援・入浴支援・インカム以外）を選択してください。</a:t>
          </a:r>
          <a:endParaRPr kumimoji="1" lang="en-US" altLang="ja-JP" sz="1200" b="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１行目は</a:t>
          </a:r>
          <a: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TAIS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登録又は同水準の介護テクノロジー（移乗支援・入浴支援・インカム以外）を選択し、導入台数は半角数字のみ記載。また、</a:t>
          </a:r>
          <a:r>
            <a:rPr kumimoji="1" lang="ja-JP" altLang="en-US" sz="1200" b="1" u="sng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付帯経費の費用も含めた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総事業費と補助対象経費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を記入してください。</a:t>
          </a:r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その下の２行目で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事業区分は「空欄」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にし、かつ、総事業費と補助対象経費は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記載不要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（１行目の経費に含める）。</a:t>
          </a:r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「付帯経費の費用も含めた総事業費と補助対象経費を記入」という点が、オレンジ色のセルの記載方法と異なる点です。</a:t>
          </a:r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総事業費に補助対象外（補助金と関係のない費用）が含まれていなければ補助対象経費と同額になります。</a:t>
          </a:r>
        </a:p>
      </xdr:txBody>
    </xdr:sp>
    <xdr:clientData/>
  </xdr:twoCellAnchor>
  <xdr:twoCellAnchor>
    <xdr:from>
      <xdr:col>4</xdr:col>
      <xdr:colOff>238125</xdr:colOff>
      <xdr:row>9</xdr:row>
      <xdr:rowOff>28575</xdr:rowOff>
    </xdr:from>
    <xdr:to>
      <xdr:col>4</xdr:col>
      <xdr:colOff>1962150</xdr:colOff>
      <xdr:row>10</xdr:row>
      <xdr:rowOff>95250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E3897E5-0218-4B68-A080-E2FC9E36B914}"/>
            </a:ext>
          </a:extLst>
        </xdr:cNvPr>
        <xdr:cNvSpPr/>
      </xdr:nvSpPr>
      <xdr:spPr>
        <a:xfrm>
          <a:off x="4752975" y="3086100"/>
          <a:ext cx="1724025" cy="600075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注意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付帯経費の場合は空欄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247650</xdr:colOff>
      <xdr:row>9</xdr:row>
      <xdr:rowOff>47625</xdr:rowOff>
    </xdr:from>
    <xdr:to>
      <xdr:col>9</xdr:col>
      <xdr:colOff>133350</xdr:colOff>
      <xdr:row>10</xdr:row>
      <xdr:rowOff>247650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94D71ED-F974-4A4D-9CA7-21983A762152}"/>
            </a:ext>
          </a:extLst>
        </xdr:cNvPr>
        <xdr:cNvSpPr/>
      </xdr:nvSpPr>
      <xdr:spPr>
        <a:xfrm>
          <a:off x="8562975" y="3105150"/>
          <a:ext cx="2114550" cy="733425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注意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付帯経費は空欄。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見守り機器の費用に含める。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12</xdr:col>
      <xdr:colOff>95250</xdr:colOff>
      <xdr:row>7</xdr:row>
      <xdr:rowOff>381000</xdr:rowOff>
    </xdr:from>
    <xdr:to>
      <xdr:col>14</xdr:col>
      <xdr:colOff>76200</xdr:colOff>
      <xdr:row>8</xdr:row>
      <xdr:rowOff>295275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A0B26B20-CB1C-4DC7-B71B-BC776A739BEB}"/>
            </a:ext>
          </a:extLst>
        </xdr:cNvPr>
        <xdr:cNvSpPr/>
      </xdr:nvSpPr>
      <xdr:spPr>
        <a:xfrm>
          <a:off x="13087350" y="2371725"/>
          <a:ext cx="1162050" cy="447675"/>
        </a:xfrm>
        <a:prstGeom prst="rect">
          <a:avLst/>
        </a:prstGeom>
        <a:solidFill>
          <a:srgbClr val="00B0F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↑補助額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4</xdr:col>
      <xdr:colOff>2143125</xdr:colOff>
      <xdr:row>9</xdr:row>
      <xdr:rowOff>28575</xdr:rowOff>
    </xdr:from>
    <xdr:to>
      <xdr:col>6</xdr:col>
      <xdr:colOff>66675</xdr:colOff>
      <xdr:row>10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DDD8A8B-FA4F-4B5F-8FF7-7FD5E6487F77}"/>
            </a:ext>
          </a:extLst>
        </xdr:cNvPr>
        <xdr:cNvSpPr/>
      </xdr:nvSpPr>
      <xdr:spPr>
        <a:xfrm>
          <a:off x="6657975" y="3086100"/>
          <a:ext cx="1724025" cy="600075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付帯経費の内容を記載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9</xdr:row>
      <xdr:rowOff>438150</xdr:rowOff>
    </xdr:from>
    <xdr:to>
      <xdr:col>11</xdr:col>
      <xdr:colOff>733425</xdr:colOff>
      <xdr:row>11</xdr:row>
      <xdr:rowOff>266700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C3CB182-A2E8-46FC-9AB6-9FC43FFE6740}"/>
            </a:ext>
          </a:extLst>
        </xdr:cNvPr>
        <xdr:cNvSpPr/>
      </xdr:nvSpPr>
      <xdr:spPr>
        <a:xfrm>
          <a:off x="11382375" y="3495675"/>
          <a:ext cx="1485900" cy="895350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白いセルは自動計算されるので入力不要です。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</xdr:col>
      <xdr:colOff>114299</xdr:colOff>
      <xdr:row>11</xdr:row>
      <xdr:rowOff>361949</xdr:rowOff>
    </xdr:from>
    <xdr:to>
      <xdr:col>10</xdr:col>
      <xdr:colOff>85724</xdr:colOff>
      <xdr:row>15</xdr:row>
      <xdr:rowOff>390524</xdr:rowOff>
    </xdr:to>
    <xdr:sp macro="" textlink="">
      <xdr:nvSpPr>
        <xdr:cNvPr id="3" name="四角形吹き出し 1">
          <a:extLst>
            <a:ext uri="{FF2B5EF4-FFF2-40B4-BE49-F238E27FC236}">
              <a16:creationId xmlns:a16="http://schemas.microsoft.com/office/drawing/2014/main" id="{7C6D439E-4DC3-4033-88D1-E5A98F0394A4}"/>
            </a:ext>
          </a:extLst>
        </xdr:cNvPr>
        <xdr:cNvSpPr/>
      </xdr:nvSpPr>
      <xdr:spPr>
        <a:xfrm>
          <a:off x="1943099" y="4486274"/>
          <a:ext cx="9420225" cy="2162175"/>
        </a:xfrm>
        <a:prstGeom prst="wedgeRectCallout">
          <a:avLst>
            <a:gd name="adj1" fmla="val 16117"/>
            <a:gd name="adj2" fmla="val 42596"/>
          </a:avLst>
        </a:prstGeom>
        <a:solidFill>
          <a:srgbClr val="92D05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「見守り機器」＋「インカム」＋「付帯経費」のケース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200" b="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</a:t>
          </a:r>
          <a:r>
            <a:rPr kumimoji="1" lang="ja-JP" altLang="en-US" sz="1200" b="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の事業区分で見守り機器は（移乗支援・入浴支援・インカム以外）を選択し、導入台数（半角数字）と総事業費と補助対象経費を記入してください。</a:t>
          </a:r>
          <a:endParaRPr kumimoji="1" lang="en-US" altLang="ja-JP" sz="1200" b="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インカムは（移乗支援・入浴支援・インカム）を選択し、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導入台数は半角数字のみ記載。また、</a:t>
          </a:r>
          <a:r>
            <a:rPr kumimoji="1" lang="ja-JP" altLang="en-US" sz="1200" b="1" u="sng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付帯経費の費用も含めた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総事業費と補助対象経費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を記入してください。</a:t>
          </a:r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その下の行で付帯経費の内容を記載します。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事業区分は「空欄」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にし、かつ、総事業費と補助対象経費は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記載不要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（２行目の経費に含める）。</a:t>
          </a:r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見守り機器よりもインカムの補助上限が高いため、インカムの導入事業費及び補助対象経費の中に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付帯経費を入れ込んでいます。</a:t>
          </a:r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「付帯経費の費用も含めた総事業費と補助対象経費を記入」という点が、オレンジ色のセルの記載方法と異なる点です。</a:t>
          </a:r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総事業費に補助対象外（補助金と関係のない費用）が含まれていなければ補助対象経費と同額になります。</a:t>
          </a:r>
        </a:p>
      </xdr:txBody>
    </xdr:sp>
    <xdr:clientData/>
  </xdr:twoCellAnchor>
  <xdr:twoCellAnchor>
    <xdr:from>
      <xdr:col>4</xdr:col>
      <xdr:colOff>190500</xdr:colOff>
      <xdr:row>10</xdr:row>
      <xdr:rowOff>57150</xdr:rowOff>
    </xdr:from>
    <xdr:to>
      <xdr:col>4</xdr:col>
      <xdr:colOff>1914525</xdr:colOff>
      <xdr:row>11</xdr:row>
      <xdr:rowOff>123825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3C646FF-5846-4E60-8EE7-C50DF2CB74E3}"/>
            </a:ext>
          </a:extLst>
        </xdr:cNvPr>
        <xdr:cNvSpPr/>
      </xdr:nvSpPr>
      <xdr:spPr>
        <a:xfrm>
          <a:off x="4705350" y="3648075"/>
          <a:ext cx="1724025" cy="600075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注意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付帯経費の場合は空欄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12</xdr:col>
      <xdr:colOff>38100</xdr:colOff>
      <xdr:row>9</xdr:row>
      <xdr:rowOff>28575</xdr:rowOff>
    </xdr:from>
    <xdr:to>
      <xdr:col>14</xdr:col>
      <xdr:colOff>19050</xdr:colOff>
      <xdr:row>9</xdr:row>
      <xdr:rowOff>476250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BC454ED-2F8A-47CE-97B3-CAA8E7B663CA}"/>
            </a:ext>
          </a:extLst>
        </xdr:cNvPr>
        <xdr:cNvSpPr/>
      </xdr:nvSpPr>
      <xdr:spPr>
        <a:xfrm>
          <a:off x="13030200" y="3086100"/>
          <a:ext cx="1162050" cy="447675"/>
        </a:xfrm>
        <a:prstGeom prst="rect">
          <a:avLst/>
        </a:prstGeom>
        <a:solidFill>
          <a:srgbClr val="00B0F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↑補助額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4</xdr:col>
      <xdr:colOff>2171700</xdr:colOff>
      <xdr:row>10</xdr:row>
      <xdr:rowOff>57150</xdr:rowOff>
    </xdr:from>
    <xdr:to>
      <xdr:col>6</xdr:col>
      <xdr:colOff>95250</xdr:colOff>
      <xdr:row>11</xdr:row>
      <xdr:rowOff>123825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46D3CCC8-76B7-4DB0-8985-52260C620A8E}"/>
            </a:ext>
          </a:extLst>
        </xdr:cNvPr>
        <xdr:cNvSpPr/>
      </xdr:nvSpPr>
      <xdr:spPr>
        <a:xfrm>
          <a:off x="6686550" y="3648075"/>
          <a:ext cx="1724025" cy="600075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付帯経費の内容を記載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419100</xdr:colOff>
      <xdr:row>10</xdr:row>
      <xdr:rowOff>38100</xdr:rowOff>
    </xdr:from>
    <xdr:to>
      <xdr:col>9</xdr:col>
      <xdr:colOff>304800</xdr:colOff>
      <xdr:row>11</xdr:row>
      <xdr:rowOff>238125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040A344-B160-42F4-B76D-B69C152321B3}"/>
            </a:ext>
          </a:extLst>
        </xdr:cNvPr>
        <xdr:cNvSpPr/>
      </xdr:nvSpPr>
      <xdr:spPr>
        <a:xfrm>
          <a:off x="8734425" y="3629025"/>
          <a:ext cx="2114550" cy="733425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注意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付帯経費は空欄。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見守り機器の費用に含める。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542925</xdr:colOff>
      <xdr:row>9</xdr:row>
      <xdr:rowOff>352425</xdr:rowOff>
    </xdr:from>
    <xdr:to>
      <xdr:col>11</xdr:col>
      <xdr:colOff>438150</xdr:colOff>
      <xdr:row>11</xdr:row>
      <xdr:rowOff>180975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E439099-D4F6-4537-AE91-178A6FF918F9}"/>
            </a:ext>
          </a:extLst>
        </xdr:cNvPr>
        <xdr:cNvSpPr/>
      </xdr:nvSpPr>
      <xdr:spPr>
        <a:xfrm>
          <a:off x="11087100" y="3409950"/>
          <a:ext cx="1485900" cy="895350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白いセルは自動計算されるので入力不要です。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1019175</xdr:colOff>
      <xdr:row>8</xdr:row>
      <xdr:rowOff>180975</xdr:rowOff>
    </xdr:from>
    <xdr:to>
      <xdr:col>8</xdr:col>
      <xdr:colOff>571500</xdr:colOff>
      <xdr:row>11</xdr:row>
      <xdr:rowOff>295275</xdr:rowOff>
    </xdr:to>
    <xdr:sp macro="" textlink="">
      <xdr:nvSpPr>
        <xdr:cNvPr id="3" name="四角形吹き出し 1">
          <a:extLst>
            <a:ext uri="{FF2B5EF4-FFF2-40B4-BE49-F238E27FC236}">
              <a16:creationId xmlns:a16="http://schemas.microsoft.com/office/drawing/2014/main" id="{1E31527F-7FE2-4382-B465-9DE3ADE025F0}"/>
            </a:ext>
          </a:extLst>
        </xdr:cNvPr>
        <xdr:cNvSpPr/>
      </xdr:nvSpPr>
      <xdr:spPr>
        <a:xfrm>
          <a:off x="1019175" y="2705100"/>
          <a:ext cx="9258300" cy="1714500"/>
        </a:xfrm>
        <a:prstGeom prst="wedgeRectCallout">
          <a:avLst>
            <a:gd name="adj1" fmla="val 16117"/>
            <a:gd name="adj2" fmla="val 42596"/>
          </a:avLst>
        </a:prstGeom>
        <a:solidFill>
          <a:srgbClr val="92D05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「移乗支援」機器のケース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200" b="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</a:t>
          </a:r>
          <a:r>
            <a:rPr kumimoji="1" lang="ja-JP" altLang="en-US" sz="1200" b="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の事業区分は（移乗支援・入浴支援・インカム）を選択してください。</a:t>
          </a:r>
          <a:endParaRPr kumimoji="1" lang="en-US" altLang="ja-JP" sz="1200" b="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今年度からは「つり下げ式移動用リフトを含む」という定義になりましたので、移動式リフトも移乗支援に入ります。</a:t>
          </a:r>
          <a:endParaRPr kumimoji="1" lang="en-US" altLang="ja-JP" sz="1200" b="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（昨年度までは「その他」）</a:t>
          </a:r>
          <a:endParaRPr kumimoji="1" lang="en-US" altLang="ja-JP" sz="1200" b="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総事業費に補助対象外（補助金と関係のない費用）が含まれていなければ補助対象経費と同額になります。</a:t>
          </a:r>
        </a:p>
      </xdr:txBody>
    </xdr:sp>
    <xdr:clientData/>
  </xdr:twoCellAnchor>
  <xdr:twoCellAnchor>
    <xdr:from>
      <xdr:col>12</xdr:col>
      <xdr:colOff>95250</xdr:colOff>
      <xdr:row>7</xdr:row>
      <xdr:rowOff>409575</xdr:rowOff>
    </xdr:from>
    <xdr:to>
      <xdr:col>14</xdr:col>
      <xdr:colOff>76200</xdr:colOff>
      <xdr:row>8</xdr:row>
      <xdr:rowOff>323850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56BF8D81-B57D-4BDC-A6C9-D0BB8E4CEF11}"/>
            </a:ext>
          </a:extLst>
        </xdr:cNvPr>
        <xdr:cNvSpPr/>
      </xdr:nvSpPr>
      <xdr:spPr>
        <a:xfrm>
          <a:off x="13087350" y="2400300"/>
          <a:ext cx="1162050" cy="447675"/>
        </a:xfrm>
        <a:prstGeom prst="rect">
          <a:avLst/>
        </a:prstGeom>
        <a:solidFill>
          <a:srgbClr val="00B0F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↑補助額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409575</xdr:colOff>
      <xdr:row>9</xdr:row>
      <xdr:rowOff>352425</xdr:rowOff>
    </xdr:from>
    <xdr:to>
      <xdr:col>11</xdr:col>
      <xdr:colOff>304800</xdr:colOff>
      <xdr:row>11</xdr:row>
      <xdr:rowOff>180975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CAE7705-B350-4D2C-81D5-63E4685973FF}"/>
            </a:ext>
          </a:extLst>
        </xdr:cNvPr>
        <xdr:cNvSpPr/>
      </xdr:nvSpPr>
      <xdr:spPr>
        <a:xfrm>
          <a:off x="10953750" y="3409950"/>
          <a:ext cx="1485900" cy="895350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白いセルは自動計算されるので入力不要です。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647700</xdr:colOff>
      <xdr:row>10</xdr:row>
      <xdr:rowOff>323850</xdr:rowOff>
    </xdr:from>
    <xdr:to>
      <xdr:col>7</xdr:col>
      <xdr:colOff>190500</xdr:colOff>
      <xdr:row>13</xdr:row>
      <xdr:rowOff>438150</xdr:rowOff>
    </xdr:to>
    <xdr:sp macro="" textlink="">
      <xdr:nvSpPr>
        <xdr:cNvPr id="3" name="四角形吹き出し 1">
          <a:extLst>
            <a:ext uri="{FF2B5EF4-FFF2-40B4-BE49-F238E27FC236}">
              <a16:creationId xmlns:a16="http://schemas.microsoft.com/office/drawing/2014/main" id="{12C5E06F-A489-4E04-A039-79305927B43E}"/>
            </a:ext>
          </a:extLst>
        </xdr:cNvPr>
        <xdr:cNvSpPr/>
      </xdr:nvSpPr>
      <xdr:spPr>
        <a:xfrm>
          <a:off x="647700" y="3914775"/>
          <a:ext cx="8391525" cy="1714500"/>
        </a:xfrm>
        <a:prstGeom prst="wedgeRectCallout">
          <a:avLst>
            <a:gd name="adj1" fmla="val 16117"/>
            <a:gd name="adj2" fmla="val 42596"/>
          </a:avLst>
        </a:prstGeom>
        <a:solidFill>
          <a:srgbClr val="92D05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「パッケージ型」のケース　　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例えば「介護ソフト」＋「見守り機器」＋「付帯経費」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200" b="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</a:t>
          </a:r>
          <a:r>
            <a:rPr kumimoji="1" lang="ja-JP" altLang="en-US" sz="1200" b="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の事業区分はパッケージ型導入を選択してください。補助上限額は自動的に７５０万になります。</a:t>
          </a:r>
          <a:endParaRPr kumimoji="1" lang="en-US" altLang="ja-JP" sz="1200" b="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 b="0" u="none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１行目は機器名を複数記載、台数は可能な範囲で大まかに記載（数字以外も入力可）、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総事業費と補助対象経費は</a:t>
          </a:r>
          <a:r>
            <a:rPr kumimoji="1" lang="ja-JP" altLang="en-US" sz="1200" b="1" u="sng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付帯経費の費用も含めた費用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を記入してください。</a:t>
          </a:r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その下の２行目で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事業区分は「空欄」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にし、かつ、総事業費と補助対象経費は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記載不要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（１行目の経費に含める）。</a:t>
          </a:r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2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総事業費に補助対象外（補助金と関係のない費用）が含まれていなければ補助対象経費と同額になります。</a:t>
          </a:r>
        </a:p>
      </xdr:txBody>
    </xdr:sp>
    <xdr:clientData/>
  </xdr:twoCellAnchor>
  <xdr:twoCellAnchor>
    <xdr:from>
      <xdr:col>4</xdr:col>
      <xdr:colOff>238125</xdr:colOff>
      <xdr:row>9</xdr:row>
      <xdr:rowOff>28575</xdr:rowOff>
    </xdr:from>
    <xdr:to>
      <xdr:col>4</xdr:col>
      <xdr:colOff>1962150</xdr:colOff>
      <xdr:row>10</xdr:row>
      <xdr:rowOff>95250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C1DCAC0-11E0-4BA0-9C5C-F13C948828C8}"/>
            </a:ext>
          </a:extLst>
        </xdr:cNvPr>
        <xdr:cNvSpPr/>
      </xdr:nvSpPr>
      <xdr:spPr>
        <a:xfrm>
          <a:off x="4752975" y="3086100"/>
          <a:ext cx="1724025" cy="600075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注意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付帯経費の場合は空欄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504825</xdr:colOff>
      <xdr:row>9</xdr:row>
      <xdr:rowOff>47625</xdr:rowOff>
    </xdr:from>
    <xdr:to>
      <xdr:col>9</xdr:col>
      <xdr:colOff>104775</xdr:colOff>
      <xdr:row>10</xdr:row>
      <xdr:rowOff>219075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2E55233-856D-4F5F-B7FA-93E59B1C7E2A}"/>
            </a:ext>
          </a:extLst>
        </xdr:cNvPr>
        <xdr:cNvSpPr/>
      </xdr:nvSpPr>
      <xdr:spPr>
        <a:xfrm>
          <a:off x="8820150" y="3105150"/>
          <a:ext cx="1828800" cy="704850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注意</a:t>
          </a:r>
          <a:r>
            <a:rPr kumimoji="1" lang="en-US" altLang="ja-JP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付帯経費の場合は空欄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１行目に費用を含める。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12</xdr:col>
      <xdr:colOff>95250</xdr:colOff>
      <xdr:row>7</xdr:row>
      <xdr:rowOff>381000</xdr:rowOff>
    </xdr:from>
    <xdr:to>
      <xdr:col>14</xdr:col>
      <xdr:colOff>76200</xdr:colOff>
      <xdr:row>8</xdr:row>
      <xdr:rowOff>295275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03B57C4-8A92-4D6D-A3AC-63A83B51C69B}"/>
            </a:ext>
          </a:extLst>
        </xdr:cNvPr>
        <xdr:cNvSpPr/>
      </xdr:nvSpPr>
      <xdr:spPr>
        <a:xfrm>
          <a:off x="13087350" y="2371725"/>
          <a:ext cx="1162050" cy="447675"/>
        </a:xfrm>
        <a:prstGeom prst="rect">
          <a:avLst/>
        </a:prstGeom>
        <a:solidFill>
          <a:srgbClr val="00B0F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↑補助額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10</xdr:row>
      <xdr:rowOff>323850</xdr:rowOff>
    </xdr:from>
    <xdr:to>
      <xdr:col>7</xdr:col>
      <xdr:colOff>190500</xdr:colOff>
      <xdr:row>13</xdr:row>
      <xdr:rowOff>438150</xdr:rowOff>
    </xdr:to>
    <xdr:sp macro="" textlink="">
      <xdr:nvSpPr>
        <xdr:cNvPr id="3" name="四角形吹き出し 1">
          <a:extLst>
            <a:ext uri="{FF2B5EF4-FFF2-40B4-BE49-F238E27FC236}">
              <a16:creationId xmlns:a16="http://schemas.microsoft.com/office/drawing/2014/main" id="{35FE6C94-78F1-4A6A-B7B0-3A78C4230298}"/>
            </a:ext>
          </a:extLst>
        </xdr:cNvPr>
        <xdr:cNvSpPr/>
      </xdr:nvSpPr>
      <xdr:spPr>
        <a:xfrm>
          <a:off x="647700" y="3914775"/>
          <a:ext cx="8391525" cy="1714500"/>
        </a:xfrm>
        <a:prstGeom prst="wedgeRectCallout">
          <a:avLst>
            <a:gd name="adj1" fmla="val 16117"/>
            <a:gd name="adj2" fmla="val 42596"/>
          </a:avLst>
        </a:prstGeom>
        <a:solidFill>
          <a:srgbClr val="92D05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「見守り機器」＋「付帯経費」＋</a:t>
          </a: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「業務改善支援」のケース　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C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の事業区分は（移乗支援・入浴支援・インカム以外）を選択してください。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１行目は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TAIS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登録又は同水準の介護テクノロジー（移乗支援・入浴支援・インカム以外）を選択し、導入台数は半角数字のみ記載。また、</a:t>
          </a:r>
          <a:r>
            <a:rPr kumimoji="1" lang="ja-JP" altLang="en-US" sz="1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付帯経費の費用も含めた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総事業費と補助対象経費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を記入してください。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その下の２行目で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事業区分は「空欄」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にし、かつ、総事業費と補助対象経費は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記載不要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（１行目の経費に含める）。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総事業費に補助対象外（補助金と関係のない費用）が含まれていなければ補助対象経費と同額になります。</a:t>
          </a:r>
        </a:p>
      </xdr:txBody>
    </xdr:sp>
    <xdr:clientData/>
  </xdr:twoCellAnchor>
  <xdr:twoCellAnchor>
    <xdr:from>
      <xdr:col>12</xdr:col>
      <xdr:colOff>190500</xdr:colOff>
      <xdr:row>9</xdr:row>
      <xdr:rowOff>466725</xdr:rowOff>
    </xdr:from>
    <xdr:to>
      <xdr:col>14</xdr:col>
      <xdr:colOff>171450</xdr:colOff>
      <xdr:row>10</xdr:row>
      <xdr:rowOff>381000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62F0EA0-737E-468B-95A1-DA15EF4FA451}"/>
            </a:ext>
          </a:extLst>
        </xdr:cNvPr>
        <xdr:cNvSpPr/>
      </xdr:nvSpPr>
      <xdr:spPr>
        <a:xfrm>
          <a:off x="13182600" y="3524250"/>
          <a:ext cx="1162050" cy="447675"/>
        </a:xfrm>
        <a:prstGeom prst="rect">
          <a:avLst/>
        </a:prstGeom>
        <a:solidFill>
          <a:srgbClr val="00B0F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↑補助額</a:t>
          </a:r>
          <a:endParaRPr kumimoji="1" lang="en-US" altLang="ja-JP" sz="12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4</xdr:col>
      <xdr:colOff>276225</xdr:colOff>
      <xdr:row>8</xdr:row>
      <xdr:rowOff>304800</xdr:rowOff>
    </xdr:from>
    <xdr:to>
      <xdr:col>4</xdr:col>
      <xdr:colOff>1876425</xdr:colOff>
      <xdr:row>9</xdr:row>
      <xdr:rowOff>161926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28E7DD8-18C2-432D-AAF1-BE59E7456FE5}"/>
            </a:ext>
          </a:extLst>
        </xdr:cNvPr>
        <xdr:cNvSpPr/>
      </xdr:nvSpPr>
      <xdr:spPr>
        <a:xfrm>
          <a:off x="4791075" y="2828925"/>
          <a:ext cx="1600200" cy="390526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</a:t>
          </a:r>
          <a:r>
            <a:rPr kumimoji="1" lang="en-US" altLang="ja-JP" sz="9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9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注意</a:t>
          </a:r>
          <a:r>
            <a:rPr kumimoji="1" lang="en-US" altLang="ja-JP" sz="9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ctr"/>
          <a:r>
            <a:rPr kumimoji="1" lang="ja-JP" altLang="en-US" sz="9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付帯経費の場合は空欄</a:t>
          </a:r>
          <a:endParaRPr kumimoji="1" lang="en-US" altLang="ja-JP" sz="9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7</xdr:col>
      <xdr:colOff>190500</xdr:colOff>
      <xdr:row>8</xdr:row>
      <xdr:rowOff>228599</xdr:rowOff>
    </xdr:from>
    <xdr:to>
      <xdr:col>8</xdr:col>
      <xdr:colOff>723900</xdr:colOff>
      <xdr:row>9</xdr:row>
      <xdr:rowOff>295274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F3A3656-7207-455D-9A8C-0ECA90E70813}"/>
            </a:ext>
          </a:extLst>
        </xdr:cNvPr>
        <xdr:cNvSpPr/>
      </xdr:nvSpPr>
      <xdr:spPr>
        <a:xfrm>
          <a:off x="9039225" y="2752724"/>
          <a:ext cx="1390650" cy="600075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</a:t>
          </a:r>
          <a:r>
            <a:rPr kumimoji="1" lang="en-US" altLang="ja-JP" sz="9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9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注意</a:t>
          </a:r>
          <a:r>
            <a:rPr kumimoji="1" lang="en-US" altLang="ja-JP" sz="9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9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↑</a:t>
          </a:r>
          <a:endParaRPr kumimoji="1" lang="en-US" altLang="ja-JP" sz="9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9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付帯経費の場合は空欄</a:t>
          </a:r>
          <a:endParaRPr kumimoji="1" lang="en-US" altLang="ja-JP" sz="9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9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１行目に費用を含める。</a:t>
          </a:r>
          <a:endParaRPr kumimoji="1" lang="en-US" altLang="ja-JP" sz="900" b="1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29E46-06C9-4962-AF9F-13834387284B}">
  <sheetPr>
    <pageSetUpPr fitToPage="1"/>
  </sheetPr>
  <dimension ref="A1:AA67"/>
  <sheetViews>
    <sheetView showGridLines="0" view="pageBreakPreview" topLeftCell="A6" zoomScaleNormal="100" zoomScaleSheetLayoutView="100" workbookViewId="0">
      <selection activeCell="O16" sqref="O16"/>
    </sheetView>
  </sheetViews>
  <sheetFormatPr defaultRowHeight="13.5"/>
  <cols>
    <col min="1" max="1" width="24" style="1" customWidth="1"/>
    <col min="2" max="2" width="21.25" style="1" customWidth="1"/>
    <col min="3" max="4" width="7" style="1" customWidth="1"/>
    <col min="5" max="5" width="28.625" style="1" customWidth="1"/>
    <col min="6" max="6" width="21.25" style="1" customWidth="1"/>
    <col min="7" max="7" width="7" style="1" customWidth="1"/>
    <col min="8" max="8" width="11.25" style="1" customWidth="1"/>
    <col min="9" max="9" width="11" style="1" customWidth="1"/>
    <col min="10" max="10" width="9.625" style="1" customWidth="1"/>
    <col min="11" max="13" width="11.25" style="1" customWidth="1"/>
    <col min="14" max="14" width="4.25" style="1" customWidth="1"/>
    <col min="15" max="15" width="5.25" style="1" customWidth="1"/>
    <col min="16" max="16" width="7.125" style="6" hidden="1" customWidth="1"/>
    <col min="17" max="18" width="9" style="6" hidden="1" customWidth="1"/>
    <col min="19" max="20" width="10.625" style="5" hidden="1" customWidth="1"/>
    <col min="21" max="22" width="10.625" style="5" customWidth="1"/>
    <col min="23" max="23" width="10.625" style="5" hidden="1" customWidth="1"/>
    <col min="24" max="24" width="10.625" style="5" customWidth="1"/>
    <col min="25" max="25" width="9" style="6" hidden="1" customWidth="1"/>
    <col min="26" max="27" width="9" style="6"/>
    <col min="28" max="16384" width="9" style="1"/>
  </cols>
  <sheetData>
    <row r="1" spans="1:27" ht="17.25">
      <c r="A1" s="1" t="s">
        <v>0</v>
      </c>
      <c r="O1" s="2" t="s">
        <v>1</v>
      </c>
      <c r="P1" s="3"/>
      <c r="Q1" s="3" t="s">
        <v>2</v>
      </c>
      <c r="R1" s="3"/>
      <c r="S1" s="4"/>
    </row>
    <row r="2" spans="1:27" ht="21">
      <c r="A2" s="82" t="s">
        <v>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5"/>
      <c r="Q2" s="7" t="s">
        <v>4</v>
      </c>
    </row>
    <row r="3" spans="1:27">
      <c r="Q3" s="7" t="s">
        <v>5</v>
      </c>
    </row>
    <row r="4" spans="1:27" ht="24" customHeight="1">
      <c r="A4" s="8" t="s">
        <v>6</v>
      </c>
      <c r="H4" s="83" t="s">
        <v>7</v>
      </c>
      <c r="I4" s="84"/>
      <c r="J4" s="85"/>
      <c r="K4" s="85"/>
      <c r="L4" s="85"/>
      <c r="M4" s="85"/>
      <c r="N4" s="85"/>
      <c r="O4" s="86"/>
      <c r="P4" s="9"/>
      <c r="Q4" s="7" t="s">
        <v>8</v>
      </c>
    </row>
    <row r="5" spans="1:27" ht="14.25" thickBot="1">
      <c r="O5" s="10" t="s">
        <v>9</v>
      </c>
      <c r="Q5" s="7" t="s">
        <v>10</v>
      </c>
    </row>
    <row r="6" spans="1:27" ht="48" customHeight="1">
      <c r="A6" s="87" t="s">
        <v>11</v>
      </c>
      <c r="B6" s="87"/>
      <c r="C6" s="88" t="s">
        <v>12</v>
      </c>
      <c r="D6" s="88" t="s">
        <v>13</v>
      </c>
      <c r="E6" s="88" t="s">
        <v>14</v>
      </c>
      <c r="F6" s="87" t="s">
        <v>15</v>
      </c>
      <c r="G6" s="87" t="s">
        <v>16</v>
      </c>
      <c r="H6" s="87" t="s">
        <v>17</v>
      </c>
      <c r="I6" s="87" t="s">
        <v>18</v>
      </c>
      <c r="J6" s="87" t="s">
        <v>19</v>
      </c>
      <c r="K6" s="88" t="s">
        <v>20</v>
      </c>
      <c r="L6" s="90" t="s">
        <v>21</v>
      </c>
      <c r="M6" s="91" t="s">
        <v>22</v>
      </c>
      <c r="N6" s="11"/>
      <c r="Q6" s="7" t="s">
        <v>23</v>
      </c>
      <c r="R6" s="5"/>
      <c r="W6" s="6"/>
      <c r="X6" s="6"/>
      <c r="Z6" s="1"/>
      <c r="AA6" s="1"/>
    </row>
    <row r="7" spans="1:27" ht="18.75" customHeight="1">
      <c r="A7" s="12" t="s">
        <v>2</v>
      </c>
      <c r="B7" s="12" t="s">
        <v>24</v>
      </c>
      <c r="C7" s="89"/>
      <c r="D7" s="89"/>
      <c r="E7" s="89"/>
      <c r="F7" s="87"/>
      <c r="G7" s="87"/>
      <c r="H7" s="87"/>
      <c r="I7" s="87"/>
      <c r="J7" s="87"/>
      <c r="K7" s="89"/>
      <c r="L7" s="90"/>
      <c r="M7" s="92"/>
      <c r="N7" s="11"/>
      <c r="Q7" s="7" t="s">
        <v>25</v>
      </c>
      <c r="R7" s="5"/>
      <c r="W7" s="6"/>
      <c r="X7" s="6"/>
      <c r="Z7" s="1"/>
      <c r="AA7" s="1"/>
    </row>
    <row r="8" spans="1:27" ht="42" customHeight="1">
      <c r="A8" s="13"/>
      <c r="B8" s="14"/>
      <c r="C8" s="15"/>
      <c r="D8" s="15"/>
      <c r="E8" s="13"/>
      <c r="F8" s="15"/>
      <c r="G8" s="15"/>
      <c r="H8" s="16"/>
      <c r="I8" s="16"/>
      <c r="J8" s="17">
        <f>ROUNDDOWN(MIN(I8),-3)</f>
        <v>0</v>
      </c>
      <c r="K8" s="18">
        <f>ROUNDDOWN(J8*4/5,-3)</f>
        <v>0</v>
      </c>
      <c r="L8" s="19" t="str">
        <f>IFERROR(
  IF(E8="TAIS登録又は同水準の介護テクノロジー（移乗支援・入浴支援・インカム以外）", G8*300000,
  IF(E8="TAIS登録又は同水準の介護テクノロジー（移乗支援・入浴支援・インカム）", G8*1000000,
  IF(E8="TAIS登録又は同水準の介護テクノロジー以外の「その他の機器」", G8*1000000,
  IF(E8="パッケージ型導入", 7500000,
  IF(E8="業務改善支援", 450000,
  "事業区分の確認"))))),
"入力エラー")</f>
        <v>事業区分の確認</v>
      </c>
      <c r="M8" s="20">
        <f>IF(L8="－","－",MIN(K8,L8))</f>
        <v>0</v>
      </c>
      <c r="N8" s="21"/>
      <c r="Q8" s="7" t="s">
        <v>30</v>
      </c>
      <c r="R8" s="5"/>
      <c r="W8" s="6"/>
      <c r="X8" s="6"/>
      <c r="Z8" s="1"/>
      <c r="AA8" s="1"/>
    </row>
    <row r="9" spans="1:27" ht="42" customHeight="1">
      <c r="A9" s="13"/>
      <c r="B9" s="14"/>
      <c r="C9" s="15"/>
      <c r="D9" s="15"/>
      <c r="E9" s="13"/>
      <c r="F9" s="15"/>
      <c r="G9" s="15"/>
      <c r="H9" s="16"/>
      <c r="I9" s="16"/>
      <c r="J9" s="17">
        <f>ROUNDDOWN(MIN(I9),-3)</f>
        <v>0</v>
      </c>
      <c r="K9" s="18">
        <f t="shared" ref="K9:K12" si="0">ROUNDDOWN(J9*4/5,-3)</f>
        <v>0</v>
      </c>
      <c r="L9" s="19" t="str">
        <f>IFERROR(
  IF(E9="TAIS登録又は同水準の介護テクノロジー（移乗支援・入浴支援・インカム以外）", G9*300000,
  IF(E9="TAIS登録又は同水準の介護テクノロジー（移乗支援・入浴支援・インカム）", G9*1000000,
  IF(E9="TAIS登録又は同水準の介護テクノロジー以外の「その他の機器」", G9*1000000,
  IF(E9="パッケージ型導入", 7500000,
  IF(E9="業務改善支援", 450000,
  "事業区分の確認"))))),
"入力エラー")</f>
        <v>事業区分の確認</v>
      </c>
      <c r="M9" s="20">
        <f t="shared" ref="M9:M17" si="1">IF(L9="－","－",MIN(K9,L9))</f>
        <v>0</v>
      </c>
      <c r="N9" s="21"/>
      <c r="Q9" s="7" t="s">
        <v>32</v>
      </c>
      <c r="R9" s="5"/>
      <c r="W9" s="6"/>
      <c r="X9" s="6"/>
      <c r="Z9" s="1"/>
      <c r="AA9" s="1"/>
    </row>
    <row r="10" spans="1:27" ht="42" customHeight="1">
      <c r="A10" s="13"/>
      <c r="B10" s="14"/>
      <c r="C10" s="15"/>
      <c r="D10" s="15"/>
      <c r="E10" s="13"/>
      <c r="F10" s="15"/>
      <c r="G10" s="15"/>
      <c r="H10" s="16"/>
      <c r="I10" s="16"/>
      <c r="J10" s="17">
        <f t="shared" ref="J10:J12" si="2">ROUNDDOWN(MIN(I10),-3)</f>
        <v>0</v>
      </c>
      <c r="K10" s="18">
        <f t="shared" si="0"/>
        <v>0</v>
      </c>
      <c r="L10" s="19" t="str">
        <f>IFERROR(
  IF(E10="TAIS登録又は同水準の介護テクノロジー（移乗支援・入浴支援・インカム以外）", G10*300000,
  IF(E10="TAIS登録又は同水準の介護テクノロジー（移乗支援・入浴支援・インカム）", G10*1000000,
  IF(E10="TAIS登録又は同水準の介護テクノロジー以外の「その他の機器」", G10*1000000,
  IF(E10="パッケージ型導入", 7500000,
  IF(E10="業務改善支援", 450000,
  "事業区分の確認"))))),
"入力エラー")</f>
        <v>事業区分の確認</v>
      </c>
      <c r="M10" s="20">
        <f t="shared" si="1"/>
        <v>0</v>
      </c>
      <c r="N10" s="21"/>
      <c r="Q10" s="7" t="s">
        <v>33</v>
      </c>
      <c r="R10" s="5"/>
      <c r="W10" s="6"/>
      <c r="X10" s="6"/>
      <c r="Z10" s="1"/>
      <c r="AA10" s="1"/>
    </row>
    <row r="11" spans="1:27" ht="42" customHeight="1">
      <c r="A11" s="13"/>
      <c r="B11" s="14"/>
      <c r="C11" s="15"/>
      <c r="D11" s="15"/>
      <c r="E11" s="13"/>
      <c r="F11" s="15"/>
      <c r="G11" s="15"/>
      <c r="H11" s="16"/>
      <c r="I11" s="16"/>
      <c r="J11" s="17">
        <f t="shared" si="2"/>
        <v>0</v>
      </c>
      <c r="K11" s="18">
        <f t="shared" si="0"/>
        <v>0</v>
      </c>
      <c r="L11" s="19" t="str">
        <f>IFERROR(
  IF(E11="TAIS登録又は同水準の介護テクノロジー（移乗支援・入浴支援・インカム以外）", G11*300000,
  IF(E11="TAIS登録又は同水準の介護テクノロジー（移乗支援・入浴支援・インカム）", G11*1000000,
  IF(E11="TAIS登録又は同水準の介護テクノロジー以外の「その他の機器」", G11*1000000,
  IF(E11="パッケージ型導入", 7500000,
  IF(E11="業務改善支援", 450000,
  "事業区分の確認"))))),
"入力エラー")</f>
        <v>事業区分の確認</v>
      </c>
      <c r="M11" s="20">
        <f t="shared" si="1"/>
        <v>0</v>
      </c>
      <c r="N11" s="21"/>
      <c r="Q11" s="7" t="s">
        <v>34</v>
      </c>
      <c r="R11" s="5"/>
      <c r="W11" s="6"/>
      <c r="X11" s="6"/>
      <c r="Z11" s="1"/>
      <c r="AA11" s="1"/>
    </row>
    <row r="12" spans="1:27" ht="42" customHeight="1" thickBot="1">
      <c r="A12" s="22"/>
      <c r="B12" s="23"/>
      <c r="C12" s="24"/>
      <c r="D12" s="24"/>
      <c r="E12" s="22"/>
      <c r="F12" s="24"/>
      <c r="G12" s="24"/>
      <c r="H12" s="25"/>
      <c r="I12" s="25"/>
      <c r="J12" s="17">
        <f t="shared" si="2"/>
        <v>0</v>
      </c>
      <c r="K12" s="26">
        <f t="shared" si="0"/>
        <v>0</v>
      </c>
      <c r="L12" s="19" t="str">
        <f>IFERROR(
  IF(E12="TAIS登録又は同水準の介護テクノロジー（移乗支援・入浴支援・インカム以外）", G12*300000,
  IF(E12="TAIS登録又は同水準の介護テクノロジー（移乗支援・入浴支援・インカム）", G12*1000000,
  IF(E12="TAIS登録又は同水準の介護テクノロジー以外の「その他の機器」", G12*1000000,
  IF(E12="パッケージ型導入", 7500000,
  IF(E12="業務改善支援", 450000,
  "事業区分の確認"))))),
"入力エラー")</f>
        <v>事業区分の確認</v>
      </c>
      <c r="M12" s="27">
        <f t="shared" si="1"/>
        <v>0</v>
      </c>
      <c r="N12" s="21"/>
      <c r="Q12" s="7" t="s">
        <v>35</v>
      </c>
      <c r="R12" s="5"/>
      <c r="W12" s="6"/>
      <c r="X12" s="6"/>
      <c r="Z12" s="1"/>
      <c r="AA12" s="1"/>
    </row>
    <row r="13" spans="1:27" ht="42" customHeight="1" thickTop="1">
      <c r="A13" s="28" t="s">
        <v>76</v>
      </c>
      <c r="B13" s="69" t="s">
        <v>115</v>
      </c>
      <c r="C13" s="30">
        <v>30</v>
      </c>
      <c r="D13" s="31" t="s">
        <v>60</v>
      </c>
      <c r="E13" s="28" t="s">
        <v>125</v>
      </c>
      <c r="F13" s="30" t="s">
        <v>116</v>
      </c>
      <c r="G13" s="30">
        <v>1</v>
      </c>
      <c r="H13" s="32">
        <v>1450000</v>
      </c>
      <c r="I13" s="32">
        <v>1450000</v>
      </c>
      <c r="J13" s="33">
        <f>ROUNDDOWN(MIN(I13),-3)</f>
        <v>1450000</v>
      </c>
      <c r="K13" s="34">
        <f>ROUNDDOWN(J13*4/5,-3)</f>
        <v>1160000</v>
      </c>
      <c r="L13" s="35">
        <f>IFERROR(
  IF(E13="上記介護ソフトの付帯経費（通信環境整備等）", L12 - M12+150000,
  IF(D13="1～10名", 1000000,
  IF(D13="11～20名", 1500000,
  IF(D13="21～30名", 2000000,
  IF(OR(D13="31名以上", D13="変動しない"), 2500000,
  "選択内容を確認"))))),
"入力エラー")</f>
        <v>2000000</v>
      </c>
      <c r="M13" s="36">
        <f>IF(L13="－","－",MIN(K13,L13))</f>
        <v>1160000</v>
      </c>
      <c r="N13" s="21"/>
      <c r="Q13" s="7" t="s">
        <v>38</v>
      </c>
      <c r="R13" s="5"/>
      <c r="W13" s="6"/>
      <c r="X13" s="6"/>
      <c r="Z13" s="1"/>
      <c r="AA13" s="1"/>
    </row>
    <row r="14" spans="1:27" ht="42" customHeight="1">
      <c r="A14" s="37"/>
      <c r="B14" s="38"/>
      <c r="C14" s="39"/>
      <c r="D14" s="40"/>
      <c r="E14" s="70" t="s">
        <v>40</v>
      </c>
      <c r="F14" s="71" t="s">
        <v>113</v>
      </c>
      <c r="G14" s="39"/>
      <c r="H14" s="41"/>
      <c r="I14" s="41"/>
      <c r="J14" s="17">
        <f t="shared" ref="J14:J17" si="3">ROUNDDOWN(MIN(I14),-3)</f>
        <v>0</v>
      </c>
      <c r="K14" s="18">
        <f t="shared" ref="K14:K17" si="4">ROUNDDOWN(J14*4/5,-3)</f>
        <v>0</v>
      </c>
      <c r="L14" s="19">
        <f>IFERROR(
  IF(E14="上記介護ソフトの付帯経費（通信環境整備等）", L13 - M13+150000,
  IF(D14="1～10名", 1000000,
  IF(D14="11～20名", 1500000,
  IF(D14="21～30名", 2000000,
  IF(OR(D14="31名以上", D14="変動しない"), 2500000,
  "選択内容を確認"))))),
"入力エラー")</f>
        <v>990000</v>
      </c>
      <c r="M14" s="20">
        <f t="shared" si="1"/>
        <v>0</v>
      </c>
      <c r="N14" s="21"/>
      <c r="Q14" s="7" t="s">
        <v>41</v>
      </c>
      <c r="R14" s="5"/>
      <c r="W14" s="6"/>
      <c r="X14" s="6"/>
      <c r="Z14" s="1"/>
      <c r="AA14" s="1"/>
    </row>
    <row r="15" spans="1:27" ht="42" customHeight="1">
      <c r="A15" s="37"/>
      <c r="B15" s="38"/>
      <c r="C15" s="39"/>
      <c r="D15" s="40"/>
      <c r="E15" s="37"/>
      <c r="F15" s="39" t="s">
        <v>39</v>
      </c>
      <c r="G15" s="39"/>
      <c r="H15" s="42"/>
      <c r="I15" s="42"/>
      <c r="J15" s="17">
        <f t="shared" si="3"/>
        <v>0</v>
      </c>
      <c r="K15" s="18">
        <f t="shared" si="4"/>
        <v>0</v>
      </c>
      <c r="L15" s="19" t="str">
        <f t="shared" ref="L15:L17" si="5">IFERROR(
  IF(E15="上記介護ソフトの付帯経費（通信環境整備等）", L14 - M14+150000,
  IF(D15="1～10名", 1000000,
  IF(D15="11～20名", 1500000,
  IF(D15="21～30名", 2000000,
  IF(OR(D15="31名以上", D15="変動しない"), 2500000,
  "選択内容を確認"))))),
"入力エラー")</f>
        <v>選択内容を確認</v>
      </c>
      <c r="M15" s="20">
        <f t="shared" si="1"/>
        <v>0</v>
      </c>
      <c r="N15" s="21"/>
      <c r="Q15" s="7" t="s">
        <v>42</v>
      </c>
      <c r="R15" s="5"/>
      <c r="W15" s="6"/>
      <c r="X15" s="6"/>
      <c r="Z15" s="1"/>
      <c r="AA15" s="1"/>
    </row>
    <row r="16" spans="1:27" ht="42" customHeight="1">
      <c r="A16" s="37"/>
      <c r="B16" s="38"/>
      <c r="C16" s="39"/>
      <c r="D16" s="40"/>
      <c r="E16" s="37"/>
      <c r="F16" s="39"/>
      <c r="G16" s="39"/>
      <c r="H16" s="42"/>
      <c r="I16" s="42"/>
      <c r="J16" s="17">
        <f t="shared" si="3"/>
        <v>0</v>
      </c>
      <c r="K16" s="18">
        <f t="shared" si="4"/>
        <v>0</v>
      </c>
      <c r="L16" s="19" t="str">
        <f t="shared" si="5"/>
        <v>選択内容を確認</v>
      </c>
      <c r="M16" s="20">
        <f t="shared" si="1"/>
        <v>0</v>
      </c>
      <c r="N16" s="21"/>
      <c r="Q16" s="7" t="s">
        <v>45</v>
      </c>
      <c r="T16" s="5" t="s">
        <v>28</v>
      </c>
      <c r="W16" s="6" t="s">
        <v>37</v>
      </c>
      <c r="X16" s="6"/>
      <c r="Z16" s="1"/>
      <c r="AA16" s="1"/>
    </row>
    <row r="17" spans="1:27" ht="42" customHeight="1" thickBot="1">
      <c r="A17" s="37"/>
      <c r="B17" s="43"/>
      <c r="C17" s="44"/>
      <c r="D17" s="45"/>
      <c r="E17" s="46"/>
      <c r="F17" s="44"/>
      <c r="G17" s="44"/>
      <c r="H17" s="41"/>
      <c r="I17" s="41"/>
      <c r="J17" s="47">
        <f t="shared" si="3"/>
        <v>0</v>
      </c>
      <c r="K17" s="47">
        <f t="shared" si="4"/>
        <v>0</v>
      </c>
      <c r="L17" s="19" t="str">
        <f t="shared" si="5"/>
        <v>選択内容を確認</v>
      </c>
      <c r="M17" s="48">
        <f t="shared" si="1"/>
        <v>0</v>
      </c>
      <c r="N17" s="21"/>
      <c r="Q17" s="7" t="s">
        <v>46</v>
      </c>
      <c r="R17" s="5"/>
      <c r="T17" s="5" t="s">
        <v>47</v>
      </c>
      <c r="W17" s="6" t="s">
        <v>40</v>
      </c>
      <c r="X17" s="6"/>
      <c r="Z17" s="1"/>
      <c r="AA17" s="1"/>
    </row>
    <row r="18" spans="1:27" ht="37.5" customHeight="1" thickTop="1" thickBot="1">
      <c r="A18" s="81" t="s">
        <v>48</v>
      </c>
      <c r="B18" s="81"/>
      <c r="C18" s="49"/>
      <c r="D18" s="49"/>
      <c r="E18" s="49"/>
      <c r="F18" s="49"/>
      <c r="G18" s="49"/>
      <c r="H18" s="50">
        <f t="shared" ref="H18:M18" si="6">SUM(H8:H17)</f>
        <v>1450000</v>
      </c>
      <c r="I18" s="51">
        <f t="shared" si="6"/>
        <v>1450000</v>
      </c>
      <c r="J18" s="51">
        <f t="shared" si="6"/>
        <v>1450000</v>
      </c>
      <c r="K18" s="51">
        <f t="shared" si="6"/>
        <v>1160000</v>
      </c>
      <c r="L18" s="52">
        <f t="shared" si="6"/>
        <v>2990000</v>
      </c>
      <c r="M18" s="53">
        <f t="shared" si="6"/>
        <v>1160000</v>
      </c>
      <c r="N18" s="6"/>
      <c r="Q18" s="7" t="s">
        <v>49</v>
      </c>
      <c r="R18" s="5"/>
      <c r="T18" s="54" t="s">
        <v>50</v>
      </c>
      <c r="W18" s="6" t="s">
        <v>126</v>
      </c>
      <c r="X18" s="6"/>
      <c r="Z18" s="1"/>
      <c r="AA18" s="1"/>
    </row>
    <row r="19" spans="1:27">
      <c r="Q19" s="7" t="s">
        <v>51</v>
      </c>
      <c r="T19" s="5" t="s">
        <v>52</v>
      </c>
      <c r="V19" s="54"/>
      <c r="Y19" s="6" t="s">
        <v>53</v>
      </c>
    </row>
    <row r="20" spans="1:27">
      <c r="A20" s="55" t="s">
        <v>54</v>
      </c>
      <c r="B20" s="56" t="s">
        <v>55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Q20" s="7" t="s">
        <v>56</v>
      </c>
      <c r="T20" s="5" t="s">
        <v>57</v>
      </c>
      <c r="Y20" s="6" t="s">
        <v>36</v>
      </c>
    </row>
    <row r="21" spans="1:27">
      <c r="A21" s="56"/>
      <c r="B21" s="56" t="s">
        <v>58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Q21" s="7" t="s">
        <v>59</v>
      </c>
      <c r="Y21" s="6" t="s">
        <v>60</v>
      </c>
    </row>
    <row r="22" spans="1:27">
      <c r="A22" s="56"/>
      <c r="B22" s="56" t="s">
        <v>61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Q22" s="7" t="s">
        <v>62</v>
      </c>
      <c r="Y22" s="6" t="s">
        <v>63</v>
      </c>
    </row>
    <row r="23" spans="1:27">
      <c r="A23" s="56"/>
      <c r="B23" s="56" t="s">
        <v>64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Q23" s="7" t="s">
        <v>65</v>
      </c>
      <c r="Y23" s="6" t="s">
        <v>44</v>
      </c>
    </row>
    <row r="24" spans="1:27">
      <c r="A24" s="56"/>
      <c r="B24" s="56" t="s">
        <v>66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Q24" s="7" t="s">
        <v>67</v>
      </c>
    </row>
    <row r="25" spans="1:27">
      <c r="B25" s="56" t="s">
        <v>68</v>
      </c>
      <c r="C25" s="56"/>
      <c r="D25" s="56"/>
      <c r="E25" s="56"/>
      <c r="Q25" s="7" t="s">
        <v>69</v>
      </c>
    </row>
    <row r="26" spans="1:27">
      <c r="B26" s="56" t="s">
        <v>70</v>
      </c>
      <c r="C26" s="56"/>
      <c r="D26" s="56"/>
      <c r="E26" s="56"/>
      <c r="Q26" s="7" t="s">
        <v>71</v>
      </c>
    </row>
    <row r="27" spans="1:27">
      <c r="Q27" s="7" t="s">
        <v>72</v>
      </c>
    </row>
    <row r="28" spans="1:27">
      <c r="Q28" s="7" t="s">
        <v>73</v>
      </c>
    </row>
    <row r="29" spans="1:27">
      <c r="Q29" s="7" t="s">
        <v>74</v>
      </c>
    </row>
    <row r="30" spans="1:27">
      <c r="Q30" s="7" t="s">
        <v>75</v>
      </c>
    </row>
    <row r="31" spans="1:27" ht="12.75" customHeight="1">
      <c r="Q31" s="7" t="s">
        <v>26</v>
      </c>
    </row>
    <row r="32" spans="1:27">
      <c r="Q32" s="7" t="s">
        <v>76</v>
      </c>
    </row>
    <row r="33" spans="17:17">
      <c r="Q33" s="7" t="s">
        <v>77</v>
      </c>
    </row>
    <row r="34" spans="17:17">
      <c r="Q34" s="7" t="s">
        <v>78</v>
      </c>
    </row>
    <row r="35" spans="17:17">
      <c r="Q35" s="7" t="s">
        <v>79</v>
      </c>
    </row>
    <row r="36" spans="17:17">
      <c r="Q36" s="7" t="s">
        <v>80</v>
      </c>
    </row>
    <row r="37" spans="17:17">
      <c r="Q37" s="7" t="s">
        <v>81</v>
      </c>
    </row>
    <row r="38" spans="17:17">
      <c r="Q38" s="7" t="s">
        <v>82</v>
      </c>
    </row>
    <row r="39" spans="17:17">
      <c r="Q39" s="7" t="s">
        <v>83</v>
      </c>
    </row>
    <row r="40" spans="17:17">
      <c r="Q40" s="7" t="s">
        <v>84</v>
      </c>
    </row>
    <row r="41" spans="17:17">
      <c r="Q41" s="7" t="s">
        <v>85</v>
      </c>
    </row>
    <row r="42" spans="17:17">
      <c r="Q42" s="7" t="s">
        <v>86</v>
      </c>
    </row>
    <row r="43" spans="17:17" ht="18.75">
      <c r="Q43" t="s">
        <v>87</v>
      </c>
    </row>
    <row r="44" spans="17:17" ht="18.75">
      <c r="Q44" t="s">
        <v>88</v>
      </c>
    </row>
    <row r="45" spans="17:17" ht="18.75">
      <c r="Q45" t="s">
        <v>89</v>
      </c>
    </row>
    <row r="46" spans="17:17" ht="18.75">
      <c r="Q46" t="s">
        <v>90</v>
      </c>
    </row>
    <row r="47" spans="17:17" ht="18.75">
      <c r="Q47" t="s">
        <v>91</v>
      </c>
    </row>
    <row r="48" spans="17:17" ht="18.75">
      <c r="Q48" t="s">
        <v>92</v>
      </c>
    </row>
    <row r="49" spans="17:17" ht="18.75">
      <c r="Q49" t="s">
        <v>93</v>
      </c>
    </row>
    <row r="50" spans="17:17" ht="18.75">
      <c r="Q50" t="s">
        <v>94</v>
      </c>
    </row>
    <row r="51" spans="17:17" ht="18.75">
      <c r="Q51" t="s">
        <v>95</v>
      </c>
    </row>
    <row r="52" spans="17:17" ht="18.75">
      <c r="Q52" t="s">
        <v>96</v>
      </c>
    </row>
    <row r="53" spans="17:17" ht="18.75">
      <c r="Q53" t="s">
        <v>97</v>
      </c>
    </row>
    <row r="54" spans="17:17" ht="18.75">
      <c r="Q54" t="s">
        <v>98</v>
      </c>
    </row>
    <row r="55" spans="17:17" ht="18.75">
      <c r="Q55" t="s">
        <v>99</v>
      </c>
    </row>
    <row r="56" spans="17:17" ht="18.75">
      <c r="Q56" t="s">
        <v>100</v>
      </c>
    </row>
    <row r="57" spans="17:17" ht="18.75">
      <c r="Q57" t="s">
        <v>101</v>
      </c>
    </row>
    <row r="58" spans="17:17" ht="18.75">
      <c r="Q58" t="s">
        <v>102</v>
      </c>
    </row>
    <row r="59" spans="17:17" ht="18.75">
      <c r="Q59" t="s">
        <v>103</v>
      </c>
    </row>
    <row r="60" spans="17:17" ht="18.75">
      <c r="Q60" t="s">
        <v>104</v>
      </c>
    </row>
    <row r="61" spans="17:17" ht="18.75">
      <c r="Q61" t="s">
        <v>105</v>
      </c>
    </row>
    <row r="62" spans="17:17" ht="18.75">
      <c r="Q62" t="s">
        <v>106</v>
      </c>
    </row>
    <row r="63" spans="17:17" ht="18.75">
      <c r="Q63" t="s">
        <v>107</v>
      </c>
    </row>
    <row r="64" spans="17:17" ht="18.75">
      <c r="Q64" t="s">
        <v>108</v>
      </c>
    </row>
    <row r="65" spans="17:17" ht="18.75">
      <c r="Q65" t="s">
        <v>109</v>
      </c>
    </row>
    <row r="66" spans="17:17" ht="18.75">
      <c r="Q66" t="s">
        <v>110</v>
      </c>
    </row>
    <row r="67" spans="17:17" ht="18.75">
      <c r="Q67" t="s">
        <v>111</v>
      </c>
    </row>
  </sheetData>
  <dataConsolidate/>
  <mergeCells count="16">
    <mergeCell ref="A18:B18"/>
    <mergeCell ref="A2:O2"/>
    <mergeCell ref="H4:I4"/>
    <mergeCell ref="J4:O4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honeticPr fontId="3"/>
  <dataValidations count="4">
    <dataValidation type="list" allowBlank="1" showInputMessage="1" showErrorMessage="1" sqref="A8:A17" xr:uid="{2B23AA2B-0A38-4991-AFBA-CFEF9AFCC580}">
      <formula1>$Q$2:$Q$32</formula1>
    </dataValidation>
    <dataValidation type="list" allowBlank="1" showInputMessage="1" showErrorMessage="1" sqref="E8:E12" xr:uid="{2159FA7E-D0DC-4F25-9ACC-78A438772142}">
      <formula1>$T$16:$T$20</formula1>
    </dataValidation>
    <dataValidation type="list" allowBlank="1" showInputMessage="1" showErrorMessage="1" sqref="E13:E17" xr:uid="{E39E13DA-F14A-474F-88A3-340C305D9120}">
      <formula1>$W$16:$W$18</formula1>
    </dataValidation>
    <dataValidation type="list" allowBlank="1" showInputMessage="1" showErrorMessage="1" sqref="D13:D17" xr:uid="{C2A65DF3-FE48-4F64-BD19-02CB06D90F47}">
      <formula1>$Y$19:$Y$23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7C1D-ECCA-4891-83EE-5654D12B7FFC}">
  <sheetPr>
    <pageSetUpPr fitToPage="1"/>
  </sheetPr>
  <dimension ref="A1:AA67"/>
  <sheetViews>
    <sheetView showGridLines="0" view="pageBreakPreview" topLeftCell="A6" zoomScaleNormal="100" zoomScaleSheetLayoutView="100" workbookViewId="0">
      <selection activeCell="D16" sqref="D16"/>
    </sheetView>
  </sheetViews>
  <sheetFormatPr defaultRowHeight="13.5"/>
  <cols>
    <col min="1" max="1" width="24" style="1" customWidth="1"/>
    <col min="2" max="2" width="21.25" style="1" customWidth="1"/>
    <col min="3" max="4" width="7" style="1" customWidth="1"/>
    <col min="5" max="5" width="28.625" style="1" customWidth="1"/>
    <col min="6" max="6" width="21.25" style="1" customWidth="1"/>
    <col min="7" max="7" width="8.5" style="1" customWidth="1"/>
    <col min="8" max="8" width="11.25" style="1" customWidth="1"/>
    <col min="9" max="9" width="11" style="1" customWidth="1"/>
    <col min="10" max="10" width="9.625" style="1" customWidth="1"/>
    <col min="11" max="13" width="11.25" style="1" customWidth="1"/>
    <col min="14" max="14" width="4.25" style="1" customWidth="1"/>
    <col min="15" max="15" width="5.25" style="1" customWidth="1"/>
    <col min="16" max="16" width="7.125" style="6" hidden="1" customWidth="1"/>
    <col min="17" max="18" width="9" style="6" hidden="1" customWidth="1"/>
    <col min="19" max="24" width="10.625" style="5" hidden="1" customWidth="1"/>
    <col min="25" max="25" width="9" style="6" hidden="1" customWidth="1"/>
    <col min="26" max="27" width="9" style="6"/>
    <col min="28" max="16384" width="9" style="1"/>
  </cols>
  <sheetData>
    <row r="1" spans="1:27" ht="17.25">
      <c r="A1" s="1" t="s">
        <v>0</v>
      </c>
      <c r="O1" s="2" t="s">
        <v>1</v>
      </c>
      <c r="P1" s="3"/>
      <c r="Q1" s="3" t="s">
        <v>2</v>
      </c>
      <c r="R1" s="3"/>
      <c r="S1" s="4"/>
    </row>
    <row r="2" spans="1:27" ht="21">
      <c r="A2" s="82" t="s">
        <v>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5"/>
      <c r="Q2" s="7" t="s">
        <v>4</v>
      </c>
    </row>
    <row r="3" spans="1:27">
      <c r="Q3" s="7" t="s">
        <v>5</v>
      </c>
    </row>
    <row r="4" spans="1:27" ht="24" customHeight="1">
      <c r="A4" s="8" t="s">
        <v>6</v>
      </c>
      <c r="H4" s="83" t="s">
        <v>7</v>
      </c>
      <c r="I4" s="84"/>
      <c r="J4" s="85"/>
      <c r="K4" s="85"/>
      <c r="L4" s="85"/>
      <c r="M4" s="85"/>
      <c r="N4" s="85"/>
      <c r="O4" s="86"/>
      <c r="P4" s="9"/>
      <c r="Q4" s="7" t="s">
        <v>8</v>
      </c>
    </row>
    <row r="5" spans="1:27" ht="14.25" thickBot="1">
      <c r="O5" s="10" t="s">
        <v>9</v>
      </c>
      <c r="Q5" s="7" t="s">
        <v>10</v>
      </c>
    </row>
    <row r="6" spans="1:27" ht="48" customHeight="1">
      <c r="A6" s="87" t="s">
        <v>11</v>
      </c>
      <c r="B6" s="87"/>
      <c r="C6" s="88" t="s">
        <v>12</v>
      </c>
      <c r="D6" s="88" t="s">
        <v>13</v>
      </c>
      <c r="E6" s="88" t="s">
        <v>14</v>
      </c>
      <c r="F6" s="87" t="s">
        <v>15</v>
      </c>
      <c r="G6" s="87" t="s">
        <v>16</v>
      </c>
      <c r="H6" s="87" t="s">
        <v>17</v>
      </c>
      <c r="I6" s="87" t="s">
        <v>18</v>
      </c>
      <c r="J6" s="87" t="s">
        <v>19</v>
      </c>
      <c r="K6" s="88" t="s">
        <v>20</v>
      </c>
      <c r="L6" s="90" t="s">
        <v>21</v>
      </c>
      <c r="M6" s="91" t="s">
        <v>22</v>
      </c>
      <c r="N6" s="11"/>
      <c r="Q6" s="7" t="s">
        <v>23</v>
      </c>
      <c r="R6" s="5"/>
      <c r="W6" s="6"/>
      <c r="X6" s="6"/>
      <c r="Z6" s="1"/>
      <c r="AA6" s="1"/>
    </row>
    <row r="7" spans="1:27" ht="18.75" customHeight="1">
      <c r="A7" s="12" t="s">
        <v>2</v>
      </c>
      <c r="B7" s="12" t="s">
        <v>24</v>
      </c>
      <c r="C7" s="89"/>
      <c r="D7" s="89"/>
      <c r="E7" s="89"/>
      <c r="F7" s="87"/>
      <c r="G7" s="87"/>
      <c r="H7" s="87"/>
      <c r="I7" s="87"/>
      <c r="J7" s="87"/>
      <c r="K7" s="89"/>
      <c r="L7" s="90"/>
      <c r="M7" s="92"/>
      <c r="N7" s="11"/>
      <c r="Q7" s="7" t="s">
        <v>25</v>
      </c>
      <c r="R7" s="5"/>
      <c r="W7" s="6"/>
      <c r="X7" s="6"/>
      <c r="Z7" s="1"/>
      <c r="AA7" s="1"/>
    </row>
    <row r="8" spans="1:27" ht="42" customHeight="1">
      <c r="A8" s="13"/>
      <c r="B8" s="14"/>
      <c r="C8" s="15"/>
      <c r="D8" s="15"/>
      <c r="E8" s="13"/>
      <c r="F8" s="15"/>
      <c r="G8" s="15"/>
      <c r="H8" s="16"/>
      <c r="I8" s="16"/>
      <c r="J8" s="17">
        <f>ROUNDDOWN(MIN(I8),-3)</f>
        <v>0</v>
      </c>
      <c r="K8" s="18">
        <f>ROUNDDOWN(J8*4/5,-3)</f>
        <v>0</v>
      </c>
      <c r="L8" s="19" t="str">
        <f>IFERROR(
  IF(E8="TAIS登録又は同水準の介護テクノロジー（移乗支援・入浴支援・インカム以外）", G8*300000,
  IF(E8="TAIS登録又は同水準の介護テクノロジー（移乗支援・入浴支援・インカム）", G8*1000000,
  IF(E8="TAIS登録又は同水準の介護テクノロジー以外の「その他の機器」", G8*1000000,
  IF(E8="パッケージ型導入", 7500000,
  IF(E8="業務改善支援", 450000,
  "事業区分の確認"))))),
"入力エラー")</f>
        <v>事業区分の確認</v>
      </c>
      <c r="M8" s="20">
        <f>IF(L8="－","－",MIN(K8,L8))</f>
        <v>0</v>
      </c>
      <c r="N8" s="21"/>
      <c r="Q8" s="7" t="s">
        <v>30</v>
      </c>
      <c r="R8" s="5"/>
      <c r="W8" s="6"/>
      <c r="X8" s="6"/>
      <c r="Z8" s="1"/>
      <c r="AA8" s="1"/>
    </row>
    <row r="9" spans="1:27" ht="42" customHeight="1">
      <c r="A9" s="13"/>
      <c r="B9" s="14"/>
      <c r="C9" s="15"/>
      <c r="D9" s="15"/>
      <c r="E9" s="13"/>
      <c r="F9" s="15"/>
      <c r="G9" s="15"/>
      <c r="H9" s="16"/>
      <c r="I9" s="16"/>
      <c r="J9" s="17">
        <f>ROUNDDOWN(MIN(I9),-3)</f>
        <v>0</v>
      </c>
      <c r="K9" s="18">
        <f t="shared" ref="K9:K12" si="0">ROUNDDOWN(J9*4/5,-3)</f>
        <v>0</v>
      </c>
      <c r="L9" s="19" t="str">
        <f>IFERROR(
  IF(E9="TAIS登録又は同水準の介護テクノロジー（移乗支援・入浴支援・インカム以外）", G9*300000,
  IF(E9="TAIS登録又は同水準の介護テクノロジー（移乗支援・入浴支援・インカム）", G9*1000000,
  IF(E9="TAIS登録又は同水準の介護テクノロジー以外の「その他の機器」", G9*1000000,
  IF(E9="パッケージ型導入", 7500000,
  IF(E9="業務改善支援", 450000,
  "事業区分の確認"))))),
"入力エラー")</f>
        <v>事業区分の確認</v>
      </c>
      <c r="M9" s="20">
        <f t="shared" ref="M9:M17" si="1">IF(L9="－","－",MIN(K9,L9))</f>
        <v>0</v>
      </c>
      <c r="N9" s="21"/>
      <c r="Q9" s="7" t="s">
        <v>32</v>
      </c>
      <c r="R9" s="5"/>
      <c r="W9" s="6"/>
      <c r="X9" s="6"/>
      <c r="Z9" s="1"/>
      <c r="AA9" s="1"/>
    </row>
    <row r="10" spans="1:27" ht="42" customHeight="1">
      <c r="A10" s="13"/>
      <c r="B10" s="14"/>
      <c r="C10" s="15"/>
      <c r="D10" s="15"/>
      <c r="E10" s="13"/>
      <c r="F10" s="15"/>
      <c r="G10" s="15"/>
      <c r="H10" s="16"/>
      <c r="I10" s="16"/>
      <c r="J10" s="17">
        <f t="shared" ref="J10:J12" si="2">ROUNDDOWN(MIN(I10),-3)</f>
        <v>0</v>
      </c>
      <c r="K10" s="18">
        <f t="shared" si="0"/>
        <v>0</v>
      </c>
      <c r="L10" s="19" t="str">
        <f>IFERROR(
  IF(E10="TAIS登録又は同水準の介護テクノロジー（移乗支援・入浴支援・インカム以外）", G10*300000,
  IF(E10="TAIS登録又は同水準の介護テクノロジー（移乗支援・入浴支援・インカム）", G10*1000000,
  IF(E10="TAIS登録又は同水準の介護テクノロジー以外の「その他の機器」", G10*1000000,
  IF(E10="パッケージ型導入", 7500000,
  IF(E10="業務改善支援", 450000,
  "事業区分の確認"))))),
"入力エラー")</f>
        <v>事業区分の確認</v>
      </c>
      <c r="M10" s="20">
        <f t="shared" si="1"/>
        <v>0</v>
      </c>
      <c r="N10" s="21"/>
      <c r="Q10" s="7" t="s">
        <v>33</v>
      </c>
      <c r="R10" s="5"/>
      <c r="W10" s="6"/>
      <c r="X10" s="6"/>
      <c r="Z10" s="1"/>
      <c r="AA10" s="1"/>
    </row>
    <row r="11" spans="1:27" ht="42" customHeight="1">
      <c r="A11" s="13"/>
      <c r="B11" s="14"/>
      <c r="C11" s="15"/>
      <c r="D11" s="15"/>
      <c r="E11" s="13"/>
      <c r="F11" s="15"/>
      <c r="G11" s="15"/>
      <c r="H11" s="16"/>
      <c r="I11" s="16"/>
      <c r="J11" s="17">
        <f t="shared" si="2"/>
        <v>0</v>
      </c>
      <c r="K11" s="18">
        <f t="shared" si="0"/>
        <v>0</v>
      </c>
      <c r="L11" s="19" t="str">
        <f>IFERROR(
  IF(E11="TAIS登録又は同水準の介護テクノロジー（移乗支援・入浴支援・インカム以外）", G11*300000,
  IF(E11="TAIS登録又は同水準の介護テクノロジー（移乗支援・入浴支援・インカム）", G11*1000000,
  IF(E11="TAIS登録又は同水準の介護テクノロジー以外の「その他の機器」", G11*1000000,
  IF(E11="パッケージ型導入", 7500000,
  IF(E11="業務改善支援", 450000,
  "事業区分の確認"))))),
"入力エラー")</f>
        <v>事業区分の確認</v>
      </c>
      <c r="M11" s="20">
        <f t="shared" si="1"/>
        <v>0</v>
      </c>
      <c r="N11" s="21"/>
      <c r="Q11" s="7" t="s">
        <v>34</v>
      </c>
      <c r="R11" s="5"/>
      <c r="W11" s="6"/>
      <c r="X11" s="6"/>
      <c r="Z11" s="1"/>
      <c r="AA11" s="1"/>
    </row>
    <row r="12" spans="1:27" ht="42" customHeight="1" thickBot="1">
      <c r="A12" s="22"/>
      <c r="B12" s="23"/>
      <c r="C12" s="24"/>
      <c r="D12" s="24"/>
      <c r="E12" s="22"/>
      <c r="F12" s="24"/>
      <c r="G12" s="24"/>
      <c r="H12" s="25"/>
      <c r="I12" s="25"/>
      <c r="J12" s="17">
        <f t="shared" si="2"/>
        <v>0</v>
      </c>
      <c r="K12" s="26">
        <f t="shared" si="0"/>
        <v>0</v>
      </c>
      <c r="L12" s="19" t="str">
        <f>IFERROR(
  IF(E12="TAIS登録又は同水準の介護テクノロジー（移乗支援・入浴支援・インカム以外）", G12*300000,
  IF(E12="TAIS登録又は同水準の介護テクノロジー（移乗支援・入浴支援・インカム）", G12*1000000,
  IF(E12="TAIS登録又は同水準の介護テクノロジー以外の「その他の機器」", G12*1000000,
  IF(E12="パッケージ型導入", 7500000,
  IF(E12="業務改善支援", 450000,
  "事業区分の確認"))))),
"入力エラー")</f>
        <v>事業区分の確認</v>
      </c>
      <c r="M12" s="27">
        <f t="shared" si="1"/>
        <v>0</v>
      </c>
      <c r="N12" s="21"/>
      <c r="Q12" s="7" t="s">
        <v>35</v>
      </c>
      <c r="R12" s="5"/>
      <c r="W12" s="6"/>
      <c r="X12" s="6"/>
      <c r="Z12" s="1"/>
      <c r="AA12" s="1"/>
    </row>
    <row r="13" spans="1:27" ht="42" customHeight="1" thickTop="1">
      <c r="A13" s="37" t="s">
        <v>4</v>
      </c>
      <c r="B13" s="38" t="s">
        <v>114</v>
      </c>
      <c r="C13" s="39"/>
      <c r="D13" s="40" t="s">
        <v>44</v>
      </c>
      <c r="E13" s="37" t="s">
        <v>37</v>
      </c>
      <c r="F13" s="30" t="s">
        <v>112</v>
      </c>
      <c r="G13" s="39">
        <v>3</v>
      </c>
      <c r="H13" s="42">
        <v>2000000</v>
      </c>
      <c r="I13" s="42">
        <v>2000000</v>
      </c>
      <c r="J13" s="33">
        <f>ROUNDDOWN(MIN(I13),-3)</f>
        <v>2000000</v>
      </c>
      <c r="K13" s="34">
        <f>ROUNDDOWN(J13*4/5,-3)</f>
        <v>1600000</v>
      </c>
      <c r="L13" s="35">
        <f>IFERROR(
  IF(E13="上記介護ソフトの付帯経費（通信環境整備等）", L12 - M12+150000,
  IF(D13="1～10名", 1000000,
  IF(D13="11～20名", 1500000,
  IF(D13="21～30名", 2000000,
  IF(OR(D13="31名以上", D13="変動しない"), 2500000,
  "選択内容を確認"))))),
"入力エラー")</f>
        <v>2500000</v>
      </c>
      <c r="M13" s="36">
        <f>IF(L13="－","－",MIN(K13,L13))</f>
        <v>1600000</v>
      </c>
      <c r="N13" s="21"/>
      <c r="Q13" s="7" t="s">
        <v>38</v>
      </c>
      <c r="R13" s="5"/>
      <c r="W13" s="6"/>
      <c r="X13" s="6"/>
      <c r="Z13" s="1"/>
      <c r="AA13" s="1"/>
    </row>
    <row r="14" spans="1:27" ht="42" customHeight="1">
      <c r="A14" s="57" t="s">
        <v>4</v>
      </c>
      <c r="B14" s="58" t="s">
        <v>114</v>
      </c>
      <c r="C14" s="59"/>
      <c r="D14" s="60" t="s">
        <v>44</v>
      </c>
      <c r="E14" s="57" t="s">
        <v>40</v>
      </c>
      <c r="F14" s="39" t="s">
        <v>119</v>
      </c>
      <c r="G14" s="74" t="s">
        <v>120</v>
      </c>
      <c r="H14" s="41">
        <v>1450000</v>
      </c>
      <c r="I14" s="41">
        <v>1450000</v>
      </c>
      <c r="J14" s="17">
        <f t="shared" ref="J14:J17" si="3">ROUNDDOWN(MIN(I14),-3)</f>
        <v>1450000</v>
      </c>
      <c r="K14" s="18">
        <f t="shared" ref="K14:K17" si="4">ROUNDDOWN(J14*4/5,-3)</f>
        <v>1160000</v>
      </c>
      <c r="L14" s="19">
        <f>IFERROR(
  IF(E14="上記介護ソフトの付帯経費（通信環境整備等）", L13 - M13+150000,
  IF(D14="1～10名", 1000000,
  IF(D14="11～20名", 1500000,
  IF(D14="21～30名", 2000000,
  IF(OR(D14="31名以上", D14="変動しない"), 2500000,
  "選択内容を確認"))))),
"入力エラー")</f>
        <v>1050000</v>
      </c>
      <c r="M14" s="20">
        <f t="shared" si="1"/>
        <v>1050000</v>
      </c>
      <c r="N14" s="21"/>
      <c r="Q14" s="7" t="s">
        <v>41</v>
      </c>
      <c r="R14" s="5"/>
      <c r="W14" s="6"/>
      <c r="X14" s="6"/>
      <c r="Z14" s="1"/>
      <c r="AA14" s="1"/>
    </row>
    <row r="15" spans="1:27" ht="42" customHeight="1">
      <c r="A15" s="37"/>
      <c r="B15" s="38"/>
      <c r="C15" s="39"/>
      <c r="D15" s="40"/>
      <c r="E15" s="37"/>
      <c r="F15" s="39" t="s">
        <v>39</v>
      </c>
      <c r="G15" s="39"/>
      <c r="H15" s="41"/>
      <c r="I15" s="42"/>
      <c r="J15" s="17">
        <f t="shared" si="3"/>
        <v>0</v>
      </c>
      <c r="K15" s="18">
        <f t="shared" si="4"/>
        <v>0</v>
      </c>
      <c r="L15" s="19" t="str">
        <f t="shared" ref="L15:L17" si="5">IFERROR(
  IF(E15="上記介護ソフトの付帯経費（通信環境整備等）", L14 - M14+150000,
  IF(D15="1～10名", 1000000,
  IF(D15="11～20名", 1500000,
  IF(D15="21～30名", 2000000,
  IF(OR(D15="31名以上", D15="変動しない"), 2500000,
  "選択内容を確認"))))),
"入力エラー")</f>
        <v>選択内容を確認</v>
      </c>
      <c r="M15" s="20">
        <f t="shared" si="1"/>
        <v>0</v>
      </c>
      <c r="N15" s="21"/>
      <c r="Q15" s="7" t="s">
        <v>42</v>
      </c>
      <c r="R15" s="5"/>
      <c r="W15" s="6"/>
      <c r="X15" s="6"/>
      <c r="Z15" s="1"/>
      <c r="AA15" s="1"/>
    </row>
    <row r="16" spans="1:27" ht="42" customHeight="1">
      <c r="A16" s="37"/>
      <c r="B16" s="38"/>
      <c r="C16" s="39"/>
      <c r="D16" s="40"/>
      <c r="E16" s="37"/>
      <c r="F16" s="39"/>
      <c r="G16" s="39"/>
      <c r="H16" s="42"/>
      <c r="I16" s="42"/>
      <c r="J16" s="17">
        <f t="shared" si="3"/>
        <v>0</v>
      </c>
      <c r="K16" s="18">
        <f t="shared" si="4"/>
        <v>0</v>
      </c>
      <c r="L16" s="19" t="str">
        <f t="shared" si="5"/>
        <v>選択内容を確認</v>
      </c>
      <c r="M16" s="20">
        <f t="shared" si="1"/>
        <v>0</v>
      </c>
      <c r="N16" s="21"/>
      <c r="Q16" s="7" t="s">
        <v>45</v>
      </c>
      <c r="T16" s="5" t="s">
        <v>28</v>
      </c>
      <c r="W16" s="6" t="s">
        <v>37</v>
      </c>
      <c r="X16" s="6"/>
      <c r="Z16" s="1"/>
      <c r="AA16" s="1"/>
    </row>
    <row r="17" spans="1:27" ht="42" customHeight="1" thickBot="1">
      <c r="A17" s="37"/>
      <c r="B17" s="43"/>
      <c r="C17" s="44"/>
      <c r="D17" s="45"/>
      <c r="E17" s="46"/>
      <c r="F17" s="44"/>
      <c r="G17" s="44"/>
      <c r="H17" s="41"/>
      <c r="I17" s="41"/>
      <c r="J17" s="47">
        <f t="shared" si="3"/>
        <v>0</v>
      </c>
      <c r="K17" s="47">
        <f t="shared" si="4"/>
        <v>0</v>
      </c>
      <c r="L17" s="19" t="str">
        <f t="shared" si="5"/>
        <v>選択内容を確認</v>
      </c>
      <c r="M17" s="48">
        <f t="shared" si="1"/>
        <v>0</v>
      </c>
      <c r="N17" s="21"/>
      <c r="Q17" s="7" t="s">
        <v>46</v>
      </c>
      <c r="R17" s="5"/>
      <c r="T17" s="5" t="s">
        <v>47</v>
      </c>
      <c r="W17" s="6" t="s">
        <v>40</v>
      </c>
      <c r="X17" s="6"/>
      <c r="Z17" s="1"/>
      <c r="AA17" s="1"/>
    </row>
    <row r="18" spans="1:27" ht="37.5" customHeight="1" thickTop="1" thickBot="1">
      <c r="A18" s="81" t="s">
        <v>48</v>
      </c>
      <c r="B18" s="81"/>
      <c r="C18" s="49"/>
      <c r="D18" s="49"/>
      <c r="E18" s="49"/>
      <c r="F18" s="49"/>
      <c r="G18" s="49"/>
      <c r="H18" s="50">
        <f t="shared" ref="H18:M18" si="6">SUM(H8:H17)</f>
        <v>3450000</v>
      </c>
      <c r="I18" s="51">
        <f t="shared" si="6"/>
        <v>3450000</v>
      </c>
      <c r="J18" s="51">
        <f t="shared" si="6"/>
        <v>3450000</v>
      </c>
      <c r="K18" s="51">
        <f t="shared" si="6"/>
        <v>2760000</v>
      </c>
      <c r="L18" s="52">
        <f t="shared" si="6"/>
        <v>3550000</v>
      </c>
      <c r="M18" s="53">
        <f t="shared" si="6"/>
        <v>2650000</v>
      </c>
      <c r="N18" s="6"/>
      <c r="Q18" s="7" t="s">
        <v>49</v>
      </c>
      <c r="R18" s="5"/>
      <c r="T18" s="54" t="s">
        <v>50</v>
      </c>
      <c r="W18" s="6"/>
      <c r="X18" s="6"/>
      <c r="Z18" s="1"/>
      <c r="AA18" s="1"/>
    </row>
    <row r="19" spans="1:27" ht="27">
      <c r="Q19" s="7" t="s">
        <v>51</v>
      </c>
      <c r="V19" s="54" t="s">
        <v>52</v>
      </c>
      <c r="Y19" s="6" t="s">
        <v>53</v>
      </c>
    </row>
    <row r="20" spans="1:27">
      <c r="A20" s="55" t="s">
        <v>54</v>
      </c>
      <c r="B20" s="56" t="s">
        <v>55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Q20" s="7" t="s">
        <v>56</v>
      </c>
      <c r="V20" s="5" t="s">
        <v>57</v>
      </c>
      <c r="Y20" s="6" t="s">
        <v>36</v>
      </c>
    </row>
    <row r="21" spans="1:27">
      <c r="A21" s="56"/>
      <c r="B21" s="56" t="s">
        <v>58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Q21" s="7" t="s">
        <v>59</v>
      </c>
      <c r="Y21" s="6" t="s">
        <v>60</v>
      </c>
    </row>
    <row r="22" spans="1:27">
      <c r="A22" s="56"/>
      <c r="B22" s="56" t="s">
        <v>61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Q22" s="7" t="s">
        <v>62</v>
      </c>
      <c r="Y22" s="6" t="s">
        <v>63</v>
      </c>
    </row>
    <row r="23" spans="1:27">
      <c r="A23" s="56"/>
      <c r="B23" s="56" t="s">
        <v>64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Q23" s="7" t="s">
        <v>65</v>
      </c>
      <c r="Y23" s="6" t="s">
        <v>44</v>
      </c>
    </row>
    <row r="24" spans="1:27">
      <c r="A24" s="56"/>
      <c r="B24" s="56" t="s">
        <v>66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Q24" s="7" t="s">
        <v>67</v>
      </c>
    </row>
    <row r="25" spans="1:27">
      <c r="B25" s="56" t="s">
        <v>68</v>
      </c>
      <c r="C25" s="56"/>
      <c r="D25" s="56"/>
      <c r="E25" s="56"/>
      <c r="Q25" s="7" t="s">
        <v>69</v>
      </c>
    </row>
    <row r="26" spans="1:27">
      <c r="B26" s="56" t="s">
        <v>70</v>
      </c>
      <c r="C26" s="56"/>
      <c r="D26" s="56"/>
      <c r="E26" s="56"/>
      <c r="Q26" s="7" t="s">
        <v>71</v>
      </c>
    </row>
    <row r="27" spans="1:27">
      <c r="Q27" s="7" t="s">
        <v>72</v>
      </c>
    </row>
    <row r="28" spans="1:27">
      <c r="Q28" s="7" t="s">
        <v>73</v>
      </c>
    </row>
    <row r="29" spans="1:27">
      <c r="Q29" s="7" t="s">
        <v>74</v>
      </c>
    </row>
    <row r="30" spans="1:27">
      <c r="Q30" s="7" t="s">
        <v>75</v>
      </c>
    </row>
    <row r="31" spans="1:27" ht="12.75" customHeight="1">
      <c r="Q31" s="7" t="s">
        <v>26</v>
      </c>
    </row>
    <row r="32" spans="1:27">
      <c r="Q32" s="7" t="s">
        <v>76</v>
      </c>
    </row>
    <row r="33" spans="17:17">
      <c r="Q33" s="7" t="s">
        <v>77</v>
      </c>
    </row>
    <row r="34" spans="17:17">
      <c r="Q34" s="7" t="s">
        <v>78</v>
      </c>
    </row>
    <row r="35" spans="17:17">
      <c r="Q35" s="7" t="s">
        <v>79</v>
      </c>
    </row>
    <row r="36" spans="17:17">
      <c r="Q36" s="7" t="s">
        <v>80</v>
      </c>
    </row>
    <row r="37" spans="17:17">
      <c r="Q37" s="7" t="s">
        <v>81</v>
      </c>
    </row>
    <row r="38" spans="17:17">
      <c r="Q38" s="7" t="s">
        <v>82</v>
      </c>
    </row>
    <row r="39" spans="17:17">
      <c r="Q39" s="7" t="s">
        <v>83</v>
      </c>
    </row>
    <row r="40" spans="17:17">
      <c r="Q40" s="7" t="s">
        <v>84</v>
      </c>
    </row>
    <row r="41" spans="17:17">
      <c r="Q41" s="7" t="s">
        <v>85</v>
      </c>
    </row>
    <row r="42" spans="17:17">
      <c r="Q42" s="7" t="s">
        <v>86</v>
      </c>
    </row>
    <row r="43" spans="17:17" ht="18.75">
      <c r="Q43" t="s">
        <v>87</v>
      </c>
    </row>
    <row r="44" spans="17:17" ht="18.75">
      <c r="Q44" t="s">
        <v>88</v>
      </c>
    </row>
    <row r="45" spans="17:17" ht="18.75">
      <c r="Q45" t="s">
        <v>89</v>
      </c>
    </row>
    <row r="46" spans="17:17" ht="18.75">
      <c r="Q46" t="s">
        <v>90</v>
      </c>
    </row>
    <row r="47" spans="17:17" ht="18.75">
      <c r="Q47" t="s">
        <v>91</v>
      </c>
    </row>
    <row r="48" spans="17:17" ht="18.75">
      <c r="Q48" t="s">
        <v>92</v>
      </c>
    </row>
    <row r="49" spans="17:17" ht="18.75">
      <c r="Q49" t="s">
        <v>93</v>
      </c>
    </row>
    <row r="50" spans="17:17" ht="18.75">
      <c r="Q50" t="s">
        <v>94</v>
      </c>
    </row>
    <row r="51" spans="17:17" ht="18.75">
      <c r="Q51" t="s">
        <v>95</v>
      </c>
    </row>
    <row r="52" spans="17:17" ht="18.75">
      <c r="Q52" t="s">
        <v>96</v>
      </c>
    </row>
    <row r="53" spans="17:17" ht="18.75">
      <c r="Q53" t="s">
        <v>97</v>
      </c>
    </row>
    <row r="54" spans="17:17" ht="18.75">
      <c r="Q54" t="s">
        <v>98</v>
      </c>
    </row>
    <row r="55" spans="17:17" ht="18.75">
      <c r="Q55" t="s">
        <v>99</v>
      </c>
    </row>
    <row r="56" spans="17:17" ht="18.75">
      <c r="Q56" t="s">
        <v>100</v>
      </c>
    </row>
    <row r="57" spans="17:17" ht="18.75">
      <c r="Q57" t="s">
        <v>101</v>
      </c>
    </row>
    <row r="58" spans="17:17" ht="18.75">
      <c r="Q58" t="s">
        <v>102</v>
      </c>
    </row>
    <row r="59" spans="17:17" ht="18.75">
      <c r="Q59" t="s">
        <v>103</v>
      </c>
    </row>
    <row r="60" spans="17:17" ht="18.75">
      <c r="Q60" t="s">
        <v>104</v>
      </c>
    </row>
    <row r="61" spans="17:17" ht="18.75">
      <c r="Q61" t="s">
        <v>105</v>
      </c>
    </row>
    <row r="62" spans="17:17" ht="18.75">
      <c r="Q62" t="s">
        <v>106</v>
      </c>
    </row>
    <row r="63" spans="17:17" ht="18.75">
      <c r="Q63" t="s">
        <v>107</v>
      </c>
    </row>
    <row r="64" spans="17:17" ht="18.75">
      <c r="Q64" t="s">
        <v>108</v>
      </c>
    </row>
    <row r="65" spans="17:17" ht="18.75">
      <c r="Q65" t="s">
        <v>109</v>
      </c>
    </row>
    <row r="66" spans="17:17" ht="18.75">
      <c r="Q66" t="s">
        <v>110</v>
      </c>
    </row>
    <row r="67" spans="17:17" ht="18.75">
      <c r="Q67" t="s">
        <v>111</v>
      </c>
    </row>
  </sheetData>
  <dataConsolidate/>
  <mergeCells count="16">
    <mergeCell ref="A18:B18"/>
    <mergeCell ref="A2:O2"/>
    <mergeCell ref="H4:I4"/>
    <mergeCell ref="J4:O4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honeticPr fontId="3"/>
  <dataValidations count="4">
    <dataValidation type="list" allowBlank="1" showInputMessage="1" showErrorMessage="1" sqref="D13:D17" xr:uid="{923FBFD2-8578-4E8A-9695-2A78A5B6657C}">
      <formula1>$Y$19:$Y$23</formula1>
    </dataValidation>
    <dataValidation type="list" allowBlank="1" showInputMessage="1" showErrorMessage="1" sqref="E13:E17" xr:uid="{F092414D-4A73-4344-B4C1-900484CBA548}">
      <formula1>$W$16:$W$17</formula1>
    </dataValidation>
    <dataValidation type="list" allowBlank="1" showInputMessage="1" showErrorMessage="1" sqref="E8:E12" xr:uid="{01947C0E-6D3B-4F4F-8A3C-42CAFE6719BA}">
      <formula1>$V$16:$V$20</formula1>
    </dataValidation>
    <dataValidation type="list" allowBlank="1" showInputMessage="1" showErrorMessage="1" sqref="A8:A17" xr:uid="{1ACB30E1-7C2A-4677-AE42-05468957C217}">
      <formula1>$Q$2:$Q$32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C1C3F-C497-49D0-9BE4-749B02E0CD29}">
  <sheetPr>
    <pageSetUpPr fitToPage="1"/>
  </sheetPr>
  <dimension ref="A1:AA67"/>
  <sheetViews>
    <sheetView showGridLines="0" view="pageBreakPreview" topLeftCell="A6" zoomScaleNormal="100" zoomScaleSheetLayoutView="100" workbookViewId="0">
      <selection activeCell="E15" sqref="E15"/>
    </sheetView>
  </sheetViews>
  <sheetFormatPr defaultRowHeight="13.5"/>
  <cols>
    <col min="1" max="1" width="24" style="1" customWidth="1"/>
    <col min="2" max="2" width="21.25" style="1" customWidth="1"/>
    <col min="3" max="4" width="7" style="1" customWidth="1"/>
    <col min="5" max="5" width="28.625" style="1" customWidth="1"/>
    <col min="6" max="6" width="21.25" style="1" customWidth="1"/>
    <col min="7" max="7" width="7" style="1" customWidth="1"/>
    <col min="8" max="8" width="11.25" style="1" customWidth="1"/>
    <col min="9" max="9" width="11" style="1" customWidth="1"/>
    <col min="10" max="10" width="9.625" style="1" customWidth="1"/>
    <col min="11" max="13" width="11.25" style="1" customWidth="1"/>
    <col min="14" max="14" width="4.25" style="1" customWidth="1"/>
    <col min="15" max="15" width="5.25" style="1" customWidth="1"/>
    <col min="16" max="16" width="7.125" style="6" hidden="1" customWidth="1"/>
    <col min="17" max="18" width="9" style="6" hidden="1" customWidth="1"/>
    <col min="19" max="24" width="10.625" style="5" hidden="1" customWidth="1"/>
    <col min="25" max="25" width="9" style="6" hidden="1" customWidth="1"/>
    <col min="26" max="27" width="9" style="6"/>
    <col min="28" max="16384" width="9" style="1"/>
  </cols>
  <sheetData>
    <row r="1" spans="1:27" ht="17.25">
      <c r="A1" s="1" t="s">
        <v>0</v>
      </c>
      <c r="O1" s="2" t="s">
        <v>1</v>
      </c>
      <c r="P1" s="3"/>
      <c r="Q1" s="3" t="s">
        <v>2</v>
      </c>
      <c r="R1" s="3"/>
      <c r="S1" s="4"/>
    </row>
    <row r="2" spans="1:27" ht="21">
      <c r="A2" s="82" t="s">
        <v>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5"/>
      <c r="Q2" s="7" t="s">
        <v>4</v>
      </c>
    </row>
    <row r="3" spans="1:27">
      <c r="Q3" s="7" t="s">
        <v>5</v>
      </c>
    </row>
    <row r="4" spans="1:27" ht="24" customHeight="1">
      <c r="A4" s="8" t="s">
        <v>6</v>
      </c>
      <c r="H4" s="83" t="s">
        <v>7</v>
      </c>
      <c r="I4" s="84"/>
      <c r="J4" s="85"/>
      <c r="K4" s="85"/>
      <c r="L4" s="85"/>
      <c r="M4" s="85"/>
      <c r="N4" s="85"/>
      <c r="O4" s="86"/>
      <c r="P4" s="9"/>
      <c r="Q4" s="7" t="s">
        <v>8</v>
      </c>
    </row>
    <row r="5" spans="1:27" ht="14.25" thickBot="1">
      <c r="O5" s="10" t="s">
        <v>9</v>
      </c>
      <c r="Q5" s="7" t="s">
        <v>10</v>
      </c>
    </row>
    <row r="6" spans="1:27" ht="48" customHeight="1">
      <c r="A6" s="87" t="s">
        <v>11</v>
      </c>
      <c r="B6" s="87"/>
      <c r="C6" s="88" t="s">
        <v>12</v>
      </c>
      <c r="D6" s="88" t="s">
        <v>13</v>
      </c>
      <c r="E6" s="88" t="s">
        <v>14</v>
      </c>
      <c r="F6" s="87" t="s">
        <v>15</v>
      </c>
      <c r="G6" s="87" t="s">
        <v>16</v>
      </c>
      <c r="H6" s="87" t="s">
        <v>17</v>
      </c>
      <c r="I6" s="87" t="s">
        <v>18</v>
      </c>
      <c r="J6" s="87" t="s">
        <v>19</v>
      </c>
      <c r="K6" s="88" t="s">
        <v>20</v>
      </c>
      <c r="L6" s="90" t="s">
        <v>21</v>
      </c>
      <c r="M6" s="91" t="s">
        <v>22</v>
      </c>
      <c r="N6" s="11"/>
      <c r="Q6" s="7" t="s">
        <v>23</v>
      </c>
      <c r="R6" s="5"/>
      <c r="W6" s="6"/>
      <c r="X6" s="6"/>
      <c r="Z6" s="1"/>
      <c r="AA6" s="1"/>
    </row>
    <row r="7" spans="1:27" ht="18.75" customHeight="1">
      <c r="A7" s="12" t="s">
        <v>2</v>
      </c>
      <c r="B7" s="12" t="s">
        <v>24</v>
      </c>
      <c r="C7" s="89"/>
      <c r="D7" s="89"/>
      <c r="E7" s="89"/>
      <c r="F7" s="87"/>
      <c r="G7" s="87"/>
      <c r="H7" s="87"/>
      <c r="I7" s="87"/>
      <c r="J7" s="87"/>
      <c r="K7" s="89"/>
      <c r="L7" s="90"/>
      <c r="M7" s="92"/>
      <c r="N7" s="11"/>
      <c r="Q7" s="7" t="s">
        <v>25</v>
      </c>
      <c r="R7" s="5"/>
      <c r="W7" s="6"/>
      <c r="X7" s="6"/>
      <c r="Z7" s="1"/>
      <c r="AA7" s="1"/>
    </row>
    <row r="8" spans="1:27" ht="42" customHeight="1">
      <c r="A8" s="13"/>
      <c r="B8" s="14"/>
      <c r="C8" s="15"/>
      <c r="D8" s="15"/>
      <c r="E8" s="13"/>
      <c r="F8" s="15"/>
      <c r="G8" s="15"/>
      <c r="H8" s="16"/>
      <c r="I8" s="16"/>
      <c r="J8" s="17">
        <f>ROUNDDOWN(MIN(I8),-3)</f>
        <v>0</v>
      </c>
      <c r="K8" s="18">
        <f>ROUNDDOWN(J8*4/5,-3)</f>
        <v>0</v>
      </c>
      <c r="L8" s="19" t="str">
        <f>IFERROR(
  IF(E8="TAIS登録又は同水準の介護テクノロジー（移乗支援・入浴支援・インカム以外）", G8*300000,
  IF(E8="TAIS登録又は同水準の介護テクノロジー（移乗支援・入浴支援・インカム）", G8*1000000,
  IF(E8="TAIS登録又は同水準の介護テクノロジー以外の「その他の機器」", G8*1000000,
  IF(E8="パッケージ型導入", 7500000,
  IF(E8="業務改善支援", 450000,
  "事業区分の確認"))))),
"入力エラー")</f>
        <v>事業区分の確認</v>
      </c>
      <c r="M8" s="20">
        <f>IF(L8="－","－",MIN(K8,L8))</f>
        <v>0</v>
      </c>
      <c r="N8" s="21"/>
      <c r="Q8" s="7" t="s">
        <v>30</v>
      </c>
      <c r="R8" s="5"/>
      <c r="W8" s="6"/>
      <c r="X8" s="6"/>
      <c r="Z8" s="1"/>
      <c r="AA8" s="1"/>
    </row>
    <row r="9" spans="1:27" ht="42" customHeight="1">
      <c r="A9" s="13"/>
      <c r="B9" s="14"/>
      <c r="C9" s="15"/>
      <c r="D9" s="15"/>
      <c r="E9" s="13"/>
      <c r="F9" s="15"/>
      <c r="G9" s="15"/>
      <c r="H9" s="16"/>
      <c r="I9" s="16"/>
      <c r="J9" s="17">
        <f>ROUNDDOWN(MIN(I9),-3)</f>
        <v>0</v>
      </c>
      <c r="K9" s="18">
        <f t="shared" ref="K9:K12" si="0">ROUNDDOWN(J9*4/5,-3)</f>
        <v>0</v>
      </c>
      <c r="L9" s="19" t="str">
        <f>IFERROR(
  IF(E9="TAIS登録又は同水準の介護テクノロジー（移乗支援・入浴支援・インカム以外）", G9*300000,
  IF(E9="TAIS登録又は同水準の介護テクノロジー（移乗支援・入浴支援・インカム）", G9*1000000,
  IF(E9="TAIS登録又は同水準の介護テクノロジー以外の「その他の機器」", G9*1000000,
  IF(E9="パッケージ型導入", 7500000,
  IF(E9="業務改善支援", 450000,
  "事業区分の確認"))))),
"入力エラー")</f>
        <v>事業区分の確認</v>
      </c>
      <c r="M9" s="20">
        <f t="shared" ref="M9:M17" si="1">IF(L9="－","－",MIN(K9,L9))</f>
        <v>0</v>
      </c>
      <c r="N9" s="21"/>
      <c r="Q9" s="7" t="s">
        <v>32</v>
      </c>
      <c r="R9" s="5"/>
      <c r="W9" s="6"/>
      <c r="X9" s="6"/>
      <c r="Z9" s="1"/>
      <c r="AA9" s="1"/>
    </row>
    <row r="10" spans="1:27" ht="42" customHeight="1">
      <c r="A10" s="13"/>
      <c r="B10" s="14"/>
      <c r="C10" s="15"/>
      <c r="D10" s="15"/>
      <c r="E10" s="13"/>
      <c r="F10" s="15"/>
      <c r="G10" s="15"/>
      <c r="H10" s="16"/>
      <c r="I10" s="16"/>
      <c r="J10" s="17">
        <f t="shared" ref="J10:J12" si="2">ROUNDDOWN(MIN(I10),-3)</f>
        <v>0</v>
      </c>
      <c r="K10" s="18">
        <f t="shared" si="0"/>
        <v>0</v>
      </c>
      <c r="L10" s="19" t="str">
        <f>IFERROR(
  IF(E10="TAIS登録又は同水準の介護テクノロジー（移乗支援・入浴支援・インカム以外）", G10*300000,
  IF(E10="TAIS登録又は同水準の介護テクノロジー（移乗支援・入浴支援・インカム）", G10*1000000,
  IF(E10="TAIS登録又は同水準の介護テクノロジー以外の「その他の機器」", G10*1000000,
  IF(E10="パッケージ型導入", 7500000,
  IF(E10="業務改善支援", 450000,
  "事業区分の確認"))))),
"入力エラー")</f>
        <v>事業区分の確認</v>
      </c>
      <c r="M10" s="20">
        <f t="shared" si="1"/>
        <v>0</v>
      </c>
      <c r="N10" s="21"/>
      <c r="Q10" s="7" t="s">
        <v>33</v>
      </c>
      <c r="R10" s="5"/>
      <c r="W10" s="6"/>
      <c r="X10" s="6"/>
      <c r="Z10" s="1"/>
      <c r="AA10" s="1"/>
    </row>
    <row r="11" spans="1:27" ht="42" customHeight="1">
      <c r="A11" s="13"/>
      <c r="B11" s="14"/>
      <c r="C11" s="15"/>
      <c r="D11" s="15"/>
      <c r="E11" s="13"/>
      <c r="F11" s="15"/>
      <c r="G11" s="15"/>
      <c r="H11" s="16"/>
      <c r="I11" s="16"/>
      <c r="J11" s="17">
        <f t="shared" si="2"/>
        <v>0</v>
      </c>
      <c r="K11" s="18">
        <f t="shared" si="0"/>
        <v>0</v>
      </c>
      <c r="L11" s="19" t="str">
        <f>IFERROR(
  IF(E11="TAIS登録又は同水準の介護テクノロジー（移乗支援・入浴支援・インカム以外）", G11*300000,
  IF(E11="TAIS登録又は同水準の介護テクノロジー（移乗支援・入浴支援・インカム）", G11*1000000,
  IF(E11="TAIS登録又は同水準の介護テクノロジー以外の「その他の機器」", G11*1000000,
  IF(E11="パッケージ型導入", 7500000,
  IF(E11="業務改善支援", 450000,
  "事業区分の確認"))))),
"入力エラー")</f>
        <v>事業区分の確認</v>
      </c>
      <c r="M11" s="20">
        <f t="shared" si="1"/>
        <v>0</v>
      </c>
      <c r="N11" s="21"/>
      <c r="Q11" s="7" t="s">
        <v>34</v>
      </c>
      <c r="R11" s="5"/>
      <c r="W11" s="6"/>
      <c r="X11" s="6"/>
      <c r="Z11" s="1"/>
      <c r="AA11" s="1"/>
    </row>
    <row r="12" spans="1:27" ht="42" customHeight="1" thickBot="1">
      <c r="A12" s="22"/>
      <c r="B12" s="23"/>
      <c r="C12" s="24"/>
      <c r="D12" s="24"/>
      <c r="E12" s="22"/>
      <c r="F12" s="24"/>
      <c r="G12" s="24"/>
      <c r="H12" s="25"/>
      <c r="I12" s="25"/>
      <c r="J12" s="17">
        <f t="shared" si="2"/>
        <v>0</v>
      </c>
      <c r="K12" s="26">
        <f t="shared" si="0"/>
        <v>0</v>
      </c>
      <c r="L12" s="19" t="str">
        <f>IFERROR(
  IF(E12="TAIS登録又は同水準の介護テクノロジー（移乗支援・入浴支援・インカム以外）", G12*300000,
  IF(E12="TAIS登録又は同水準の介護テクノロジー（移乗支援・入浴支援・インカム）", G12*1000000,
  IF(E12="TAIS登録又は同水準の介護テクノロジー以外の「その他の機器」", G12*1000000,
  IF(E12="パッケージ型導入", 7500000,
  IF(E12="業務改善支援", 450000,
  "事業区分の確認"))))),
"入力エラー")</f>
        <v>事業区分の確認</v>
      </c>
      <c r="M12" s="27">
        <f t="shared" si="1"/>
        <v>0</v>
      </c>
      <c r="N12" s="21"/>
      <c r="Q12" s="7" t="s">
        <v>35</v>
      </c>
      <c r="R12" s="5"/>
      <c r="W12" s="6"/>
      <c r="X12" s="6"/>
      <c r="Z12" s="1"/>
      <c r="AA12" s="1"/>
    </row>
    <row r="13" spans="1:27" ht="42" customHeight="1" thickTop="1">
      <c r="A13" s="28" t="s">
        <v>23</v>
      </c>
      <c r="B13" s="29" t="s">
        <v>43</v>
      </c>
      <c r="C13" s="30">
        <v>30</v>
      </c>
      <c r="D13" s="31" t="s">
        <v>60</v>
      </c>
      <c r="E13" s="28" t="s">
        <v>37</v>
      </c>
      <c r="F13" s="30" t="s">
        <v>112</v>
      </c>
      <c r="G13" s="30">
        <v>3</v>
      </c>
      <c r="H13" s="32">
        <v>2000000</v>
      </c>
      <c r="I13" s="32">
        <v>2000000</v>
      </c>
      <c r="J13" s="33">
        <f>ROUNDDOWN(MIN(I13),-3)</f>
        <v>2000000</v>
      </c>
      <c r="K13" s="34">
        <f>ROUNDDOWN(J13*4/5,-3)</f>
        <v>1600000</v>
      </c>
      <c r="L13" s="35">
        <f>IFERROR(
  IF(E13="上記介護ソフトの付帯経費（通信環境整備等）", L12 - M12+150000,
  IF(D13="1～10名", 1000000,
  IF(D13="11～20名", 1500000,
  IF(D13="21～30名", 2000000,
  IF(OR(D13="31名以上", D13="変動しない"), 2500000,
  "選択内容を確認"))))),
"入力エラー")</f>
        <v>2000000</v>
      </c>
      <c r="M13" s="36">
        <f>IF(L13="－","－",MIN(K13,L13))</f>
        <v>1600000</v>
      </c>
      <c r="N13" s="21"/>
      <c r="Q13" s="7" t="s">
        <v>38</v>
      </c>
      <c r="R13" s="5"/>
      <c r="W13" s="6"/>
      <c r="X13" s="6"/>
      <c r="Z13" s="1"/>
      <c r="AA13" s="1"/>
    </row>
    <row r="14" spans="1:27" ht="42" customHeight="1">
      <c r="A14" s="37" t="s">
        <v>23</v>
      </c>
      <c r="B14" s="38" t="s">
        <v>43</v>
      </c>
      <c r="C14" s="39">
        <v>30</v>
      </c>
      <c r="D14" s="40" t="s">
        <v>60</v>
      </c>
      <c r="E14" s="37" t="s">
        <v>40</v>
      </c>
      <c r="F14" s="39" t="s">
        <v>113</v>
      </c>
      <c r="G14" s="39">
        <v>1</v>
      </c>
      <c r="H14" s="41">
        <v>450000</v>
      </c>
      <c r="I14" s="41">
        <v>450000</v>
      </c>
      <c r="J14" s="17">
        <f t="shared" ref="J14:J17" si="3">ROUNDDOWN(MIN(I14),-3)</f>
        <v>450000</v>
      </c>
      <c r="K14" s="18">
        <f t="shared" ref="K14:K17" si="4">ROUNDDOWN(J14*4/5,-3)</f>
        <v>360000</v>
      </c>
      <c r="L14" s="19">
        <f>IFERROR(
  IF(E14="上記介護ソフトの付帯経費（通信環境整備等）", L13 - M13+150000,
  IF(D14="1～10名", 1000000,
  IF(D14="11～20名", 1500000,
  IF(D14="21～30名", 2000000,
  IF(OR(D14="31名以上", D14="変動しない"), 2500000,
  "選択内容を確認"))))),
"入力エラー")</f>
        <v>550000</v>
      </c>
      <c r="M14" s="20">
        <f t="shared" si="1"/>
        <v>360000</v>
      </c>
      <c r="N14" s="21"/>
      <c r="Q14" s="7" t="s">
        <v>41</v>
      </c>
      <c r="R14" s="5"/>
      <c r="W14" s="6"/>
      <c r="X14" s="6"/>
      <c r="Z14" s="1"/>
      <c r="AA14" s="1"/>
    </row>
    <row r="15" spans="1:27" ht="42" customHeight="1">
      <c r="A15" s="37"/>
      <c r="B15" s="38"/>
      <c r="C15" s="39"/>
      <c r="D15" s="40"/>
      <c r="E15" s="37"/>
      <c r="F15" s="39" t="s">
        <v>39</v>
      </c>
      <c r="G15" s="39"/>
      <c r="H15" s="42"/>
      <c r="I15" s="42"/>
      <c r="J15" s="17">
        <f t="shared" si="3"/>
        <v>0</v>
      </c>
      <c r="K15" s="18">
        <f t="shared" si="4"/>
        <v>0</v>
      </c>
      <c r="L15" s="19" t="str">
        <f t="shared" ref="L15:L17" si="5">IFERROR(
  IF(E15="上記介護ソフトの付帯経費（通信環境整備等）", L14 - M14+150000,
  IF(D15="1～10名", 1000000,
  IF(D15="11～20名", 1500000,
  IF(D15="21～30名", 2000000,
  IF(OR(D15="31名以上", D15="変動しない"), 2500000,
  "選択内容を確認"))))),
"入力エラー")</f>
        <v>選択内容を確認</v>
      </c>
      <c r="M15" s="20">
        <f t="shared" si="1"/>
        <v>0</v>
      </c>
      <c r="N15" s="21"/>
      <c r="Q15" s="7" t="s">
        <v>42</v>
      </c>
      <c r="R15" s="5"/>
      <c r="W15" s="6"/>
      <c r="X15" s="6"/>
      <c r="Z15" s="1"/>
      <c r="AA15" s="1"/>
    </row>
    <row r="16" spans="1:27" ht="42" customHeight="1">
      <c r="A16" s="37"/>
      <c r="B16" s="38"/>
      <c r="C16" s="39"/>
      <c r="D16" s="40"/>
      <c r="E16" s="37"/>
      <c r="F16" s="39"/>
      <c r="G16" s="39"/>
      <c r="H16" s="42"/>
      <c r="I16" s="42"/>
      <c r="J16" s="17">
        <f t="shared" si="3"/>
        <v>0</v>
      </c>
      <c r="K16" s="18">
        <f t="shared" si="4"/>
        <v>0</v>
      </c>
      <c r="L16" s="19" t="str">
        <f t="shared" si="5"/>
        <v>選択内容を確認</v>
      </c>
      <c r="M16" s="20">
        <f t="shared" si="1"/>
        <v>0</v>
      </c>
      <c r="N16" s="21"/>
      <c r="Q16" s="7" t="s">
        <v>45</v>
      </c>
      <c r="T16" s="5" t="s">
        <v>28</v>
      </c>
      <c r="W16" s="6" t="s">
        <v>37</v>
      </c>
      <c r="X16" s="6"/>
      <c r="Z16" s="1"/>
      <c r="AA16" s="1"/>
    </row>
    <row r="17" spans="1:27" ht="42" customHeight="1" thickBot="1">
      <c r="A17" s="37"/>
      <c r="B17" s="43"/>
      <c r="C17" s="44"/>
      <c r="D17" s="45"/>
      <c r="E17" s="46"/>
      <c r="F17" s="44"/>
      <c r="G17" s="44"/>
      <c r="H17" s="41"/>
      <c r="I17" s="41"/>
      <c r="J17" s="47">
        <f t="shared" si="3"/>
        <v>0</v>
      </c>
      <c r="K17" s="47">
        <f t="shared" si="4"/>
        <v>0</v>
      </c>
      <c r="L17" s="19" t="str">
        <f t="shared" si="5"/>
        <v>選択内容を確認</v>
      </c>
      <c r="M17" s="48">
        <f t="shared" si="1"/>
        <v>0</v>
      </c>
      <c r="N17" s="21"/>
      <c r="Q17" s="7" t="s">
        <v>46</v>
      </c>
      <c r="R17" s="5"/>
      <c r="T17" s="5" t="s">
        <v>47</v>
      </c>
      <c r="W17" s="6" t="s">
        <v>40</v>
      </c>
      <c r="X17" s="6"/>
      <c r="Z17" s="1"/>
      <c r="AA17" s="1"/>
    </row>
    <row r="18" spans="1:27" ht="37.5" customHeight="1" thickTop="1" thickBot="1">
      <c r="A18" s="81" t="s">
        <v>48</v>
      </c>
      <c r="B18" s="81"/>
      <c r="C18" s="49"/>
      <c r="D18" s="49"/>
      <c r="E18" s="49"/>
      <c r="F18" s="49"/>
      <c r="G18" s="49"/>
      <c r="H18" s="50">
        <f t="shared" ref="H18:M18" si="6">SUM(H8:H17)</f>
        <v>2450000</v>
      </c>
      <c r="I18" s="51">
        <f t="shared" si="6"/>
        <v>2450000</v>
      </c>
      <c r="J18" s="51">
        <f t="shared" si="6"/>
        <v>2450000</v>
      </c>
      <c r="K18" s="51">
        <f t="shared" si="6"/>
        <v>1960000</v>
      </c>
      <c r="L18" s="52">
        <f t="shared" si="6"/>
        <v>2550000</v>
      </c>
      <c r="M18" s="53">
        <f t="shared" si="6"/>
        <v>1960000</v>
      </c>
      <c r="N18" s="6"/>
      <c r="Q18" s="7" t="s">
        <v>49</v>
      </c>
      <c r="R18" s="5"/>
      <c r="T18" s="54" t="s">
        <v>50</v>
      </c>
      <c r="W18" s="6"/>
      <c r="X18" s="6"/>
      <c r="Z18" s="1"/>
      <c r="AA18" s="1"/>
    </row>
    <row r="19" spans="1:27" ht="27">
      <c r="Q19" s="7" t="s">
        <v>51</v>
      </c>
      <c r="V19" s="54" t="s">
        <v>52</v>
      </c>
      <c r="Y19" s="6" t="s">
        <v>53</v>
      </c>
    </row>
    <row r="20" spans="1:27">
      <c r="A20" s="55" t="s">
        <v>54</v>
      </c>
      <c r="B20" s="56" t="s">
        <v>55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Q20" s="7" t="s">
        <v>56</v>
      </c>
      <c r="V20" s="5" t="s">
        <v>57</v>
      </c>
      <c r="Y20" s="6" t="s">
        <v>36</v>
      </c>
    </row>
    <row r="21" spans="1:27">
      <c r="A21" s="56"/>
      <c r="B21" s="56" t="s">
        <v>58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Q21" s="7" t="s">
        <v>59</v>
      </c>
      <c r="Y21" s="6" t="s">
        <v>60</v>
      </c>
    </row>
    <row r="22" spans="1:27">
      <c r="A22" s="56"/>
      <c r="B22" s="56" t="s">
        <v>61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Q22" s="7" t="s">
        <v>62</v>
      </c>
      <c r="Y22" s="6" t="s">
        <v>63</v>
      </c>
    </row>
    <row r="23" spans="1:27">
      <c r="A23" s="56"/>
      <c r="B23" s="56" t="s">
        <v>64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Q23" s="7" t="s">
        <v>65</v>
      </c>
      <c r="Y23" s="6" t="s">
        <v>44</v>
      </c>
    </row>
    <row r="24" spans="1:27">
      <c r="A24" s="56"/>
      <c r="B24" s="56" t="s">
        <v>66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Q24" s="7" t="s">
        <v>67</v>
      </c>
    </row>
    <row r="25" spans="1:27">
      <c r="B25" s="56" t="s">
        <v>68</v>
      </c>
      <c r="C25" s="56"/>
      <c r="D25" s="56"/>
      <c r="E25" s="56"/>
      <c r="Q25" s="7" t="s">
        <v>69</v>
      </c>
    </row>
    <row r="26" spans="1:27">
      <c r="B26" s="56" t="s">
        <v>70</v>
      </c>
      <c r="C26" s="56"/>
      <c r="D26" s="56"/>
      <c r="E26" s="56"/>
      <c r="Q26" s="7" t="s">
        <v>71</v>
      </c>
    </row>
    <row r="27" spans="1:27">
      <c r="Q27" s="7" t="s">
        <v>72</v>
      </c>
    </row>
    <row r="28" spans="1:27">
      <c r="Q28" s="7" t="s">
        <v>73</v>
      </c>
    </row>
    <row r="29" spans="1:27">
      <c r="Q29" s="7" t="s">
        <v>74</v>
      </c>
    </row>
    <row r="30" spans="1:27">
      <c r="Q30" s="7" t="s">
        <v>75</v>
      </c>
    </row>
    <row r="31" spans="1:27" ht="12.75" customHeight="1">
      <c r="Q31" s="7" t="s">
        <v>26</v>
      </c>
    </row>
    <row r="32" spans="1:27">
      <c r="Q32" s="7" t="s">
        <v>76</v>
      </c>
    </row>
    <row r="33" spans="17:17">
      <c r="Q33" s="7" t="s">
        <v>77</v>
      </c>
    </row>
    <row r="34" spans="17:17">
      <c r="Q34" s="7" t="s">
        <v>78</v>
      </c>
    </row>
    <row r="35" spans="17:17">
      <c r="Q35" s="7" t="s">
        <v>79</v>
      </c>
    </row>
    <row r="36" spans="17:17">
      <c r="Q36" s="7" t="s">
        <v>80</v>
      </c>
    </row>
    <row r="37" spans="17:17">
      <c r="Q37" s="7" t="s">
        <v>81</v>
      </c>
    </row>
    <row r="38" spans="17:17">
      <c r="Q38" s="7" t="s">
        <v>82</v>
      </c>
    </row>
    <row r="39" spans="17:17">
      <c r="Q39" s="7" t="s">
        <v>83</v>
      </c>
    </row>
    <row r="40" spans="17:17">
      <c r="Q40" s="7" t="s">
        <v>84</v>
      </c>
    </row>
    <row r="41" spans="17:17">
      <c r="Q41" s="7" t="s">
        <v>85</v>
      </c>
    </row>
    <row r="42" spans="17:17">
      <c r="Q42" s="7" t="s">
        <v>86</v>
      </c>
    </row>
    <row r="43" spans="17:17" ht="18.75">
      <c r="Q43" t="s">
        <v>87</v>
      </c>
    </row>
    <row r="44" spans="17:17" ht="18.75">
      <c r="Q44" t="s">
        <v>88</v>
      </c>
    </row>
    <row r="45" spans="17:17" ht="18.75">
      <c r="Q45" t="s">
        <v>89</v>
      </c>
    </row>
    <row r="46" spans="17:17" ht="18.75">
      <c r="Q46" t="s">
        <v>90</v>
      </c>
    </row>
    <row r="47" spans="17:17" ht="18.75">
      <c r="Q47" t="s">
        <v>91</v>
      </c>
    </row>
    <row r="48" spans="17:17" ht="18.75">
      <c r="Q48" t="s">
        <v>92</v>
      </c>
    </row>
    <row r="49" spans="17:17" ht="18.75">
      <c r="Q49" t="s">
        <v>93</v>
      </c>
    </row>
    <row r="50" spans="17:17" ht="18.75">
      <c r="Q50" t="s">
        <v>94</v>
      </c>
    </row>
    <row r="51" spans="17:17" ht="18.75">
      <c r="Q51" t="s">
        <v>95</v>
      </c>
    </row>
    <row r="52" spans="17:17" ht="18.75">
      <c r="Q52" t="s">
        <v>96</v>
      </c>
    </row>
    <row r="53" spans="17:17" ht="18.75">
      <c r="Q53" t="s">
        <v>97</v>
      </c>
    </row>
    <row r="54" spans="17:17" ht="18.75">
      <c r="Q54" t="s">
        <v>98</v>
      </c>
    </row>
    <row r="55" spans="17:17" ht="18.75">
      <c r="Q55" t="s">
        <v>99</v>
      </c>
    </row>
    <row r="56" spans="17:17" ht="18.75">
      <c r="Q56" t="s">
        <v>100</v>
      </c>
    </row>
    <row r="57" spans="17:17" ht="18.75">
      <c r="Q57" t="s">
        <v>101</v>
      </c>
    </row>
    <row r="58" spans="17:17" ht="18.75">
      <c r="Q58" t="s">
        <v>102</v>
      </c>
    </row>
    <row r="59" spans="17:17" ht="18.75">
      <c r="Q59" t="s">
        <v>103</v>
      </c>
    </row>
    <row r="60" spans="17:17" ht="18.75">
      <c r="Q60" t="s">
        <v>104</v>
      </c>
    </row>
    <row r="61" spans="17:17" ht="18.75">
      <c r="Q61" t="s">
        <v>105</v>
      </c>
    </row>
    <row r="62" spans="17:17" ht="18.75">
      <c r="Q62" t="s">
        <v>106</v>
      </c>
    </row>
    <row r="63" spans="17:17" ht="18.75">
      <c r="Q63" t="s">
        <v>107</v>
      </c>
    </row>
    <row r="64" spans="17:17" ht="18.75">
      <c r="Q64" t="s">
        <v>108</v>
      </c>
    </row>
    <row r="65" spans="17:17" ht="18.75">
      <c r="Q65" t="s">
        <v>109</v>
      </c>
    </row>
    <row r="66" spans="17:17" ht="18.75">
      <c r="Q66" t="s">
        <v>110</v>
      </c>
    </row>
    <row r="67" spans="17:17" ht="18.75">
      <c r="Q67" t="s">
        <v>111</v>
      </c>
    </row>
  </sheetData>
  <dataConsolidate/>
  <mergeCells count="16">
    <mergeCell ref="A18:B18"/>
    <mergeCell ref="A2:O2"/>
    <mergeCell ref="H4:I4"/>
    <mergeCell ref="J4:O4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honeticPr fontId="3"/>
  <dataValidations count="4">
    <dataValidation type="list" allowBlank="1" showInputMessage="1" showErrorMessage="1" sqref="D13:D17" xr:uid="{D8A88261-3019-4883-87DF-148F1093F5AA}">
      <formula1>$Y$19:$Y$23</formula1>
    </dataValidation>
    <dataValidation type="list" allowBlank="1" showInputMessage="1" showErrorMessage="1" sqref="E13:E17" xr:uid="{5480C067-AB7E-43F0-B2E7-BD57D8698F4E}">
      <formula1>$W$16:$W$17</formula1>
    </dataValidation>
    <dataValidation type="list" allowBlank="1" showInputMessage="1" showErrorMessage="1" sqref="E8:E12" xr:uid="{33D8B032-675D-4843-BE81-01B647E689CB}">
      <formula1>$V$16:$V$20</formula1>
    </dataValidation>
    <dataValidation type="list" allowBlank="1" showInputMessage="1" showErrorMessage="1" sqref="A8:A17" xr:uid="{EFA51976-9214-416C-84F3-97E4F9AB263C}">
      <formula1>$Q$2:$Q$32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3BD4A-A23A-446F-86C2-176CEDA8DB76}">
  <sheetPr>
    <pageSetUpPr fitToPage="1"/>
  </sheetPr>
  <dimension ref="A1:AA67"/>
  <sheetViews>
    <sheetView showGridLines="0" view="pageBreakPreview" topLeftCell="A3" zoomScaleNormal="100" zoomScaleSheetLayoutView="100" workbookViewId="0">
      <selection activeCell="B10" sqref="B10"/>
    </sheetView>
  </sheetViews>
  <sheetFormatPr defaultRowHeight="13.5"/>
  <cols>
    <col min="1" max="1" width="24" style="1" customWidth="1"/>
    <col min="2" max="2" width="21.25" style="1" customWidth="1"/>
    <col min="3" max="4" width="7" style="1" customWidth="1"/>
    <col min="5" max="5" width="28.625" style="1" customWidth="1"/>
    <col min="6" max="6" width="21.25" style="1" customWidth="1"/>
    <col min="7" max="7" width="7" style="1" customWidth="1"/>
    <col min="8" max="8" width="11.25" style="1" customWidth="1"/>
    <col min="9" max="9" width="11" style="1" customWidth="1"/>
    <col min="10" max="10" width="9.625" style="1" customWidth="1"/>
    <col min="11" max="13" width="11.25" style="1" customWidth="1"/>
    <col min="14" max="14" width="4.25" style="1" customWidth="1"/>
    <col min="15" max="15" width="5.25" style="1" customWidth="1"/>
    <col min="16" max="16" width="7.125" style="6" hidden="1" customWidth="1"/>
    <col min="17" max="18" width="9" style="6" hidden="1" customWidth="1"/>
    <col min="19" max="20" width="10.625" style="5" hidden="1" customWidth="1"/>
    <col min="21" max="22" width="10.625" style="5" customWidth="1"/>
    <col min="23" max="23" width="10.625" style="5" hidden="1" customWidth="1"/>
    <col min="24" max="24" width="10.625" style="5" customWidth="1"/>
    <col min="25" max="25" width="9" style="6" hidden="1" customWidth="1"/>
    <col min="26" max="27" width="9" style="6"/>
    <col min="28" max="16384" width="9" style="1"/>
  </cols>
  <sheetData>
    <row r="1" spans="1:27" ht="17.25">
      <c r="A1" s="1" t="s">
        <v>0</v>
      </c>
      <c r="O1" s="2" t="s">
        <v>1</v>
      </c>
      <c r="P1" s="3"/>
      <c r="Q1" s="3" t="s">
        <v>2</v>
      </c>
      <c r="R1" s="3"/>
      <c r="S1" s="4"/>
    </row>
    <row r="2" spans="1:27" ht="21">
      <c r="A2" s="82" t="s">
        <v>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5"/>
      <c r="Q2" s="7" t="s">
        <v>4</v>
      </c>
    </row>
    <row r="3" spans="1:27">
      <c r="Q3" s="7" t="s">
        <v>5</v>
      </c>
    </row>
    <row r="4" spans="1:27" ht="24" customHeight="1">
      <c r="A4" s="8" t="s">
        <v>6</v>
      </c>
      <c r="H4" s="83" t="s">
        <v>7</v>
      </c>
      <c r="I4" s="84"/>
      <c r="J4" s="85"/>
      <c r="K4" s="85"/>
      <c r="L4" s="85"/>
      <c r="M4" s="85"/>
      <c r="N4" s="85"/>
      <c r="O4" s="86"/>
      <c r="P4" s="9"/>
      <c r="Q4" s="7" t="s">
        <v>8</v>
      </c>
    </row>
    <row r="5" spans="1:27" ht="14.25" thickBot="1">
      <c r="O5" s="10" t="s">
        <v>9</v>
      </c>
      <c r="Q5" s="7" t="s">
        <v>10</v>
      </c>
    </row>
    <row r="6" spans="1:27" ht="48" customHeight="1">
      <c r="A6" s="87" t="s">
        <v>11</v>
      </c>
      <c r="B6" s="87"/>
      <c r="C6" s="88" t="s">
        <v>12</v>
      </c>
      <c r="D6" s="88" t="s">
        <v>13</v>
      </c>
      <c r="E6" s="88" t="s">
        <v>14</v>
      </c>
      <c r="F6" s="87" t="s">
        <v>15</v>
      </c>
      <c r="G6" s="87" t="s">
        <v>16</v>
      </c>
      <c r="H6" s="87" t="s">
        <v>17</v>
      </c>
      <c r="I6" s="87" t="s">
        <v>18</v>
      </c>
      <c r="J6" s="87" t="s">
        <v>19</v>
      </c>
      <c r="K6" s="88" t="s">
        <v>20</v>
      </c>
      <c r="L6" s="90" t="s">
        <v>21</v>
      </c>
      <c r="M6" s="91" t="s">
        <v>22</v>
      </c>
      <c r="N6" s="11"/>
      <c r="Q6" s="7" t="s">
        <v>23</v>
      </c>
      <c r="R6" s="5"/>
      <c r="W6" s="6"/>
      <c r="X6" s="6"/>
      <c r="Z6" s="1"/>
      <c r="AA6" s="1"/>
    </row>
    <row r="7" spans="1:27" ht="18.75" customHeight="1">
      <c r="A7" s="12" t="s">
        <v>2</v>
      </c>
      <c r="B7" s="12" t="s">
        <v>24</v>
      </c>
      <c r="C7" s="89"/>
      <c r="D7" s="89"/>
      <c r="E7" s="89"/>
      <c r="F7" s="87"/>
      <c r="G7" s="87"/>
      <c r="H7" s="87"/>
      <c r="I7" s="87"/>
      <c r="J7" s="87"/>
      <c r="K7" s="89"/>
      <c r="L7" s="90"/>
      <c r="M7" s="92"/>
      <c r="N7" s="11"/>
      <c r="Q7" s="7" t="s">
        <v>25</v>
      </c>
      <c r="R7" s="5"/>
      <c r="W7" s="6"/>
      <c r="X7" s="6"/>
      <c r="Z7" s="1"/>
      <c r="AA7" s="1"/>
    </row>
    <row r="8" spans="1:27" ht="42" customHeight="1" thickBot="1">
      <c r="A8" s="13" t="s">
        <v>26</v>
      </c>
      <c r="B8" s="14" t="s">
        <v>27</v>
      </c>
      <c r="C8" s="15">
        <v>30</v>
      </c>
      <c r="D8" s="15">
        <v>26</v>
      </c>
      <c r="E8" s="22" t="s">
        <v>28</v>
      </c>
      <c r="F8" s="15" t="s">
        <v>29</v>
      </c>
      <c r="G8" s="15">
        <v>30</v>
      </c>
      <c r="H8" s="25">
        <v>7800000</v>
      </c>
      <c r="I8" s="25">
        <v>7800000</v>
      </c>
      <c r="J8" s="17">
        <f>ROUNDDOWN(MIN(I8),-3)</f>
        <v>7800000</v>
      </c>
      <c r="K8" s="18">
        <f>ROUNDDOWN(J8*4/5,-3)</f>
        <v>6240000</v>
      </c>
      <c r="L8" s="19">
        <f>IFERROR(
  IF(E8="TAIS登録又は同水準の介護テクノロジー（移乗支援・入浴支援・インカム以外）", G8*300000,
  IF(E8="TAIS登録又は同水準の介護テクノロジー（移乗支援・入浴支援・インカム）", G8*1000000,
  IF(E8="TAIS登録又は同水準の介護テクノロジー以外の「その他の機器」", G8*1000000,
  IF(E8="パッケージ型導入", 7500000,
  IF(E8="業務改善支援", 450000,
  "事業区分の確認"))))),
"入力エラー")</f>
        <v>9000000</v>
      </c>
      <c r="M8" s="20">
        <f>IF(L8="－","－",MIN(K8,L8))</f>
        <v>6240000</v>
      </c>
      <c r="N8" s="21"/>
      <c r="Q8" s="7" t="s">
        <v>30</v>
      </c>
      <c r="R8" s="5"/>
      <c r="W8" s="6"/>
      <c r="X8" s="6"/>
      <c r="Z8" s="1"/>
      <c r="AA8" s="1"/>
    </row>
    <row r="9" spans="1:27" ht="42" customHeight="1" thickTop="1" thickBot="1">
      <c r="A9" s="13" t="s">
        <v>26</v>
      </c>
      <c r="B9" s="14" t="s">
        <v>27</v>
      </c>
      <c r="C9" s="15">
        <v>30</v>
      </c>
      <c r="D9" s="61">
        <v>26</v>
      </c>
      <c r="E9" s="68"/>
      <c r="F9" s="66" t="s">
        <v>31</v>
      </c>
      <c r="G9" s="61">
        <v>1</v>
      </c>
      <c r="H9" s="64"/>
      <c r="I9" s="65"/>
      <c r="J9" s="62">
        <f>ROUNDDOWN(MIN(I9),-3)</f>
        <v>0</v>
      </c>
      <c r="K9" s="18">
        <f t="shared" ref="K9:K12" si="0">ROUNDDOWN(J9*4/5,-3)</f>
        <v>0</v>
      </c>
      <c r="L9" s="19" t="str">
        <f>IFERROR(
  IF(E9="TAIS登録又は同水準の介護テクノロジー（移乗支援・入浴支援・インカム以外）", G9*300000,
  IF(E9="TAIS登録又は同水準の介護テクノロジー（移乗支援・入浴支援・インカム）", G9*1000000,
  IF(E9="TAIS登録又は同水準の介護テクノロジー以外の「その他の機器」", G9*1000000,
  IF(E9="パッケージ型導入", 7500000,
  IF(E9="業務改善支援", 450000,
  "事業区分の確認"))))),
"入力エラー")</f>
        <v>事業区分の確認</v>
      </c>
      <c r="M9" s="20">
        <f t="shared" ref="M9:M17" si="1">IF(L9="－","－",MIN(K9,L9))</f>
        <v>0</v>
      </c>
      <c r="N9" s="21"/>
      <c r="Q9" s="7" t="s">
        <v>32</v>
      </c>
      <c r="R9" s="5"/>
      <c r="W9" s="6"/>
      <c r="X9" s="6"/>
      <c r="Z9" s="1"/>
      <c r="AA9" s="1"/>
    </row>
    <row r="10" spans="1:27" ht="42" customHeight="1">
      <c r="A10" s="13"/>
      <c r="B10" s="14"/>
      <c r="C10" s="15"/>
      <c r="D10" s="15"/>
      <c r="E10" s="67"/>
      <c r="F10" s="15"/>
      <c r="G10" s="15"/>
      <c r="H10" s="63"/>
      <c r="I10" s="63"/>
      <c r="J10" s="17">
        <f t="shared" ref="J10:J12" si="2">ROUNDDOWN(MIN(I10),-3)</f>
        <v>0</v>
      </c>
      <c r="K10" s="18">
        <f t="shared" si="0"/>
        <v>0</v>
      </c>
      <c r="L10" s="19" t="str">
        <f>IFERROR(
  IF(E10="TAIS登録又は同水準の介護テクノロジー（移乗支援・入浴支援・インカム以外）", G10*300000,
  IF(E10="TAIS登録又は同水準の介護テクノロジー（移乗支援・入浴支援・インカム）", G10*1000000,
  IF(E10="TAIS登録又は同水準の介護テクノロジー以外の「その他の機器」", G10*1000000,
  IF(E10="パッケージ型導入", 7500000,
  IF(E10="業務改善支援", 450000,
  "事業区分の確認"))))),
"入力エラー")</f>
        <v>事業区分の確認</v>
      </c>
      <c r="M10" s="20">
        <f t="shared" si="1"/>
        <v>0</v>
      </c>
      <c r="N10" s="21"/>
      <c r="Q10" s="7" t="s">
        <v>33</v>
      </c>
      <c r="R10" s="5"/>
      <c r="W10" s="6"/>
      <c r="X10" s="6"/>
      <c r="Z10" s="1"/>
      <c r="AA10" s="1"/>
    </row>
    <row r="11" spans="1:27" ht="42" customHeight="1">
      <c r="A11" s="13"/>
      <c r="B11" s="14"/>
      <c r="C11" s="15"/>
      <c r="D11" s="15"/>
      <c r="E11" s="13"/>
      <c r="F11" s="15"/>
      <c r="G11" s="15"/>
      <c r="H11" s="16"/>
      <c r="I11" s="16"/>
      <c r="J11" s="17">
        <f t="shared" si="2"/>
        <v>0</v>
      </c>
      <c r="K11" s="18">
        <f t="shared" si="0"/>
        <v>0</v>
      </c>
      <c r="L11" s="19" t="str">
        <f>IFERROR(
  IF(E11="TAIS登録又は同水準の介護テクノロジー（移乗支援・入浴支援・インカム以外）", G11*300000,
  IF(E11="TAIS登録又は同水準の介護テクノロジー（移乗支援・入浴支援・インカム）", G11*1000000,
  IF(E11="TAIS登録又は同水準の介護テクノロジー以外の「その他の機器」", G11*1000000,
  IF(E11="パッケージ型導入", 7500000,
  IF(E11="業務改善支援", 450000,
  "事業区分の確認"))))),
"入力エラー")</f>
        <v>事業区分の確認</v>
      </c>
      <c r="M11" s="20">
        <f t="shared" si="1"/>
        <v>0</v>
      </c>
      <c r="N11" s="21"/>
      <c r="Q11" s="7" t="s">
        <v>34</v>
      </c>
      <c r="R11" s="5"/>
      <c r="W11" s="6"/>
      <c r="X11" s="6"/>
      <c r="Z11" s="1"/>
      <c r="AA11" s="1"/>
    </row>
    <row r="12" spans="1:27" ht="42" customHeight="1" thickBot="1">
      <c r="A12" s="22"/>
      <c r="B12" s="23"/>
      <c r="C12" s="24"/>
      <c r="D12" s="24"/>
      <c r="E12" s="22"/>
      <c r="F12" s="24"/>
      <c r="G12" s="24"/>
      <c r="H12" s="25"/>
      <c r="I12" s="25"/>
      <c r="J12" s="17">
        <f t="shared" si="2"/>
        <v>0</v>
      </c>
      <c r="K12" s="26">
        <f t="shared" si="0"/>
        <v>0</v>
      </c>
      <c r="L12" s="19" t="str">
        <f>IFERROR(
  IF(E12="TAIS登録又は同水準の介護テクノロジー（移乗支援・入浴支援・インカム以外）", G12*300000,
  IF(E12="TAIS登録又は同水準の介護テクノロジー（移乗支援・入浴支援・インカム）", G12*1000000,
  IF(E12="TAIS登録又は同水準の介護テクノロジー以外の「その他の機器」", G12*1000000,
  IF(E12="パッケージ型導入", 7500000,
  IF(E12="業務改善支援", 450000,
  "事業区分の確認"))))),
"入力エラー")</f>
        <v>事業区分の確認</v>
      </c>
      <c r="M12" s="27">
        <f t="shared" si="1"/>
        <v>0</v>
      </c>
      <c r="N12" s="21"/>
      <c r="Q12" s="7" t="s">
        <v>35</v>
      </c>
      <c r="R12" s="5"/>
      <c r="W12" s="6"/>
      <c r="X12" s="6"/>
      <c r="Z12" s="1"/>
      <c r="AA12" s="1"/>
    </row>
    <row r="13" spans="1:27" ht="42" customHeight="1" thickTop="1">
      <c r="A13" s="28"/>
      <c r="B13" s="29"/>
      <c r="C13" s="30"/>
      <c r="D13" s="31"/>
      <c r="E13" s="28"/>
      <c r="F13" s="30"/>
      <c r="G13" s="30"/>
      <c r="H13" s="32"/>
      <c r="I13" s="32"/>
      <c r="J13" s="33">
        <f>ROUNDDOWN(MIN(I13),-3)</f>
        <v>0</v>
      </c>
      <c r="K13" s="34">
        <f>ROUNDDOWN(J13*4/5,-3)</f>
        <v>0</v>
      </c>
      <c r="L13" s="35" t="str">
        <f>IFERROR(
  IF(E13="上記介護ソフトの付帯経費（通信環境整備等）", L12 - M12+150000,
  IF(D13="1～10名", 1000000,
  IF(D13="11～20名", 1500000,
  IF(D13="21～30名", 2000000,
  IF(OR(D13="31名以上", D13="変動しない"), 2500000,
  "選択内容を確認"))))),
"入力エラー")</f>
        <v>選択内容を確認</v>
      </c>
      <c r="M13" s="36">
        <f>IF(L13="－","－",MIN(K13,L13))</f>
        <v>0</v>
      </c>
      <c r="N13" s="21"/>
      <c r="Q13" s="7" t="s">
        <v>38</v>
      </c>
      <c r="R13" s="5"/>
      <c r="W13" s="6"/>
      <c r="X13" s="6"/>
      <c r="Z13" s="1"/>
      <c r="AA13" s="1"/>
    </row>
    <row r="14" spans="1:27" ht="42" customHeight="1">
      <c r="A14" s="37"/>
      <c r="B14" s="38"/>
      <c r="C14" s="39"/>
      <c r="D14" s="40"/>
      <c r="E14" s="37"/>
      <c r="F14" s="39"/>
      <c r="G14" s="39"/>
      <c r="H14" s="41"/>
      <c r="I14" s="41"/>
      <c r="J14" s="17">
        <f t="shared" ref="J14:J17" si="3">ROUNDDOWN(MIN(I14),-3)</f>
        <v>0</v>
      </c>
      <c r="K14" s="18">
        <f t="shared" ref="K14:K17" si="4">ROUNDDOWN(J14*4/5,-3)</f>
        <v>0</v>
      </c>
      <c r="L14" s="19" t="str">
        <f>IFERROR(
  IF(E14="上記介護ソフトの付帯経費（通信環境整備等）", L13 - M13+150000,
  IF(D14="1～10名", 1000000,
  IF(D14="11～20名", 1500000,
  IF(D14="21～30名", 2000000,
  IF(OR(D14="31名以上", D14="変動しない"), 2500000,
  "選択内容を確認"))))),
"入力エラー")</f>
        <v>選択内容を確認</v>
      </c>
      <c r="M14" s="20">
        <f t="shared" si="1"/>
        <v>0</v>
      </c>
      <c r="N14" s="21"/>
      <c r="Q14" s="7" t="s">
        <v>41</v>
      </c>
      <c r="R14" s="5"/>
      <c r="W14" s="6"/>
      <c r="X14" s="6"/>
      <c r="Z14" s="1"/>
      <c r="AA14" s="1"/>
    </row>
    <row r="15" spans="1:27" ht="42" customHeight="1">
      <c r="A15" s="37"/>
      <c r="B15" s="38"/>
      <c r="C15" s="39"/>
      <c r="D15" s="40"/>
      <c r="E15" s="37"/>
      <c r="F15" s="39"/>
      <c r="G15" s="39"/>
      <c r="H15" s="42"/>
      <c r="I15" s="42"/>
      <c r="J15" s="17">
        <f t="shared" si="3"/>
        <v>0</v>
      </c>
      <c r="K15" s="18">
        <f t="shared" si="4"/>
        <v>0</v>
      </c>
      <c r="L15" s="19" t="str">
        <f t="shared" ref="L15:L17" si="5">IFERROR(
  IF(E15="上記介護ソフトの付帯経費（通信環境整備等）", L14 - M14+150000,
  IF(D15="1～10名", 1000000,
  IF(D15="11～20名", 1500000,
  IF(D15="21～30名", 2000000,
  IF(OR(D15="31名以上", D15="変動しない"), 2500000,
  "選択内容を確認"))))),
"入力エラー")</f>
        <v>選択内容を確認</v>
      </c>
      <c r="M15" s="20">
        <f t="shared" si="1"/>
        <v>0</v>
      </c>
      <c r="N15" s="21"/>
      <c r="Q15" s="7" t="s">
        <v>42</v>
      </c>
      <c r="R15" s="5"/>
      <c r="W15" s="6"/>
      <c r="X15" s="6"/>
      <c r="Z15" s="1"/>
      <c r="AA15" s="1"/>
    </row>
    <row r="16" spans="1:27" ht="42" customHeight="1">
      <c r="A16" s="37"/>
      <c r="B16" s="38"/>
      <c r="C16" s="39"/>
      <c r="D16" s="40"/>
      <c r="E16" s="37"/>
      <c r="F16" s="39"/>
      <c r="G16" s="39"/>
      <c r="H16" s="42"/>
      <c r="I16" s="42"/>
      <c r="J16" s="17">
        <f t="shared" si="3"/>
        <v>0</v>
      </c>
      <c r="K16" s="18">
        <f t="shared" si="4"/>
        <v>0</v>
      </c>
      <c r="L16" s="19" t="str">
        <f t="shared" si="5"/>
        <v>選択内容を確認</v>
      </c>
      <c r="M16" s="20">
        <f t="shared" si="1"/>
        <v>0</v>
      </c>
      <c r="N16" s="21"/>
      <c r="Q16" s="7" t="s">
        <v>45</v>
      </c>
      <c r="T16" s="5" t="s">
        <v>28</v>
      </c>
      <c r="W16" s="6" t="s">
        <v>37</v>
      </c>
      <c r="X16" s="6"/>
      <c r="Z16" s="1"/>
      <c r="AA16" s="1"/>
    </row>
    <row r="17" spans="1:27" ht="42" customHeight="1" thickBot="1">
      <c r="A17" s="37"/>
      <c r="B17" s="43"/>
      <c r="C17" s="44"/>
      <c r="D17" s="45"/>
      <c r="E17" s="46"/>
      <c r="F17" s="44"/>
      <c r="G17" s="44"/>
      <c r="H17" s="41"/>
      <c r="I17" s="41"/>
      <c r="J17" s="47">
        <f t="shared" si="3"/>
        <v>0</v>
      </c>
      <c r="K17" s="47">
        <f t="shared" si="4"/>
        <v>0</v>
      </c>
      <c r="L17" s="19" t="str">
        <f t="shared" si="5"/>
        <v>選択内容を確認</v>
      </c>
      <c r="M17" s="48">
        <f t="shared" si="1"/>
        <v>0</v>
      </c>
      <c r="N17" s="21"/>
      <c r="Q17" s="7" t="s">
        <v>46</v>
      </c>
      <c r="R17" s="5"/>
      <c r="T17" s="5" t="s">
        <v>47</v>
      </c>
      <c r="W17" s="6" t="s">
        <v>40</v>
      </c>
      <c r="X17" s="6"/>
      <c r="Z17" s="1"/>
      <c r="AA17" s="1"/>
    </row>
    <row r="18" spans="1:27" ht="37.5" customHeight="1" thickTop="1" thickBot="1">
      <c r="A18" s="81" t="s">
        <v>48</v>
      </c>
      <c r="B18" s="81"/>
      <c r="C18" s="49"/>
      <c r="D18" s="49"/>
      <c r="E18" s="49"/>
      <c r="F18" s="49"/>
      <c r="G18" s="49"/>
      <c r="H18" s="50">
        <f t="shared" ref="H18:M18" si="6">SUM(H8:H17)</f>
        <v>7800000</v>
      </c>
      <c r="I18" s="51">
        <f t="shared" si="6"/>
        <v>7800000</v>
      </c>
      <c r="J18" s="51">
        <f t="shared" si="6"/>
        <v>7800000</v>
      </c>
      <c r="K18" s="51">
        <f t="shared" si="6"/>
        <v>6240000</v>
      </c>
      <c r="L18" s="52">
        <f t="shared" si="6"/>
        <v>9000000</v>
      </c>
      <c r="M18" s="53">
        <f t="shared" si="6"/>
        <v>6240000</v>
      </c>
      <c r="N18" s="6"/>
      <c r="Q18" s="7" t="s">
        <v>49</v>
      </c>
      <c r="R18" s="5"/>
      <c r="T18" s="54" t="s">
        <v>50</v>
      </c>
      <c r="W18" s="6"/>
      <c r="X18" s="6"/>
      <c r="Z18" s="1"/>
      <c r="AA18" s="1"/>
    </row>
    <row r="19" spans="1:27" ht="27">
      <c r="Q19" s="7" t="s">
        <v>51</v>
      </c>
      <c r="T19" s="54" t="s">
        <v>52</v>
      </c>
      <c r="Y19" s="6" t="s">
        <v>53</v>
      </c>
    </row>
    <row r="20" spans="1:27">
      <c r="A20" s="55" t="s">
        <v>54</v>
      </c>
      <c r="B20" s="56" t="s">
        <v>55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Q20" s="7" t="s">
        <v>56</v>
      </c>
      <c r="T20" s="5" t="s">
        <v>57</v>
      </c>
      <c r="Y20" s="6" t="s">
        <v>36</v>
      </c>
    </row>
    <row r="21" spans="1:27">
      <c r="A21" s="56"/>
      <c r="B21" s="56" t="s">
        <v>58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Q21" s="7" t="s">
        <v>59</v>
      </c>
      <c r="Y21" s="6" t="s">
        <v>60</v>
      </c>
    </row>
    <row r="22" spans="1:27">
      <c r="A22" s="56"/>
      <c r="B22" s="56" t="s">
        <v>61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Q22" s="7" t="s">
        <v>62</v>
      </c>
      <c r="Y22" s="6" t="s">
        <v>63</v>
      </c>
    </row>
    <row r="23" spans="1:27">
      <c r="A23" s="56"/>
      <c r="B23" s="56" t="s">
        <v>64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Q23" s="7" t="s">
        <v>65</v>
      </c>
      <c r="Y23" s="6" t="s">
        <v>44</v>
      </c>
    </row>
    <row r="24" spans="1:27">
      <c r="A24" s="56"/>
      <c r="B24" s="56" t="s">
        <v>66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Q24" s="7" t="s">
        <v>67</v>
      </c>
    </row>
    <row r="25" spans="1:27">
      <c r="B25" s="56" t="s">
        <v>68</v>
      </c>
      <c r="C25" s="56"/>
      <c r="D25" s="56"/>
      <c r="E25" s="56"/>
      <c r="Q25" s="7" t="s">
        <v>69</v>
      </c>
    </row>
    <row r="26" spans="1:27">
      <c r="B26" s="56" t="s">
        <v>70</v>
      </c>
      <c r="C26" s="56"/>
      <c r="D26" s="56"/>
      <c r="E26" s="56"/>
      <c r="Q26" s="7" t="s">
        <v>71</v>
      </c>
    </row>
    <row r="27" spans="1:27">
      <c r="Q27" s="7" t="s">
        <v>72</v>
      </c>
    </row>
    <row r="28" spans="1:27">
      <c r="Q28" s="7" t="s">
        <v>73</v>
      </c>
    </row>
    <row r="29" spans="1:27">
      <c r="Q29" s="7" t="s">
        <v>74</v>
      </c>
    </row>
    <row r="30" spans="1:27">
      <c r="Q30" s="7" t="s">
        <v>75</v>
      </c>
    </row>
    <row r="31" spans="1:27" ht="12.75" customHeight="1">
      <c r="Q31" s="7" t="s">
        <v>26</v>
      </c>
    </row>
    <row r="32" spans="1:27">
      <c r="Q32" s="7" t="s">
        <v>76</v>
      </c>
    </row>
    <row r="33" spans="17:17">
      <c r="Q33" s="7" t="s">
        <v>77</v>
      </c>
    </row>
    <row r="34" spans="17:17">
      <c r="Q34" s="7" t="s">
        <v>78</v>
      </c>
    </row>
    <row r="35" spans="17:17">
      <c r="Q35" s="7" t="s">
        <v>79</v>
      </c>
    </row>
    <row r="36" spans="17:17">
      <c r="Q36" s="7" t="s">
        <v>80</v>
      </c>
    </row>
    <row r="37" spans="17:17">
      <c r="Q37" s="7" t="s">
        <v>81</v>
      </c>
    </row>
    <row r="38" spans="17:17">
      <c r="Q38" s="7" t="s">
        <v>82</v>
      </c>
    </row>
    <row r="39" spans="17:17">
      <c r="Q39" s="7" t="s">
        <v>83</v>
      </c>
    </row>
    <row r="40" spans="17:17">
      <c r="Q40" s="7" t="s">
        <v>84</v>
      </c>
    </row>
    <row r="41" spans="17:17">
      <c r="Q41" s="7" t="s">
        <v>85</v>
      </c>
    </row>
    <row r="42" spans="17:17">
      <c r="Q42" s="7" t="s">
        <v>86</v>
      </c>
    </row>
    <row r="43" spans="17:17" ht="18.75">
      <c r="Q43" t="s">
        <v>87</v>
      </c>
    </row>
    <row r="44" spans="17:17" ht="18.75">
      <c r="Q44" t="s">
        <v>88</v>
      </c>
    </row>
    <row r="45" spans="17:17" ht="18.75">
      <c r="Q45" t="s">
        <v>89</v>
      </c>
    </row>
    <row r="46" spans="17:17" ht="18.75">
      <c r="Q46" t="s">
        <v>90</v>
      </c>
    </row>
    <row r="47" spans="17:17" ht="18.75">
      <c r="Q47" t="s">
        <v>91</v>
      </c>
    </row>
    <row r="48" spans="17:17" ht="18.75">
      <c r="Q48" t="s">
        <v>92</v>
      </c>
    </row>
    <row r="49" spans="17:17" ht="18.75">
      <c r="Q49" t="s">
        <v>93</v>
      </c>
    </row>
    <row r="50" spans="17:17" ht="18.75">
      <c r="Q50" t="s">
        <v>94</v>
      </c>
    </row>
    <row r="51" spans="17:17" ht="18.75">
      <c r="Q51" t="s">
        <v>95</v>
      </c>
    </row>
    <row r="52" spans="17:17" ht="18.75">
      <c r="Q52" t="s">
        <v>96</v>
      </c>
    </row>
    <row r="53" spans="17:17" ht="18.75">
      <c r="Q53" t="s">
        <v>97</v>
      </c>
    </row>
    <row r="54" spans="17:17" ht="18.75">
      <c r="Q54" t="s">
        <v>98</v>
      </c>
    </row>
    <row r="55" spans="17:17" ht="18.75">
      <c r="Q55" t="s">
        <v>99</v>
      </c>
    </row>
    <row r="56" spans="17:17" ht="18.75">
      <c r="Q56" t="s">
        <v>100</v>
      </c>
    </row>
    <row r="57" spans="17:17" ht="18.75">
      <c r="Q57" t="s">
        <v>101</v>
      </c>
    </row>
    <row r="58" spans="17:17" ht="18.75">
      <c r="Q58" t="s">
        <v>102</v>
      </c>
    </row>
    <row r="59" spans="17:17" ht="18.75">
      <c r="Q59" t="s">
        <v>103</v>
      </c>
    </row>
    <row r="60" spans="17:17" ht="18.75">
      <c r="Q60" t="s">
        <v>104</v>
      </c>
    </row>
    <row r="61" spans="17:17" ht="18.75">
      <c r="Q61" t="s">
        <v>105</v>
      </c>
    </row>
    <row r="62" spans="17:17" ht="18.75">
      <c r="Q62" t="s">
        <v>106</v>
      </c>
    </row>
    <row r="63" spans="17:17" ht="18.75">
      <c r="Q63" t="s">
        <v>107</v>
      </c>
    </row>
    <row r="64" spans="17:17" ht="18.75">
      <c r="Q64" t="s">
        <v>108</v>
      </c>
    </row>
    <row r="65" spans="17:17" ht="18.75">
      <c r="Q65" t="s">
        <v>109</v>
      </c>
    </row>
    <row r="66" spans="17:17" ht="18.75">
      <c r="Q66" t="s">
        <v>110</v>
      </c>
    </row>
    <row r="67" spans="17:17" ht="18.75">
      <c r="Q67" t="s">
        <v>111</v>
      </c>
    </row>
  </sheetData>
  <dataConsolidate/>
  <mergeCells count="16">
    <mergeCell ref="A18:B18"/>
    <mergeCell ref="A2:O2"/>
    <mergeCell ref="H4:I4"/>
    <mergeCell ref="J4:O4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honeticPr fontId="3"/>
  <dataValidations count="5">
    <dataValidation type="list" allowBlank="1" showInputMessage="1" showErrorMessage="1" sqref="A8:A17" xr:uid="{3874B282-D893-4D9C-B653-8B1B992EAEC1}">
      <formula1>$Q$2:$Q$32</formula1>
    </dataValidation>
    <dataValidation type="list" allowBlank="1" showInputMessage="1" showErrorMessage="1" sqref="E13:E17" xr:uid="{24AEADAC-0A95-4203-94D5-7D3DA6F2D09C}">
      <formula1>$W$16:$W$17</formula1>
    </dataValidation>
    <dataValidation type="list" allowBlank="1" showInputMessage="1" showErrorMessage="1" sqref="D13:D17" xr:uid="{510AD063-7ADB-47F4-8206-407B7108AD7C}">
      <formula1>$Y$19:$Y$23</formula1>
    </dataValidation>
    <dataValidation type="list" allowBlank="1" showInputMessage="1" showErrorMessage="1" sqref="E9:E12" xr:uid="{7082AB9E-3C62-4884-9F0F-2B4A56AF52D4}">
      <formula1>$V$16:$V$20</formula1>
    </dataValidation>
    <dataValidation type="list" allowBlank="1" showInputMessage="1" showErrorMessage="1" sqref="E8" xr:uid="{7141A3FB-48CE-408B-B69D-FFCDE0BF9FF2}">
      <formula1>$T$16:$T$19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17266-57D1-414C-80E5-7FAFBDCFF44D}">
  <sheetPr>
    <pageSetUpPr fitToPage="1"/>
  </sheetPr>
  <dimension ref="A1:AA67"/>
  <sheetViews>
    <sheetView showGridLines="0" tabSelected="1" view="pageBreakPreview" topLeftCell="A3" zoomScaleNormal="100" zoomScaleSheetLayoutView="100" workbookViewId="0">
      <selection activeCell="U14" sqref="U14"/>
    </sheetView>
  </sheetViews>
  <sheetFormatPr defaultRowHeight="13.5"/>
  <cols>
    <col min="1" max="1" width="24" style="1" customWidth="1"/>
    <col min="2" max="2" width="21.25" style="1" customWidth="1"/>
    <col min="3" max="4" width="7" style="1" customWidth="1"/>
    <col min="5" max="5" width="28.625" style="1" customWidth="1"/>
    <col min="6" max="6" width="21.25" style="1" customWidth="1"/>
    <col min="7" max="7" width="7" style="1" customWidth="1"/>
    <col min="8" max="8" width="11.25" style="1" customWidth="1"/>
    <col min="9" max="9" width="11" style="1" customWidth="1"/>
    <col min="10" max="10" width="9.625" style="1" customWidth="1"/>
    <col min="11" max="13" width="11.25" style="1" customWidth="1"/>
    <col min="14" max="14" width="4.25" style="1" customWidth="1"/>
    <col min="15" max="15" width="5.25" style="1" customWidth="1"/>
    <col min="16" max="16" width="7.125" style="6" customWidth="1"/>
    <col min="17" max="18" width="9" style="6" hidden="1" customWidth="1"/>
    <col min="19" max="20" width="10.625" style="5" hidden="1" customWidth="1"/>
    <col min="21" max="21" width="10.625" style="5" customWidth="1"/>
    <col min="22" max="23" width="10.625" style="5" hidden="1" customWidth="1"/>
    <col min="24" max="24" width="10.625" style="5" customWidth="1"/>
    <col min="25" max="25" width="9" style="6" hidden="1" customWidth="1"/>
    <col min="26" max="27" width="9" style="6"/>
    <col min="28" max="16384" width="9" style="1"/>
  </cols>
  <sheetData>
    <row r="1" spans="1:27" ht="17.25">
      <c r="A1" s="1" t="s">
        <v>0</v>
      </c>
      <c r="O1" s="2" t="s">
        <v>1</v>
      </c>
      <c r="P1" s="3"/>
      <c r="Q1" s="3" t="s">
        <v>2</v>
      </c>
      <c r="R1" s="3"/>
      <c r="S1" s="4"/>
    </row>
    <row r="2" spans="1:27" ht="21">
      <c r="A2" s="82" t="s">
        <v>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5"/>
      <c r="Q2" s="7" t="s">
        <v>4</v>
      </c>
    </row>
    <row r="3" spans="1:27">
      <c r="F3" s="1" t="s">
        <v>39</v>
      </c>
      <c r="Q3" s="7" t="s">
        <v>5</v>
      </c>
    </row>
    <row r="4" spans="1:27" ht="24" customHeight="1">
      <c r="A4" s="8" t="s">
        <v>6</v>
      </c>
      <c r="H4" s="83" t="s">
        <v>7</v>
      </c>
      <c r="I4" s="84"/>
      <c r="J4" s="85"/>
      <c r="K4" s="85"/>
      <c r="L4" s="85"/>
      <c r="M4" s="85"/>
      <c r="N4" s="85"/>
      <c r="O4" s="86"/>
      <c r="P4" s="9"/>
      <c r="Q4" s="7" t="s">
        <v>8</v>
      </c>
    </row>
    <row r="5" spans="1:27" ht="14.25" thickBot="1">
      <c r="O5" s="10" t="s">
        <v>9</v>
      </c>
      <c r="Q5" s="7" t="s">
        <v>10</v>
      </c>
    </row>
    <row r="6" spans="1:27" ht="48" customHeight="1">
      <c r="A6" s="87" t="s">
        <v>11</v>
      </c>
      <c r="B6" s="87"/>
      <c r="C6" s="88" t="s">
        <v>12</v>
      </c>
      <c r="D6" s="88" t="s">
        <v>13</v>
      </c>
      <c r="E6" s="88" t="s">
        <v>14</v>
      </c>
      <c r="F6" s="87" t="s">
        <v>15</v>
      </c>
      <c r="G6" s="87" t="s">
        <v>16</v>
      </c>
      <c r="H6" s="87" t="s">
        <v>17</v>
      </c>
      <c r="I6" s="87" t="s">
        <v>18</v>
      </c>
      <c r="J6" s="87" t="s">
        <v>19</v>
      </c>
      <c r="K6" s="88" t="s">
        <v>20</v>
      </c>
      <c r="L6" s="90" t="s">
        <v>21</v>
      </c>
      <c r="M6" s="91" t="s">
        <v>22</v>
      </c>
      <c r="N6" s="11"/>
      <c r="Q6" s="7" t="s">
        <v>23</v>
      </c>
      <c r="R6" s="5"/>
      <c r="W6" s="6"/>
      <c r="X6" s="6"/>
      <c r="Z6" s="1"/>
      <c r="AA6" s="1"/>
    </row>
    <row r="7" spans="1:27" ht="18.75" customHeight="1">
      <c r="A7" s="80" t="s">
        <v>2</v>
      </c>
      <c r="B7" s="80" t="s">
        <v>24</v>
      </c>
      <c r="C7" s="89"/>
      <c r="D7" s="89"/>
      <c r="E7" s="89"/>
      <c r="F7" s="87"/>
      <c r="G7" s="87"/>
      <c r="H7" s="87"/>
      <c r="I7" s="87"/>
      <c r="J7" s="87"/>
      <c r="K7" s="89"/>
      <c r="L7" s="90"/>
      <c r="M7" s="92"/>
      <c r="N7" s="11"/>
      <c r="Q7" s="7" t="s">
        <v>25</v>
      </c>
      <c r="R7" s="5"/>
      <c r="W7" s="6"/>
      <c r="X7" s="6"/>
      <c r="Z7" s="1"/>
      <c r="AA7" s="1"/>
    </row>
    <row r="8" spans="1:27" ht="42" customHeight="1">
      <c r="A8" s="13" t="s">
        <v>26</v>
      </c>
      <c r="B8" s="14" t="s">
        <v>27</v>
      </c>
      <c r="C8" s="15">
        <v>30</v>
      </c>
      <c r="D8" s="15">
        <v>26</v>
      </c>
      <c r="E8" s="22" t="s">
        <v>28</v>
      </c>
      <c r="F8" s="15" t="s">
        <v>29</v>
      </c>
      <c r="G8" s="15">
        <v>30</v>
      </c>
      <c r="H8" s="25">
        <v>7800000</v>
      </c>
      <c r="I8" s="25">
        <v>7800000</v>
      </c>
      <c r="J8" s="17">
        <f>ROUNDDOWN(MIN(I8),-3)</f>
        <v>7800000</v>
      </c>
      <c r="K8" s="18">
        <f>ROUNDDOWN(J8*4/5,-3)</f>
        <v>6240000</v>
      </c>
      <c r="L8" s="19">
        <f>IFERROR(
  IF(E8="TAIS登録又は同水準の介護テクノロジー（移乗支援・入浴支援・インカム以外）", G8*300000,
  IF(E8="TAIS登録又は同水準の介護テクノロジー（移乗支援・入浴支援・インカム）", G8*1000000,
  IF(E8="TAIS登録又は同水準の介護テクノロジー以外の「その他の機器」", G8*1000000,
  IF(E8="パッケージ型導入", 7500000,
  IF(E8="業務改善支援", 450000,
  "事業区分の確認"))))),
"入力エラー")</f>
        <v>9000000</v>
      </c>
      <c r="M8" s="20">
        <f>IF(L8="－","－",MIN(K8,L8))</f>
        <v>6240000</v>
      </c>
      <c r="N8" s="21"/>
      <c r="Q8" s="7" t="s">
        <v>30</v>
      </c>
      <c r="R8" s="5"/>
      <c r="W8" s="6"/>
      <c r="X8" s="6"/>
      <c r="Z8" s="1"/>
      <c r="AA8" s="1"/>
    </row>
    <row r="9" spans="1:27" ht="42" customHeight="1" thickBot="1">
      <c r="A9" s="13" t="s">
        <v>26</v>
      </c>
      <c r="B9" s="14" t="s">
        <v>27</v>
      </c>
      <c r="C9" s="15">
        <v>30</v>
      </c>
      <c r="D9" s="15">
        <v>26</v>
      </c>
      <c r="E9" s="22" t="s">
        <v>47</v>
      </c>
      <c r="F9" s="15" t="s">
        <v>123</v>
      </c>
      <c r="G9" s="15">
        <v>15</v>
      </c>
      <c r="H9" s="25">
        <v>8500000</v>
      </c>
      <c r="I9" s="25">
        <v>8500000</v>
      </c>
      <c r="J9" s="62">
        <f>ROUNDDOWN(MIN(I9),-3)</f>
        <v>8500000</v>
      </c>
      <c r="K9" s="18">
        <f t="shared" ref="K9:K12" si="0">ROUNDDOWN(J9*4/5,-3)</f>
        <v>6800000</v>
      </c>
      <c r="L9" s="19">
        <f>IFERROR(
  IF(E9="TAIS登録又は同水準の介護テクノロジー（移乗支援・入浴支援・インカム以外）", G9*300000,
  IF(E9="TAIS登録又は同水準の介護テクノロジー（移乗支援・入浴支援・インカム）", G9*1000000,
  IF(E9="TAIS登録又は同水準の介護テクノロジー以外の「その他の機器」", G9*1000000,
  IF(E9="パッケージ型導入", 7500000,
  IF(E9="業務改善支援", 450000,
  "事業区分の確認"))))),
"入力エラー")</f>
        <v>15000000</v>
      </c>
      <c r="M9" s="20">
        <f t="shared" ref="M9:M17" si="1">IF(L9="－","－",MIN(K9,L9))</f>
        <v>6800000</v>
      </c>
      <c r="N9" s="21"/>
      <c r="Q9" s="7" t="s">
        <v>32</v>
      </c>
      <c r="R9" s="5"/>
      <c r="W9" s="6"/>
      <c r="X9" s="6"/>
      <c r="Z9" s="1"/>
      <c r="AA9" s="1"/>
    </row>
    <row r="10" spans="1:27" ht="42" customHeight="1" thickTop="1" thickBot="1">
      <c r="A10" s="13" t="s">
        <v>26</v>
      </c>
      <c r="B10" s="14" t="s">
        <v>27</v>
      </c>
      <c r="C10" s="15">
        <v>30</v>
      </c>
      <c r="D10" s="61">
        <v>26</v>
      </c>
      <c r="E10" s="68"/>
      <c r="F10" s="66" t="s">
        <v>124</v>
      </c>
      <c r="G10" s="61">
        <v>1</v>
      </c>
      <c r="H10" s="64"/>
      <c r="I10" s="65"/>
      <c r="J10" s="17">
        <f t="shared" ref="J10:J12" si="2">ROUNDDOWN(MIN(I10),-3)</f>
        <v>0</v>
      </c>
      <c r="K10" s="18">
        <f t="shared" si="0"/>
        <v>0</v>
      </c>
      <c r="L10" s="19" t="str">
        <f>IFERROR(
  IF(E10="TAIS登録又は同水準の介護テクノロジー（移乗支援・入浴支援・インカム以外）", G10*300000,
  IF(E10="TAIS登録又は同水準の介護テクノロジー（移乗支援・入浴支援・インカム）", G10*1000000,
  IF(E10="TAIS登録又は同水準の介護テクノロジー以外の「その他の機器」", G10*1000000,
  IF(E10="パッケージ型導入", 7500000,
  IF(E10="業務改善支援", 450000,
  "事業区分の確認"))))),
"入力エラー")</f>
        <v>事業区分の確認</v>
      </c>
      <c r="M10" s="20">
        <f t="shared" si="1"/>
        <v>0</v>
      </c>
      <c r="N10" s="21"/>
      <c r="Q10" s="7" t="s">
        <v>33</v>
      </c>
      <c r="R10" s="5"/>
      <c r="W10" s="6"/>
      <c r="X10" s="6"/>
      <c r="Z10" s="1"/>
      <c r="AA10" s="1"/>
    </row>
    <row r="11" spans="1:27" ht="42" customHeight="1">
      <c r="A11" s="13"/>
      <c r="B11" s="14"/>
      <c r="C11" s="15"/>
      <c r="D11" s="15"/>
      <c r="E11" s="13"/>
      <c r="F11" s="15"/>
      <c r="G11" s="15"/>
      <c r="H11" s="16"/>
      <c r="I11" s="16"/>
      <c r="J11" s="17">
        <f t="shared" si="2"/>
        <v>0</v>
      </c>
      <c r="K11" s="18">
        <f t="shared" si="0"/>
        <v>0</v>
      </c>
      <c r="L11" s="19" t="str">
        <f>IFERROR(
  IF(E11="TAIS登録又は同水準の介護テクノロジー（移乗支援・入浴支援・インカム以外）", G11*300000,
  IF(E11="TAIS登録又は同水準の介護テクノロジー（移乗支援・入浴支援・インカム）", G11*1000000,
  IF(E11="TAIS登録又は同水準の介護テクノロジー以外の「その他の機器」", G11*1000000,
  IF(E11="パッケージ型導入", 7500000,
  IF(E11="業務改善支援", 450000,
  "事業区分の確認"))))),
"入力エラー")</f>
        <v>事業区分の確認</v>
      </c>
      <c r="M11" s="20">
        <f t="shared" si="1"/>
        <v>0</v>
      </c>
      <c r="N11" s="21"/>
      <c r="Q11" s="7" t="s">
        <v>34</v>
      </c>
      <c r="R11" s="5"/>
      <c r="W11" s="6"/>
      <c r="X11" s="6"/>
      <c r="Z11" s="1"/>
      <c r="AA11" s="1"/>
    </row>
    <row r="12" spans="1:27" ht="42" customHeight="1" thickBot="1">
      <c r="A12" s="22"/>
      <c r="B12" s="23"/>
      <c r="C12" s="24"/>
      <c r="D12" s="24"/>
      <c r="E12" s="22"/>
      <c r="F12" s="24"/>
      <c r="G12" s="24"/>
      <c r="H12" s="25"/>
      <c r="I12" s="25"/>
      <c r="J12" s="17">
        <f t="shared" si="2"/>
        <v>0</v>
      </c>
      <c r="K12" s="26">
        <f t="shared" si="0"/>
        <v>0</v>
      </c>
      <c r="L12" s="19" t="str">
        <f>IFERROR(
  IF(E12="TAIS登録又は同水準の介護テクノロジー（移乗支援・入浴支援・インカム以外）", G12*300000,
  IF(E12="TAIS登録又は同水準の介護テクノロジー（移乗支援・入浴支援・インカム）", G12*1000000,
  IF(E12="TAIS登録又は同水準の介護テクノロジー以外の「その他の機器」", G12*1000000,
  IF(E12="パッケージ型導入", 7500000,
  IF(E12="業務改善支援", 450000,
  "事業区分の確認"))))),
"入力エラー")</f>
        <v>事業区分の確認</v>
      </c>
      <c r="M12" s="27">
        <f t="shared" si="1"/>
        <v>0</v>
      </c>
      <c r="N12" s="21"/>
      <c r="Q12" s="7" t="s">
        <v>35</v>
      </c>
      <c r="R12" s="5"/>
      <c r="W12" s="6"/>
      <c r="X12" s="6"/>
      <c r="Z12" s="1"/>
      <c r="AA12" s="1"/>
    </row>
    <row r="13" spans="1:27" ht="42" customHeight="1" thickTop="1">
      <c r="A13" s="28"/>
      <c r="B13" s="29"/>
      <c r="C13" s="30"/>
      <c r="D13" s="31"/>
      <c r="E13" s="28"/>
      <c r="F13" s="30"/>
      <c r="G13" s="30"/>
      <c r="H13" s="32"/>
      <c r="I13" s="32"/>
      <c r="J13" s="33">
        <f>ROUNDDOWN(MIN(I13),-3)</f>
        <v>0</v>
      </c>
      <c r="K13" s="34">
        <f>ROUNDDOWN(J13*4/5,-3)</f>
        <v>0</v>
      </c>
      <c r="L13" s="35" t="str">
        <f>IFERROR(
  IF(E13="上記介護ソフトの付帯経費（通信環境整備等）", L12 - M12+150000,
  IF(D13="1～10名", 1000000,
  IF(D13="11～20名", 1500000,
  IF(D13="21～30名", 2000000,
  IF(OR(D13="31名以上", D13="変動しない"), 2500000,
  "選択内容を確認"))))),
"入力エラー")</f>
        <v>選択内容を確認</v>
      </c>
      <c r="M13" s="36">
        <f>IF(L13="－","－",MIN(K13,L13))</f>
        <v>0</v>
      </c>
      <c r="N13" s="21"/>
      <c r="Q13" s="7" t="s">
        <v>38</v>
      </c>
      <c r="R13" s="5"/>
      <c r="W13" s="6"/>
      <c r="X13" s="6"/>
      <c r="Z13" s="1"/>
      <c r="AA13" s="1"/>
    </row>
    <row r="14" spans="1:27" ht="42" customHeight="1">
      <c r="A14" s="37"/>
      <c r="B14" s="38"/>
      <c r="C14" s="39"/>
      <c r="D14" s="40"/>
      <c r="E14" s="37"/>
      <c r="F14" s="39"/>
      <c r="G14" s="39"/>
      <c r="H14" s="41"/>
      <c r="I14" s="41"/>
      <c r="J14" s="17">
        <f t="shared" ref="J14:J17" si="3">ROUNDDOWN(MIN(I14),-3)</f>
        <v>0</v>
      </c>
      <c r="K14" s="18">
        <f t="shared" ref="K14:K17" si="4">ROUNDDOWN(J14*4/5,-3)</f>
        <v>0</v>
      </c>
      <c r="L14" s="19" t="str">
        <f>IFERROR(
  IF(E14="上記介護ソフトの付帯経費（通信環境整備等）", L13 - M13+150000,
  IF(D14="1～10名", 1000000,
  IF(D14="11～20名", 1500000,
  IF(D14="21～30名", 2000000,
  IF(OR(D14="31名以上", D14="変動しない"), 2500000,
  "選択内容を確認"))))),
"入力エラー")</f>
        <v>選択内容を確認</v>
      </c>
      <c r="M14" s="20">
        <f t="shared" si="1"/>
        <v>0</v>
      </c>
      <c r="N14" s="21"/>
      <c r="Q14" s="7" t="s">
        <v>41</v>
      </c>
      <c r="R14" s="5"/>
      <c r="W14" s="6"/>
      <c r="X14" s="6"/>
      <c r="Z14" s="1"/>
      <c r="AA14" s="1"/>
    </row>
    <row r="15" spans="1:27" ht="42" customHeight="1">
      <c r="A15" s="37"/>
      <c r="B15" s="38"/>
      <c r="C15" s="39"/>
      <c r="D15" s="40"/>
      <c r="E15" s="37"/>
      <c r="F15" s="39"/>
      <c r="G15" s="39"/>
      <c r="H15" s="42"/>
      <c r="I15" s="42"/>
      <c r="J15" s="17">
        <f t="shared" si="3"/>
        <v>0</v>
      </c>
      <c r="K15" s="18">
        <f t="shared" si="4"/>
        <v>0</v>
      </c>
      <c r="L15" s="19" t="str">
        <f t="shared" ref="L15:L17" si="5">IFERROR(
  IF(E15="上記介護ソフトの付帯経費（通信環境整備等）", L14 - M14+150000,
  IF(D15="1～10名", 1000000,
  IF(D15="11～20名", 1500000,
  IF(D15="21～30名", 2000000,
  IF(OR(D15="31名以上", D15="変動しない"), 2500000,
  "選択内容を確認"))))),
"入力エラー")</f>
        <v>選択内容を確認</v>
      </c>
      <c r="M15" s="20">
        <f t="shared" si="1"/>
        <v>0</v>
      </c>
      <c r="N15" s="21"/>
      <c r="Q15" s="7" t="s">
        <v>42</v>
      </c>
      <c r="R15" s="5"/>
      <c r="W15" s="6"/>
      <c r="X15" s="6"/>
      <c r="Z15" s="1"/>
      <c r="AA15" s="1"/>
    </row>
    <row r="16" spans="1:27" ht="42" customHeight="1">
      <c r="A16" s="37"/>
      <c r="B16" s="38"/>
      <c r="C16" s="39"/>
      <c r="D16" s="40"/>
      <c r="E16" s="37"/>
      <c r="F16" s="39"/>
      <c r="G16" s="39"/>
      <c r="H16" s="42"/>
      <c r="I16" s="42"/>
      <c r="J16" s="17">
        <f t="shared" si="3"/>
        <v>0</v>
      </c>
      <c r="K16" s="18">
        <f t="shared" si="4"/>
        <v>0</v>
      </c>
      <c r="L16" s="19" t="str">
        <f t="shared" si="5"/>
        <v>選択内容を確認</v>
      </c>
      <c r="M16" s="20">
        <f t="shared" si="1"/>
        <v>0</v>
      </c>
      <c r="N16" s="21"/>
      <c r="Q16" s="7" t="s">
        <v>45</v>
      </c>
      <c r="T16" s="5" t="s">
        <v>28</v>
      </c>
      <c r="W16" s="6" t="s">
        <v>37</v>
      </c>
      <c r="X16" s="6"/>
      <c r="Z16" s="1"/>
      <c r="AA16" s="1"/>
    </row>
    <row r="17" spans="1:27" ht="42" customHeight="1" thickBot="1">
      <c r="A17" s="37"/>
      <c r="B17" s="43"/>
      <c r="C17" s="44"/>
      <c r="D17" s="45"/>
      <c r="E17" s="46"/>
      <c r="F17" s="44"/>
      <c r="G17" s="44"/>
      <c r="H17" s="41"/>
      <c r="I17" s="41"/>
      <c r="J17" s="47">
        <f t="shared" si="3"/>
        <v>0</v>
      </c>
      <c r="K17" s="47">
        <f t="shared" si="4"/>
        <v>0</v>
      </c>
      <c r="L17" s="19" t="str">
        <f t="shared" si="5"/>
        <v>選択内容を確認</v>
      </c>
      <c r="M17" s="48">
        <f t="shared" si="1"/>
        <v>0</v>
      </c>
      <c r="N17" s="21"/>
      <c r="Q17" s="7" t="s">
        <v>46</v>
      </c>
      <c r="R17" s="5"/>
      <c r="T17" s="5" t="s">
        <v>47</v>
      </c>
      <c r="W17" s="6" t="s">
        <v>40</v>
      </c>
      <c r="X17" s="6"/>
      <c r="Z17" s="1"/>
      <c r="AA17" s="1"/>
    </row>
    <row r="18" spans="1:27" ht="37.5" customHeight="1" thickTop="1" thickBot="1">
      <c r="A18" s="81" t="s">
        <v>48</v>
      </c>
      <c r="B18" s="81"/>
      <c r="C18" s="49"/>
      <c r="D18" s="49"/>
      <c r="E18" s="49"/>
      <c r="F18" s="49"/>
      <c r="G18" s="49"/>
      <c r="H18" s="50">
        <f t="shared" ref="H18:M18" si="6">SUM(H8:H17)</f>
        <v>16300000</v>
      </c>
      <c r="I18" s="51">
        <f t="shared" si="6"/>
        <v>16300000</v>
      </c>
      <c r="J18" s="51">
        <f t="shared" si="6"/>
        <v>16300000</v>
      </c>
      <c r="K18" s="51">
        <f t="shared" si="6"/>
        <v>13040000</v>
      </c>
      <c r="L18" s="52">
        <f t="shared" si="6"/>
        <v>24000000</v>
      </c>
      <c r="M18" s="53">
        <f t="shared" si="6"/>
        <v>13040000</v>
      </c>
      <c r="N18" s="6"/>
      <c r="Q18" s="7" t="s">
        <v>49</v>
      </c>
      <c r="R18" s="5"/>
      <c r="T18" s="54" t="s">
        <v>50</v>
      </c>
      <c r="V18" s="54"/>
      <c r="W18" s="6"/>
      <c r="X18" s="6"/>
      <c r="Z18" s="1"/>
      <c r="AA18" s="1"/>
    </row>
    <row r="19" spans="1:27" ht="27">
      <c r="Q19" s="7" t="s">
        <v>51</v>
      </c>
      <c r="T19" s="54" t="s">
        <v>52</v>
      </c>
      <c r="V19" s="54"/>
      <c r="Y19" s="6" t="s">
        <v>53</v>
      </c>
    </row>
    <row r="20" spans="1:27">
      <c r="A20" s="55" t="s">
        <v>54</v>
      </c>
      <c r="B20" s="56" t="s">
        <v>55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Q20" s="7" t="s">
        <v>56</v>
      </c>
      <c r="V20" s="5" t="s">
        <v>57</v>
      </c>
      <c r="Y20" s="6" t="s">
        <v>36</v>
      </c>
    </row>
    <row r="21" spans="1:27">
      <c r="A21" s="56"/>
      <c r="B21" s="56" t="s">
        <v>58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Q21" s="7" t="s">
        <v>59</v>
      </c>
      <c r="Y21" s="6" t="s">
        <v>60</v>
      </c>
    </row>
    <row r="22" spans="1:27">
      <c r="A22" s="56"/>
      <c r="B22" s="56" t="s">
        <v>61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Q22" s="7" t="s">
        <v>62</v>
      </c>
      <c r="Y22" s="6" t="s">
        <v>63</v>
      </c>
    </row>
    <row r="23" spans="1:27">
      <c r="A23" s="56"/>
      <c r="B23" s="56" t="s">
        <v>64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Q23" s="7" t="s">
        <v>65</v>
      </c>
      <c r="Y23" s="6" t="s">
        <v>44</v>
      </c>
    </row>
    <row r="24" spans="1:27">
      <c r="A24" s="56"/>
      <c r="B24" s="56" t="s">
        <v>66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Q24" s="7" t="s">
        <v>67</v>
      </c>
    </row>
    <row r="25" spans="1:27">
      <c r="B25" s="56" t="s">
        <v>68</v>
      </c>
      <c r="C25" s="56"/>
      <c r="D25" s="56"/>
      <c r="E25" s="56"/>
      <c r="Q25" s="7" t="s">
        <v>69</v>
      </c>
    </row>
    <row r="26" spans="1:27">
      <c r="B26" s="56" t="s">
        <v>70</v>
      </c>
      <c r="C26" s="56"/>
      <c r="D26" s="56"/>
      <c r="E26" s="56"/>
      <c r="Q26" s="7" t="s">
        <v>71</v>
      </c>
    </row>
    <row r="27" spans="1:27">
      <c r="Q27" s="7" t="s">
        <v>72</v>
      </c>
    </row>
    <row r="28" spans="1:27">
      <c r="Q28" s="7" t="s">
        <v>73</v>
      </c>
    </row>
    <row r="29" spans="1:27">
      <c r="Q29" s="7" t="s">
        <v>74</v>
      </c>
    </row>
    <row r="30" spans="1:27">
      <c r="Q30" s="7" t="s">
        <v>75</v>
      </c>
    </row>
    <row r="31" spans="1:27" ht="12.75" customHeight="1">
      <c r="Q31" s="7" t="s">
        <v>26</v>
      </c>
    </row>
    <row r="32" spans="1:27">
      <c r="Q32" s="7" t="s">
        <v>76</v>
      </c>
    </row>
    <row r="33" spans="17:17">
      <c r="Q33" s="7" t="s">
        <v>77</v>
      </c>
    </row>
    <row r="34" spans="17:17">
      <c r="Q34" s="7" t="s">
        <v>78</v>
      </c>
    </row>
    <row r="35" spans="17:17">
      <c r="Q35" s="7" t="s">
        <v>79</v>
      </c>
    </row>
    <row r="36" spans="17:17">
      <c r="Q36" s="7" t="s">
        <v>80</v>
      </c>
    </row>
    <row r="37" spans="17:17">
      <c r="Q37" s="7" t="s">
        <v>81</v>
      </c>
    </row>
    <row r="38" spans="17:17">
      <c r="Q38" s="7" t="s">
        <v>82</v>
      </c>
    </row>
    <row r="39" spans="17:17">
      <c r="Q39" s="7" t="s">
        <v>83</v>
      </c>
    </row>
    <row r="40" spans="17:17">
      <c r="Q40" s="7" t="s">
        <v>84</v>
      </c>
    </row>
    <row r="41" spans="17:17">
      <c r="Q41" s="7" t="s">
        <v>85</v>
      </c>
    </row>
    <row r="42" spans="17:17">
      <c r="Q42" s="7" t="s">
        <v>86</v>
      </c>
    </row>
    <row r="43" spans="17:17" ht="18.75">
      <c r="Q43" t="s">
        <v>87</v>
      </c>
    </row>
    <row r="44" spans="17:17" ht="18.75">
      <c r="Q44" t="s">
        <v>88</v>
      </c>
    </row>
    <row r="45" spans="17:17" ht="18.75">
      <c r="Q45" t="s">
        <v>89</v>
      </c>
    </row>
    <row r="46" spans="17:17" ht="18.75">
      <c r="Q46" t="s">
        <v>90</v>
      </c>
    </row>
    <row r="47" spans="17:17" ht="18.75">
      <c r="Q47" t="s">
        <v>91</v>
      </c>
    </row>
    <row r="48" spans="17:17" ht="18.75">
      <c r="Q48" t="s">
        <v>92</v>
      </c>
    </row>
    <row r="49" spans="17:17" ht="18.75">
      <c r="Q49" t="s">
        <v>93</v>
      </c>
    </row>
    <row r="50" spans="17:17" ht="18.75">
      <c r="Q50" t="s">
        <v>94</v>
      </c>
    </row>
    <row r="51" spans="17:17" ht="18.75">
      <c r="Q51" t="s">
        <v>95</v>
      </c>
    </row>
    <row r="52" spans="17:17" ht="18.75">
      <c r="Q52" t="s">
        <v>96</v>
      </c>
    </row>
    <row r="53" spans="17:17" ht="18.75">
      <c r="Q53" t="s">
        <v>97</v>
      </c>
    </row>
    <row r="54" spans="17:17" ht="18.75">
      <c r="Q54" t="s">
        <v>98</v>
      </c>
    </row>
    <row r="55" spans="17:17" ht="18.75">
      <c r="Q55" t="s">
        <v>99</v>
      </c>
    </row>
    <row r="56" spans="17:17" ht="18.75">
      <c r="Q56" t="s">
        <v>100</v>
      </c>
    </row>
    <row r="57" spans="17:17" ht="18.75">
      <c r="Q57" t="s">
        <v>101</v>
      </c>
    </row>
    <row r="58" spans="17:17" ht="18.75">
      <c r="Q58" t="s">
        <v>102</v>
      </c>
    </row>
    <row r="59" spans="17:17" ht="18.75">
      <c r="Q59" t="s">
        <v>103</v>
      </c>
    </row>
    <row r="60" spans="17:17" ht="18.75">
      <c r="Q60" t="s">
        <v>104</v>
      </c>
    </row>
    <row r="61" spans="17:17" ht="18.75">
      <c r="Q61" t="s">
        <v>105</v>
      </c>
    </row>
    <row r="62" spans="17:17" ht="18.75">
      <c r="Q62" t="s">
        <v>106</v>
      </c>
    </row>
    <row r="63" spans="17:17" ht="18.75">
      <c r="Q63" t="s">
        <v>107</v>
      </c>
    </row>
    <row r="64" spans="17:17" ht="18.75">
      <c r="Q64" t="s">
        <v>108</v>
      </c>
    </row>
    <row r="65" spans="17:17" ht="18.75">
      <c r="Q65" t="s">
        <v>109</v>
      </c>
    </row>
    <row r="66" spans="17:17" ht="18.75">
      <c r="Q66" t="s">
        <v>110</v>
      </c>
    </row>
    <row r="67" spans="17:17" ht="18.75">
      <c r="Q67" t="s">
        <v>111</v>
      </c>
    </row>
  </sheetData>
  <dataConsolidate/>
  <mergeCells count="16">
    <mergeCell ref="A18:B18"/>
    <mergeCell ref="A2:O2"/>
    <mergeCell ref="H4:I4"/>
    <mergeCell ref="J4:O4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honeticPr fontId="3"/>
  <dataValidations count="4">
    <dataValidation type="list" allowBlank="1" showInputMessage="1" showErrorMessage="1" sqref="D13:D17" xr:uid="{E15AA3F0-6C76-478A-B61A-F3A8ECA1BAAE}">
      <formula1>$Y$19:$Y$23</formula1>
    </dataValidation>
    <dataValidation type="list" allowBlank="1" showInputMessage="1" showErrorMessage="1" sqref="E13:E17" xr:uid="{BF2722C6-C25B-464A-BBA3-232D8895EE0F}">
      <formula1>$W$16:$W$17</formula1>
    </dataValidation>
    <dataValidation type="list" allowBlank="1" showInputMessage="1" showErrorMessage="1" sqref="A8:A17" xr:uid="{51158858-1F5E-4F9F-B2A5-3887CDD70184}">
      <formula1>$Q$2:$Q$32</formula1>
    </dataValidation>
    <dataValidation type="list" allowBlank="1" showInputMessage="1" showErrorMessage="1" sqref="E8:E12" xr:uid="{92A029DE-4FAC-4A12-9132-2B674144C882}">
      <formula1>$T$16:$T$19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77BD3-C234-498E-BE47-F00D26E8749B}">
  <sheetPr>
    <pageSetUpPr fitToPage="1"/>
  </sheetPr>
  <dimension ref="A1:AA67"/>
  <sheetViews>
    <sheetView showGridLines="0" view="pageBreakPreview" zoomScaleNormal="100" zoomScaleSheetLayoutView="100" workbookViewId="0">
      <selection activeCell="D13" sqref="D13"/>
    </sheetView>
  </sheetViews>
  <sheetFormatPr defaultRowHeight="13.5"/>
  <cols>
    <col min="1" max="1" width="24" style="1" customWidth="1"/>
    <col min="2" max="2" width="21.25" style="1" customWidth="1"/>
    <col min="3" max="4" width="7" style="1" customWidth="1"/>
    <col min="5" max="5" width="28.625" style="1" customWidth="1"/>
    <col min="6" max="6" width="21.25" style="1" customWidth="1"/>
    <col min="7" max="7" width="7" style="1" customWidth="1"/>
    <col min="8" max="8" width="11.25" style="1" customWidth="1"/>
    <col min="9" max="9" width="11" style="1" customWidth="1"/>
    <col min="10" max="10" width="9.625" style="1" customWidth="1"/>
    <col min="11" max="13" width="11.25" style="1" customWidth="1"/>
    <col min="14" max="14" width="4.25" style="1" customWidth="1"/>
    <col min="15" max="15" width="5.25" style="1" customWidth="1"/>
    <col min="16" max="16" width="7.125" style="6" hidden="1" customWidth="1"/>
    <col min="17" max="18" width="9" style="6" hidden="1" customWidth="1"/>
    <col min="19" max="23" width="10.625" style="5" hidden="1" customWidth="1"/>
    <col min="24" max="24" width="10.625" style="5" customWidth="1"/>
    <col min="25" max="25" width="9" style="6" customWidth="1"/>
    <col min="26" max="27" width="9" style="6"/>
    <col min="28" max="16384" width="9" style="1"/>
  </cols>
  <sheetData>
    <row r="1" spans="1:27" ht="17.25">
      <c r="A1" s="1" t="s">
        <v>0</v>
      </c>
      <c r="O1" s="2" t="s">
        <v>1</v>
      </c>
      <c r="P1" s="3"/>
      <c r="Q1" s="3" t="s">
        <v>2</v>
      </c>
      <c r="R1" s="3"/>
      <c r="S1" s="4"/>
    </row>
    <row r="2" spans="1:27" ht="21">
      <c r="A2" s="82" t="s">
        <v>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5"/>
      <c r="Q2" s="7" t="s">
        <v>4</v>
      </c>
    </row>
    <row r="3" spans="1:27">
      <c r="Q3" s="7" t="s">
        <v>5</v>
      </c>
    </row>
    <row r="4" spans="1:27" ht="24" customHeight="1">
      <c r="A4" s="8" t="s">
        <v>6</v>
      </c>
      <c r="H4" s="83" t="s">
        <v>7</v>
      </c>
      <c r="I4" s="84"/>
      <c r="J4" s="85"/>
      <c r="K4" s="85"/>
      <c r="L4" s="85"/>
      <c r="M4" s="85"/>
      <c r="N4" s="85"/>
      <c r="O4" s="86"/>
      <c r="P4" s="9"/>
      <c r="Q4" s="7" t="s">
        <v>8</v>
      </c>
    </row>
    <row r="5" spans="1:27" ht="14.25" thickBot="1">
      <c r="O5" s="10" t="s">
        <v>9</v>
      </c>
      <c r="Q5" s="7" t="s">
        <v>10</v>
      </c>
    </row>
    <row r="6" spans="1:27" ht="48" customHeight="1">
      <c r="A6" s="87" t="s">
        <v>11</v>
      </c>
      <c r="B6" s="87"/>
      <c r="C6" s="88" t="s">
        <v>12</v>
      </c>
      <c r="D6" s="88" t="s">
        <v>13</v>
      </c>
      <c r="E6" s="88" t="s">
        <v>14</v>
      </c>
      <c r="F6" s="87" t="s">
        <v>15</v>
      </c>
      <c r="G6" s="87" t="s">
        <v>16</v>
      </c>
      <c r="H6" s="87" t="s">
        <v>17</v>
      </c>
      <c r="I6" s="87" t="s">
        <v>18</v>
      </c>
      <c r="J6" s="87" t="s">
        <v>19</v>
      </c>
      <c r="K6" s="88" t="s">
        <v>20</v>
      </c>
      <c r="L6" s="90" t="s">
        <v>21</v>
      </c>
      <c r="M6" s="91" t="s">
        <v>22</v>
      </c>
      <c r="N6" s="11"/>
      <c r="Q6" s="7" t="s">
        <v>23</v>
      </c>
      <c r="R6" s="5"/>
      <c r="W6" s="6"/>
      <c r="X6" s="6"/>
      <c r="Z6" s="1"/>
      <c r="AA6" s="1"/>
    </row>
    <row r="7" spans="1:27" ht="18.75" customHeight="1">
      <c r="A7" s="12" t="s">
        <v>2</v>
      </c>
      <c r="B7" s="12" t="s">
        <v>24</v>
      </c>
      <c r="C7" s="89"/>
      <c r="D7" s="89"/>
      <c r="E7" s="89"/>
      <c r="F7" s="87"/>
      <c r="G7" s="87"/>
      <c r="H7" s="87"/>
      <c r="I7" s="87"/>
      <c r="J7" s="87"/>
      <c r="K7" s="89"/>
      <c r="L7" s="90"/>
      <c r="M7" s="92"/>
      <c r="N7" s="11"/>
      <c r="Q7" s="7" t="s">
        <v>25</v>
      </c>
      <c r="R7" s="5"/>
      <c r="W7" s="6"/>
      <c r="X7" s="6"/>
      <c r="Z7" s="1"/>
      <c r="AA7" s="1"/>
    </row>
    <row r="8" spans="1:27" ht="42" customHeight="1">
      <c r="A8" s="13" t="s">
        <v>26</v>
      </c>
      <c r="B8" s="14" t="s">
        <v>27</v>
      </c>
      <c r="C8" s="15">
        <v>30</v>
      </c>
      <c r="D8" s="15">
        <v>26</v>
      </c>
      <c r="E8" s="22" t="s">
        <v>47</v>
      </c>
      <c r="F8" s="15" t="s">
        <v>122</v>
      </c>
      <c r="G8" s="15">
        <v>3</v>
      </c>
      <c r="H8" s="25">
        <v>2200000</v>
      </c>
      <c r="I8" s="25">
        <v>2200000</v>
      </c>
      <c r="J8" s="17">
        <f>ROUNDDOWN(MIN(I8),-3)</f>
        <v>2200000</v>
      </c>
      <c r="K8" s="18">
        <f>ROUNDDOWN(J8*4/5,-3)</f>
        <v>1760000</v>
      </c>
      <c r="L8" s="19">
        <f>IFERROR(
  IF(E8="TAIS登録又は同水準の介護テクノロジー（移乗支援・入浴支援・インカム以外）", G8*300000,
  IF(E8="TAIS登録又は同水準の介護テクノロジー（移乗支援・入浴支援・インカム）", G8*1000000,
  IF(E8="TAIS登録又は同水準の介護テクノロジー以外の「その他の機器」", G8*1000000,
  IF(E8="パッケージ型導入", 7500000,
  IF(E8="業務改善支援", 450000,
  "事業区分の確認"))))),
"入力エラー")</f>
        <v>3000000</v>
      </c>
      <c r="M8" s="20">
        <f>IF(L8="－","－",MIN(K8,L8))</f>
        <v>1760000</v>
      </c>
      <c r="N8" s="21"/>
      <c r="Q8" s="7" t="s">
        <v>30</v>
      </c>
      <c r="R8" s="5"/>
      <c r="W8" s="6"/>
      <c r="X8" s="6"/>
      <c r="Z8" s="1"/>
      <c r="AA8" s="1"/>
    </row>
    <row r="9" spans="1:27" ht="42" customHeight="1">
      <c r="A9" s="13"/>
      <c r="B9" s="14"/>
      <c r="C9" s="15"/>
      <c r="D9" s="61"/>
      <c r="E9" s="13"/>
      <c r="F9" s="66"/>
      <c r="G9" s="61"/>
      <c r="H9" s="16"/>
      <c r="I9" s="16"/>
      <c r="J9" s="62">
        <f>ROUNDDOWN(MIN(I9),-3)</f>
        <v>0</v>
      </c>
      <c r="K9" s="18">
        <f t="shared" ref="K9:K12" si="0">ROUNDDOWN(J9*4/5,-3)</f>
        <v>0</v>
      </c>
      <c r="L9" s="19" t="str">
        <f>IFERROR(
  IF(E9="TAIS登録又は同水準の介護テクノロジー（移乗支援・入浴支援・インカム以外）", G9*300000,
  IF(E9="TAIS登録又は同水準の介護テクノロジー（移乗支援・入浴支援・インカム）", G9*1000000,
  IF(E9="TAIS登録又は同水準の介護テクノロジー以外の「その他の機器」", G9*1000000,
  IF(E9="パッケージ型導入", 7500000,
  IF(E9="業務改善支援", 450000,
  "事業区分の確認"))))),
"入力エラー")</f>
        <v>事業区分の確認</v>
      </c>
      <c r="M9" s="20">
        <f t="shared" ref="M9:M17" si="1">IF(L9="－","－",MIN(K9,L9))</f>
        <v>0</v>
      </c>
      <c r="N9" s="21"/>
      <c r="Q9" s="7" t="s">
        <v>32</v>
      </c>
      <c r="R9" s="5"/>
      <c r="W9" s="6"/>
      <c r="X9" s="6"/>
      <c r="Z9" s="1"/>
      <c r="AA9" s="1"/>
    </row>
    <row r="10" spans="1:27" ht="42" customHeight="1">
      <c r="A10" s="13"/>
      <c r="B10" s="14"/>
      <c r="C10" s="15"/>
      <c r="D10" s="61"/>
      <c r="E10" s="67"/>
      <c r="F10" s="15"/>
      <c r="G10" s="15"/>
      <c r="H10" s="63"/>
      <c r="I10" s="63"/>
      <c r="J10" s="17">
        <f t="shared" ref="J10:J12" si="2">ROUNDDOWN(MIN(I10),-3)</f>
        <v>0</v>
      </c>
      <c r="K10" s="18">
        <f t="shared" si="0"/>
        <v>0</v>
      </c>
      <c r="L10" s="19" t="str">
        <f>IFERROR(
  IF(E10="TAIS登録又は同水準の介護テクノロジー（移乗支援・入浴支援・インカム以外）", G10*300000,
  IF(E10="TAIS登録又は同水準の介護テクノロジー（移乗支援・入浴支援・インカム）", G10*1000000,
  IF(E10="TAIS登録又は同水準の介護テクノロジー以外の「その他の機器」", G10*1000000,
  IF(E10="パッケージ型導入", 7500000,
  IF(E10="業務改善支援", 450000,
  "事業区分の確認"))))),
"入力エラー")</f>
        <v>事業区分の確認</v>
      </c>
      <c r="M10" s="20">
        <f t="shared" si="1"/>
        <v>0</v>
      </c>
      <c r="N10" s="21"/>
      <c r="Q10" s="7" t="s">
        <v>33</v>
      </c>
      <c r="R10" s="5"/>
      <c r="W10" s="6"/>
      <c r="X10" s="6"/>
      <c r="Z10" s="1"/>
      <c r="AA10" s="1"/>
    </row>
    <row r="11" spans="1:27" ht="42" customHeight="1">
      <c r="A11" s="13"/>
      <c r="B11" s="14"/>
      <c r="C11" s="15"/>
      <c r="D11" s="15"/>
      <c r="E11" s="13"/>
      <c r="F11" s="15"/>
      <c r="G11" s="15"/>
      <c r="H11" s="16"/>
      <c r="I11" s="16"/>
      <c r="J11" s="17">
        <f t="shared" si="2"/>
        <v>0</v>
      </c>
      <c r="K11" s="18">
        <f t="shared" si="0"/>
        <v>0</v>
      </c>
      <c r="L11" s="19" t="str">
        <f>IFERROR(
  IF(E11="TAIS登録又は同水準の介護テクノロジー（移乗支援・入浴支援・インカム以外）", G11*300000,
  IF(E11="TAIS登録又は同水準の介護テクノロジー（移乗支援・入浴支援・インカム）", G11*1000000,
  IF(E11="TAIS登録又は同水準の介護テクノロジー以外の「その他の機器」", G11*1000000,
  IF(E11="パッケージ型導入", 7500000,
  IF(E11="業務改善支援", 450000,
  "事業区分の確認"))))),
"入力エラー")</f>
        <v>事業区分の確認</v>
      </c>
      <c r="M11" s="20">
        <f t="shared" si="1"/>
        <v>0</v>
      </c>
      <c r="N11" s="21"/>
      <c r="Q11" s="7" t="s">
        <v>34</v>
      </c>
      <c r="R11" s="5"/>
      <c r="W11" s="6"/>
      <c r="X11" s="6"/>
      <c r="Z11" s="1"/>
      <c r="AA11" s="1"/>
    </row>
    <row r="12" spans="1:27" ht="42" customHeight="1" thickBot="1">
      <c r="A12" s="22"/>
      <c r="B12" s="23"/>
      <c r="C12" s="24"/>
      <c r="D12" s="24"/>
      <c r="E12" s="22"/>
      <c r="F12" s="24"/>
      <c r="G12" s="24"/>
      <c r="H12" s="25"/>
      <c r="I12" s="25"/>
      <c r="J12" s="17">
        <f t="shared" si="2"/>
        <v>0</v>
      </c>
      <c r="K12" s="26">
        <f t="shared" si="0"/>
        <v>0</v>
      </c>
      <c r="L12" s="19" t="str">
        <f>IFERROR(
  IF(E12="TAIS登録又は同水準の介護テクノロジー（移乗支援・入浴支援・インカム以外）", G12*300000,
  IF(E12="TAIS登録又は同水準の介護テクノロジー（移乗支援・入浴支援・インカム）", G12*1000000,
  IF(E12="TAIS登録又は同水準の介護テクノロジー以外の「その他の機器」", G12*1000000,
  IF(E12="パッケージ型導入", 7500000,
  IF(E12="業務改善支援", 450000,
  "事業区分の確認"))))),
"入力エラー")</f>
        <v>事業区分の確認</v>
      </c>
      <c r="M12" s="27">
        <f t="shared" si="1"/>
        <v>0</v>
      </c>
      <c r="N12" s="21"/>
      <c r="Q12" s="7" t="s">
        <v>35</v>
      </c>
      <c r="R12" s="5"/>
      <c r="W12" s="6"/>
      <c r="X12" s="6"/>
      <c r="Z12" s="1"/>
      <c r="AA12" s="1"/>
    </row>
    <row r="13" spans="1:27" ht="42" customHeight="1" thickTop="1">
      <c r="A13" s="28"/>
      <c r="B13" s="29"/>
      <c r="C13" s="30"/>
      <c r="D13" s="31"/>
      <c r="E13" s="28"/>
      <c r="F13" s="30"/>
      <c r="G13" s="30"/>
      <c r="H13" s="32"/>
      <c r="I13" s="32"/>
      <c r="J13" s="33">
        <f>ROUNDDOWN(MIN(I13),-3)</f>
        <v>0</v>
      </c>
      <c r="K13" s="34">
        <f>ROUNDDOWN(J13*4/5,-3)</f>
        <v>0</v>
      </c>
      <c r="L13" s="35" t="str">
        <f>IFERROR(
  IF(E13="上記介護ソフトの付帯経費（通信環境整備等）", L12 - M12+150000,
  IF(D13="1～10名", 1000000,
  IF(D13="11～20名", 1500000,
  IF(D13="21～30名", 2000000,
  IF(OR(D13="31名以上", D13="変動しない"), 2500000,
  "選択内容を確認"))))),
"入力エラー")</f>
        <v>選択内容を確認</v>
      </c>
      <c r="M13" s="36">
        <f>IF(L13="－","－",MIN(K13,L13))</f>
        <v>0</v>
      </c>
      <c r="N13" s="21"/>
      <c r="Q13" s="7" t="s">
        <v>38</v>
      </c>
      <c r="R13" s="5"/>
      <c r="W13" s="6"/>
      <c r="X13" s="6"/>
      <c r="Z13" s="1"/>
      <c r="AA13" s="1"/>
    </row>
    <row r="14" spans="1:27" ht="42" customHeight="1">
      <c r="A14" s="37"/>
      <c r="B14" s="38"/>
      <c r="C14" s="39"/>
      <c r="D14" s="40"/>
      <c r="E14" s="37"/>
      <c r="F14" s="39"/>
      <c r="G14" s="39"/>
      <c r="H14" s="41"/>
      <c r="I14" s="41"/>
      <c r="J14" s="17">
        <f t="shared" ref="J14:J17" si="3">ROUNDDOWN(MIN(I14),-3)</f>
        <v>0</v>
      </c>
      <c r="K14" s="18">
        <f t="shared" ref="K14:K17" si="4">ROUNDDOWN(J14*4/5,-3)</f>
        <v>0</v>
      </c>
      <c r="L14" s="19" t="str">
        <f>IFERROR(
  IF(E14="上記介護ソフトの付帯経費（通信環境整備等）", L13 - M13+150000,
  IF(D14="1～10名", 1000000,
  IF(D14="11～20名", 1500000,
  IF(D14="21～30名", 2000000,
  IF(OR(D14="31名以上", D14="変動しない"), 2500000,
  "選択内容を確認"))))),
"入力エラー")</f>
        <v>選択内容を確認</v>
      </c>
      <c r="M14" s="20">
        <f t="shared" si="1"/>
        <v>0</v>
      </c>
      <c r="N14" s="21"/>
      <c r="Q14" s="7" t="s">
        <v>41</v>
      </c>
      <c r="R14" s="5"/>
      <c r="W14" s="6"/>
      <c r="X14" s="6"/>
      <c r="Z14" s="1"/>
      <c r="AA14" s="1"/>
    </row>
    <row r="15" spans="1:27" ht="42" customHeight="1">
      <c r="A15" s="37"/>
      <c r="B15" s="38"/>
      <c r="C15" s="39"/>
      <c r="D15" s="40"/>
      <c r="E15" s="37"/>
      <c r="F15" s="39"/>
      <c r="G15" s="39"/>
      <c r="H15" s="42"/>
      <c r="I15" s="42"/>
      <c r="J15" s="17">
        <f t="shared" si="3"/>
        <v>0</v>
      </c>
      <c r="K15" s="18">
        <f t="shared" si="4"/>
        <v>0</v>
      </c>
      <c r="L15" s="19" t="str">
        <f t="shared" ref="L15:L17" si="5">IFERROR(
  IF(E15="上記介護ソフトの付帯経費（通信環境整備等）", L14 - M14+150000,
  IF(D15="1～10名", 1000000,
  IF(D15="11～20名", 1500000,
  IF(D15="21～30名", 2000000,
  IF(OR(D15="31名以上", D15="変動しない"), 2500000,
  "選択内容を確認"))))),
"入力エラー")</f>
        <v>選択内容を確認</v>
      </c>
      <c r="M15" s="20">
        <f t="shared" si="1"/>
        <v>0</v>
      </c>
      <c r="N15" s="21"/>
      <c r="Q15" s="7" t="s">
        <v>42</v>
      </c>
      <c r="R15" s="5"/>
      <c r="W15" s="6"/>
      <c r="X15" s="6"/>
      <c r="Z15" s="1"/>
      <c r="AA15" s="1"/>
    </row>
    <row r="16" spans="1:27" ht="42" customHeight="1">
      <c r="A16" s="37"/>
      <c r="B16" s="38"/>
      <c r="C16" s="39"/>
      <c r="D16" s="40"/>
      <c r="E16" s="37"/>
      <c r="F16" s="39"/>
      <c r="G16" s="39"/>
      <c r="H16" s="42"/>
      <c r="I16" s="42"/>
      <c r="J16" s="17">
        <f t="shared" si="3"/>
        <v>0</v>
      </c>
      <c r="K16" s="18">
        <f t="shared" si="4"/>
        <v>0</v>
      </c>
      <c r="L16" s="19" t="str">
        <f t="shared" si="5"/>
        <v>選択内容を確認</v>
      </c>
      <c r="M16" s="20">
        <f t="shared" si="1"/>
        <v>0</v>
      </c>
      <c r="N16" s="21"/>
      <c r="Q16" s="7" t="s">
        <v>45</v>
      </c>
      <c r="T16" s="5" t="s">
        <v>28</v>
      </c>
      <c r="W16" s="6" t="s">
        <v>37</v>
      </c>
      <c r="X16" s="6"/>
      <c r="Z16" s="1"/>
      <c r="AA16" s="1"/>
    </row>
    <row r="17" spans="1:27" ht="42" customHeight="1" thickBot="1">
      <c r="A17" s="37"/>
      <c r="B17" s="43"/>
      <c r="C17" s="44"/>
      <c r="D17" s="45"/>
      <c r="E17" s="46"/>
      <c r="F17" s="44"/>
      <c r="G17" s="44"/>
      <c r="H17" s="41"/>
      <c r="I17" s="41"/>
      <c r="J17" s="47">
        <f t="shared" si="3"/>
        <v>0</v>
      </c>
      <c r="K17" s="47">
        <f t="shared" si="4"/>
        <v>0</v>
      </c>
      <c r="L17" s="19" t="str">
        <f t="shared" si="5"/>
        <v>選択内容を確認</v>
      </c>
      <c r="M17" s="48">
        <f t="shared" si="1"/>
        <v>0</v>
      </c>
      <c r="N17" s="21"/>
      <c r="Q17" s="7" t="s">
        <v>46</v>
      </c>
      <c r="R17" s="5"/>
      <c r="T17" s="5" t="s">
        <v>47</v>
      </c>
      <c r="W17" s="6" t="s">
        <v>40</v>
      </c>
      <c r="X17" s="6"/>
      <c r="Z17" s="1"/>
      <c r="AA17" s="1"/>
    </row>
    <row r="18" spans="1:27" ht="37.5" customHeight="1" thickTop="1" thickBot="1">
      <c r="A18" s="81" t="s">
        <v>48</v>
      </c>
      <c r="B18" s="81"/>
      <c r="C18" s="49"/>
      <c r="D18" s="49"/>
      <c r="E18" s="49"/>
      <c r="F18" s="49"/>
      <c r="G18" s="49"/>
      <c r="H18" s="50">
        <f t="shared" ref="H18:M18" si="6">SUM(H8:H17)</f>
        <v>2200000</v>
      </c>
      <c r="I18" s="51">
        <f t="shared" si="6"/>
        <v>2200000</v>
      </c>
      <c r="J18" s="51">
        <f t="shared" si="6"/>
        <v>2200000</v>
      </c>
      <c r="K18" s="51">
        <f t="shared" si="6"/>
        <v>1760000</v>
      </c>
      <c r="L18" s="52">
        <f t="shared" si="6"/>
        <v>3000000</v>
      </c>
      <c r="M18" s="53">
        <f t="shared" si="6"/>
        <v>1760000</v>
      </c>
      <c r="N18" s="6"/>
      <c r="Q18" s="7" t="s">
        <v>49</v>
      </c>
      <c r="R18" s="5"/>
      <c r="T18" s="54" t="s">
        <v>50</v>
      </c>
      <c r="W18" s="6"/>
      <c r="X18" s="6"/>
      <c r="Z18" s="1"/>
      <c r="AA18" s="1"/>
    </row>
    <row r="19" spans="1:27" ht="27">
      <c r="Q19" s="7" t="s">
        <v>51</v>
      </c>
      <c r="T19" s="54" t="s">
        <v>52</v>
      </c>
      <c r="Y19" s="6" t="s">
        <v>53</v>
      </c>
    </row>
    <row r="20" spans="1:27">
      <c r="A20" s="55" t="s">
        <v>54</v>
      </c>
      <c r="B20" s="56" t="s">
        <v>55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Q20" s="7" t="s">
        <v>56</v>
      </c>
      <c r="T20" s="5" t="s">
        <v>57</v>
      </c>
      <c r="Y20" s="6" t="s">
        <v>36</v>
      </c>
    </row>
    <row r="21" spans="1:27">
      <c r="A21" s="56"/>
      <c r="B21" s="56" t="s">
        <v>58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Q21" s="7" t="s">
        <v>59</v>
      </c>
      <c r="Y21" s="6" t="s">
        <v>60</v>
      </c>
    </row>
    <row r="22" spans="1:27">
      <c r="A22" s="56"/>
      <c r="B22" s="56" t="s">
        <v>61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Q22" s="7" t="s">
        <v>62</v>
      </c>
      <c r="Y22" s="6" t="s">
        <v>63</v>
      </c>
    </row>
    <row r="23" spans="1:27">
      <c r="A23" s="56"/>
      <c r="B23" s="56" t="s">
        <v>64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Q23" s="7" t="s">
        <v>65</v>
      </c>
      <c r="Y23" s="6" t="s">
        <v>44</v>
      </c>
    </row>
    <row r="24" spans="1:27">
      <c r="A24" s="56"/>
      <c r="B24" s="56" t="s">
        <v>66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Q24" s="7" t="s">
        <v>67</v>
      </c>
    </row>
    <row r="25" spans="1:27">
      <c r="B25" s="56" t="s">
        <v>68</v>
      </c>
      <c r="C25" s="56"/>
      <c r="D25" s="56"/>
      <c r="E25" s="56"/>
      <c r="Q25" s="7" t="s">
        <v>69</v>
      </c>
    </row>
    <row r="26" spans="1:27">
      <c r="B26" s="56" t="s">
        <v>70</v>
      </c>
      <c r="C26" s="56"/>
      <c r="D26" s="56"/>
      <c r="E26" s="56"/>
      <c r="Q26" s="7" t="s">
        <v>71</v>
      </c>
    </row>
    <row r="27" spans="1:27">
      <c r="Q27" s="7" t="s">
        <v>72</v>
      </c>
    </row>
    <row r="28" spans="1:27">
      <c r="Q28" s="7" t="s">
        <v>73</v>
      </c>
    </row>
    <row r="29" spans="1:27">
      <c r="Q29" s="7" t="s">
        <v>74</v>
      </c>
    </row>
    <row r="30" spans="1:27">
      <c r="Q30" s="7" t="s">
        <v>75</v>
      </c>
    </row>
    <row r="31" spans="1:27" ht="12.75" customHeight="1">
      <c r="Q31" s="7" t="s">
        <v>26</v>
      </c>
    </row>
    <row r="32" spans="1:27">
      <c r="Q32" s="7" t="s">
        <v>76</v>
      </c>
    </row>
    <row r="33" spans="17:17">
      <c r="Q33" s="7" t="s">
        <v>77</v>
      </c>
    </row>
    <row r="34" spans="17:17">
      <c r="Q34" s="7" t="s">
        <v>78</v>
      </c>
    </row>
    <row r="35" spans="17:17">
      <c r="Q35" s="7" t="s">
        <v>79</v>
      </c>
    </row>
    <row r="36" spans="17:17">
      <c r="Q36" s="7" t="s">
        <v>80</v>
      </c>
    </row>
    <row r="37" spans="17:17">
      <c r="Q37" s="7" t="s">
        <v>81</v>
      </c>
    </row>
    <row r="38" spans="17:17">
      <c r="Q38" s="7" t="s">
        <v>82</v>
      </c>
    </row>
    <row r="39" spans="17:17">
      <c r="Q39" s="7" t="s">
        <v>83</v>
      </c>
    </row>
    <row r="40" spans="17:17">
      <c r="Q40" s="7" t="s">
        <v>84</v>
      </c>
    </row>
    <row r="41" spans="17:17">
      <c r="Q41" s="7" t="s">
        <v>85</v>
      </c>
    </row>
    <row r="42" spans="17:17">
      <c r="Q42" s="7" t="s">
        <v>86</v>
      </c>
    </row>
    <row r="43" spans="17:17" ht="18.75">
      <c r="Q43" t="s">
        <v>87</v>
      </c>
    </row>
    <row r="44" spans="17:17" ht="18.75">
      <c r="Q44" t="s">
        <v>88</v>
      </c>
    </row>
    <row r="45" spans="17:17" ht="18.75">
      <c r="Q45" t="s">
        <v>89</v>
      </c>
    </row>
    <row r="46" spans="17:17" ht="18.75">
      <c r="Q46" t="s">
        <v>90</v>
      </c>
    </row>
    <row r="47" spans="17:17" ht="18.75">
      <c r="Q47" t="s">
        <v>91</v>
      </c>
    </row>
    <row r="48" spans="17:17" ht="18.75">
      <c r="Q48" t="s">
        <v>92</v>
      </c>
    </row>
    <row r="49" spans="17:17" ht="18.75">
      <c r="Q49" t="s">
        <v>93</v>
      </c>
    </row>
    <row r="50" spans="17:17" ht="18.75">
      <c r="Q50" t="s">
        <v>94</v>
      </c>
    </row>
    <row r="51" spans="17:17" ht="18.75">
      <c r="Q51" t="s">
        <v>95</v>
      </c>
    </row>
    <row r="52" spans="17:17" ht="18.75">
      <c r="Q52" t="s">
        <v>96</v>
      </c>
    </row>
    <row r="53" spans="17:17" ht="18.75">
      <c r="Q53" t="s">
        <v>97</v>
      </c>
    </row>
    <row r="54" spans="17:17" ht="18.75">
      <c r="Q54" t="s">
        <v>98</v>
      </c>
    </row>
    <row r="55" spans="17:17" ht="18.75">
      <c r="Q55" t="s">
        <v>99</v>
      </c>
    </row>
    <row r="56" spans="17:17" ht="18.75">
      <c r="Q56" t="s">
        <v>100</v>
      </c>
    </row>
    <row r="57" spans="17:17" ht="18.75">
      <c r="Q57" t="s">
        <v>101</v>
      </c>
    </row>
    <row r="58" spans="17:17" ht="18.75">
      <c r="Q58" t="s">
        <v>102</v>
      </c>
    </row>
    <row r="59" spans="17:17" ht="18.75">
      <c r="Q59" t="s">
        <v>103</v>
      </c>
    </row>
    <row r="60" spans="17:17" ht="18.75">
      <c r="Q60" t="s">
        <v>104</v>
      </c>
    </row>
    <row r="61" spans="17:17" ht="18.75">
      <c r="Q61" t="s">
        <v>105</v>
      </c>
    </row>
    <row r="62" spans="17:17" ht="18.75">
      <c r="Q62" t="s">
        <v>106</v>
      </c>
    </row>
    <row r="63" spans="17:17" ht="18.75">
      <c r="Q63" t="s">
        <v>107</v>
      </c>
    </row>
    <row r="64" spans="17:17" ht="18.75">
      <c r="Q64" t="s">
        <v>108</v>
      </c>
    </row>
    <row r="65" spans="17:17" ht="18.75">
      <c r="Q65" t="s">
        <v>109</v>
      </c>
    </row>
    <row r="66" spans="17:17" ht="18.75">
      <c r="Q66" t="s">
        <v>110</v>
      </c>
    </row>
    <row r="67" spans="17:17" ht="18.75">
      <c r="Q67" t="s">
        <v>111</v>
      </c>
    </row>
  </sheetData>
  <dataConsolidate/>
  <mergeCells count="16">
    <mergeCell ref="A18:B18"/>
    <mergeCell ref="A2:O2"/>
    <mergeCell ref="H4:I4"/>
    <mergeCell ref="J4:O4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honeticPr fontId="3"/>
  <dataValidations count="4">
    <dataValidation type="list" allowBlank="1" showInputMessage="1" showErrorMessage="1" sqref="D13:D17" xr:uid="{10F73661-120B-4FD9-93F7-B03E19F8AFA3}">
      <formula1>$Y$19:$Y$23</formula1>
    </dataValidation>
    <dataValidation type="list" allowBlank="1" showInputMessage="1" showErrorMessage="1" sqref="E13:E17" xr:uid="{333AC4BB-65FC-4F06-9FEB-FC33B47FED2D}">
      <formula1>$W$16:$W$17</formula1>
    </dataValidation>
    <dataValidation type="list" allowBlank="1" showInputMessage="1" showErrorMessage="1" sqref="A8:A17" xr:uid="{9BB887CE-6105-4463-B6DD-0D12358120A8}">
      <formula1>$Q$2:$Q$32</formula1>
    </dataValidation>
    <dataValidation type="list" allowBlank="1" showInputMessage="1" showErrorMessage="1" sqref="E8:E12" xr:uid="{3160200D-6D49-4772-87A6-C339C4EDDC66}">
      <formula1>$T$16:$T$20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A0942-8BDF-4AA1-A7C2-81EEC9E983E6}">
  <sheetPr>
    <pageSetUpPr fitToPage="1"/>
  </sheetPr>
  <dimension ref="A1:AA67"/>
  <sheetViews>
    <sheetView showGridLines="0" view="pageBreakPreview" topLeftCell="C10" zoomScaleNormal="100" zoomScaleSheetLayoutView="100" workbookViewId="0">
      <selection activeCell="Y10" sqref="Y1:Y1048576"/>
    </sheetView>
  </sheetViews>
  <sheetFormatPr defaultRowHeight="13.5"/>
  <cols>
    <col min="1" max="1" width="24" style="1" customWidth="1"/>
    <col min="2" max="2" width="21.25" style="1" customWidth="1"/>
    <col min="3" max="4" width="7" style="1" customWidth="1"/>
    <col min="5" max="5" width="28.625" style="1" customWidth="1"/>
    <col min="6" max="6" width="21.25" style="1" customWidth="1"/>
    <col min="7" max="7" width="7" style="1" customWidth="1"/>
    <col min="8" max="8" width="11.25" style="1" customWidth="1"/>
    <col min="9" max="9" width="11" style="1" customWidth="1"/>
    <col min="10" max="10" width="9.625" style="1" customWidth="1"/>
    <col min="11" max="13" width="11.25" style="1" customWidth="1"/>
    <col min="14" max="14" width="4.25" style="1" customWidth="1"/>
    <col min="15" max="15" width="5.25" style="1" customWidth="1"/>
    <col min="16" max="16" width="7.125" style="6" customWidth="1"/>
    <col min="17" max="17" width="9" style="6" hidden="1" customWidth="1"/>
    <col min="18" max="18" width="9" style="6" customWidth="1"/>
    <col min="19" max="19" width="10.625" style="5" customWidth="1"/>
    <col min="20" max="20" width="10.625" style="5" hidden="1" customWidth="1"/>
    <col min="21" max="22" width="10.625" style="5" customWidth="1"/>
    <col min="23" max="23" width="10.625" style="5" hidden="1" customWidth="1"/>
    <col min="24" max="24" width="10.625" style="5" customWidth="1"/>
    <col min="25" max="25" width="9" style="6" hidden="1" customWidth="1"/>
    <col min="26" max="27" width="9" style="6" customWidth="1"/>
    <col min="28" max="16384" width="9" style="1"/>
  </cols>
  <sheetData>
    <row r="1" spans="1:27" ht="17.25">
      <c r="A1" s="1" t="s">
        <v>0</v>
      </c>
      <c r="O1" s="2" t="s">
        <v>1</v>
      </c>
      <c r="P1" s="3"/>
      <c r="Q1" s="3" t="s">
        <v>2</v>
      </c>
      <c r="R1" s="3"/>
      <c r="S1" s="4"/>
    </row>
    <row r="2" spans="1:27" ht="21">
      <c r="A2" s="82" t="s">
        <v>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5"/>
      <c r="Q2" s="7" t="s">
        <v>4</v>
      </c>
    </row>
    <row r="3" spans="1:27">
      <c r="Q3" s="7" t="s">
        <v>5</v>
      </c>
    </row>
    <row r="4" spans="1:27" ht="24" customHeight="1">
      <c r="A4" s="8" t="s">
        <v>6</v>
      </c>
      <c r="H4" s="83" t="s">
        <v>7</v>
      </c>
      <c r="I4" s="84"/>
      <c r="J4" s="85"/>
      <c r="K4" s="85"/>
      <c r="L4" s="85"/>
      <c r="M4" s="85"/>
      <c r="N4" s="85"/>
      <c r="O4" s="86"/>
      <c r="P4" s="9"/>
      <c r="Q4" s="7" t="s">
        <v>8</v>
      </c>
    </row>
    <row r="5" spans="1:27" ht="14.25" thickBot="1">
      <c r="O5" s="10" t="s">
        <v>9</v>
      </c>
      <c r="Q5" s="7" t="s">
        <v>10</v>
      </c>
    </row>
    <row r="6" spans="1:27" ht="48" customHeight="1">
      <c r="A6" s="87" t="s">
        <v>11</v>
      </c>
      <c r="B6" s="87"/>
      <c r="C6" s="88" t="s">
        <v>12</v>
      </c>
      <c r="D6" s="88" t="s">
        <v>13</v>
      </c>
      <c r="E6" s="88" t="s">
        <v>14</v>
      </c>
      <c r="F6" s="87" t="s">
        <v>15</v>
      </c>
      <c r="G6" s="87" t="s">
        <v>16</v>
      </c>
      <c r="H6" s="87" t="s">
        <v>17</v>
      </c>
      <c r="I6" s="87" t="s">
        <v>18</v>
      </c>
      <c r="J6" s="87" t="s">
        <v>19</v>
      </c>
      <c r="K6" s="88" t="s">
        <v>20</v>
      </c>
      <c r="L6" s="90" t="s">
        <v>21</v>
      </c>
      <c r="M6" s="91" t="s">
        <v>22</v>
      </c>
      <c r="N6" s="11"/>
      <c r="Q6" s="7" t="s">
        <v>23</v>
      </c>
      <c r="R6" s="5"/>
      <c r="W6" s="6"/>
      <c r="X6" s="6"/>
      <c r="Z6" s="1"/>
      <c r="AA6" s="1"/>
    </row>
    <row r="7" spans="1:27" ht="18.75" customHeight="1">
      <c r="A7" s="12" t="s">
        <v>2</v>
      </c>
      <c r="B7" s="12" t="s">
        <v>24</v>
      </c>
      <c r="C7" s="89"/>
      <c r="D7" s="89"/>
      <c r="E7" s="89"/>
      <c r="F7" s="87"/>
      <c r="G7" s="87"/>
      <c r="H7" s="87"/>
      <c r="I7" s="87"/>
      <c r="J7" s="87"/>
      <c r="K7" s="89"/>
      <c r="L7" s="90"/>
      <c r="M7" s="92"/>
      <c r="N7" s="11"/>
      <c r="Q7" s="7" t="s">
        <v>25</v>
      </c>
      <c r="R7" s="5"/>
      <c r="W7" s="6"/>
      <c r="X7" s="6"/>
      <c r="Z7" s="1"/>
      <c r="AA7" s="1"/>
    </row>
    <row r="8" spans="1:27" ht="42" customHeight="1" thickBot="1">
      <c r="A8" s="13" t="s">
        <v>26</v>
      </c>
      <c r="B8" s="14" t="s">
        <v>27</v>
      </c>
      <c r="C8" s="15">
        <v>30</v>
      </c>
      <c r="D8" s="15">
        <v>26</v>
      </c>
      <c r="E8" s="22" t="s">
        <v>52</v>
      </c>
      <c r="F8" s="72" t="s">
        <v>117</v>
      </c>
      <c r="G8" s="73" t="s">
        <v>118</v>
      </c>
      <c r="H8" s="25">
        <v>7800000</v>
      </c>
      <c r="I8" s="25">
        <v>7800000</v>
      </c>
      <c r="J8" s="17">
        <f>ROUNDDOWN(MIN(I8),-3)</f>
        <v>7800000</v>
      </c>
      <c r="K8" s="18">
        <f>ROUNDDOWN(J8*4/5,-3)</f>
        <v>6240000</v>
      </c>
      <c r="L8" s="19">
        <f>IFERROR(
  IF(E8="TAIS登録又は同水準の介護テクノロジー（移乗支援・入浴支援・インカム以外）", G8*300000,
  IF(E8="TAIS登録又は同水準の介護テクノロジー（移乗支援・入浴支援・インカム）", G8*1000000,
  IF(E8="TAIS登録又は同水準の介護テクノロジー以外の「その他の機器」", G8*1000000,
  IF(E8="パッケージ型導入", 7500000,
  IF(E8="業務改善支援", 450000,
  "事業区分の確認"))))),
"入力エラー")</f>
        <v>7500000</v>
      </c>
      <c r="M8" s="20">
        <f>IF(L8="－","－",MIN(K8,L8))</f>
        <v>6240000</v>
      </c>
      <c r="N8" s="21"/>
      <c r="Q8" s="7" t="s">
        <v>30</v>
      </c>
      <c r="R8" s="5"/>
      <c r="W8" s="6"/>
      <c r="X8" s="6"/>
      <c r="Z8" s="1"/>
      <c r="AA8" s="1"/>
    </row>
    <row r="9" spans="1:27" ht="42" customHeight="1" thickTop="1" thickBot="1">
      <c r="A9" s="13" t="s">
        <v>26</v>
      </c>
      <c r="B9" s="14" t="s">
        <v>27</v>
      </c>
      <c r="C9" s="15">
        <v>30</v>
      </c>
      <c r="D9" s="61">
        <v>26</v>
      </c>
      <c r="E9" s="68"/>
      <c r="F9" s="66" t="s">
        <v>31</v>
      </c>
      <c r="G9" s="61">
        <v>5</v>
      </c>
      <c r="H9" s="64"/>
      <c r="I9" s="65"/>
      <c r="J9" s="62">
        <f>ROUNDDOWN(MIN(I9),-3)</f>
        <v>0</v>
      </c>
      <c r="K9" s="18">
        <f t="shared" ref="K9:K12" si="0">ROUNDDOWN(J9*4/5,-3)</f>
        <v>0</v>
      </c>
      <c r="L9" s="19" t="str">
        <f>IFERROR(
  IF(E9="TAIS登録又は同水準の介護テクノロジー（移乗支援・入浴支援・インカム以外）", G9*300000,
  IF(E9="TAIS登録又は同水準の介護テクノロジー（移乗支援・入浴支援・インカム）", G9*1000000,
  IF(E9="TAIS登録又は同水準の介護テクノロジー以外の「その他の機器」", G9*1000000,
  IF(E9="パッケージ型導入", 7500000,
  IF(E9="業務改善支援", 450000,
  "事業区分の確認"))))),
"入力エラー")</f>
        <v>事業区分の確認</v>
      </c>
      <c r="M9" s="20">
        <f t="shared" ref="M9:M17" si="1">IF(L9="－","－",MIN(K9,L9))</f>
        <v>0</v>
      </c>
      <c r="N9" s="21"/>
      <c r="Q9" s="7" t="s">
        <v>32</v>
      </c>
      <c r="R9" s="5"/>
      <c r="W9" s="6"/>
      <c r="X9" s="6"/>
      <c r="Z9" s="1"/>
      <c r="AA9" s="1"/>
    </row>
    <row r="10" spans="1:27" ht="42" customHeight="1">
      <c r="A10" s="13"/>
      <c r="B10" s="14"/>
      <c r="C10" s="15"/>
      <c r="D10" s="15"/>
      <c r="E10" s="67"/>
      <c r="F10" s="15"/>
      <c r="G10" s="15"/>
      <c r="H10" s="63"/>
      <c r="I10" s="63"/>
      <c r="J10" s="17">
        <f t="shared" ref="J10:J12" si="2">ROUNDDOWN(MIN(I10),-3)</f>
        <v>0</v>
      </c>
      <c r="K10" s="18">
        <f t="shared" si="0"/>
        <v>0</v>
      </c>
      <c r="L10" s="19" t="str">
        <f>IFERROR(
  IF(E10="TAIS登録又は同水準の介護テクノロジー（移乗支援・入浴支援・インカム以外）", G10*300000,
  IF(E10="TAIS登録又は同水準の介護テクノロジー（移乗支援・入浴支援・インカム）", G10*1000000,
  IF(E10="TAIS登録又は同水準の介護テクノロジー以外の「その他の機器」", G10*1000000,
  IF(E10="パッケージ型導入", 7500000,
  IF(E10="業務改善支援", 450000,
  "事業区分の確認"))))),
"入力エラー")</f>
        <v>事業区分の確認</v>
      </c>
      <c r="M10" s="20">
        <f t="shared" si="1"/>
        <v>0</v>
      </c>
      <c r="N10" s="21"/>
      <c r="Q10" s="7" t="s">
        <v>33</v>
      </c>
      <c r="R10" s="5"/>
      <c r="W10" s="6"/>
      <c r="X10" s="6"/>
      <c r="Z10" s="1"/>
      <c r="AA10" s="1"/>
    </row>
    <row r="11" spans="1:27" ht="42" customHeight="1">
      <c r="A11" s="13"/>
      <c r="B11" s="14"/>
      <c r="C11" s="15"/>
      <c r="D11" s="15"/>
      <c r="E11" s="13"/>
      <c r="F11" s="15"/>
      <c r="G11" s="15"/>
      <c r="H11" s="16"/>
      <c r="I11" s="16"/>
      <c r="J11" s="17">
        <f t="shared" si="2"/>
        <v>0</v>
      </c>
      <c r="K11" s="18">
        <f t="shared" si="0"/>
        <v>0</v>
      </c>
      <c r="L11" s="19" t="str">
        <f>IFERROR(
  IF(E11="TAIS登録又は同水準の介護テクノロジー（移乗支援・入浴支援・インカム以外）", G11*300000,
  IF(E11="TAIS登録又は同水準の介護テクノロジー（移乗支援・入浴支援・インカム）", G11*1000000,
  IF(E11="TAIS登録又は同水準の介護テクノロジー以外の「その他の機器」", G11*1000000,
  IF(E11="パッケージ型導入", 7500000,
  IF(E11="業務改善支援", 450000,
  "事業区分の確認"))))),
"入力エラー")</f>
        <v>事業区分の確認</v>
      </c>
      <c r="M11" s="20">
        <f t="shared" si="1"/>
        <v>0</v>
      </c>
      <c r="N11" s="21"/>
      <c r="Q11" s="7" t="s">
        <v>34</v>
      </c>
      <c r="R11" s="5"/>
      <c r="W11" s="6"/>
      <c r="X11" s="6"/>
      <c r="Z11" s="1"/>
      <c r="AA11" s="1"/>
    </row>
    <row r="12" spans="1:27" ht="42" customHeight="1" thickBot="1">
      <c r="A12" s="22"/>
      <c r="B12" s="23"/>
      <c r="C12" s="24"/>
      <c r="D12" s="24"/>
      <c r="E12" s="22"/>
      <c r="F12" s="24"/>
      <c r="G12" s="24"/>
      <c r="H12" s="25"/>
      <c r="I12" s="25"/>
      <c r="J12" s="17">
        <f t="shared" si="2"/>
        <v>0</v>
      </c>
      <c r="K12" s="26">
        <f t="shared" si="0"/>
        <v>0</v>
      </c>
      <c r="L12" s="19" t="str">
        <f>IFERROR(
  IF(E12="TAIS登録又は同水準の介護テクノロジー（移乗支援・入浴支援・インカム以外）", G12*300000,
  IF(E12="TAIS登録又は同水準の介護テクノロジー（移乗支援・入浴支援・インカム）", G12*1000000,
  IF(E12="TAIS登録又は同水準の介護テクノロジー以外の「その他の機器」", G12*1000000,
  IF(E12="パッケージ型導入", 7500000,
  IF(E12="業務改善支援", 450000,
  "事業区分の確認"))))),
"入力エラー")</f>
        <v>事業区分の確認</v>
      </c>
      <c r="M12" s="27">
        <f t="shared" si="1"/>
        <v>0</v>
      </c>
      <c r="N12" s="21"/>
      <c r="Q12" s="7" t="s">
        <v>35</v>
      </c>
      <c r="R12" s="5"/>
      <c r="W12" s="6"/>
      <c r="X12" s="6"/>
      <c r="Z12" s="1"/>
      <c r="AA12" s="1"/>
    </row>
    <row r="13" spans="1:27" ht="42" customHeight="1" thickTop="1">
      <c r="A13" s="28"/>
      <c r="B13" s="29"/>
      <c r="C13" s="30"/>
      <c r="D13" s="31"/>
      <c r="E13" s="28"/>
      <c r="F13" s="30"/>
      <c r="G13" s="30"/>
      <c r="H13" s="32"/>
      <c r="I13" s="32"/>
      <c r="J13" s="33">
        <f>ROUNDDOWN(MIN(I13),-3)</f>
        <v>0</v>
      </c>
      <c r="K13" s="34">
        <f>ROUNDDOWN(J13*4/5,-3)</f>
        <v>0</v>
      </c>
      <c r="L13" s="35" t="str">
        <f>IFERROR(
  IF(E13="上記介護ソフトの付帯経費（通信環境整備等）", L12 - M12+150000,
  IF(D13="1～10名", 1000000,
  IF(D13="11～20名", 1500000,
  IF(D13="21～30名", 2000000,
  IF(OR(D13="31名以上", D13="変動しない"), 2500000,
  "選択内容を確認"))))),
"入力エラー")</f>
        <v>選択内容を確認</v>
      </c>
      <c r="M13" s="36">
        <f>IF(L13="－","－",MIN(K13,L13))</f>
        <v>0</v>
      </c>
      <c r="N13" s="21"/>
      <c r="Q13" s="7" t="s">
        <v>38</v>
      </c>
      <c r="R13" s="5"/>
      <c r="W13" s="6"/>
      <c r="X13" s="6"/>
      <c r="Z13" s="1"/>
      <c r="AA13" s="1"/>
    </row>
    <row r="14" spans="1:27" ht="42" customHeight="1">
      <c r="A14" s="37"/>
      <c r="B14" s="38"/>
      <c r="C14" s="39"/>
      <c r="D14" s="40"/>
      <c r="E14" s="37"/>
      <c r="F14" s="39"/>
      <c r="G14" s="39"/>
      <c r="H14" s="41"/>
      <c r="I14" s="41"/>
      <c r="J14" s="17">
        <f t="shared" ref="J14:J17" si="3">ROUNDDOWN(MIN(I14),-3)</f>
        <v>0</v>
      </c>
      <c r="K14" s="18">
        <f t="shared" ref="K14:K17" si="4">ROUNDDOWN(J14*4/5,-3)</f>
        <v>0</v>
      </c>
      <c r="L14" s="19" t="str">
        <f>IFERROR(
  IF(E14="上記介護ソフトの付帯経費（通信環境整備等）", L13 - M13+150000,
  IF(D14="1～10名", 1000000,
  IF(D14="11～20名", 1500000,
  IF(D14="21～30名", 2000000,
  IF(OR(D14="31名以上", D14="変動しない"), 2500000,
  "選択内容を確認"))))),
"入力エラー")</f>
        <v>選択内容を確認</v>
      </c>
      <c r="M14" s="20">
        <f t="shared" si="1"/>
        <v>0</v>
      </c>
      <c r="N14" s="21"/>
      <c r="Q14" s="7" t="s">
        <v>41</v>
      </c>
      <c r="R14" s="5"/>
      <c r="W14" s="6"/>
      <c r="X14" s="6"/>
      <c r="Z14" s="1"/>
      <c r="AA14" s="1"/>
    </row>
    <row r="15" spans="1:27" ht="42" customHeight="1">
      <c r="A15" s="37"/>
      <c r="B15" s="38"/>
      <c r="C15" s="39"/>
      <c r="D15" s="40"/>
      <c r="E15" s="37"/>
      <c r="F15" s="39"/>
      <c r="G15" s="39"/>
      <c r="H15" s="42"/>
      <c r="I15" s="42"/>
      <c r="J15" s="17">
        <f t="shared" si="3"/>
        <v>0</v>
      </c>
      <c r="K15" s="18">
        <f t="shared" si="4"/>
        <v>0</v>
      </c>
      <c r="L15" s="19" t="str">
        <f t="shared" ref="L15:L17" si="5">IFERROR(
  IF(E15="上記介護ソフトの付帯経費（通信環境整備等）", L14 - M14+150000,
  IF(D15="1～10名", 1000000,
  IF(D15="11～20名", 1500000,
  IF(D15="21～30名", 2000000,
  IF(OR(D15="31名以上", D15="変動しない"), 2500000,
  "選択内容を確認"))))),
"入力エラー")</f>
        <v>選択内容を確認</v>
      </c>
      <c r="M15" s="20">
        <f t="shared" si="1"/>
        <v>0</v>
      </c>
      <c r="N15" s="21"/>
      <c r="Q15" s="7" t="s">
        <v>42</v>
      </c>
      <c r="R15" s="5"/>
      <c r="W15" s="6"/>
      <c r="X15" s="6"/>
      <c r="Z15" s="1"/>
      <c r="AA15" s="1"/>
    </row>
    <row r="16" spans="1:27" ht="42" customHeight="1">
      <c r="A16" s="37"/>
      <c r="B16" s="38"/>
      <c r="C16" s="39"/>
      <c r="D16" s="40"/>
      <c r="E16" s="37"/>
      <c r="F16" s="39"/>
      <c r="G16" s="39"/>
      <c r="H16" s="42"/>
      <c r="I16" s="42"/>
      <c r="J16" s="17">
        <f t="shared" si="3"/>
        <v>0</v>
      </c>
      <c r="K16" s="18">
        <f t="shared" si="4"/>
        <v>0</v>
      </c>
      <c r="L16" s="19" t="str">
        <f t="shared" si="5"/>
        <v>選択内容を確認</v>
      </c>
      <c r="M16" s="20">
        <f t="shared" si="1"/>
        <v>0</v>
      </c>
      <c r="N16" s="21"/>
      <c r="Q16" s="7" t="s">
        <v>45</v>
      </c>
      <c r="T16" s="5" t="s">
        <v>28</v>
      </c>
      <c r="W16" s="6" t="s">
        <v>37</v>
      </c>
      <c r="X16" s="6"/>
      <c r="Z16" s="1"/>
      <c r="AA16" s="1"/>
    </row>
    <row r="17" spans="1:27" ht="42" customHeight="1" thickBot="1">
      <c r="A17" s="37"/>
      <c r="B17" s="43"/>
      <c r="C17" s="44"/>
      <c r="D17" s="45"/>
      <c r="E17" s="46"/>
      <c r="F17" s="44"/>
      <c r="G17" s="44"/>
      <c r="H17" s="41"/>
      <c r="I17" s="41"/>
      <c r="J17" s="47">
        <f t="shared" si="3"/>
        <v>0</v>
      </c>
      <c r="K17" s="47">
        <f t="shared" si="4"/>
        <v>0</v>
      </c>
      <c r="L17" s="19" t="str">
        <f t="shared" si="5"/>
        <v>選択内容を確認</v>
      </c>
      <c r="M17" s="48">
        <f t="shared" si="1"/>
        <v>0</v>
      </c>
      <c r="N17" s="21"/>
      <c r="Q17" s="7" t="s">
        <v>46</v>
      </c>
      <c r="R17" s="5"/>
      <c r="T17" s="5" t="s">
        <v>47</v>
      </c>
      <c r="W17" s="6" t="s">
        <v>40</v>
      </c>
      <c r="X17" s="6"/>
      <c r="Z17" s="1"/>
      <c r="AA17" s="1"/>
    </row>
    <row r="18" spans="1:27" ht="37.5" customHeight="1" thickTop="1" thickBot="1">
      <c r="A18" s="81" t="s">
        <v>48</v>
      </c>
      <c r="B18" s="81"/>
      <c r="C18" s="49"/>
      <c r="D18" s="49"/>
      <c r="E18" s="49"/>
      <c r="F18" s="49"/>
      <c r="G18" s="49"/>
      <c r="H18" s="50">
        <f t="shared" ref="H18:M18" si="6">SUM(H8:H17)</f>
        <v>7800000</v>
      </c>
      <c r="I18" s="51">
        <f t="shared" si="6"/>
        <v>7800000</v>
      </c>
      <c r="J18" s="51">
        <f t="shared" si="6"/>
        <v>7800000</v>
      </c>
      <c r="K18" s="51">
        <f t="shared" si="6"/>
        <v>6240000</v>
      </c>
      <c r="L18" s="52">
        <f t="shared" si="6"/>
        <v>7500000</v>
      </c>
      <c r="M18" s="53">
        <f t="shared" si="6"/>
        <v>6240000</v>
      </c>
      <c r="N18" s="6"/>
      <c r="Q18" s="7" t="s">
        <v>49</v>
      </c>
      <c r="R18" s="5"/>
      <c r="T18" s="54" t="s">
        <v>50</v>
      </c>
      <c r="W18" s="6"/>
      <c r="X18" s="6"/>
      <c r="Z18" s="1"/>
      <c r="AA18" s="1"/>
    </row>
    <row r="19" spans="1:27" ht="27">
      <c r="Q19" s="7" t="s">
        <v>51</v>
      </c>
      <c r="T19" s="54" t="s">
        <v>52</v>
      </c>
      <c r="Y19" s="6" t="s">
        <v>53</v>
      </c>
    </row>
    <row r="20" spans="1:27">
      <c r="A20" s="55" t="s">
        <v>54</v>
      </c>
      <c r="B20" s="56" t="s">
        <v>55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Q20" s="7" t="s">
        <v>56</v>
      </c>
      <c r="T20" s="5" t="s">
        <v>57</v>
      </c>
      <c r="Y20" s="6" t="s">
        <v>36</v>
      </c>
    </row>
    <row r="21" spans="1:27">
      <c r="A21" s="56"/>
      <c r="B21" s="56" t="s">
        <v>58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Q21" s="7" t="s">
        <v>59</v>
      </c>
      <c r="Y21" s="6" t="s">
        <v>60</v>
      </c>
    </row>
    <row r="22" spans="1:27">
      <c r="A22" s="56"/>
      <c r="B22" s="56" t="s">
        <v>61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Q22" s="7" t="s">
        <v>62</v>
      </c>
      <c r="Y22" s="6" t="s">
        <v>63</v>
      </c>
    </row>
    <row r="23" spans="1:27">
      <c r="A23" s="56"/>
      <c r="B23" s="56" t="s">
        <v>64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Q23" s="7" t="s">
        <v>65</v>
      </c>
      <c r="Y23" s="6" t="s">
        <v>44</v>
      </c>
    </row>
    <row r="24" spans="1:27">
      <c r="A24" s="56"/>
      <c r="B24" s="56" t="s">
        <v>66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Q24" s="7" t="s">
        <v>67</v>
      </c>
    </row>
    <row r="25" spans="1:27">
      <c r="B25" s="56" t="s">
        <v>68</v>
      </c>
      <c r="C25" s="56"/>
      <c r="D25" s="56"/>
      <c r="E25" s="56"/>
      <c r="Q25" s="7" t="s">
        <v>69</v>
      </c>
    </row>
    <row r="26" spans="1:27">
      <c r="B26" s="56" t="s">
        <v>70</v>
      </c>
      <c r="C26" s="56"/>
      <c r="D26" s="56"/>
      <c r="E26" s="56"/>
      <c r="Q26" s="7" t="s">
        <v>71</v>
      </c>
    </row>
    <row r="27" spans="1:27">
      <c r="Q27" s="7" t="s">
        <v>72</v>
      </c>
    </row>
    <row r="28" spans="1:27">
      <c r="Q28" s="7" t="s">
        <v>73</v>
      </c>
    </row>
    <row r="29" spans="1:27">
      <c r="Q29" s="7" t="s">
        <v>74</v>
      </c>
    </row>
    <row r="30" spans="1:27">
      <c r="Q30" s="7" t="s">
        <v>75</v>
      </c>
    </row>
    <row r="31" spans="1:27" ht="12.75" customHeight="1">
      <c r="Q31" s="7" t="s">
        <v>26</v>
      </c>
    </row>
    <row r="32" spans="1:27">
      <c r="Q32" s="7" t="s">
        <v>76</v>
      </c>
    </row>
    <row r="33" spans="17:17">
      <c r="Q33" s="7" t="s">
        <v>77</v>
      </c>
    </row>
    <row r="34" spans="17:17">
      <c r="Q34" s="7" t="s">
        <v>78</v>
      </c>
    </row>
    <row r="35" spans="17:17">
      <c r="Q35" s="7" t="s">
        <v>79</v>
      </c>
    </row>
    <row r="36" spans="17:17">
      <c r="Q36" s="7" t="s">
        <v>80</v>
      </c>
    </row>
    <row r="37" spans="17:17">
      <c r="Q37" s="7" t="s">
        <v>81</v>
      </c>
    </row>
    <row r="38" spans="17:17">
      <c r="Q38" s="7" t="s">
        <v>82</v>
      </c>
    </row>
    <row r="39" spans="17:17">
      <c r="Q39" s="7" t="s">
        <v>83</v>
      </c>
    </row>
    <row r="40" spans="17:17">
      <c r="Q40" s="7" t="s">
        <v>84</v>
      </c>
    </row>
    <row r="41" spans="17:17">
      <c r="Q41" s="7" t="s">
        <v>85</v>
      </c>
    </row>
    <row r="42" spans="17:17">
      <c r="Q42" s="7" t="s">
        <v>86</v>
      </c>
    </row>
    <row r="43" spans="17:17" ht="18.75">
      <c r="Q43" t="s">
        <v>87</v>
      </c>
    </row>
    <row r="44" spans="17:17" ht="18.75">
      <c r="Q44" t="s">
        <v>88</v>
      </c>
    </row>
    <row r="45" spans="17:17" ht="18.75">
      <c r="Q45" t="s">
        <v>89</v>
      </c>
    </row>
    <row r="46" spans="17:17" ht="18.75">
      <c r="Q46" t="s">
        <v>90</v>
      </c>
    </row>
    <row r="47" spans="17:17" ht="18.75">
      <c r="Q47" t="s">
        <v>91</v>
      </c>
    </row>
    <row r="48" spans="17:17" ht="18.75">
      <c r="Q48" t="s">
        <v>92</v>
      </c>
    </row>
    <row r="49" spans="17:17" ht="18.75">
      <c r="Q49" t="s">
        <v>93</v>
      </c>
    </row>
    <row r="50" spans="17:17" ht="18.75">
      <c r="Q50" t="s">
        <v>94</v>
      </c>
    </row>
    <row r="51" spans="17:17" ht="18.75">
      <c r="Q51" t="s">
        <v>95</v>
      </c>
    </row>
    <row r="52" spans="17:17" ht="18.75">
      <c r="Q52" t="s">
        <v>96</v>
      </c>
    </row>
    <row r="53" spans="17:17" ht="18.75">
      <c r="Q53" t="s">
        <v>97</v>
      </c>
    </row>
    <row r="54" spans="17:17" ht="18.75">
      <c r="Q54" t="s">
        <v>98</v>
      </c>
    </row>
    <row r="55" spans="17:17" ht="18.75">
      <c r="Q55" t="s">
        <v>99</v>
      </c>
    </row>
    <row r="56" spans="17:17" ht="18.75">
      <c r="Q56" t="s">
        <v>100</v>
      </c>
    </row>
    <row r="57" spans="17:17" ht="18.75">
      <c r="Q57" t="s">
        <v>101</v>
      </c>
    </row>
    <row r="58" spans="17:17" ht="18.75">
      <c r="Q58" t="s">
        <v>102</v>
      </c>
    </row>
    <row r="59" spans="17:17" ht="18.75">
      <c r="Q59" t="s">
        <v>103</v>
      </c>
    </row>
    <row r="60" spans="17:17" ht="18.75">
      <c r="Q60" t="s">
        <v>104</v>
      </c>
    </row>
    <row r="61" spans="17:17" ht="18.75">
      <c r="Q61" t="s">
        <v>105</v>
      </c>
    </row>
    <row r="62" spans="17:17" ht="18.75">
      <c r="Q62" t="s">
        <v>106</v>
      </c>
    </row>
    <row r="63" spans="17:17" ht="18.75">
      <c r="Q63" t="s">
        <v>107</v>
      </c>
    </row>
    <row r="64" spans="17:17" ht="18.75">
      <c r="Q64" t="s">
        <v>108</v>
      </c>
    </row>
    <row r="65" spans="17:17" ht="18.75">
      <c r="Q65" t="s">
        <v>109</v>
      </c>
    </row>
    <row r="66" spans="17:17" ht="18.75">
      <c r="Q66" t="s">
        <v>110</v>
      </c>
    </row>
    <row r="67" spans="17:17" ht="18.75">
      <c r="Q67" t="s">
        <v>111</v>
      </c>
    </row>
  </sheetData>
  <dataConsolidate/>
  <mergeCells count="16">
    <mergeCell ref="A18:B18"/>
    <mergeCell ref="A2:O2"/>
    <mergeCell ref="H4:I4"/>
    <mergeCell ref="J4:O4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honeticPr fontId="3"/>
  <dataValidations count="5">
    <dataValidation type="list" allowBlank="1" showInputMessage="1" showErrorMessage="1" sqref="D13:D17" xr:uid="{F6D1DE33-B59F-4012-93D6-C41E96F20613}">
      <formula1>$Y$19:$Y$23</formula1>
    </dataValidation>
    <dataValidation type="list" allowBlank="1" showInputMessage="1" showErrorMessage="1" sqref="E13:E17" xr:uid="{EAE34EF9-75FB-46D1-85A7-684CC74FDF87}">
      <formula1>$W$16:$W$17</formula1>
    </dataValidation>
    <dataValidation type="list" allowBlank="1" showInputMessage="1" showErrorMessage="1" sqref="A8:A17" xr:uid="{CDE2D906-297A-40B3-8A9D-D4DE7647538D}">
      <formula1>$Q$2:$Q$32</formula1>
    </dataValidation>
    <dataValidation type="list" allowBlank="1" showInputMessage="1" showErrorMessage="1" sqref="E9:E12" xr:uid="{4520FE09-06FB-47C0-AE21-EFF54B5A4F83}">
      <formula1>$V$16:$V$20</formula1>
    </dataValidation>
    <dataValidation type="list" allowBlank="1" showInputMessage="1" showErrorMessage="1" sqref="E8" xr:uid="{69055722-79A9-40E6-95D9-19F120203B19}">
      <formula1>$T$16:$T$20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8DF15-96EF-4FEA-89F2-696D3C6324AF}">
  <sheetPr>
    <pageSetUpPr fitToPage="1"/>
  </sheetPr>
  <dimension ref="A1:AA67"/>
  <sheetViews>
    <sheetView showGridLines="0" view="pageBreakPreview" topLeftCell="E12" zoomScaleNormal="100" zoomScaleSheetLayoutView="100" workbookViewId="0">
      <selection activeCell="Y12" sqref="Y1:Y1048576"/>
    </sheetView>
  </sheetViews>
  <sheetFormatPr defaultRowHeight="13.5"/>
  <cols>
    <col min="1" max="1" width="24" style="1" customWidth="1"/>
    <col min="2" max="2" width="21.25" style="1" customWidth="1"/>
    <col min="3" max="4" width="7" style="1" customWidth="1"/>
    <col min="5" max="5" width="28.625" style="1" customWidth="1"/>
    <col min="6" max="6" width="21.25" style="1" customWidth="1"/>
    <col min="7" max="7" width="7" style="1" customWidth="1"/>
    <col min="8" max="8" width="11.25" style="1" customWidth="1"/>
    <col min="9" max="9" width="11" style="1" customWidth="1"/>
    <col min="10" max="10" width="9.625" style="1" customWidth="1"/>
    <col min="11" max="13" width="11.25" style="1" customWidth="1"/>
    <col min="14" max="14" width="4.25" style="1" customWidth="1"/>
    <col min="15" max="15" width="5.25" style="1" customWidth="1"/>
    <col min="16" max="16" width="7.125" style="6" customWidth="1"/>
    <col min="17" max="17" width="9" style="6" hidden="1" customWidth="1"/>
    <col min="18" max="18" width="9" style="6" customWidth="1"/>
    <col min="19" max="19" width="10.625" style="5" customWidth="1"/>
    <col min="20" max="20" width="10.625" style="5" hidden="1" customWidth="1"/>
    <col min="21" max="22" width="10.625" style="5" customWidth="1"/>
    <col min="23" max="23" width="10.625" style="5" hidden="1" customWidth="1"/>
    <col min="24" max="24" width="10.625" style="5" customWidth="1"/>
    <col min="25" max="25" width="9" style="6" hidden="1" customWidth="1"/>
    <col min="26" max="27" width="9" style="6"/>
    <col min="28" max="16384" width="9" style="1"/>
  </cols>
  <sheetData>
    <row r="1" spans="1:27" ht="17.25">
      <c r="A1" s="1" t="s">
        <v>0</v>
      </c>
      <c r="O1" s="2" t="s">
        <v>1</v>
      </c>
      <c r="P1" s="3"/>
      <c r="Q1" s="3" t="s">
        <v>2</v>
      </c>
      <c r="R1" s="3"/>
      <c r="S1" s="4"/>
    </row>
    <row r="2" spans="1:27" ht="21">
      <c r="A2" s="82" t="s">
        <v>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5"/>
      <c r="Q2" s="7" t="s">
        <v>4</v>
      </c>
    </row>
    <row r="3" spans="1:27">
      <c r="Q3" s="7" t="s">
        <v>5</v>
      </c>
    </row>
    <row r="4" spans="1:27" ht="24" customHeight="1">
      <c r="A4" s="8" t="s">
        <v>6</v>
      </c>
      <c r="H4" s="83" t="s">
        <v>7</v>
      </c>
      <c r="I4" s="84"/>
      <c r="J4" s="85"/>
      <c r="K4" s="85"/>
      <c r="L4" s="85"/>
      <c r="M4" s="85"/>
      <c r="N4" s="85"/>
      <c r="O4" s="86"/>
      <c r="P4" s="9"/>
      <c r="Q4" s="7" t="s">
        <v>8</v>
      </c>
    </row>
    <row r="5" spans="1:27" ht="14.25" thickBot="1">
      <c r="O5" s="10" t="s">
        <v>9</v>
      </c>
      <c r="Q5" s="7" t="s">
        <v>10</v>
      </c>
    </row>
    <row r="6" spans="1:27" ht="48" customHeight="1">
      <c r="A6" s="87" t="s">
        <v>11</v>
      </c>
      <c r="B6" s="87"/>
      <c r="C6" s="88" t="s">
        <v>12</v>
      </c>
      <c r="D6" s="88" t="s">
        <v>13</v>
      </c>
      <c r="E6" s="88" t="s">
        <v>14</v>
      </c>
      <c r="F6" s="87" t="s">
        <v>15</v>
      </c>
      <c r="G6" s="87" t="s">
        <v>16</v>
      </c>
      <c r="H6" s="87" t="s">
        <v>17</v>
      </c>
      <c r="I6" s="87" t="s">
        <v>18</v>
      </c>
      <c r="J6" s="87" t="s">
        <v>19</v>
      </c>
      <c r="K6" s="88" t="s">
        <v>20</v>
      </c>
      <c r="L6" s="90" t="s">
        <v>21</v>
      </c>
      <c r="M6" s="91" t="s">
        <v>22</v>
      </c>
      <c r="N6" s="11"/>
      <c r="Q6" s="7" t="s">
        <v>23</v>
      </c>
      <c r="R6" s="5"/>
      <c r="W6" s="6"/>
      <c r="X6" s="6"/>
      <c r="Z6" s="1"/>
      <c r="AA6" s="1"/>
    </row>
    <row r="7" spans="1:27" ht="18.75" customHeight="1">
      <c r="A7" s="12" t="s">
        <v>2</v>
      </c>
      <c r="B7" s="12" t="s">
        <v>24</v>
      </c>
      <c r="C7" s="89"/>
      <c r="D7" s="89"/>
      <c r="E7" s="89"/>
      <c r="F7" s="87"/>
      <c r="G7" s="87"/>
      <c r="H7" s="87"/>
      <c r="I7" s="87"/>
      <c r="J7" s="87"/>
      <c r="K7" s="89"/>
      <c r="L7" s="90"/>
      <c r="M7" s="92"/>
      <c r="N7" s="11"/>
      <c r="Q7" s="7" t="s">
        <v>25</v>
      </c>
      <c r="R7" s="5"/>
      <c r="W7" s="6"/>
      <c r="X7" s="6"/>
      <c r="Z7" s="1"/>
      <c r="AA7" s="1"/>
    </row>
    <row r="8" spans="1:27" ht="42" customHeight="1" thickBot="1">
      <c r="A8" s="13" t="s">
        <v>26</v>
      </c>
      <c r="B8" s="14" t="s">
        <v>27</v>
      </c>
      <c r="C8" s="15">
        <v>30</v>
      </c>
      <c r="D8" s="15">
        <v>26</v>
      </c>
      <c r="E8" s="22" t="s">
        <v>28</v>
      </c>
      <c r="F8" s="72" t="s">
        <v>29</v>
      </c>
      <c r="G8" s="73">
        <v>30</v>
      </c>
      <c r="H8" s="25">
        <v>7800000</v>
      </c>
      <c r="I8" s="25">
        <v>7800000</v>
      </c>
      <c r="J8" s="17">
        <f>ROUNDDOWN(MIN(I8),-3)</f>
        <v>7800000</v>
      </c>
      <c r="K8" s="18">
        <f>ROUNDDOWN(J8*4/5,-3)</f>
        <v>6240000</v>
      </c>
      <c r="L8" s="19">
        <f>IFERROR(
  IF(E8="TAIS登録又は同水準の介護テクノロジー（移乗支援・入浴支援・インカム以外）", G8*300000,
  IF(E8="TAIS登録又は同水準の介護テクノロジー（移乗支援・入浴支援・インカム）", G8*1000000,
  IF(E8="TAIS登録又は同水準の介護テクノロジー以外の「その他の機器」", G8*1000000,
  IF(E8="パッケージ型導入", 7500000,
  IF(E8="業務改善支援", 450000,
  "事業区分の確認"))))),
"入力エラー")</f>
        <v>9000000</v>
      </c>
      <c r="M8" s="20">
        <f>IF(L8="－","－",MIN(K8,L8))</f>
        <v>6240000</v>
      </c>
      <c r="N8" s="21"/>
      <c r="Q8" s="7" t="s">
        <v>30</v>
      </c>
      <c r="R8" s="5"/>
      <c r="W8" s="6"/>
      <c r="X8" s="6"/>
      <c r="Z8" s="1"/>
      <c r="AA8" s="1"/>
    </row>
    <row r="9" spans="1:27" ht="42" customHeight="1" thickBot="1">
      <c r="A9" s="13" t="s">
        <v>26</v>
      </c>
      <c r="B9" s="14" t="s">
        <v>27</v>
      </c>
      <c r="C9" s="15">
        <v>30</v>
      </c>
      <c r="D9" s="61">
        <v>26</v>
      </c>
      <c r="E9" s="68"/>
      <c r="F9" s="66" t="s">
        <v>31</v>
      </c>
      <c r="G9" s="61"/>
      <c r="H9" s="77"/>
      <c r="I9" s="78"/>
      <c r="J9" s="62">
        <f>ROUNDDOWN(MIN(I9),-3)</f>
        <v>0</v>
      </c>
      <c r="K9" s="18">
        <f t="shared" ref="K9:K12" si="0">ROUNDDOWN(J9*4/5,-3)</f>
        <v>0</v>
      </c>
      <c r="L9" s="19" t="str">
        <f>IFERROR(
  IF(E9="TAIS登録又は同水準の介護テクノロジー（移乗支援・入浴支援・インカム以外）", G9*300000,
  IF(E9="TAIS登録又は同水準の介護テクノロジー（移乗支援・入浴支援・インカム）", G9*1000000,
  IF(E9="TAIS登録又は同水準の介護テクノロジー以外の「その他の機器」", G9*1000000,
  IF(E9="パッケージ型導入", 7500000,
  IF(E9="業務改善支援", 450000,
  "事業区分の確認"))))),
"入力エラー")</f>
        <v>事業区分の確認</v>
      </c>
      <c r="M9" s="20">
        <f t="shared" ref="M9:M17" si="1">IF(L9="－","－",MIN(K9,L9))</f>
        <v>0</v>
      </c>
      <c r="N9" s="21"/>
      <c r="Q9" s="7" t="s">
        <v>32</v>
      </c>
      <c r="R9" s="5"/>
      <c r="W9" s="6"/>
      <c r="X9" s="6"/>
      <c r="Z9" s="1"/>
      <c r="AA9" s="1"/>
    </row>
    <row r="10" spans="1:27" ht="42" customHeight="1">
      <c r="A10" s="13" t="s">
        <v>26</v>
      </c>
      <c r="B10" s="14" t="s">
        <v>27</v>
      </c>
      <c r="C10" s="15">
        <v>30</v>
      </c>
      <c r="D10" s="61">
        <v>26</v>
      </c>
      <c r="E10" s="76" t="s">
        <v>57</v>
      </c>
      <c r="F10" s="75" t="s">
        <v>121</v>
      </c>
      <c r="G10" s="61">
        <v>1</v>
      </c>
      <c r="H10" s="79">
        <v>600000</v>
      </c>
      <c r="I10" s="79">
        <v>600000</v>
      </c>
      <c r="J10" s="17">
        <f t="shared" ref="J10:J12" si="2">ROUNDDOWN(MIN(I10),-3)</f>
        <v>600000</v>
      </c>
      <c r="K10" s="18">
        <f t="shared" si="0"/>
        <v>480000</v>
      </c>
      <c r="L10" s="19">
        <f>IFERROR(
  IF(E10="TAIS登録又は同水準の介護テクノロジー（移乗支援・入浴支援・インカム以外）", G10*300000,
  IF(E10="TAIS登録又は同水準の介護テクノロジー（移乗支援・入浴支援・インカム）", G10*1000000,
  IF(E10="TAIS登録又は同水準の介護テクノロジー以外の「その他の機器」", G10*1000000,
  IF(E10="パッケージ型導入", 7500000,
  IF(E10="業務改善支援", 450000,
  "事業区分の確認"))))),
"入力エラー")</f>
        <v>450000</v>
      </c>
      <c r="M10" s="20">
        <f t="shared" si="1"/>
        <v>450000</v>
      </c>
      <c r="N10" s="21"/>
      <c r="Q10" s="7" t="s">
        <v>33</v>
      </c>
      <c r="R10" s="5"/>
      <c r="W10" s="6"/>
      <c r="X10" s="6"/>
      <c r="Z10" s="1"/>
      <c r="AA10" s="1"/>
    </row>
    <row r="11" spans="1:27" ht="42" customHeight="1">
      <c r="A11" s="13"/>
      <c r="B11" s="14"/>
      <c r="C11" s="15"/>
      <c r="D11" s="15"/>
      <c r="E11" s="13"/>
      <c r="F11" s="15"/>
      <c r="G11" s="15"/>
      <c r="H11" s="16"/>
      <c r="I11" s="16"/>
      <c r="J11" s="17">
        <f t="shared" si="2"/>
        <v>0</v>
      </c>
      <c r="K11" s="18">
        <f t="shared" si="0"/>
        <v>0</v>
      </c>
      <c r="L11" s="19" t="str">
        <f>IFERROR(
  IF(E11="TAIS登録又は同水準の介護テクノロジー（移乗支援・入浴支援・インカム以外）", G11*300000,
  IF(E11="TAIS登録又は同水準の介護テクノロジー（移乗支援・入浴支援・インカム）", G11*1000000,
  IF(E11="TAIS登録又は同水準の介護テクノロジー以外の「その他の機器」", G11*1000000,
  IF(E11="パッケージ型導入", 7500000,
  IF(E11="業務改善支援", 450000,
  "事業区分の確認"))))),
"入力エラー")</f>
        <v>事業区分の確認</v>
      </c>
      <c r="M11" s="20">
        <f t="shared" si="1"/>
        <v>0</v>
      </c>
      <c r="N11" s="21"/>
      <c r="Q11" s="7" t="s">
        <v>34</v>
      </c>
      <c r="R11" s="5"/>
      <c r="W11" s="6"/>
      <c r="X11" s="6"/>
      <c r="Z11" s="1"/>
      <c r="AA11" s="1"/>
    </row>
    <row r="12" spans="1:27" ht="42" customHeight="1" thickBot="1">
      <c r="A12" s="22"/>
      <c r="B12" s="23"/>
      <c r="C12" s="24"/>
      <c r="D12" s="24"/>
      <c r="E12" s="22"/>
      <c r="F12" s="24"/>
      <c r="G12" s="24"/>
      <c r="H12" s="25"/>
      <c r="I12" s="25"/>
      <c r="J12" s="17">
        <f t="shared" si="2"/>
        <v>0</v>
      </c>
      <c r="K12" s="26">
        <f t="shared" si="0"/>
        <v>0</v>
      </c>
      <c r="L12" s="19" t="str">
        <f>IFERROR(
  IF(E12="TAIS登録又は同水準の介護テクノロジー（移乗支援・入浴支援・インカム以外）", G12*300000,
  IF(E12="TAIS登録又は同水準の介護テクノロジー（移乗支援・入浴支援・インカム）", G12*1000000,
  IF(E12="TAIS登録又は同水準の介護テクノロジー以外の「その他の機器」", G12*1000000,
  IF(E12="パッケージ型導入", 7500000,
  IF(E12="業務改善支援", 450000,
  "事業区分の確認"))))),
"入力エラー")</f>
        <v>事業区分の確認</v>
      </c>
      <c r="M12" s="27">
        <f t="shared" si="1"/>
        <v>0</v>
      </c>
      <c r="N12" s="21"/>
      <c r="Q12" s="7" t="s">
        <v>35</v>
      </c>
      <c r="R12" s="5"/>
      <c r="W12" s="6"/>
      <c r="X12" s="6"/>
      <c r="Z12" s="1"/>
      <c r="AA12" s="1"/>
    </row>
    <row r="13" spans="1:27" ht="42" customHeight="1" thickTop="1">
      <c r="A13" s="28"/>
      <c r="B13" s="29"/>
      <c r="C13" s="30"/>
      <c r="D13" s="31"/>
      <c r="E13" s="28"/>
      <c r="F13" s="30"/>
      <c r="G13" s="30"/>
      <c r="H13" s="32"/>
      <c r="I13" s="32"/>
      <c r="J13" s="33">
        <f>ROUNDDOWN(MIN(I13),-3)</f>
        <v>0</v>
      </c>
      <c r="K13" s="34">
        <f>ROUNDDOWN(J13*4/5,-3)</f>
        <v>0</v>
      </c>
      <c r="L13" s="35" t="str">
        <f>IFERROR(
  IF(E13="上記介護ソフトの付帯経費（通信環境整備等）", L12 - M12+150000,
  IF(D13="1～10名", 1000000,
  IF(D13="11～20名", 1500000,
  IF(D13="21～30名", 2000000,
  IF(OR(D13="31名以上", D13="変動しない"), 2500000,
  "選択内容を確認"))))),
"入力エラー")</f>
        <v>選択内容を確認</v>
      </c>
      <c r="M13" s="36">
        <f>IF(L13="－","－",MIN(K13,L13))</f>
        <v>0</v>
      </c>
      <c r="N13" s="21"/>
      <c r="Q13" s="7" t="s">
        <v>38</v>
      </c>
      <c r="R13" s="5"/>
      <c r="W13" s="6"/>
      <c r="X13" s="6"/>
      <c r="Z13" s="1"/>
      <c r="AA13" s="1"/>
    </row>
    <row r="14" spans="1:27" ht="42" customHeight="1">
      <c r="A14" s="37"/>
      <c r="B14" s="38"/>
      <c r="C14" s="39"/>
      <c r="D14" s="40"/>
      <c r="E14" s="37"/>
      <c r="F14" s="39"/>
      <c r="G14" s="39"/>
      <c r="H14" s="41"/>
      <c r="I14" s="41"/>
      <c r="J14" s="17">
        <f t="shared" ref="J14:J17" si="3">ROUNDDOWN(MIN(I14),-3)</f>
        <v>0</v>
      </c>
      <c r="K14" s="18">
        <f t="shared" ref="K14:K17" si="4">ROUNDDOWN(J14*4/5,-3)</f>
        <v>0</v>
      </c>
      <c r="L14" s="19" t="str">
        <f>IFERROR(
  IF(E14="上記介護ソフトの付帯経費（通信環境整備等）", L13 - M13+150000,
  IF(D14="1～10名", 1000000,
  IF(D14="11～20名", 1500000,
  IF(D14="21～30名", 2000000,
  IF(OR(D14="31名以上", D14="変動しない"), 2500000,
  "選択内容を確認"))))),
"入力エラー")</f>
        <v>選択内容を確認</v>
      </c>
      <c r="M14" s="20">
        <f t="shared" si="1"/>
        <v>0</v>
      </c>
      <c r="N14" s="21"/>
      <c r="Q14" s="7" t="s">
        <v>41</v>
      </c>
      <c r="R14" s="5"/>
      <c r="W14" s="6"/>
      <c r="X14" s="6"/>
      <c r="Z14" s="1"/>
      <c r="AA14" s="1"/>
    </row>
    <row r="15" spans="1:27" ht="42" customHeight="1">
      <c r="A15" s="37"/>
      <c r="B15" s="38"/>
      <c r="C15" s="39"/>
      <c r="D15" s="40"/>
      <c r="E15" s="37"/>
      <c r="F15" s="39"/>
      <c r="G15" s="39"/>
      <c r="H15" s="42" t="s">
        <v>39</v>
      </c>
      <c r="I15" s="42"/>
      <c r="J15" s="17">
        <f t="shared" si="3"/>
        <v>0</v>
      </c>
      <c r="K15" s="18">
        <f t="shared" si="4"/>
        <v>0</v>
      </c>
      <c r="L15" s="19" t="str">
        <f t="shared" ref="L15:L17" si="5">IFERROR(
  IF(E15="上記介護ソフトの付帯経費（通信環境整備等）", L14 - M14+150000,
  IF(D15="1～10名", 1000000,
  IF(D15="11～20名", 1500000,
  IF(D15="21～30名", 2000000,
  IF(OR(D15="31名以上", D15="変動しない"), 2500000,
  "選択内容を確認"))))),
"入力エラー")</f>
        <v>選択内容を確認</v>
      </c>
      <c r="M15" s="20">
        <f t="shared" si="1"/>
        <v>0</v>
      </c>
      <c r="N15" s="21"/>
      <c r="Q15" s="7" t="s">
        <v>42</v>
      </c>
      <c r="R15" s="5"/>
      <c r="W15" s="6"/>
      <c r="X15" s="6"/>
      <c r="Z15" s="1"/>
      <c r="AA15" s="1"/>
    </row>
    <row r="16" spans="1:27" ht="42" customHeight="1">
      <c r="A16" s="37"/>
      <c r="B16" s="38"/>
      <c r="C16" s="39"/>
      <c r="D16" s="40"/>
      <c r="E16" s="37"/>
      <c r="F16" s="39"/>
      <c r="G16" s="39"/>
      <c r="H16" s="42"/>
      <c r="I16" s="42"/>
      <c r="J16" s="17">
        <f t="shared" si="3"/>
        <v>0</v>
      </c>
      <c r="K16" s="18">
        <f t="shared" si="4"/>
        <v>0</v>
      </c>
      <c r="L16" s="19" t="str">
        <f t="shared" si="5"/>
        <v>選択内容を確認</v>
      </c>
      <c r="M16" s="20">
        <f t="shared" si="1"/>
        <v>0</v>
      </c>
      <c r="N16" s="21"/>
      <c r="Q16" s="7" t="s">
        <v>45</v>
      </c>
      <c r="T16" s="5" t="s">
        <v>28</v>
      </c>
      <c r="W16" s="6" t="s">
        <v>37</v>
      </c>
      <c r="X16" s="6"/>
      <c r="Z16" s="1"/>
      <c r="AA16" s="1"/>
    </row>
    <row r="17" spans="1:27" ht="42" customHeight="1" thickBot="1">
      <c r="A17" s="37"/>
      <c r="B17" s="43"/>
      <c r="C17" s="44"/>
      <c r="D17" s="45"/>
      <c r="E17" s="46"/>
      <c r="F17" s="44"/>
      <c r="G17" s="44"/>
      <c r="H17" s="41"/>
      <c r="I17" s="41"/>
      <c r="J17" s="47">
        <f t="shared" si="3"/>
        <v>0</v>
      </c>
      <c r="K17" s="47">
        <f t="shared" si="4"/>
        <v>0</v>
      </c>
      <c r="L17" s="19" t="str">
        <f t="shared" si="5"/>
        <v>選択内容を確認</v>
      </c>
      <c r="M17" s="48">
        <f t="shared" si="1"/>
        <v>0</v>
      </c>
      <c r="N17" s="21"/>
      <c r="Q17" s="7" t="s">
        <v>46</v>
      </c>
      <c r="R17" s="5"/>
      <c r="T17" s="5" t="s">
        <v>47</v>
      </c>
      <c r="W17" s="6" t="s">
        <v>40</v>
      </c>
      <c r="X17" s="6"/>
      <c r="Z17" s="1"/>
      <c r="AA17" s="1"/>
    </row>
    <row r="18" spans="1:27" ht="37.5" customHeight="1" thickTop="1" thickBot="1">
      <c r="A18" s="81" t="s">
        <v>48</v>
      </c>
      <c r="B18" s="81"/>
      <c r="C18" s="49"/>
      <c r="D18" s="49"/>
      <c r="E18" s="49"/>
      <c r="F18" s="49"/>
      <c r="G18" s="49"/>
      <c r="H18" s="50">
        <f t="shared" ref="H18:M18" si="6">SUM(H8:H17)</f>
        <v>8400000</v>
      </c>
      <c r="I18" s="51">
        <f t="shared" si="6"/>
        <v>8400000</v>
      </c>
      <c r="J18" s="51">
        <f t="shared" si="6"/>
        <v>8400000</v>
      </c>
      <c r="K18" s="51">
        <f t="shared" si="6"/>
        <v>6720000</v>
      </c>
      <c r="L18" s="52">
        <f t="shared" si="6"/>
        <v>9450000</v>
      </c>
      <c r="M18" s="53">
        <f t="shared" si="6"/>
        <v>6690000</v>
      </c>
      <c r="N18" s="6"/>
      <c r="Q18" s="7" t="s">
        <v>49</v>
      </c>
      <c r="R18" s="5"/>
      <c r="T18" s="54" t="s">
        <v>50</v>
      </c>
      <c r="W18" s="6"/>
      <c r="X18" s="6"/>
      <c r="Z18" s="1"/>
      <c r="AA18" s="1"/>
    </row>
    <row r="19" spans="1:27" ht="27">
      <c r="Q19" s="7" t="s">
        <v>51</v>
      </c>
      <c r="T19" s="54" t="s">
        <v>52</v>
      </c>
      <c r="Y19" s="6" t="s">
        <v>53</v>
      </c>
    </row>
    <row r="20" spans="1:27">
      <c r="A20" s="55" t="s">
        <v>54</v>
      </c>
      <c r="B20" s="56" t="s">
        <v>55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Q20" s="7" t="s">
        <v>56</v>
      </c>
      <c r="T20" s="5" t="s">
        <v>57</v>
      </c>
      <c r="Y20" s="6" t="s">
        <v>36</v>
      </c>
    </row>
    <row r="21" spans="1:27">
      <c r="A21" s="56"/>
      <c r="B21" s="56" t="s">
        <v>58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Q21" s="7" t="s">
        <v>59</v>
      </c>
      <c r="Y21" s="6" t="s">
        <v>60</v>
      </c>
    </row>
    <row r="22" spans="1:27">
      <c r="A22" s="56"/>
      <c r="B22" s="56" t="s">
        <v>61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Q22" s="7" t="s">
        <v>62</v>
      </c>
      <c r="Y22" s="6" t="s">
        <v>63</v>
      </c>
    </row>
    <row r="23" spans="1:27">
      <c r="A23" s="56"/>
      <c r="B23" s="56" t="s">
        <v>64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Q23" s="7" t="s">
        <v>65</v>
      </c>
      <c r="Y23" s="6" t="s">
        <v>44</v>
      </c>
    </row>
    <row r="24" spans="1:27">
      <c r="A24" s="56"/>
      <c r="B24" s="56" t="s">
        <v>66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Q24" s="7" t="s">
        <v>67</v>
      </c>
    </row>
    <row r="25" spans="1:27">
      <c r="B25" s="56" t="s">
        <v>68</v>
      </c>
      <c r="C25" s="56"/>
      <c r="D25" s="56"/>
      <c r="E25" s="56"/>
      <c r="Q25" s="7" t="s">
        <v>69</v>
      </c>
    </row>
    <row r="26" spans="1:27">
      <c r="B26" s="56" t="s">
        <v>70</v>
      </c>
      <c r="C26" s="56"/>
      <c r="D26" s="56"/>
      <c r="E26" s="56"/>
      <c r="Q26" s="7" t="s">
        <v>71</v>
      </c>
    </row>
    <row r="27" spans="1:27">
      <c r="Q27" s="7" t="s">
        <v>72</v>
      </c>
    </row>
    <row r="28" spans="1:27">
      <c r="Q28" s="7" t="s">
        <v>73</v>
      </c>
    </row>
    <row r="29" spans="1:27">
      <c r="Q29" s="7" t="s">
        <v>74</v>
      </c>
    </row>
    <row r="30" spans="1:27">
      <c r="Q30" s="7" t="s">
        <v>75</v>
      </c>
    </row>
    <row r="31" spans="1:27" ht="12.75" customHeight="1">
      <c r="Q31" s="7" t="s">
        <v>26</v>
      </c>
    </row>
    <row r="32" spans="1:27">
      <c r="Q32" s="7" t="s">
        <v>76</v>
      </c>
    </row>
    <row r="33" spans="17:17">
      <c r="Q33" s="7" t="s">
        <v>77</v>
      </c>
    </row>
    <row r="34" spans="17:17">
      <c r="Q34" s="7" t="s">
        <v>78</v>
      </c>
    </row>
    <row r="35" spans="17:17">
      <c r="Q35" s="7" t="s">
        <v>79</v>
      </c>
    </row>
    <row r="36" spans="17:17">
      <c r="Q36" s="7" t="s">
        <v>80</v>
      </c>
    </row>
    <row r="37" spans="17:17">
      <c r="Q37" s="7" t="s">
        <v>81</v>
      </c>
    </row>
    <row r="38" spans="17:17">
      <c r="Q38" s="7" t="s">
        <v>82</v>
      </c>
    </row>
    <row r="39" spans="17:17">
      <c r="Q39" s="7" t="s">
        <v>83</v>
      </c>
    </row>
    <row r="40" spans="17:17">
      <c r="Q40" s="7" t="s">
        <v>84</v>
      </c>
    </row>
    <row r="41" spans="17:17">
      <c r="Q41" s="7" t="s">
        <v>85</v>
      </c>
    </row>
    <row r="42" spans="17:17">
      <c r="Q42" s="7" t="s">
        <v>86</v>
      </c>
    </row>
    <row r="43" spans="17:17" ht="18.75">
      <c r="Q43" t="s">
        <v>87</v>
      </c>
    </row>
    <row r="44" spans="17:17" ht="18.75">
      <c r="Q44" t="s">
        <v>88</v>
      </c>
    </row>
    <row r="45" spans="17:17" ht="18.75">
      <c r="Q45" t="s">
        <v>89</v>
      </c>
    </row>
    <row r="46" spans="17:17" ht="18.75">
      <c r="Q46" t="s">
        <v>90</v>
      </c>
    </row>
    <row r="47" spans="17:17" ht="18.75">
      <c r="Q47" t="s">
        <v>91</v>
      </c>
    </row>
    <row r="48" spans="17:17" ht="18.75">
      <c r="Q48" t="s">
        <v>92</v>
      </c>
    </row>
    <row r="49" spans="17:17" ht="18.75">
      <c r="Q49" t="s">
        <v>93</v>
      </c>
    </row>
    <row r="50" spans="17:17" ht="18.75">
      <c r="Q50" t="s">
        <v>94</v>
      </c>
    </row>
    <row r="51" spans="17:17" ht="18.75">
      <c r="Q51" t="s">
        <v>95</v>
      </c>
    </row>
    <row r="52" spans="17:17" ht="18.75">
      <c r="Q52" t="s">
        <v>96</v>
      </c>
    </row>
    <row r="53" spans="17:17" ht="18.75">
      <c r="Q53" t="s">
        <v>97</v>
      </c>
    </row>
    <row r="54" spans="17:17" ht="18.75">
      <c r="Q54" t="s">
        <v>98</v>
      </c>
    </row>
    <row r="55" spans="17:17" ht="18.75">
      <c r="Q55" t="s">
        <v>99</v>
      </c>
    </row>
    <row r="56" spans="17:17" ht="18.75">
      <c r="Q56" t="s">
        <v>100</v>
      </c>
    </row>
    <row r="57" spans="17:17" ht="18.75">
      <c r="Q57" t="s">
        <v>101</v>
      </c>
    </row>
    <row r="58" spans="17:17" ht="18.75">
      <c r="Q58" t="s">
        <v>102</v>
      </c>
    </row>
    <row r="59" spans="17:17" ht="18.75">
      <c r="Q59" t="s">
        <v>103</v>
      </c>
    </row>
    <row r="60" spans="17:17" ht="18.75">
      <c r="Q60" t="s">
        <v>104</v>
      </c>
    </row>
    <row r="61" spans="17:17" ht="18.75">
      <c r="Q61" t="s">
        <v>105</v>
      </c>
    </row>
    <row r="62" spans="17:17" ht="18.75">
      <c r="Q62" t="s">
        <v>106</v>
      </c>
    </row>
    <row r="63" spans="17:17" ht="18.75">
      <c r="Q63" t="s">
        <v>107</v>
      </c>
    </row>
    <row r="64" spans="17:17" ht="18.75">
      <c r="Q64" t="s">
        <v>108</v>
      </c>
    </row>
    <row r="65" spans="17:17" ht="18.75">
      <c r="Q65" t="s">
        <v>109</v>
      </c>
    </row>
    <row r="66" spans="17:17" ht="18.75">
      <c r="Q66" t="s">
        <v>110</v>
      </c>
    </row>
    <row r="67" spans="17:17" ht="18.75">
      <c r="Q67" t="s">
        <v>111</v>
      </c>
    </row>
  </sheetData>
  <dataConsolidate/>
  <mergeCells count="16">
    <mergeCell ref="A18:B18"/>
    <mergeCell ref="A2:O2"/>
    <mergeCell ref="H4:I4"/>
    <mergeCell ref="J4:O4"/>
    <mergeCell ref="A6:B6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honeticPr fontId="3"/>
  <dataValidations count="5">
    <dataValidation type="list" allowBlank="1" showInputMessage="1" showErrorMessage="1" sqref="A8:A17" xr:uid="{4AEA9F37-67D4-4926-A420-EAAE16AC4DF8}">
      <formula1>$Q$2:$Q$32</formula1>
    </dataValidation>
    <dataValidation type="list" allowBlank="1" showInputMessage="1" showErrorMessage="1" sqref="E13:E17" xr:uid="{69B15B8E-2417-45C8-8678-A0FF81842C2B}">
      <formula1>$W$16:$W$17</formula1>
    </dataValidation>
    <dataValidation type="list" allowBlank="1" showInputMessage="1" showErrorMessage="1" sqref="D13:D17" xr:uid="{4764B123-57B2-4B79-87AB-88FBA5A71E94}">
      <formula1>$Y$19:$Y$23</formula1>
    </dataValidation>
    <dataValidation type="list" allowBlank="1" showInputMessage="1" showErrorMessage="1" sqref="E11:E12" xr:uid="{20500117-E0D6-4076-A854-3D4AD87EBECF}">
      <formula1>$V$16:$V$20</formula1>
    </dataValidation>
    <dataValidation type="list" allowBlank="1" showInputMessage="1" showErrorMessage="1" sqref="E8:E10" xr:uid="{263257A7-D19B-4178-9A4D-62E8E4B6F182}">
      <formula1>$T$16:$T$20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バックオフォスソフト</vt:lpstr>
      <vt:lpstr>介護ソフト不変</vt:lpstr>
      <vt:lpstr>介護ソフト変動</vt:lpstr>
      <vt:lpstr>見守り機器</vt:lpstr>
      <vt:lpstr>見守り機器とインカム</vt:lpstr>
      <vt:lpstr>移乗支援</vt:lpstr>
      <vt:lpstr>パッケージ型</vt:lpstr>
      <vt:lpstr>機器導入と業務改善</vt:lpstr>
      <vt:lpstr>バックオフォスソフト!Print_Area</vt:lpstr>
      <vt:lpstr>パッケージ型!Print_Area</vt:lpstr>
      <vt:lpstr>移乗支援!Print_Area</vt:lpstr>
      <vt:lpstr>介護ソフト不変!Print_Area</vt:lpstr>
      <vt:lpstr>介護ソフト変動!Print_Area</vt:lpstr>
      <vt:lpstr>機器導入と業務改善!Print_Area</vt:lpstr>
      <vt:lpstr>見守り機器!Print_Area</vt:lpstr>
      <vt:lpstr>見守り機器とインカム!Print_Area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2026-07-14T08:33:15Z</dcterms:created>
  <dcterms:modified xsi:type="dcterms:W3CDTF">2026-07-27T02:35:48Z</dcterms:modified>
</cp:coreProperties>
</file>