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Y:\04 地域医療第一班\03 周産期医療\★R7国補正（産科・小児科医療機関等支援事業）\08　事業計画\02　県機関に依頼\01　起案\"/>
    </mc:Choice>
  </mc:AlternateContent>
  <xr:revisionPtr revIDLastSave="0" documentId="13_ncr:1_{3B3033C2-985D-49B1-A45E-01AE725C67A9}" xr6:coauthVersionLast="47" xr6:coauthVersionMax="47" xr10:uidLastSave="{00000000-0000-0000-0000-000000000000}"/>
  <bookViews>
    <workbookView xWindow="-20520" yWindow="-120" windowWidth="20640" windowHeight="11040" xr2:uid="{79B418C7-1795-470F-A9C8-125AE6E96DA1}"/>
  </bookViews>
  <sheets>
    <sheet name="分娩取扱施設支援事業" sheetId="1" r:id="rId1"/>
  </sheet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aa" hidden="1">#REF!</definedName>
    <definedName name="aaaaaaaaaaaaaaaaaa" hidden="1">#REF!</definedName>
    <definedName name="E" hidden="1">#REF!</definedName>
    <definedName name="ff" hidden="1">#REF!</definedName>
    <definedName name="ｌ" hidden="1">#REF!</definedName>
    <definedName name="_xlnm.Print_Area" localSheetId="0">分娩取扱施設支援事業!$A$1:$P$35</definedName>
    <definedName name="_xlnm.Print_Area">#REF!</definedName>
    <definedName name="_xlnm.Print_Titles" localSheetId="0">分娩取扱施設支援事業!$1:$3</definedName>
    <definedName name="ｗ" hidden="1">#REF!</definedName>
    <definedName name="あ" hidden="1">#REF!</definedName>
    <definedName name="ああ" hidden="1">#REF!</definedName>
    <definedName name="い" hidden="1">#REF!</definedName>
    <definedName name="き" hidden="1">#REF!</definedName>
    <definedName name="こ" hidden="1">#REF!</definedName>
    <definedName name="こ」" hidden="1">#REF!</definedName>
    <definedName name="さいとう" hidden="1">#REF!</definedName>
    <definedName name="ブロック">#REF!</definedName>
    <definedName name="医療提供体制施設整備交付金">#REF!</definedName>
    <definedName name="医療提供体制施設整備補助金">#REF!</definedName>
    <definedName name="事業分類">#REF!</definedName>
    <definedName name="組織" hidden="1">#REF!</definedName>
    <definedName name="地域医療介護総合確保基金">#REF!</definedName>
    <definedName name="鉄筋コンクリート">#REF!</definedName>
    <definedName name="特定" hidden="1">#REF!</definedName>
    <definedName name="病床確保料">#REF!</definedName>
    <definedName name="別紙１７" hidden="1">#REF!</definedName>
    <definedName name="別紙３１" hidden="1">#REF!</definedName>
    <definedName name="木造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" l="1"/>
  <c r="N13" i="1"/>
  <c r="N14" i="1"/>
  <c r="O13" i="1"/>
  <c r="M13" i="1"/>
  <c r="M15" i="1"/>
  <c r="L14" i="1"/>
  <c r="L15" i="1"/>
  <c r="J15" i="1"/>
  <c r="G15" i="1"/>
  <c r="L34" i="1"/>
  <c r="J34" i="1"/>
  <c r="G34" i="1"/>
  <c r="L33" i="1"/>
  <c r="J33" i="1"/>
  <c r="G33" i="1"/>
  <c r="L32" i="1"/>
  <c r="J32" i="1"/>
  <c r="G32" i="1"/>
  <c r="L31" i="1"/>
  <c r="J31" i="1"/>
  <c r="G31" i="1"/>
  <c r="L30" i="1"/>
  <c r="J30" i="1"/>
  <c r="G30" i="1"/>
  <c r="L29" i="1"/>
  <c r="J29" i="1"/>
  <c r="M29" i="1" s="1"/>
  <c r="N29" i="1" s="1"/>
  <c r="O29" i="1" s="1"/>
  <c r="G29" i="1"/>
  <c r="L28" i="1"/>
  <c r="J28" i="1"/>
  <c r="G28" i="1"/>
  <c r="L27" i="1"/>
  <c r="J27" i="1"/>
  <c r="G27" i="1"/>
  <c r="L26" i="1"/>
  <c r="J26" i="1"/>
  <c r="G26" i="1"/>
  <c r="L25" i="1"/>
  <c r="J25" i="1"/>
  <c r="G25" i="1"/>
  <c r="L24" i="1"/>
  <c r="J24" i="1"/>
  <c r="G24" i="1"/>
  <c r="L23" i="1"/>
  <c r="J23" i="1"/>
  <c r="G23" i="1"/>
  <c r="L22" i="1"/>
  <c r="J22" i="1"/>
  <c r="G22" i="1"/>
  <c r="L21" i="1"/>
  <c r="J21" i="1"/>
  <c r="G21" i="1"/>
  <c r="L20" i="1"/>
  <c r="J20" i="1"/>
  <c r="G20" i="1"/>
  <c r="L19" i="1"/>
  <c r="J19" i="1"/>
  <c r="G19" i="1"/>
  <c r="L18" i="1"/>
  <c r="J18" i="1"/>
  <c r="G18" i="1"/>
  <c r="L17" i="1"/>
  <c r="J17" i="1"/>
  <c r="G17" i="1"/>
  <c r="L16" i="1"/>
  <c r="J16" i="1"/>
  <c r="G16" i="1"/>
  <c r="J14" i="1"/>
  <c r="M14" i="1" s="1"/>
  <c r="G14" i="1"/>
  <c r="L13" i="1"/>
  <c r="J13" i="1"/>
  <c r="G13" i="1"/>
  <c r="O14" i="1" l="1"/>
  <c r="M16" i="1"/>
  <c r="N16" i="1" s="1"/>
  <c r="O16" i="1" s="1"/>
  <c r="M30" i="1"/>
  <c r="N30" i="1" s="1"/>
  <c r="O30" i="1" s="1"/>
  <c r="M18" i="1"/>
  <c r="N18" i="1" s="1"/>
  <c r="O18" i="1" s="1"/>
  <c r="M34" i="1"/>
  <c r="N34" i="1" s="1"/>
  <c r="O34" i="1" s="1"/>
  <c r="M33" i="1"/>
  <c r="N33" i="1" s="1"/>
  <c r="O33" i="1" s="1"/>
  <c r="M31" i="1"/>
  <c r="N31" i="1" s="1"/>
  <c r="O31" i="1" s="1"/>
  <c r="M26" i="1"/>
  <c r="N26" i="1" s="1"/>
  <c r="O26" i="1" s="1"/>
  <c r="M24" i="1"/>
  <c r="N24" i="1" s="1"/>
  <c r="O24" i="1" s="1"/>
  <c r="M27" i="1"/>
  <c r="N27" i="1" s="1"/>
  <c r="O27" i="1" s="1"/>
  <c r="O15" i="1"/>
  <c r="M23" i="1"/>
  <c r="N23" i="1" s="1"/>
  <c r="O23" i="1" s="1"/>
  <c r="M28" i="1"/>
  <c r="N28" i="1" s="1"/>
  <c r="O28" i="1" s="1"/>
  <c r="M21" i="1"/>
  <c r="N21" i="1" s="1"/>
  <c r="O21" i="1" s="1"/>
  <c r="M22" i="1"/>
  <c r="N22" i="1" s="1"/>
  <c r="O22" i="1" s="1"/>
  <c r="M19" i="1"/>
  <c r="N19" i="1" s="1"/>
  <c r="O19" i="1" s="1"/>
  <c r="M17" i="1"/>
  <c r="N17" i="1" s="1"/>
  <c r="O17" i="1" s="1"/>
  <c r="M20" i="1"/>
  <c r="N20" i="1" s="1"/>
  <c r="O20" i="1" s="1"/>
  <c r="M25" i="1"/>
  <c r="N25" i="1" s="1"/>
  <c r="O25" i="1" s="1"/>
  <c r="M32" i="1"/>
  <c r="N32" i="1" s="1"/>
  <c r="O32" i="1" s="1"/>
</calcChain>
</file>

<file path=xl/sharedStrings.xml><?xml version="1.0" encoding="utf-8"?>
<sst xmlns="http://schemas.openxmlformats.org/spreadsheetml/2006/main" count="70" uniqueCount="42">
  <si>
    <t>分娩取扱施設支援事業　経費所要額調　様式</t>
    <rPh sb="11" eb="13">
      <t>ケイヒ</t>
    </rPh>
    <rPh sb="13" eb="15">
      <t>ショヨウ</t>
    </rPh>
    <rPh sb="15" eb="16">
      <t>ガク</t>
    </rPh>
    <rPh sb="16" eb="17">
      <t>シラ</t>
    </rPh>
    <phoneticPr fontId="2"/>
  </si>
  <si>
    <t>施設に記載・入力頂く箇所</t>
    <rPh sb="0" eb="2">
      <t>シセツ</t>
    </rPh>
    <rPh sb="3" eb="5">
      <t>キサイ</t>
    </rPh>
    <rPh sb="6" eb="8">
      <t>ニュウリョク</t>
    </rPh>
    <rPh sb="8" eb="9">
      <t>イタダ</t>
    </rPh>
    <rPh sb="10" eb="12">
      <t>カショ</t>
    </rPh>
    <phoneticPr fontId="2"/>
  </si>
  <si>
    <t>都道府県に入力頂く箇所</t>
    <rPh sb="0" eb="4">
      <t>トドウフケン</t>
    </rPh>
    <rPh sb="5" eb="7">
      <t>ニュウリョク</t>
    </rPh>
    <rPh sb="6" eb="7">
      <t>キニュウ</t>
    </rPh>
    <rPh sb="7" eb="8">
      <t>イタダ</t>
    </rPh>
    <rPh sb="9" eb="11">
      <t>カショ</t>
    </rPh>
    <phoneticPr fontId="2"/>
  </si>
  <si>
    <t>No</t>
  </si>
  <si>
    <t>医療機関名</t>
    <rPh sb="0" eb="2">
      <t>イリョウ</t>
    </rPh>
    <rPh sb="2" eb="4">
      <t>キカン</t>
    </rPh>
    <rPh sb="4" eb="5">
      <t>メイ</t>
    </rPh>
    <phoneticPr fontId="6"/>
  </si>
  <si>
    <t>令和７年４月１日～９月30日までの分娩取扱件数が25件以上であること</t>
    <phoneticPr fontId="6"/>
  </si>
  <si>
    <t>令和６年度における分娩取扱件数が、令和５年度における分娩取扱件数の前年比（ｰ５％以上、ｰ15％が上限）</t>
    <rPh sb="33" eb="35">
      <t>ゼンネン</t>
    </rPh>
    <rPh sb="35" eb="36">
      <t>ヒ</t>
    </rPh>
    <rPh sb="40" eb="42">
      <t>イジョウ</t>
    </rPh>
    <rPh sb="48" eb="50">
      <t>ジョウゲン</t>
    </rPh>
    <phoneticPr fontId="2"/>
  </si>
  <si>
    <t>分娩数減少率
（５～15で選択）
※小数点以下は切り捨て</t>
    <rPh sb="13" eb="15">
      <t>センタク</t>
    </rPh>
    <rPh sb="18" eb="21">
      <t>ショウスウテン</t>
    </rPh>
    <rPh sb="21" eb="23">
      <t>イカ</t>
    </rPh>
    <rPh sb="24" eb="25">
      <t>キ</t>
    </rPh>
    <rPh sb="26" eb="27">
      <t>ス</t>
    </rPh>
    <phoneticPr fontId="6"/>
  </si>
  <si>
    <t>補助単価</t>
    <rPh sb="0" eb="2">
      <t>ホジョ</t>
    </rPh>
    <rPh sb="2" eb="4">
      <t>タンカ</t>
    </rPh>
    <phoneticPr fontId="6"/>
  </si>
  <si>
    <t>基準額</t>
    <rPh sb="0" eb="2">
      <t>キジュン</t>
    </rPh>
    <rPh sb="2" eb="3">
      <t>ガク</t>
    </rPh>
    <phoneticPr fontId="6"/>
  </si>
  <si>
    <t>対象経費の
支出予定額</t>
    <phoneticPr fontId="6"/>
  </si>
  <si>
    <t>選定額</t>
    <phoneticPr fontId="6"/>
  </si>
  <si>
    <t>国庫補助
基本額</t>
    <phoneticPr fontId="6"/>
  </si>
  <si>
    <t>国庫補助
所要額
(千円未満切り捨て)</t>
    <rPh sb="10" eb="11">
      <t>セン</t>
    </rPh>
    <rPh sb="11" eb="14">
      <t>エンミマン</t>
    </rPh>
    <rPh sb="14" eb="15">
      <t>キ</t>
    </rPh>
    <rPh sb="16" eb="17">
      <t>ス</t>
    </rPh>
    <phoneticPr fontId="6"/>
  </si>
  <si>
    <t>備考</t>
  </si>
  <si>
    <t>A</t>
    <phoneticPr fontId="6"/>
  </si>
  <si>
    <t>B</t>
    <phoneticPr fontId="6"/>
  </si>
  <si>
    <t>C＝A*B</t>
    <phoneticPr fontId="6"/>
  </si>
  <si>
    <t>D</t>
    <phoneticPr fontId="6"/>
  </si>
  <si>
    <t>E=D*A/100</t>
    <phoneticPr fontId="6"/>
  </si>
  <si>
    <t>F＝C,Eの最少額</t>
    <rPh sb="6" eb="8">
      <t>サイショウ</t>
    </rPh>
    <rPh sb="8" eb="9">
      <t>ガク</t>
    </rPh>
    <phoneticPr fontId="6"/>
  </si>
  <si>
    <t>選択</t>
    <rPh sb="0" eb="2">
      <t>センタク</t>
    </rPh>
    <phoneticPr fontId="2"/>
  </si>
  <si>
    <t>件</t>
    <rPh sb="0" eb="1">
      <t>ケン</t>
    </rPh>
    <phoneticPr fontId="6"/>
  </si>
  <si>
    <t>％</t>
    <phoneticPr fontId="6"/>
  </si>
  <si>
    <t>円</t>
    <rPh sb="0" eb="1">
      <t>エン</t>
    </rPh>
    <phoneticPr fontId="6"/>
  </si>
  <si>
    <t>記入例１</t>
    <rPh sb="0" eb="2">
      <t>キニュウ</t>
    </rPh>
    <rPh sb="2" eb="3">
      <t>レイ</t>
    </rPh>
    <phoneticPr fontId="2"/>
  </si>
  <si>
    <t>厚生病院</t>
    <rPh sb="0" eb="2">
      <t>コウセイ</t>
    </rPh>
    <rPh sb="2" eb="4">
      <t>ビョウイン</t>
    </rPh>
    <phoneticPr fontId="2"/>
  </si>
  <si>
    <t>〇</t>
  </si>
  <si>
    <t>記入例２</t>
    <rPh sb="0" eb="2">
      <t>キニュウ</t>
    </rPh>
    <rPh sb="2" eb="3">
      <t>レイ</t>
    </rPh>
    <phoneticPr fontId="2"/>
  </si>
  <si>
    <t>労働産院</t>
    <rPh sb="0" eb="2">
      <t>ロウドウ</t>
    </rPh>
    <rPh sb="2" eb="4">
      <t>サンイン</t>
    </rPh>
    <phoneticPr fontId="2"/>
  </si>
  <si>
    <t>　</t>
  </si>
  <si>
    <t>〇</t>
    <phoneticPr fontId="6"/>
  </si>
  <si>
    <t>分娩数減少率（５～15）</t>
    <phoneticPr fontId="6"/>
  </si>
  <si>
    <t>×</t>
    <phoneticPr fontId="6"/>
  </si>
  <si>
    <t>宮城県</t>
    <rPh sb="0" eb="3">
      <t>ミヤギケン</t>
    </rPh>
    <phoneticPr fontId="2"/>
  </si>
  <si>
    <r>
      <t>厚労省記載もしくは自動計算される箇所</t>
    </r>
    <r>
      <rPr>
        <b/>
        <sz val="11"/>
        <color rgb="FFFF0000"/>
        <rFont val="メイリオ"/>
        <family val="3"/>
        <charset val="128"/>
      </rPr>
      <t>（入力不要）</t>
    </r>
    <rPh sb="0" eb="3">
      <t>コウロウショウ</t>
    </rPh>
    <rPh sb="3" eb="5">
      <t>キサイ</t>
    </rPh>
    <rPh sb="9" eb="11">
      <t>ジドウ</t>
    </rPh>
    <rPh sb="11" eb="13">
      <t>ケイサン</t>
    </rPh>
    <rPh sb="16" eb="18">
      <t>カショ</t>
    </rPh>
    <rPh sb="19" eb="21">
      <t>ニュウリョク</t>
    </rPh>
    <rPh sb="21" eb="23">
      <t>フヨウ</t>
    </rPh>
    <phoneticPr fontId="2"/>
  </si>
  <si>
    <r>
      <rPr>
        <b/>
        <sz val="11"/>
        <color rgb="FFFF0000"/>
        <rFont val="メイリオ"/>
        <family val="3"/>
        <charset val="128"/>
      </rPr>
      <t>令和７年度の</t>
    </r>
    <r>
      <rPr>
        <sz val="11"/>
        <color rgb="FF000000"/>
        <rFont val="メイリオ"/>
        <family val="3"/>
        <charset val="128"/>
      </rPr>
      <t>分娩取扱施設の運営に必要な医師・看護師・助産師に係る下記の経費
・職員基本給
・職員諸手当
・諸謝金
・社会保険料</t>
    </r>
    <rPh sb="0" eb="2">
      <t>レイワ</t>
    </rPh>
    <rPh sb="3" eb="5">
      <t>ネンド</t>
    </rPh>
    <phoneticPr fontId="6"/>
  </si>
  <si>
    <r>
      <rPr>
        <b/>
        <sz val="11"/>
        <color rgb="FF000000"/>
        <rFont val="メイリオ"/>
        <family val="3"/>
        <charset val="128"/>
      </rPr>
      <t>令和
５年度</t>
    </r>
    <r>
      <rPr>
        <sz val="11"/>
        <color rgb="FF000000"/>
        <rFont val="メイリオ"/>
        <family val="3"/>
        <charset val="128"/>
      </rPr>
      <t>の分娩取扱件数</t>
    </r>
    <phoneticPr fontId="6"/>
  </si>
  <si>
    <r>
      <rPr>
        <b/>
        <sz val="11"/>
        <color rgb="FF000000"/>
        <rFont val="メイリオ"/>
        <family val="3"/>
        <charset val="128"/>
      </rPr>
      <t>令和
６年度</t>
    </r>
    <r>
      <rPr>
        <sz val="11"/>
        <color rgb="FF000000"/>
        <rFont val="メイリオ"/>
        <family val="3"/>
        <charset val="128"/>
      </rPr>
      <t>の分娩取扱件数</t>
    </r>
    <rPh sb="7" eb="9">
      <t>ブンベン</t>
    </rPh>
    <rPh sb="9" eb="11">
      <t>トリアツカイ</t>
    </rPh>
    <rPh sb="11" eb="13">
      <t>ケンスウ</t>
    </rPh>
    <phoneticPr fontId="6"/>
  </si>
  <si>
    <t>F</t>
    <phoneticPr fontId="6"/>
  </si>
  <si>
    <t>I＝F×補助率１/２</t>
    <rPh sb="4" eb="6">
      <t>ホジョ</t>
    </rPh>
    <rPh sb="6" eb="7">
      <t>リツ</t>
    </rPh>
    <phoneticPr fontId="6"/>
  </si>
  <si>
    <t>※見込み額を入力願います。</t>
    <rPh sb="1" eb="3">
      <t>ミコ</t>
    </rPh>
    <rPh sb="4" eb="5">
      <t>ガク</t>
    </rPh>
    <rPh sb="6" eb="8">
      <t>ニュウリョク</t>
    </rPh>
    <rPh sb="8" eb="9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</si>
</sst>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 "/>
  </numFmts>
  <fonts count="17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メイリオ"/>
      <family val="3"/>
    </font>
    <font>
      <sz val="11"/>
      <color rgb="FF000000"/>
      <name val="メイリオ"/>
      <family val="3"/>
    </font>
    <font>
      <sz val="11"/>
      <color rgb="FF000000"/>
      <name val="メイリオ"/>
      <family val="3"/>
      <charset val="128"/>
    </font>
    <font>
      <sz val="11"/>
      <name val="メイリオ"/>
      <family val="3"/>
      <charset val="128"/>
    </font>
    <font>
      <sz val="11"/>
      <name val="游ゴシック"/>
      <family val="3"/>
      <charset val="128"/>
      <scheme val="minor"/>
    </font>
    <font>
      <sz val="11"/>
      <name val="メイリオ"/>
      <family val="3"/>
    </font>
    <font>
      <b/>
      <sz val="11"/>
      <color rgb="FFFF0000"/>
      <name val="メイリオ"/>
      <family val="3"/>
      <charset val="128"/>
    </font>
    <font>
      <b/>
      <sz val="14"/>
      <color rgb="FFFF0000"/>
      <name val="メイリオ"/>
      <family val="3"/>
      <charset val="128"/>
    </font>
    <font>
      <b/>
      <sz val="11"/>
      <color rgb="FF000000"/>
      <name val="メイリオ"/>
      <family val="3"/>
      <charset val="128"/>
    </font>
    <font>
      <sz val="11"/>
      <color rgb="FFFF0000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000000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0" xfId="2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7" xfId="0" applyFont="1" applyBorder="1" applyAlignment="1">
      <alignment horizontal="right" vertical="center" wrapText="1"/>
    </xf>
    <xf numFmtId="0" fontId="10" fillId="0" borderId="8" xfId="0" applyFont="1" applyBorder="1" applyAlignment="1">
      <alignment horizontal="right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176" fontId="9" fillId="5" borderId="8" xfId="1" applyNumberFormat="1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177" fontId="9" fillId="5" borderId="8" xfId="0" applyNumberFormat="1" applyFont="1" applyFill="1" applyBorder="1" applyAlignment="1">
      <alignment horizontal="center" vertical="center" wrapText="1"/>
    </xf>
    <xf numFmtId="177" fontId="9" fillId="3" borderId="8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176" fontId="9" fillId="5" borderId="19" xfId="1" applyNumberFormat="1" applyFont="1" applyFill="1" applyBorder="1" applyAlignment="1">
      <alignment horizontal="center" vertical="center" wrapText="1"/>
    </xf>
    <xf numFmtId="177" fontId="9" fillId="5" borderId="19" xfId="0" applyNumberFormat="1" applyFont="1" applyFill="1" applyBorder="1" applyAlignment="1">
      <alignment horizontal="center" vertical="center" wrapText="1"/>
    </xf>
    <xf numFmtId="177" fontId="9" fillId="3" borderId="21" xfId="0" applyNumberFormat="1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176" fontId="9" fillId="5" borderId="7" xfId="1" applyNumberFormat="1" applyFont="1" applyFill="1" applyBorder="1" applyAlignment="1">
      <alignment horizontal="center" vertical="center" wrapText="1"/>
    </xf>
    <xf numFmtId="177" fontId="9" fillId="5" borderId="7" xfId="0" applyNumberFormat="1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9" fillId="6" borderId="28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9" fillId="7" borderId="14" xfId="0" applyFont="1" applyFill="1" applyBorder="1" applyAlignment="1">
      <alignment horizontal="left" vertical="center" wrapText="1"/>
    </xf>
    <xf numFmtId="0" fontId="9" fillId="8" borderId="24" xfId="0" applyFont="1" applyFill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9" fillId="7" borderId="3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</cellXfs>
  <cellStyles count="3">
    <cellStyle name="パーセント" xfId="1" builtinId="5"/>
    <cellStyle name="標準" xfId="0" builtinId="0"/>
    <cellStyle name="標準 2" xfId="2" xr:uid="{EE596502-883D-4596-9D11-AE074FA88676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F3585-BB35-4DDF-A13C-9D2CD0FF55E9}">
  <sheetPr>
    <tabColor rgb="FFFFC000"/>
    <outlinePr summaryRight="0"/>
    <pageSetUpPr fitToPage="1"/>
  </sheetPr>
  <dimension ref="A1:P52"/>
  <sheetViews>
    <sheetView showGridLines="0" tabSelected="1" view="pageBreakPreview" topLeftCell="G10" zoomScale="85" zoomScaleNormal="100" zoomScaleSheetLayoutView="85" workbookViewId="0">
      <selection activeCell="K10" sqref="K10"/>
    </sheetView>
  </sheetViews>
  <sheetFormatPr defaultRowHeight="18.75"/>
  <cols>
    <col min="1" max="1" width="4.375" style="2" customWidth="1"/>
    <col min="2" max="2" width="9.375" style="2" bestFit="1" customWidth="1"/>
    <col min="3" max="3" width="39.875" style="2" customWidth="1"/>
    <col min="4" max="4" width="13.25" style="2" bestFit="1" customWidth="1"/>
    <col min="5" max="6" width="7.375" style="2" bestFit="1" customWidth="1"/>
    <col min="7" max="7" width="19.625" style="2" customWidth="1"/>
    <col min="8" max="8" width="23.875" style="2" customWidth="1"/>
    <col min="9" max="10" width="17.875" style="2" customWidth="1"/>
    <col min="11" max="11" width="26.375" style="2" customWidth="1"/>
    <col min="12" max="13" width="17.875" style="2" customWidth="1"/>
    <col min="14" max="15" width="17.875" style="62" customWidth="1"/>
    <col min="16" max="16384" width="9" style="2"/>
  </cols>
  <sheetData>
    <row r="1" spans="1:16">
      <c r="A1" s="1"/>
      <c r="N1" s="3"/>
      <c r="O1" s="3"/>
    </row>
    <row r="2" spans="1:16" ht="24.75" customHeight="1" thickBot="1">
      <c r="N2" s="3"/>
      <c r="O2" s="3"/>
    </row>
    <row r="3" spans="1:16" ht="47.25" customHeight="1">
      <c r="B3" s="75" t="s">
        <v>0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7"/>
    </row>
    <row r="4" spans="1:16" ht="30" customHeight="1" thickBot="1">
      <c r="B4" s="78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80"/>
    </row>
    <row r="5" spans="1:16" ht="30" customHeight="1">
      <c r="B5" s="81" t="s">
        <v>1</v>
      </c>
      <c r="C5" s="81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30" hidden="1" customHeight="1">
      <c r="B6" s="82" t="s">
        <v>2</v>
      </c>
      <c r="C6" s="82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30" customHeight="1">
      <c r="B7" s="83" t="s">
        <v>35</v>
      </c>
      <c r="C7" s="8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ht="30" customHeight="1">
      <c r="B8" s="4"/>
      <c r="C8" s="4"/>
      <c r="D8" s="4"/>
      <c r="E8" s="4"/>
      <c r="F8" s="4"/>
      <c r="N8" s="2"/>
      <c r="O8" s="2"/>
    </row>
    <row r="9" spans="1:16" ht="30" customHeight="1">
      <c r="B9" s="84" t="s">
        <v>34</v>
      </c>
      <c r="C9" s="85"/>
      <c r="D9" s="4"/>
      <c r="E9" s="4"/>
      <c r="F9" s="4"/>
      <c r="G9" s="86"/>
      <c r="H9" s="86"/>
      <c r="I9" s="86"/>
      <c r="J9" s="5"/>
      <c r="K9" s="5"/>
      <c r="L9" s="5"/>
      <c r="M9" s="5"/>
      <c r="N9" s="5"/>
      <c r="O9" s="5"/>
      <c r="P9" s="4"/>
    </row>
    <row r="10" spans="1:16" ht="131.25">
      <c r="B10" s="6" t="s">
        <v>3</v>
      </c>
      <c r="C10" s="65" t="s">
        <v>4</v>
      </c>
      <c r="D10" s="66" t="s">
        <v>5</v>
      </c>
      <c r="E10" s="67" t="s">
        <v>37</v>
      </c>
      <c r="F10" s="67" t="s">
        <v>38</v>
      </c>
      <c r="G10" s="7" t="s">
        <v>6</v>
      </c>
      <c r="H10" s="68" t="s">
        <v>7</v>
      </c>
      <c r="I10" s="8" t="s">
        <v>8</v>
      </c>
      <c r="J10" s="9" t="s">
        <v>9</v>
      </c>
      <c r="K10" s="69" t="s">
        <v>36</v>
      </c>
      <c r="L10" s="9" t="s">
        <v>10</v>
      </c>
      <c r="M10" s="9" t="s">
        <v>11</v>
      </c>
      <c r="N10" s="10" t="s">
        <v>12</v>
      </c>
      <c r="O10" s="11" t="s">
        <v>13</v>
      </c>
      <c r="P10" s="12" t="s">
        <v>14</v>
      </c>
    </row>
    <row r="11" spans="1:16" s="13" customFormat="1">
      <c r="B11" s="14"/>
      <c r="C11" s="15"/>
      <c r="D11" s="16"/>
      <c r="E11" s="14"/>
      <c r="F11" s="14"/>
      <c r="G11" s="14"/>
      <c r="H11" s="14" t="s">
        <v>15</v>
      </c>
      <c r="I11" s="14" t="s">
        <v>16</v>
      </c>
      <c r="J11" s="14" t="s">
        <v>17</v>
      </c>
      <c r="K11" s="14" t="s">
        <v>18</v>
      </c>
      <c r="L11" s="14" t="s">
        <v>19</v>
      </c>
      <c r="M11" s="14" t="s">
        <v>20</v>
      </c>
      <c r="N11" s="14" t="s">
        <v>39</v>
      </c>
      <c r="O11" s="17" t="s">
        <v>40</v>
      </c>
      <c r="P11" s="18"/>
    </row>
    <row r="12" spans="1:16" s="13" customFormat="1">
      <c r="B12" s="14"/>
      <c r="C12" s="15"/>
      <c r="D12" s="19" t="s">
        <v>21</v>
      </c>
      <c r="E12" s="20" t="s">
        <v>22</v>
      </c>
      <c r="F12" s="20" t="s">
        <v>22</v>
      </c>
      <c r="G12" s="20" t="s">
        <v>23</v>
      </c>
      <c r="H12" s="20" t="s">
        <v>21</v>
      </c>
      <c r="I12" s="20" t="s">
        <v>24</v>
      </c>
      <c r="J12" s="20" t="s">
        <v>24</v>
      </c>
      <c r="K12" s="20" t="s">
        <v>24</v>
      </c>
      <c r="L12" s="20" t="s">
        <v>24</v>
      </c>
      <c r="M12" s="20" t="s">
        <v>24</v>
      </c>
      <c r="N12" s="20" t="s">
        <v>24</v>
      </c>
      <c r="O12" s="20" t="s">
        <v>24</v>
      </c>
      <c r="P12" s="18"/>
    </row>
    <row r="13" spans="1:16">
      <c r="B13" s="63" t="s">
        <v>25</v>
      </c>
      <c r="C13" s="21" t="s">
        <v>26</v>
      </c>
      <c r="D13" s="22" t="s">
        <v>27</v>
      </c>
      <c r="E13" s="22">
        <v>1118</v>
      </c>
      <c r="F13" s="22">
        <v>1031</v>
      </c>
      <c r="G13" s="23">
        <f>(F13-E13)/E13</f>
        <v>-7.7817531305903395E-2</v>
      </c>
      <c r="H13" s="24">
        <v>7</v>
      </c>
      <c r="I13" s="25">
        <v>1160000</v>
      </c>
      <c r="J13" s="25">
        <f>H13*I13</f>
        <v>8120000</v>
      </c>
      <c r="K13" s="26">
        <v>150000000</v>
      </c>
      <c r="L13" s="25">
        <f>K13*H13/100</f>
        <v>10500000</v>
      </c>
      <c r="M13" s="25">
        <f>MIN(J13,L13)</f>
        <v>8120000</v>
      </c>
      <c r="N13" s="25">
        <f>M13</f>
        <v>8120000</v>
      </c>
      <c r="O13" s="25">
        <f>ROUNDDOWN(N13/2,-3)</f>
        <v>4060000</v>
      </c>
      <c r="P13" s="27"/>
    </row>
    <row r="14" spans="1:16" ht="19.5" thickBot="1">
      <c r="B14" s="64" t="s">
        <v>28</v>
      </c>
      <c r="C14" s="28" t="s">
        <v>29</v>
      </c>
      <c r="D14" s="29" t="s">
        <v>27</v>
      </c>
      <c r="E14" s="30">
        <v>202</v>
      </c>
      <c r="F14" s="30">
        <v>130</v>
      </c>
      <c r="G14" s="31">
        <f t="shared" ref="G14:G34" si="0">(F14-E14)/E14</f>
        <v>-0.35643564356435642</v>
      </c>
      <c r="H14" s="29">
        <v>15</v>
      </c>
      <c r="I14" s="32">
        <v>1160000</v>
      </c>
      <c r="J14" s="32">
        <f t="shared" ref="J14:J34" si="1">H14*I14</f>
        <v>17400000</v>
      </c>
      <c r="K14" s="33">
        <v>31400000</v>
      </c>
      <c r="L14" s="32">
        <f>K14*H14/100</f>
        <v>4710000</v>
      </c>
      <c r="M14" s="32">
        <f>MIN(J14,L14)</f>
        <v>4710000</v>
      </c>
      <c r="N14" s="32">
        <f>M14</f>
        <v>4710000</v>
      </c>
      <c r="O14" s="32">
        <f>ROUNDDOWN(N14/2,-3)</f>
        <v>2355000</v>
      </c>
      <c r="P14" s="34"/>
    </row>
    <row r="15" spans="1:16" ht="84" customHeight="1">
      <c r="B15" s="35">
        <v>1</v>
      </c>
      <c r="C15" s="71"/>
      <c r="D15" s="72"/>
      <c r="E15" s="70"/>
      <c r="F15" s="70"/>
      <c r="G15" s="37" t="e">
        <f>(F15-E15)/E15</f>
        <v>#DIV/0!</v>
      </c>
      <c r="H15" s="74"/>
      <c r="I15" s="38">
        <v>1160000</v>
      </c>
      <c r="J15" s="38">
        <f>H15*I15</f>
        <v>0</v>
      </c>
      <c r="K15" s="70"/>
      <c r="L15" s="38">
        <f>K15*H15/100</f>
        <v>0</v>
      </c>
      <c r="M15" s="38">
        <f>MIN(J15,L15)</f>
        <v>0</v>
      </c>
      <c r="N15" s="38">
        <f>M15</f>
        <v>0</v>
      </c>
      <c r="O15" s="38">
        <f>ROUNDDOWN(N15/2,-3)</f>
        <v>0</v>
      </c>
      <c r="P15" s="39" t="s">
        <v>30</v>
      </c>
    </row>
    <row r="16" spans="1:16" ht="19.5" hidden="1" thickBot="1">
      <c r="B16" s="40">
        <v>2</v>
      </c>
      <c r="C16" s="41"/>
      <c r="D16" s="22"/>
      <c r="E16" s="42"/>
      <c r="F16" s="36"/>
      <c r="G16" s="23" t="e">
        <f t="shared" si="0"/>
        <v>#DIV/0!</v>
      </c>
      <c r="H16" s="22"/>
      <c r="I16" s="25">
        <v>1160000</v>
      </c>
      <c r="J16" s="25">
        <f t="shared" si="1"/>
        <v>0</v>
      </c>
      <c r="K16" s="36"/>
      <c r="L16" s="25">
        <f>K16*H16/100</f>
        <v>0</v>
      </c>
      <c r="M16" s="25">
        <f t="shared" ref="M16:M34" si="2">MIN(J16,L16)</f>
        <v>0</v>
      </c>
      <c r="N16" s="25" t="e">
        <f>MIN(M16,#REF!)</f>
        <v>#REF!</v>
      </c>
      <c r="O16" s="25" t="e">
        <f t="shared" ref="O16:O34" si="3">ROUNDDOWN(N16/2,-3)</f>
        <v>#REF!</v>
      </c>
      <c r="P16" s="39" t="s">
        <v>30</v>
      </c>
    </row>
    <row r="17" spans="2:16" ht="19.5" hidden="1" thickBot="1">
      <c r="B17" s="40">
        <v>3</v>
      </c>
      <c r="C17" s="41"/>
      <c r="D17" s="22"/>
      <c r="E17" s="42"/>
      <c r="F17" s="36"/>
      <c r="G17" s="23" t="e">
        <f t="shared" si="0"/>
        <v>#DIV/0!</v>
      </c>
      <c r="H17" s="22"/>
      <c r="I17" s="25">
        <v>1160000</v>
      </c>
      <c r="J17" s="25">
        <f t="shared" si="1"/>
        <v>0</v>
      </c>
      <c r="K17" s="36"/>
      <c r="L17" s="25">
        <f t="shared" ref="L17:L34" si="4">K17*H17/100</f>
        <v>0</v>
      </c>
      <c r="M17" s="25">
        <f t="shared" si="2"/>
        <v>0</v>
      </c>
      <c r="N17" s="25" t="e">
        <f>MIN(M17,#REF!)</f>
        <v>#REF!</v>
      </c>
      <c r="O17" s="25" t="e">
        <f t="shared" si="3"/>
        <v>#REF!</v>
      </c>
      <c r="P17" s="39" t="s">
        <v>30</v>
      </c>
    </row>
    <row r="18" spans="2:16" ht="19.5" hidden="1" thickBot="1">
      <c r="B18" s="40">
        <v>4</v>
      </c>
      <c r="C18" s="41"/>
      <c r="D18" s="22"/>
      <c r="E18" s="42"/>
      <c r="F18" s="36"/>
      <c r="G18" s="23" t="e">
        <f t="shared" si="0"/>
        <v>#DIV/0!</v>
      </c>
      <c r="H18" s="22"/>
      <c r="I18" s="25">
        <v>1160000</v>
      </c>
      <c r="J18" s="25">
        <f t="shared" si="1"/>
        <v>0</v>
      </c>
      <c r="K18" s="36"/>
      <c r="L18" s="25">
        <f t="shared" si="4"/>
        <v>0</v>
      </c>
      <c r="M18" s="25">
        <f t="shared" si="2"/>
        <v>0</v>
      </c>
      <c r="N18" s="25" t="e">
        <f>MIN(M18,#REF!)</f>
        <v>#REF!</v>
      </c>
      <c r="O18" s="25" t="e">
        <f t="shared" si="3"/>
        <v>#REF!</v>
      </c>
      <c r="P18" s="39" t="s">
        <v>30</v>
      </c>
    </row>
    <row r="19" spans="2:16" ht="19.5" hidden="1" thickBot="1">
      <c r="B19" s="40">
        <v>5</v>
      </c>
      <c r="C19" s="41"/>
      <c r="D19" s="22"/>
      <c r="E19" s="42"/>
      <c r="F19" s="36"/>
      <c r="G19" s="23" t="e">
        <f t="shared" si="0"/>
        <v>#DIV/0!</v>
      </c>
      <c r="H19" s="22"/>
      <c r="I19" s="25">
        <v>1160000</v>
      </c>
      <c r="J19" s="25">
        <f t="shared" si="1"/>
        <v>0</v>
      </c>
      <c r="K19" s="36"/>
      <c r="L19" s="25">
        <f t="shared" si="4"/>
        <v>0</v>
      </c>
      <c r="M19" s="25">
        <f t="shared" si="2"/>
        <v>0</v>
      </c>
      <c r="N19" s="25" t="e">
        <f>MIN(M19,#REF!)</f>
        <v>#REF!</v>
      </c>
      <c r="O19" s="25" t="e">
        <f t="shared" si="3"/>
        <v>#REF!</v>
      </c>
      <c r="P19" s="39" t="s">
        <v>30</v>
      </c>
    </row>
    <row r="20" spans="2:16" ht="19.5" hidden="1" thickBot="1">
      <c r="B20" s="40">
        <v>6</v>
      </c>
      <c r="C20" s="41"/>
      <c r="D20" s="22"/>
      <c r="E20" s="42"/>
      <c r="F20" s="36"/>
      <c r="G20" s="23" t="e">
        <f t="shared" si="0"/>
        <v>#DIV/0!</v>
      </c>
      <c r="H20" s="22"/>
      <c r="I20" s="25">
        <v>1160000</v>
      </c>
      <c r="J20" s="25">
        <f t="shared" si="1"/>
        <v>0</v>
      </c>
      <c r="K20" s="36"/>
      <c r="L20" s="25">
        <f t="shared" si="4"/>
        <v>0</v>
      </c>
      <c r="M20" s="25">
        <f t="shared" si="2"/>
        <v>0</v>
      </c>
      <c r="N20" s="25" t="e">
        <f>MIN(M20,#REF!)</f>
        <v>#REF!</v>
      </c>
      <c r="O20" s="25" t="e">
        <f t="shared" si="3"/>
        <v>#REF!</v>
      </c>
      <c r="P20" s="39" t="s">
        <v>30</v>
      </c>
    </row>
    <row r="21" spans="2:16" ht="19.5" hidden="1" thickBot="1">
      <c r="B21" s="40">
        <v>7</v>
      </c>
      <c r="C21" s="41"/>
      <c r="D21" s="22"/>
      <c r="E21" s="42"/>
      <c r="F21" s="36"/>
      <c r="G21" s="23" t="e">
        <f t="shared" si="0"/>
        <v>#DIV/0!</v>
      </c>
      <c r="H21" s="22"/>
      <c r="I21" s="25">
        <v>1160000</v>
      </c>
      <c r="J21" s="25">
        <f t="shared" si="1"/>
        <v>0</v>
      </c>
      <c r="K21" s="36"/>
      <c r="L21" s="25">
        <f t="shared" si="4"/>
        <v>0</v>
      </c>
      <c r="M21" s="25">
        <f t="shared" si="2"/>
        <v>0</v>
      </c>
      <c r="N21" s="25" t="e">
        <f>MIN(M21,#REF!)</f>
        <v>#REF!</v>
      </c>
      <c r="O21" s="25" t="e">
        <f t="shared" si="3"/>
        <v>#REF!</v>
      </c>
      <c r="P21" s="39" t="s">
        <v>30</v>
      </c>
    </row>
    <row r="22" spans="2:16" ht="19.5" hidden="1" thickBot="1">
      <c r="B22" s="40">
        <v>8</v>
      </c>
      <c r="C22" s="41"/>
      <c r="D22" s="22"/>
      <c r="E22" s="42"/>
      <c r="F22" s="36"/>
      <c r="G22" s="23" t="e">
        <f t="shared" si="0"/>
        <v>#DIV/0!</v>
      </c>
      <c r="H22" s="22"/>
      <c r="I22" s="25">
        <v>1160000</v>
      </c>
      <c r="J22" s="25">
        <f t="shared" si="1"/>
        <v>0</v>
      </c>
      <c r="K22" s="36"/>
      <c r="L22" s="25">
        <f t="shared" si="4"/>
        <v>0</v>
      </c>
      <c r="M22" s="25">
        <f t="shared" si="2"/>
        <v>0</v>
      </c>
      <c r="N22" s="25" t="e">
        <f>MIN(M22,#REF!)</f>
        <v>#REF!</v>
      </c>
      <c r="O22" s="25" t="e">
        <f t="shared" si="3"/>
        <v>#REF!</v>
      </c>
      <c r="P22" s="39" t="s">
        <v>30</v>
      </c>
    </row>
    <row r="23" spans="2:16" ht="19.5" hidden="1" thickBot="1">
      <c r="B23" s="40">
        <v>9</v>
      </c>
      <c r="C23" s="41"/>
      <c r="D23" s="22"/>
      <c r="E23" s="42"/>
      <c r="F23" s="36"/>
      <c r="G23" s="23" t="e">
        <f t="shared" si="0"/>
        <v>#DIV/0!</v>
      </c>
      <c r="H23" s="22"/>
      <c r="I23" s="25">
        <v>1160000</v>
      </c>
      <c r="J23" s="25">
        <f t="shared" si="1"/>
        <v>0</v>
      </c>
      <c r="K23" s="36"/>
      <c r="L23" s="25">
        <f t="shared" si="4"/>
        <v>0</v>
      </c>
      <c r="M23" s="25">
        <f t="shared" si="2"/>
        <v>0</v>
      </c>
      <c r="N23" s="25" t="e">
        <f>MIN(M23,#REF!)</f>
        <v>#REF!</v>
      </c>
      <c r="O23" s="25" t="e">
        <f t="shared" si="3"/>
        <v>#REF!</v>
      </c>
      <c r="P23" s="39" t="s">
        <v>30</v>
      </c>
    </row>
    <row r="24" spans="2:16" ht="19.5" hidden="1" thickBot="1">
      <c r="B24" s="40">
        <v>10</v>
      </c>
      <c r="C24" s="41"/>
      <c r="D24" s="22"/>
      <c r="E24" s="42"/>
      <c r="F24" s="36"/>
      <c r="G24" s="23" t="e">
        <f t="shared" si="0"/>
        <v>#DIV/0!</v>
      </c>
      <c r="H24" s="22"/>
      <c r="I24" s="25">
        <v>1160000</v>
      </c>
      <c r="J24" s="25">
        <f t="shared" si="1"/>
        <v>0</v>
      </c>
      <c r="K24" s="36"/>
      <c r="L24" s="25">
        <f t="shared" si="4"/>
        <v>0</v>
      </c>
      <c r="M24" s="25">
        <f t="shared" si="2"/>
        <v>0</v>
      </c>
      <c r="N24" s="25" t="e">
        <f>MIN(M24,#REF!)</f>
        <v>#REF!</v>
      </c>
      <c r="O24" s="25" t="e">
        <f t="shared" si="3"/>
        <v>#REF!</v>
      </c>
      <c r="P24" s="39" t="s">
        <v>30</v>
      </c>
    </row>
    <row r="25" spans="2:16" ht="19.5" hidden="1" thickBot="1">
      <c r="B25" s="40">
        <v>11</v>
      </c>
      <c r="C25" s="41"/>
      <c r="D25" s="22"/>
      <c r="E25" s="42"/>
      <c r="F25" s="36"/>
      <c r="G25" s="23" t="e">
        <f t="shared" si="0"/>
        <v>#DIV/0!</v>
      </c>
      <c r="H25" s="22"/>
      <c r="I25" s="25">
        <v>1160000</v>
      </c>
      <c r="J25" s="25">
        <f t="shared" si="1"/>
        <v>0</v>
      </c>
      <c r="K25" s="36"/>
      <c r="L25" s="25">
        <f t="shared" si="4"/>
        <v>0</v>
      </c>
      <c r="M25" s="25">
        <f t="shared" si="2"/>
        <v>0</v>
      </c>
      <c r="N25" s="25" t="e">
        <f>MIN(M25,#REF!)</f>
        <v>#REF!</v>
      </c>
      <c r="O25" s="25" t="e">
        <f t="shared" si="3"/>
        <v>#REF!</v>
      </c>
      <c r="P25" s="39" t="s">
        <v>30</v>
      </c>
    </row>
    <row r="26" spans="2:16" ht="19.5" hidden="1" thickBot="1">
      <c r="B26" s="40">
        <v>12</v>
      </c>
      <c r="C26" s="41"/>
      <c r="D26" s="22"/>
      <c r="E26" s="42"/>
      <c r="F26" s="36"/>
      <c r="G26" s="23" t="e">
        <f t="shared" si="0"/>
        <v>#DIV/0!</v>
      </c>
      <c r="H26" s="22"/>
      <c r="I26" s="25">
        <v>1160000</v>
      </c>
      <c r="J26" s="25">
        <f t="shared" si="1"/>
        <v>0</v>
      </c>
      <c r="K26" s="36"/>
      <c r="L26" s="25">
        <f t="shared" si="4"/>
        <v>0</v>
      </c>
      <c r="M26" s="25">
        <f t="shared" si="2"/>
        <v>0</v>
      </c>
      <c r="N26" s="25" t="e">
        <f>MIN(M26,#REF!)</f>
        <v>#REF!</v>
      </c>
      <c r="O26" s="25" t="e">
        <f t="shared" si="3"/>
        <v>#REF!</v>
      </c>
      <c r="P26" s="39" t="s">
        <v>30</v>
      </c>
    </row>
    <row r="27" spans="2:16" ht="19.5" hidden="1" thickBot="1">
      <c r="B27" s="40">
        <v>13</v>
      </c>
      <c r="C27" s="41"/>
      <c r="D27" s="22"/>
      <c r="E27" s="42"/>
      <c r="F27" s="36"/>
      <c r="G27" s="23" t="e">
        <f t="shared" si="0"/>
        <v>#DIV/0!</v>
      </c>
      <c r="H27" s="22"/>
      <c r="I27" s="25">
        <v>1160000</v>
      </c>
      <c r="J27" s="25">
        <f t="shared" si="1"/>
        <v>0</v>
      </c>
      <c r="K27" s="36"/>
      <c r="L27" s="25">
        <f t="shared" si="4"/>
        <v>0</v>
      </c>
      <c r="M27" s="25">
        <f t="shared" si="2"/>
        <v>0</v>
      </c>
      <c r="N27" s="25" t="e">
        <f>MIN(M27,#REF!)</f>
        <v>#REF!</v>
      </c>
      <c r="O27" s="25" t="e">
        <f t="shared" si="3"/>
        <v>#REF!</v>
      </c>
      <c r="P27" s="39" t="s">
        <v>30</v>
      </c>
    </row>
    <row r="28" spans="2:16" ht="19.5" hidden="1" thickBot="1">
      <c r="B28" s="40">
        <v>14</v>
      </c>
      <c r="C28" s="41"/>
      <c r="D28" s="22"/>
      <c r="E28" s="42"/>
      <c r="F28" s="36"/>
      <c r="G28" s="23" t="e">
        <f t="shared" si="0"/>
        <v>#DIV/0!</v>
      </c>
      <c r="H28" s="22"/>
      <c r="I28" s="25">
        <v>1160000</v>
      </c>
      <c r="J28" s="25">
        <f t="shared" si="1"/>
        <v>0</v>
      </c>
      <c r="K28" s="36"/>
      <c r="L28" s="25">
        <f t="shared" si="4"/>
        <v>0</v>
      </c>
      <c r="M28" s="25">
        <f t="shared" si="2"/>
        <v>0</v>
      </c>
      <c r="N28" s="25" t="e">
        <f>MIN(M28,#REF!)</f>
        <v>#REF!</v>
      </c>
      <c r="O28" s="25" t="e">
        <f t="shared" si="3"/>
        <v>#REF!</v>
      </c>
      <c r="P28" s="39" t="s">
        <v>30</v>
      </c>
    </row>
    <row r="29" spans="2:16" ht="19.5" hidden="1" thickBot="1">
      <c r="B29" s="40">
        <v>15</v>
      </c>
      <c r="C29" s="41"/>
      <c r="D29" s="22"/>
      <c r="E29" s="42"/>
      <c r="F29" s="36"/>
      <c r="G29" s="23" t="e">
        <f t="shared" si="0"/>
        <v>#DIV/0!</v>
      </c>
      <c r="H29" s="22"/>
      <c r="I29" s="25">
        <v>1160000</v>
      </c>
      <c r="J29" s="25">
        <f t="shared" si="1"/>
        <v>0</v>
      </c>
      <c r="K29" s="36"/>
      <c r="L29" s="25">
        <f t="shared" si="4"/>
        <v>0</v>
      </c>
      <c r="M29" s="25">
        <f t="shared" si="2"/>
        <v>0</v>
      </c>
      <c r="N29" s="25" t="e">
        <f>MIN(M29,#REF!)</f>
        <v>#REF!</v>
      </c>
      <c r="O29" s="25" t="e">
        <f t="shared" si="3"/>
        <v>#REF!</v>
      </c>
      <c r="P29" s="39" t="s">
        <v>30</v>
      </c>
    </row>
    <row r="30" spans="2:16" ht="19.5" hidden="1" thickBot="1">
      <c r="B30" s="40">
        <v>16</v>
      </c>
      <c r="C30" s="41"/>
      <c r="D30" s="22"/>
      <c r="E30" s="42"/>
      <c r="F30" s="36"/>
      <c r="G30" s="23" t="e">
        <f t="shared" si="0"/>
        <v>#DIV/0!</v>
      </c>
      <c r="H30" s="22"/>
      <c r="I30" s="25">
        <v>1160000</v>
      </c>
      <c r="J30" s="25">
        <f t="shared" si="1"/>
        <v>0</v>
      </c>
      <c r="K30" s="36"/>
      <c r="L30" s="25">
        <f t="shared" si="4"/>
        <v>0</v>
      </c>
      <c r="M30" s="25">
        <f t="shared" si="2"/>
        <v>0</v>
      </c>
      <c r="N30" s="25" t="e">
        <f>MIN(M30,#REF!)</f>
        <v>#REF!</v>
      </c>
      <c r="O30" s="25" t="e">
        <f t="shared" si="3"/>
        <v>#REF!</v>
      </c>
      <c r="P30" s="39" t="s">
        <v>30</v>
      </c>
    </row>
    <row r="31" spans="2:16" ht="19.5" hidden="1" thickBot="1">
      <c r="B31" s="40">
        <v>17</v>
      </c>
      <c r="C31" s="41"/>
      <c r="D31" s="22"/>
      <c r="E31" s="42"/>
      <c r="F31" s="36"/>
      <c r="G31" s="23" t="e">
        <f t="shared" si="0"/>
        <v>#DIV/0!</v>
      </c>
      <c r="H31" s="22"/>
      <c r="I31" s="25">
        <v>1160000</v>
      </c>
      <c r="J31" s="25">
        <f t="shared" si="1"/>
        <v>0</v>
      </c>
      <c r="K31" s="36"/>
      <c r="L31" s="25">
        <f t="shared" si="4"/>
        <v>0</v>
      </c>
      <c r="M31" s="25">
        <f t="shared" si="2"/>
        <v>0</v>
      </c>
      <c r="N31" s="25" t="e">
        <f>MIN(M31,#REF!)</f>
        <v>#REF!</v>
      </c>
      <c r="O31" s="25" t="e">
        <f t="shared" si="3"/>
        <v>#REF!</v>
      </c>
      <c r="P31" s="39" t="s">
        <v>30</v>
      </c>
    </row>
    <row r="32" spans="2:16" ht="19.5" hidden="1" thickBot="1">
      <c r="B32" s="40">
        <v>18</v>
      </c>
      <c r="C32" s="41"/>
      <c r="D32" s="22"/>
      <c r="E32" s="42"/>
      <c r="F32" s="36"/>
      <c r="G32" s="23" t="e">
        <f t="shared" si="0"/>
        <v>#DIV/0!</v>
      </c>
      <c r="H32" s="22"/>
      <c r="I32" s="25">
        <v>1160000</v>
      </c>
      <c r="J32" s="25">
        <f t="shared" si="1"/>
        <v>0</v>
      </c>
      <c r="K32" s="36"/>
      <c r="L32" s="25">
        <f t="shared" si="4"/>
        <v>0</v>
      </c>
      <c r="M32" s="25">
        <f t="shared" si="2"/>
        <v>0</v>
      </c>
      <c r="N32" s="25" t="e">
        <f>MIN(M32,#REF!)</f>
        <v>#REF!</v>
      </c>
      <c r="O32" s="25" t="e">
        <f t="shared" si="3"/>
        <v>#REF!</v>
      </c>
      <c r="P32" s="39" t="s">
        <v>30</v>
      </c>
    </row>
    <row r="33" spans="2:16" ht="19.5" hidden="1" thickBot="1">
      <c r="B33" s="40">
        <v>19</v>
      </c>
      <c r="C33" s="41"/>
      <c r="D33" s="22"/>
      <c r="E33" s="42"/>
      <c r="F33" s="36"/>
      <c r="G33" s="23" t="e">
        <f t="shared" si="0"/>
        <v>#DIV/0!</v>
      </c>
      <c r="H33" s="22"/>
      <c r="I33" s="25">
        <v>1160000</v>
      </c>
      <c r="J33" s="25">
        <f t="shared" si="1"/>
        <v>0</v>
      </c>
      <c r="K33" s="36"/>
      <c r="L33" s="25">
        <f t="shared" si="4"/>
        <v>0</v>
      </c>
      <c r="M33" s="25">
        <f t="shared" si="2"/>
        <v>0</v>
      </c>
      <c r="N33" s="25" t="e">
        <f>MIN(M33,#REF!)</f>
        <v>#REF!</v>
      </c>
      <c r="O33" s="25" t="e">
        <f t="shared" si="3"/>
        <v>#REF!</v>
      </c>
      <c r="P33" s="39" t="s">
        <v>30</v>
      </c>
    </row>
    <row r="34" spans="2:16" ht="19.5" hidden="1" thickBot="1">
      <c r="B34" s="43">
        <v>20</v>
      </c>
      <c r="C34" s="44"/>
      <c r="D34" s="22"/>
      <c r="E34" s="45"/>
      <c r="F34" s="46"/>
      <c r="G34" s="23" t="e">
        <f t="shared" si="0"/>
        <v>#DIV/0!</v>
      </c>
      <c r="H34" s="47"/>
      <c r="I34" s="25">
        <v>1160000</v>
      </c>
      <c r="J34" s="25">
        <f t="shared" si="1"/>
        <v>0</v>
      </c>
      <c r="K34" s="46"/>
      <c r="L34" s="25">
        <f t="shared" si="4"/>
        <v>0</v>
      </c>
      <c r="M34" s="25">
        <f t="shared" si="2"/>
        <v>0</v>
      </c>
      <c r="N34" s="25" t="e">
        <f>MIN(M34,#REF!)</f>
        <v>#REF!</v>
      </c>
      <c r="O34" s="25" t="e">
        <f t="shared" si="3"/>
        <v>#REF!</v>
      </c>
      <c r="P34" s="48" t="s">
        <v>30</v>
      </c>
    </row>
    <row r="35" spans="2:16" ht="19.5" thickBot="1">
      <c r="K35" s="73" t="s">
        <v>41</v>
      </c>
      <c r="N35" s="2"/>
      <c r="O35" s="2"/>
    </row>
    <row r="36" spans="2:16" ht="39" thickTop="1" thickBot="1">
      <c r="D36" s="49" t="s">
        <v>31</v>
      </c>
      <c r="G36" s="50" t="s">
        <v>32</v>
      </c>
      <c r="N36" s="2"/>
      <c r="O36" s="2"/>
    </row>
    <row r="37" spans="2:16" ht="18.75" customHeight="1" thickTop="1" thickBot="1">
      <c r="D37" s="49" t="s">
        <v>33</v>
      </c>
      <c r="G37" s="51">
        <v>5</v>
      </c>
      <c r="H37" s="52"/>
      <c r="I37" s="52"/>
      <c r="J37" s="52"/>
      <c r="K37" s="52"/>
      <c r="L37" s="52"/>
      <c r="M37" s="52"/>
      <c r="N37" s="52"/>
      <c r="O37" s="52"/>
      <c r="P37" s="53"/>
    </row>
    <row r="38" spans="2:16" ht="18.75" customHeight="1" thickTop="1">
      <c r="D38" s="54"/>
      <c r="G38" s="55">
        <v>6</v>
      </c>
      <c r="H38" s="5"/>
      <c r="I38" s="5"/>
      <c r="J38" s="5"/>
      <c r="K38" s="5"/>
      <c r="L38" s="5"/>
      <c r="M38" s="5"/>
      <c r="N38" s="5"/>
      <c r="O38" s="5"/>
      <c r="P38" s="56"/>
    </row>
    <row r="39" spans="2:16" ht="18.75" customHeight="1">
      <c r="D39" s="4"/>
      <c r="G39" s="57">
        <v>7</v>
      </c>
      <c r="H39" s="5"/>
      <c r="I39" s="5"/>
      <c r="J39" s="5"/>
      <c r="K39" s="5"/>
      <c r="L39" s="5"/>
      <c r="M39" s="5"/>
      <c r="N39" s="5"/>
      <c r="O39" s="5"/>
      <c r="P39" s="56"/>
    </row>
    <row r="40" spans="2:16" ht="18.75" customHeight="1">
      <c r="G40" s="55">
        <v>8</v>
      </c>
      <c r="H40" s="5"/>
      <c r="I40" s="5"/>
      <c r="J40" s="5"/>
      <c r="K40" s="5"/>
      <c r="L40" s="5"/>
      <c r="M40" s="5"/>
      <c r="N40" s="5"/>
      <c r="O40" s="5"/>
      <c r="P40" s="56"/>
    </row>
    <row r="41" spans="2:16" ht="18.75" customHeight="1">
      <c r="G41" s="55">
        <v>9</v>
      </c>
      <c r="H41" s="5"/>
      <c r="I41" s="5"/>
      <c r="J41" s="5"/>
      <c r="K41" s="5"/>
      <c r="L41" s="5"/>
      <c r="M41" s="5"/>
      <c r="N41" s="5"/>
      <c r="O41" s="5"/>
      <c r="P41" s="56"/>
    </row>
    <row r="42" spans="2:16" ht="18.75" customHeight="1">
      <c r="G42" s="57">
        <v>10</v>
      </c>
      <c r="H42" s="5"/>
      <c r="I42" s="5"/>
      <c r="J42" s="5"/>
      <c r="K42" s="5"/>
      <c r="L42" s="5"/>
      <c r="M42" s="5"/>
      <c r="N42" s="5"/>
      <c r="O42" s="5"/>
      <c r="P42" s="56"/>
    </row>
    <row r="43" spans="2:16" ht="18.75" customHeight="1">
      <c r="G43" s="57">
        <v>11</v>
      </c>
      <c r="H43" s="5"/>
      <c r="I43" s="5"/>
      <c r="J43" s="5"/>
      <c r="K43" s="5"/>
      <c r="L43" s="5"/>
      <c r="M43" s="5"/>
      <c r="N43" s="5"/>
      <c r="O43" s="5"/>
      <c r="P43" s="56"/>
    </row>
    <row r="44" spans="2:16" ht="18.75" customHeight="1">
      <c r="G44" s="55">
        <v>12</v>
      </c>
      <c r="H44" s="5"/>
      <c r="I44" s="5"/>
      <c r="J44" s="5"/>
      <c r="K44" s="5"/>
      <c r="L44" s="5"/>
      <c r="M44" s="5"/>
      <c r="N44" s="5"/>
      <c r="O44" s="5"/>
      <c r="P44" s="56"/>
    </row>
    <row r="45" spans="2:16" ht="18.75" customHeight="1">
      <c r="G45" s="55">
        <v>13</v>
      </c>
      <c r="H45" s="5"/>
      <c r="I45" s="5"/>
      <c r="J45" s="5"/>
      <c r="K45" s="5"/>
      <c r="L45" s="5"/>
      <c r="M45" s="5"/>
      <c r="N45" s="5"/>
      <c r="O45" s="5"/>
      <c r="P45" s="56"/>
    </row>
    <row r="46" spans="2:16" ht="18.75" customHeight="1">
      <c r="G46" s="58">
        <v>14</v>
      </c>
      <c r="H46" s="5"/>
      <c r="I46" s="5"/>
      <c r="J46" s="5"/>
      <c r="K46" s="5"/>
      <c r="L46" s="5"/>
      <c r="M46" s="5"/>
      <c r="N46" s="5"/>
      <c r="O46" s="5"/>
      <c r="P46" s="56"/>
    </row>
    <row r="47" spans="2:16" ht="18.75" customHeight="1">
      <c r="G47" s="55">
        <v>15</v>
      </c>
      <c r="H47" s="5"/>
      <c r="I47" s="5"/>
      <c r="J47" s="5"/>
      <c r="K47" s="5"/>
      <c r="L47" s="5"/>
      <c r="M47" s="5"/>
      <c r="N47" s="5"/>
      <c r="O47" s="5"/>
      <c r="P47" s="56"/>
    </row>
    <row r="48" spans="2:16" ht="18.75" customHeight="1">
      <c r="G48" s="59"/>
      <c r="H48" s="5"/>
      <c r="I48" s="5"/>
      <c r="J48" s="5"/>
      <c r="K48" s="5"/>
      <c r="L48" s="5"/>
      <c r="M48" s="5"/>
      <c r="N48" s="5"/>
      <c r="O48" s="5"/>
      <c r="P48" s="56"/>
    </row>
    <row r="49" spans="7:16" ht="18.75" customHeight="1">
      <c r="G49" s="5"/>
      <c r="H49" s="5"/>
      <c r="I49" s="5"/>
      <c r="J49" s="5"/>
      <c r="K49" s="5"/>
      <c r="L49" s="5"/>
      <c r="M49" s="5"/>
      <c r="N49" s="5"/>
      <c r="O49" s="5"/>
      <c r="P49" s="56"/>
    </row>
    <row r="50" spans="7:16" ht="18.75" customHeight="1">
      <c r="G50" s="5"/>
      <c r="H50" s="5"/>
      <c r="I50" s="5"/>
      <c r="J50" s="5"/>
      <c r="K50" s="5"/>
      <c r="L50" s="5"/>
      <c r="M50" s="5"/>
      <c r="N50" s="5"/>
      <c r="O50" s="5"/>
      <c r="P50" s="56"/>
    </row>
    <row r="51" spans="7:16" ht="18.75" customHeight="1" thickBot="1">
      <c r="G51" s="60"/>
      <c r="H51" s="60"/>
      <c r="I51" s="60"/>
      <c r="J51" s="60"/>
      <c r="K51" s="60"/>
      <c r="L51" s="60"/>
      <c r="M51" s="60"/>
      <c r="N51" s="60"/>
      <c r="O51" s="60"/>
      <c r="P51" s="61"/>
    </row>
    <row r="52" spans="7:16" ht="19.5" thickTop="1"/>
  </sheetData>
  <sheetProtection selectLockedCells="1"/>
  <dataConsolidate/>
  <mergeCells count="6">
    <mergeCell ref="B3:P4"/>
    <mergeCell ref="B5:C5"/>
    <mergeCell ref="B6:C6"/>
    <mergeCell ref="B7:C7"/>
    <mergeCell ref="B9:C9"/>
    <mergeCell ref="G9:I9"/>
  </mergeCells>
  <phoneticPr fontId="2"/>
  <dataValidations count="2">
    <dataValidation type="list" allowBlank="1" showInputMessage="1" showErrorMessage="1" sqref="D13:D34" xr:uid="{A080DED9-04AD-45E3-A0E2-8DEDC90F4E99}">
      <formula1>$D$36:$D$37</formula1>
    </dataValidation>
    <dataValidation type="list" allowBlank="1" showInputMessage="1" showErrorMessage="1" sqref="H13:H34" xr:uid="{152A612F-5775-44DE-8FA7-D461176E7F53}">
      <formula1>$G$37:$G$47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48" fitToHeight="0" orientation="landscape" r:id="rId1"/>
  <headerFooter>
    <oddFooter>&amp;C&amp;P／&amp;N</oddFooter>
  </headerFooter>
  <rowBreaks count="1" manualBreakCount="1">
    <brk id="51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分娩取扱施設支援事業</vt:lpstr>
      <vt:lpstr>分娩取扱施設支援事業!Print_Area</vt:lpstr>
      <vt:lpstr>分娩取扱施設支援事業!Print_Titles</vt:lpstr>
    </vt:vector>
  </TitlesOfParts>
  <Company>Miyagi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柳田　萌</dc:creator>
  <cp:lastModifiedBy>柳田　萌</cp:lastModifiedBy>
  <cp:lastPrinted>2026-02-03T01:16:16Z</cp:lastPrinted>
  <dcterms:created xsi:type="dcterms:W3CDTF">2026-02-03T00:47:23Z</dcterms:created>
  <dcterms:modified xsi:type="dcterms:W3CDTF">2026-02-03T01:56:43Z</dcterms:modified>
</cp:coreProperties>
</file>