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2019330mt\Downloads\"/>
    </mc:Choice>
  </mc:AlternateContent>
  <xr:revisionPtr revIDLastSave="0" documentId="13_ncr:1_{F4F54911-20E4-4F5C-A1F5-667550A554F6}" xr6:coauthVersionLast="47" xr6:coauthVersionMax="47" xr10:uidLastSave="{00000000-0000-0000-0000-000000000000}"/>
  <bookViews>
    <workbookView xWindow="-120" yWindow="-120" windowWidth="20730" windowHeight="11040" tabRatio="747" firstSheet="1" activeTab="1" xr2:uid="{00000000-000D-0000-FFFF-FFFF00000000}"/>
  </bookViews>
  <sheets>
    <sheet name="令和７年度　冬型事務手続き資料集" sheetId="9" r:id="rId1"/>
    <sheet name="自然の家使用許可申請書" sheetId="22" r:id="rId2"/>
    <sheet name="各種予約集計表(様式第10号）" sheetId="4" r:id="rId3"/>
    <sheet name="講師依頼申込書（様式第11号）" sheetId="8" r:id="rId4"/>
    <sheet name="利用者名簿8-1 " sheetId="14" r:id="rId5"/>
    <sheet name="児童生徒名簿8-2 " sheetId="16" r:id="rId6"/>
    <sheet name="アルペン用 " sheetId="17" r:id="rId7"/>
    <sheet name="歩くスキー用 " sheetId="18" r:id="rId8"/>
    <sheet name="R７ウェア貸出について" sheetId="19" r:id="rId9"/>
    <sheet name="食事数確認票" sheetId="27" r:id="rId10"/>
    <sheet name="アレルギー調査票" sheetId="40" r:id="rId11"/>
    <sheet name="活動プログラム" sheetId="25" r:id="rId12"/>
    <sheet name="ゴンドラリフト利用証明書（学校用）" sheetId="38" r:id="rId13"/>
    <sheet name="ゴンドラリフト利用証明書（一般用）" sheetId="39" r:id="rId14"/>
    <sheet name="変更点連絡用送信票" sheetId="26" r:id="rId15"/>
  </sheets>
  <externalReferences>
    <externalReference r:id="rId16"/>
  </externalReferences>
  <definedNames>
    <definedName name="_xlnm._FilterDatabase" localSheetId="10" hidden="1">アレルギー調査票!#REF!</definedName>
    <definedName name="_xlnm.Print_Area" localSheetId="8">'R７ウェア貸出について'!$A$1:$J$42</definedName>
    <definedName name="_xlnm.Print_Area" localSheetId="10">アレルギー調査票!$A$1:$AA$42</definedName>
    <definedName name="_xlnm.Print_Area" localSheetId="13">'ゴンドラリフト利用証明書（一般用）'!$A$1:$J$40</definedName>
    <definedName name="_xlnm.Print_Area" localSheetId="12">'ゴンドラリフト利用証明書（学校用）'!$A$1:$J$40</definedName>
    <definedName name="_xlnm.Print_Area" localSheetId="2">'各種予約集計表(様式第10号）'!$A$1:$P$39</definedName>
    <definedName name="_xlnm.Print_Area" localSheetId="11">活動プログラム!$A$1:$AN$94</definedName>
    <definedName name="_xlnm.Print_Area" localSheetId="3">'講師依頼申込書（様式第11号）'!$A$1:$K$35</definedName>
    <definedName name="_xlnm.Print_Area" localSheetId="5">'児童生徒名簿8-2 '!$A$1:$L$40</definedName>
    <definedName name="_xlnm.Print_Area" localSheetId="1">自然の家使用許可申請書!$A$1:$AR$47</definedName>
    <definedName name="_xlnm.Print_Area" localSheetId="9">食事数確認票!$A$1:$AM$34</definedName>
    <definedName name="_xlnm.Print_Area" localSheetId="14">変更点連絡用送信票!$A$1:$H$45</definedName>
    <definedName name="_xlnm.Print_Area" localSheetId="4">'利用者名簿8-1 '!$A$2:$AH$34</definedName>
    <definedName name="_xlnm.Print_Area" localSheetId="0">'令和７年度　冬型事務手続き資料集'!$A$1:$K$31</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8" l="1"/>
  <c r="H26" i="38"/>
  <c r="H25" i="38"/>
  <c r="H23" i="38"/>
  <c r="H22" i="38"/>
  <c r="H24" i="38"/>
  <c r="H21" i="38"/>
  <c r="H20" i="38"/>
  <c r="H16" i="38"/>
  <c r="H13" i="38"/>
  <c r="G26" i="38"/>
  <c r="H25" i="39"/>
  <c r="H24" i="39"/>
  <c r="H23" i="39"/>
  <c r="H22" i="39"/>
  <c r="H21" i="39"/>
  <c r="H20" i="39"/>
  <c r="H19" i="39"/>
  <c r="H18" i="39"/>
  <c r="H17" i="39"/>
  <c r="H15" i="39"/>
  <c r="H14" i="39"/>
  <c r="C25" i="39"/>
  <c r="C24" i="39"/>
  <c r="C23" i="39"/>
  <c r="C22" i="39"/>
  <c r="C21" i="39"/>
  <c r="C20" i="39"/>
  <c r="C19" i="39"/>
  <c r="C18" i="39"/>
  <c r="C17" i="39"/>
  <c r="C15" i="39"/>
  <c r="C14" i="39"/>
  <c r="C13" i="39"/>
  <c r="E33" i="39"/>
  <c r="G34" i="39" s="1"/>
  <c r="G10" i="26"/>
  <c r="D10" i="26"/>
  <c r="F5" i="39"/>
  <c r="F13" i="26"/>
  <c r="F12" i="26"/>
  <c r="C10" i="8"/>
  <c r="F11" i="26"/>
  <c r="C9" i="8"/>
  <c r="D9" i="26"/>
  <c r="A5" i="39"/>
  <c r="J26" i="39"/>
  <c r="H16" i="39"/>
  <c r="H13" i="39"/>
  <c r="G26" i="39"/>
  <c r="E33" i="38"/>
  <c r="G34" i="38" s="1"/>
  <c r="I5" i="39"/>
  <c r="I5" i="38"/>
  <c r="F5" i="38"/>
  <c r="M4" i="4"/>
  <c r="A5" i="38"/>
  <c r="H10" i="40"/>
  <c r="D6" i="27"/>
  <c r="R8" i="40"/>
  <c r="H8" i="40"/>
  <c r="H26" i="39" l="1"/>
  <c r="Q6" i="27"/>
  <c r="AJ6" i="27"/>
  <c r="AD6" i="27"/>
  <c r="O5" i="18"/>
  <c r="T5" i="18"/>
  <c r="H28" i="18"/>
  <c r="H30" i="18" s="1"/>
  <c r="U19" i="18"/>
  <c r="U21" i="18" s="1"/>
  <c r="T5" i="17"/>
  <c r="O5" i="17"/>
  <c r="H2" i="16"/>
  <c r="J2" i="16"/>
  <c r="P4" i="4"/>
  <c r="V9" i="14"/>
  <c r="Q9" i="14"/>
  <c r="K9" i="14"/>
  <c r="E9" i="14"/>
  <c r="AA8" i="14"/>
  <c r="AA7" i="14"/>
  <c r="AB4" i="14"/>
  <c r="U4" i="14"/>
  <c r="C8" i="8"/>
  <c r="AE4" i="25"/>
  <c r="P6" i="25"/>
  <c r="D6" i="25"/>
  <c r="Q5" i="25"/>
  <c r="Q4" i="25"/>
  <c r="C4" i="25"/>
  <c r="E5" i="18"/>
  <c r="E5" i="17"/>
  <c r="H1" i="16"/>
  <c r="D4" i="14"/>
  <c r="H4" i="4"/>
  <c r="C5" i="8"/>
  <c r="AC12" i="27"/>
  <c r="M12" i="27"/>
  <c r="B20" i="8"/>
  <c r="H12" i="27"/>
  <c r="B19" i="8"/>
  <c r="H28" i="27"/>
  <c r="AH28" i="27"/>
  <c r="AC28" i="27"/>
  <c r="X28" i="27"/>
  <c r="R28" i="27"/>
  <c r="M28" i="27"/>
  <c r="B21" i="8"/>
  <c r="G14" i="4"/>
  <c r="C11" i="8"/>
  <c r="D7" i="8"/>
  <c r="C6" i="8"/>
  <c r="AA9" i="14" l="1"/>
  <c r="M33" i="4"/>
  <c r="I33" i="4"/>
  <c r="K14" i="4"/>
  <c r="K29" i="4" s="1"/>
  <c r="G29" i="4"/>
  <c r="M24" i="4"/>
  <c r="I24" i="4"/>
  <c r="AH32" i="22"/>
  <c r="AK32" i="22"/>
  <c r="AH33" i="22"/>
  <c r="AK33" i="22"/>
  <c r="AH34" i="22"/>
  <c r="AK34" i="22"/>
  <c r="AH35" i="22"/>
  <c r="AK35" i="22"/>
  <c r="AH36" i="22"/>
  <c r="AK36" i="22"/>
  <c r="AH37" i="22"/>
  <c r="AK37" i="22"/>
  <c r="AH38" i="22"/>
  <c r="AK38" i="22"/>
  <c r="AH39" i="22"/>
  <c r="AK39" i="22"/>
  <c r="AH40" i="22"/>
  <c r="AK40" i="22"/>
  <c r="AH41" i="22"/>
  <c r="AK41" i="22"/>
  <c r="AH42" i="22"/>
  <c r="AK42" i="22"/>
  <c r="AH43" i="22"/>
  <c r="AK43" i="22"/>
  <c r="AH44" i="22"/>
  <c r="AK44" i="22"/>
  <c r="AK31" i="22"/>
  <c r="AH31" i="22"/>
  <c r="U19" i="17" l="1"/>
  <c r="U21" i="17" s="1"/>
  <c r="H30" i="17"/>
  <c r="H32" i="17" s="1"/>
  <c r="C13" i="38"/>
  <c r="M18" i="38" l="1"/>
  <c r="M17" i="38"/>
  <c r="M25" i="38"/>
  <c r="M24" i="38"/>
  <c r="M23" i="38"/>
  <c r="M22" i="38"/>
  <c r="M21" i="38"/>
  <c r="M20" i="38"/>
  <c r="M19" i="38"/>
  <c r="M15" i="38"/>
  <c r="M14" i="38"/>
  <c r="M13" i="38"/>
  <c r="C25" i="38"/>
  <c r="C24" i="38"/>
  <c r="C23" i="38"/>
  <c r="C22" i="38"/>
  <c r="C21" i="38"/>
  <c r="C20" i="38"/>
  <c r="C19" i="38"/>
  <c r="C18" i="38"/>
  <c r="C17" i="38"/>
  <c r="C15" i="38"/>
  <c r="C14" i="38"/>
  <c r="BD41" i="25"/>
  <c r="BD44" i="25"/>
  <c r="P44" i="25"/>
  <c r="P41" i="25"/>
  <c r="A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tc={3CFE05FC-4DE7-46E6-A323-16F09077FCA8}</author>
    <author>tc={9C72B18A-9966-423F-AF06-64F68E84194F}</author>
  </authors>
  <commentList>
    <comment ref="AA24" authorId="0" shapeId="0" xr:uid="{3CFE05FC-4DE7-46E6-A323-16F09077FCA8}">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 ref="AA25" authorId="1" shapeId="0" xr:uid="{9C72B18A-9966-423F-AF06-64F68E84194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日時「2026/1/11」と入力してください。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tc={61E5B25B-A8EC-4860-9CAA-B806FAACB30E}</author>
  </authors>
  <commentList>
    <comment ref="AE5" authorId="0" shapeId="0" xr:uid="{61E5B25B-A8EC-4860-9CAA-B806FAACB30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当日、連絡のつく番号を入力してください。</t>
      </text>
    </comment>
  </commentList>
</comments>
</file>

<file path=xl/sharedStrings.xml><?xml version="1.0" encoding="utf-8"?>
<sst xmlns="http://schemas.openxmlformats.org/spreadsheetml/2006/main" count="1597" uniqueCount="732">
  <si>
    <t>各種予約集計表</t>
    <rPh sb="0" eb="2">
      <t>カクシュ</t>
    </rPh>
    <rPh sb="2" eb="4">
      <t>ヨヤク</t>
    </rPh>
    <rPh sb="4" eb="7">
      <t>シュウケイヒョウ</t>
    </rPh>
    <phoneticPr fontId="2"/>
  </si>
  <si>
    <t>ゴンドラ・リフト利用について</t>
    <rPh sb="8" eb="10">
      <t>リヨウ</t>
    </rPh>
    <phoneticPr fontId="2"/>
  </si>
  <si>
    <t>月日</t>
    <rPh sb="0" eb="2">
      <t>ガッピ</t>
    </rPh>
    <phoneticPr fontId="2"/>
  </si>
  <si>
    <t>利用
時間</t>
    <rPh sb="0" eb="2">
      <t>リヨウ</t>
    </rPh>
    <rPh sb="3" eb="5">
      <t>ジカン</t>
    </rPh>
    <phoneticPr fontId="2"/>
  </si>
  <si>
    <t>①</t>
    <phoneticPr fontId="2"/>
  </si>
  <si>
    <t>未就学児</t>
    <rPh sb="0" eb="4">
      <t>ミシュウガクジ</t>
    </rPh>
    <phoneticPr fontId="2"/>
  </si>
  <si>
    <t>人</t>
    <rPh sb="0" eb="1">
      <t>ニン</t>
    </rPh>
    <phoneticPr fontId="2"/>
  </si>
  <si>
    <t>②</t>
    <phoneticPr fontId="2"/>
  </si>
  <si>
    <t>小・中学生</t>
    <rPh sb="0" eb="1">
      <t>ショウ</t>
    </rPh>
    <rPh sb="2" eb="5">
      <t>チュウガクセイ</t>
    </rPh>
    <rPh sb="3" eb="5">
      <t>ガクセイ</t>
    </rPh>
    <phoneticPr fontId="2"/>
  </si>
  <si>
    <t>③</t>
    <phoneticPr fontId="2"/>
  </si>
  <si>
    <t>高校生</t>
    <rPh sb="0" eb="3">
      <t>コウコウセイ</t>
    </rPh>
    <phoneticPr fontId="2"/>
  </si>
  <si>
    <t>利用人数</t>
    <rPh sb="0" eb="2">
      <t>リヨウ</t>
    </rPh>
    <rPh sb="2" eb="4">
      <t>ニンズウ</t>
    </rPh>
    <phoneticPr fontId="2"/>
  </si>
  <si>
    <t>　月　　　日（　　　）</t>
    <rPh sb="1" eb="2">
      <t>ツキ</t>
    </rPh>
    <rPh sb="5" eb="6">
      <t>ヒ</t>
    </rPh>
    <phoneticPr fontId="2"/>
  </si>
  <si>
    <t>１　日　目</t>
    <rPh sb="2" eb="3">
      <t>ヒ</t>
    </rPh>
    <rPh sb="4" eb="5">
      <t>メ</t>
    </rPh>
    <phoneticPr fontId="2"/>
  </si>
  <si>
    <t>２　日　目</t>
    <rPh sb="2" eb="3">
      <t>ヒ</t>
    </rPh>
    <rPh sb="4" eb="5">
      <t>メ</t>
    </rPh>
    <phoneticPr fontId="2"/>
  </si>
  <si>
    <t>３　日　目</t>
    <rPh sb="2" eb="3">
      <t>ヒ</t>
    </rPh>
    <rPh sb="4" eb="5">
      <t>メ</t>
    </rPh>
    <phoneticPr fontId="2"/>
  </si>
  <si>
    <t>備　　　考</t>
    <rPh sb="0" eb="1">
      <t>ソノウ</t>
    </rPh>
    <rPh sb="4" eb="5">
      <t>コウ</t>
    </rPh>
    <phoneticPr fontId="2"/>
  </si>
  <si>
    <t>※えぼしスキー場を</t>
    <rPh sb="7" eb="8">
      <t>ジョウ</t>
    </rPh>
    <phoneticPr fontId="2"/>
  </si>
  <si>
    <t>昼食予約について</t>
    <rPh sb="0" eb="2">
      <t>チュウショク</t>
    </rPh>
    <rPh sb="2" eb="4">
      <t>ヨヤク</t>
    </rPh>
    <phoneticPr fontId="2"/>
  </si>
  <si>
    <t>予約人数</t>
    <rPh sb="0" eb="2">
      <t>ヨヤク</t>
    </rPh>
    <rPh sb="2" eb="4">
      <t>ニンズウ</t>
    </rPh>
    <phoneticPr fontId="2"/>
  </si>
  <si>
    <t>金額</t>
    <rPh sb="0" eb="2">
      <t>キンガク</t>
    </rPh>
    <phoneticPr fontId="2"/>
  </si>
  <si>
    <t>円</t>
    <rPh sb="0" eb="1">
      <t>エン</t>
    </rPh>
    <phoneticPr fontId="2"/>
  </si>
  <si>
    <t>（７００円×人数）</t>
    <rPh sb="4" eb="5">
      <t>エン</t>
    </rPh>
    <rPh sb="6" eb="8">
      <t>ニンズウ</t>
    </rPh>
    <phoneticPr fontId="2"/>
  </si>
  <si>
    <t>人数</t>
    <rPh sb="0" eb="2">
      <t>ニンズウ</t>
    </rPh>
    <phoneticPr fontId="2"/>
  </si>
  <si>
    <t>⑥</t>
    <phoneticPr fontId="2"/>
  </si>
  <si>
    <t>（様式第10号）</t>
    <rPh sb="1" eb="3">
      <t>ヨウシキ</t>
    </rPh>
    <rPh sb="3" eb="4">
      <t>ダイ</t>
    </rPh>
    <rPh sb="6" eb="7">
      <t>ゴウ</t>
    </rPh>
    <phoneticPr fontId="2"/>
  </si>
  <si>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</si>
  <si>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引率</t>
    <rPh sb="0" eb="2">
      <t>インソツ</t>
    </rPh>
    <phoneticPr fontId="2"/>
  </si>
  <si>
    <t>④</t>
    <phoneticPr fontId="2"/>
  </si>
  <si>
    <t>④</t>
    <phoneticPr fontId="3"/>
  </si>
  <si>
    <t>⑤</t>
    <phoneticPr fontId="3"/>
  </si>
  <si>
    <t>一般(団体ｽｷｰ講師含む)</t>
    <rPh sb="0" eb="2">
      <t>イッパン</t>
    </rPh>
    <rPh sb="3" eb="5">
      <t>ダンタイ</t>
    </rPh>
    <rPh sb="8" eb="10">
      <t>コウシ</t>
    </rPh>
    <rPh sb="10" eb="11">
      <t>フク</t>
    </rPh>
    <phoneticPr fontId="2"/>
  </si>
  <si>
    <t>人</t>
    <rPh sb="0" eb="1">
      <t>ニン</t>
    </rPh>
    <phoneticPr fontId="3"/>
  </si>
  <si>
    <t>２日目</t>
    <rPh sb="1" eb="2">
      <t>ヒ</t>
    </rPh>
    <rPh sb="2" eb="3">
      <t>メ</t>
    </rPh>
    <phoneticPr fontId="2"/>
  </si>
  <si>
    <t>３日目</t>
    <rPh sb="1" eb="2">
      <t>ヒ</t>
    </rPh>
    <rPh sb="2" eb="3">
      <t>メ</t>
    </rPh>
    <phoneticPr fontId="2"/>
  </si>
  <si>
    <t>スキー講師(自然の家依頼)</t>
    <rPh sb="3" eb="5">
      <t>コウシ</t>
    </rPh>
    <rPh sb="6" eb="8">
      <t>シゼン</t>
    </rPh>
    <rPh sb="9" eb="10">
      <t>イエ</t>
    </rPh>
    <rPh sb="10" eb="12">
      <t>イライ</t>
    </rPh>
    <phoneticPr fontId="3"/>
  </si>
  <si>
    <t>利用期間</t>
    <rPh sb="0" eb="2">
      <t>リヨウ</t>
    </rPh>
    <rPh sb="2" eb="4">
      <t>キカン</t>
    </rPh>
    <phoneticPr fontId="3"/>
  </si>
  <si>
    <t>団体名</t>
    <rPh sb="0" eb="3">
      <t>ダンタイメイ</t>
    </rPh>
    <phoneticPr fontId="3"/>
  </si>
  <si>
    <t>※団体独自のスキー講師は一般に含めて記入してください。</t>
    <rPh sb="1" eb="3">
      <t>ダンタイ</t>
    </rPh>
    <rPh sb="3" eb="5">
      <t>ドクジ</t>
    </rPh>
    <rPh sb="9" eb="11">
      <t>コウシ</t>
    </rPh>
    <rPh sb="12" eb="14">
      <t>イッパン</t>
    </rPh>
    <rPh sb="15" eb="16">
      <t>フク</t>
    </rPh>
    <rPh sb="18" eb="20">
      <t>キニュウ</t>
    </rPh>
    <phoneticPr fontId="2"/>
  </si>
  <si>
    <t>平日利用団体・学校のみ記入</t>
    <rPh sb="0" eb="2">
      <t>ヘイジツ</t>
    </rPh>
    <rPh sb="2" eb="4">
      <t>リヨウ</t>
    </rPh>
    <rPh sb="4" eb="6">
      <t>ダンタイ</t>
    </rPh>
    <rPh sb="7" eb="9">
      <t>ガッコウ</t>
    </rPh>
    <rPh sb="11" eb="13">
      <t>キニュウ</t>
    </rPh>
    <phoneticPr fontId="2"/>
  </si>
  <si>
    <t>合　計</t>
    <rPh sb="0" eb="1">
      <t>ゴウ</t>
    </rPh>
    <rPh sb="2" eb="3">
      <t>ケイ</t>
    </rPh>
    <phoneticPr fontId="2"/>
  </si>
  <si>
    <t>○△□小学校</t>
    <phoneticPr fontId="4"/>
  </si>
  <si>
    <t>①カレー・とん汁セット</t>
    <rPh sb="7" eb="8">
      <t>シル</t>
    </rPh>
    <phoneticPr fontId="3"/>
  </si>
  <si>
    <t>②牛丼・とん汁セット</t>
    <rPh sb="1" eb="3">
      <t>ギュウドン</t>
    </rPh>
    <rPh sb="6" eb="7">
      <t>シル</t>
    </rPh>
    <phoneticPr fontId="3"/>
  </si>
  <si>
    <t>【「利用しない」に○の団体は，以下記入不要です。】</t>
    <rPh sb="2" eb="4">
      <t>リヨウ</t>
    </rPh>
    <rPh sb="11" eb="13">
      <t>ダンタイ</t>
    </rPh>
    <rPh sb="15" eb="17">
      <t>イカ</t>
    </rPh>
    <rPh sb="17" eb="19">
      <t>キニュウ</t>
    </rPh>
    <rPh sb="19" eb="21">
      <t>フヨウ</t>
    </rPh>
    <phoneticPr fontId="2"/>
  </si>
  <si>
    <t>※蔵王自然の家のスキー講師を依頼しない学校・団体も提出してください。</t>
  </si>
  <si>
    <t>学校名又は団体名</t>
  </si>
  <si>
    <t>校長名又は団体長名</t>
  </si>
  <si>
    <t>学校住所又は代表者住所</t>
  </si>
  <si>
    <t>日程</t>
  </si>
  <si>
    <t>依頼日</t>
  </si>
  <si>
    <t>ｱﾙﾍﾟﾝｽｷｰ</t>
  </si>
  <si>
    <t>(通常ｽｷｰ)</t>
  </si>
  <si>
    <t>ｸﾛｽｶﾝﾄﾘｰｽｷｰ</t>
  </si>
  <si>
    <t>(歩くスキー)</t>
  </si>
  <si>
    <t>ｽﾉｰｼｭｰ</t>
  </si>
  <si>
    <t>(かんじき)</t>
  </si>
  <si>
    <t>依頼時間帯</t>
  </si>
  <si>
    <t>１日目</t>
  </si>
  <si>
    <t>名</t>
  </si>
  <si>
    <t>　　　　名</t>
  </si>
  <si>
    <t>２日目</t>
  </si>
  <si>
    <t>３日目</t>
  </si>
  <si>
    <t>１ 蔵王自然の家のスキー講師を</t>
    <phoneticPr fontId="5"/>
  </si>
  <si>
    <t>２ 蔵王自然の家スキー講師の依頼日と人数は以下のとおりです。</t>
    <phoneticPr fontId="5"/>
  </si>
  <si>
    <t>② 提出に必要な書類は資料集よりコピーしてお使いください。</t>
    <phoneticPr fontId="5"/>
  </si>
  <si>
    <t>　　→蔵王自然の家のホームページ「利用手続き書類（冬型）」からもダウンロードできます。</t>
    <phoneticPr fontId="5"/>
  </si>
  <si>
    <t>〈引率・一般用〉</t>
    <rPh sb="1" eb="3">
      <t>インソツ</t>
    </rPh>
    <rPh sb="4" eb="7">
      <t>イッパンヨウ</t>
    </rPh>
    <phoneticPr fontId="2"/>
  </si>
  <si>
    <t>団体名</t>
  </si>
  <si>
    <t>○△□小学校</t>
    <phoneticPr fontId="2"/>
  </si>
  <si>
    <t>利用月日</t>
  </si>
  <si>
    <t>中学生及びこれに準ずる者以下</t>
    <rPh sb="0" eb="2">
      <t>チュウガク</t>
    </rPh>
    <rPh sb="12" eb="14">
      <t>イカ</t>
    </rPh>
    <phoneticPr fontId="2"/>
  </si>
  <si>
    <t>高校生及びこれに準ずる者</t>
    <phoneticPr fontId="2"/>
  </si>
  <si>
    <t>学習活動等の引率者</t>
  </si>
  <si>
    <t>一般（大学生含む）</t>
  </si>
  <si>
    <t>合    計</t>
  </si>
  <si>
    <t>男</t>
  </si>
  <si>
    <t>女</t>
  </si>
  <si>
    <t>計</t>
  </si>
  <si>
    <t>＜記入の仕方＞</t>
  </si>
  <si>
    <t>（４）「ウェア番号」は当日借りるときに記入してください。</t>
    <rPh sb="7" eb="9">
      <t>バンゴウ</t>
    </rPh>
    <rPh sb="11" eb="13">
      <t>トウジツ</t>
    </rPh>
    <rPh sb="13" eb="14">
      <t>カ</t>
    </rPh>
    <rPh sb="19" eb="21">
      <t>キニュウ</t>
    </rPh>
    <phoneticPr fontId="2"/>
  </si>
  <si>
    <t>№</t>
    <phoneticPr fontId="2"/>
  </si>
  <si>
    <t>職名</t>
    <rPh sb="0" eb="1">
      <t>ショク</t>
    </rPh>
    <rPh sb="1" eb="2">
      <t>メイ</t>
    </rPh>
    <phoneticPr fontId="2"/>
  </si>
  <si>
    <t>氏　　　　名</t>
    <rPh sb="0" eb="1">
      <t>シ</t>
    </rPh>
    <rPh sb="5" eb="6">
      <t>メイ</t>
    </rPh>
    <phoneticPr fontId="2"/>
  </si>
  <si>
    <t>性別</t>
    <rPh sb="0" eb="2">
      <t>セイベツ</t>
    </rPh>
    <phoneticPr fontId="2"/>
  </si>
  <si>
    <t>引率者　　　　としての　　　　　係名</t>
    <rPh sb="0" eb="2">
      <t>インソツ</t>
    </rPh>
    <rPh sb="2" eb="3">
      <t>シャ</t>
    </rPh>
    <rPh sb="16" eb="17">
      <t>カカ</t>
    </rPh>
    <rPh sb="17" eb="18">
      <t>メイ</t>
    </rPh>
    <phoneticPr fontId="2"/>
  </si>
  <si>
    <t>スキー割当資料</t>
    <rPh sb="3" eb="4">
      <t>ワ</t>
    </rPh>
    <rPh sb="4" eb="5">
      <t>ア</t>
    </rPh>
    <rPh sb="5" eb="7">
      <t>シリョウ</t>
    </rPh>
    <phoneticPr fontId="2"/>
  </si>
  <si>
    <t>スキーウェア</t>
    <phoneticPr fontId="2"/>
  </si>
  <si>
    <t>貸出　　　区分</t>
    <rPh sb="0" eb="2">
      <t>カシダシ</t>
    </rPh>
    <rPh sb="5" eb="7">
      <t>クブン</t>
    </rPh>
    <phoneticPr fontId="2"/>
  </si>
  <si>
    <t>返却　　　確認</t>
    <rPh sb="0" eb="2">
      <t>ヘンキャク</t>
    </rPh>
    <rPh sb="5" eb="7">
      <t>カクニン</t>
    </rPh>
    <phoneticPr fontId="2"/>
  </si>
  <si>
    <t>靴の　　　サイズ</t>
    <rPh sb="0" eb="1">
      <t>クツ</t>
    </rPh>
    <phoneticPr fontId="2"/>
  </si>
  <si>
    <t>身長</t>
    <rPh sb="0" eb="2">
      <t>シンチョウ</t>
    </rPh>
    <phoneticPr fontId="2"/>
  </si>
  <si>
    <t>サイズ</t>
    <phoneticPr fontId="2"/>
  </si>
  <si>
    <t>番号</t>
    <rPh sb="0" eb="2">
      <t>バンゴウ</t>
    </rPh>
    <phoneticPr fontId="2"/>
  </si>
  <si>
    <t>養教</t>
    <rPh sb="0" eb="1">
      <t>ヨウ</t>
    </rPh>
    <rPh sb="1" eb="2">
      <t>キョウ</t>
    </rPh>
    <phoneticPr fontId="2"/>
  </si>
  <si>
    <t>☆☆　☆☆</t>
    <phoneticPr fontId="2"/>
  </si>
  <si>
    <t>女</t>
    <rPh sb="0" eb="1">
      <t>オンナ</t>
    </rPh>
    <phoneticPr fontId="2"/>
  </si>
  <si>
    <t>救護</t>
    <rPh sb="0" eb="2">
      <t>キュウゴ</t>
    </rPh>
    <phoneticPr fontId="2"/>
  </si>
  <si>
    <t>・全泊　　　　　　　　　　　　　　　　　・（　　）日目のみ宿泊　　　　　　　　　　　　　　　　　　　　　　・（　　）日目日帰り</t>
    <rPh sb="1" eb="2">
      <t>ゼン</t>
    </rPh>
    <rPh sb="2" eb="3">
      <t>ハク</t>
    </rPh>
    <rPh sb="25" eb="26">
      <t>ニチ</t>
    </rPh>
    <rPh sb="26" eb="27">
      <t>メ</t>
    </rPh>
    <rPh sb="29" eb="31">
      <t>シュクハク</t>
    </rPh>
    <rPh sb="58" eb="59">
      <t>ニチ</t>
    </rPh>
    <rPh sb="59" eb="60">
      <t>メ</t>
    </rPh>
    <rPh sb="60" eb="62">
      <t>ヒガエ</t>
    </rPh>
    <phoneticPr fontId="2"/>
  </si>
  <si>
    <t>持参</t>
    <rPh sb="0" eb="2">
      <t>ジサン</t>
    </rPh>
    <phoneticPr fontId="2"/>
  </si>
  <si>
    <t>教頭</t>
    <rPh sb="0" eb="2">
      <t>キョウトウ</t>
    </rPh>
    <phoneticPr fontId="2"/>
  </si>
  <si>
    <t>○○　○○</t>
    <phoneticPr fontId="2"/>
  </si>
  <si>
    <t>男</t>
    <rPh sb="0" eb="1">
      <t>オトコ</t>
    </rPh>
    <phoneticPr fontId="2"/>
  </si>
  <si>
    <t>総責任者</t>
    <rPh sb="0" eb="1">
      <t>ソウ</t>
    </rPh>
    <rPh sb="1" eb="4">
      <t>セキニンシャ</t>
    </rPh>
    <phoneticPr fontId="2"/>
  </si>
  <si>
    <t>教諭</t>
    <rPh sb="0" eb="2">
      <t>キョウユ</t>
    </rPh>
    <phoneticPr fontId="2"/>
  </si>
  <si>
    <t>△△　△△</t>
    <phoneticPr fontId="2"/>
  </si>
  <si>
    <t>活動責任者</t>
    <rPh sb="0" eb="2">
      <t>カツドウ</t>
    </rPh>
    <rPh sb="2" eb="5">
      <t>セキニンシャ</t>
    </rPh>
    <phoneticPr fontId="2"/>
  </si>
  <si>
    <t>□□　□□</t>
    <phoneticPr fontId="2"/>
  </si>
  <si>
    <t>会計</t>
    <rPh sb="0" eb="2">
      <t>カイケイ</t>
    </rPh>
    <phoneticPr fontId="2"/>
  </si>
  <si>
    <t>Ｍ</t>
    <phoneticPr fontId="2"/>
  </si>
  <si>
    <t>写真屋</t>
    <rPh sb="0" eb="2">
      <t>シャシン</t>
    </rPh>
    <rPh sb="2" eb="3">
      <t>ヤ</t>
    </rPh>
    <phoneticPr fontId="2"/>
  </si>
  <si>
    <t>○△　□☆</t>
    <phoneticPr fontId="2"/>
  </si>
  <si>
    <t>団体名</t>
    <rPh sb="0" eb="2">
      <t>ダンタイ</t>
    </rPh>
    <rPh sb="2" eb="3">
      <t>メイ</t>
    </rPh>
    <phoneticPr fontId="2"/>
  </si>
  <si>
    <t>○△□小学校</t>
    <rPh sb="3" eb="6">
      <t>ショウガッコウ</t>
    </rPh>
    <phoneticPr fontId="2"/>
  </si>
  <si>
    <t>　　　　　　　　　　　　　〈児童生徒用〉</t>
    <rPh sb="14" eb="16">
      <t>ジドウ</t>
    </rPh>
    <rPh sb="16" eb="18">
      <t>セイト</t>
    </rPh>
    <rPh sb="18" eb="19">
      <t>ヨウ</t>
    </rPh>
    <phoneticPr fontId="2"/>
  </si>
  <si>
    <t>利用期日</t>
    <rPh sb="0" eb="2">
      <t>リヨウ</t>
    </rPh>
    <rPh sb="2" eb="4">
      <t>キジツ</t>
    </rPh>
    <phoneticPr fontId="2"/>
  </si>
  <si>
    <t>No.</t>
    <phoneticPr fontId="2"/>
  </si>
  <si>
    <t>氏名</t>
    <rPh sb="0" eb="2">
      <t>シメイ</t>
    </rPh>
    <phoneticPr fontId="2"/>
  </si>
  <si>
    <t>学年</t>
    <rPh sb="0" eb="2">
      <t>ガクネン</t>
    </rPh>
    <phoneticPr fontId="2"/>
  </si>
  <si>
    <t>スキー割当資料</t>
    <rPh sb="3" eb="5">
      <t>ワリアテ</t>
    </rPh>
    <rPh sb="5" eb="7">
      <t>シリョウ</t>
    </rPh>
    <phoneticPr fontId="2"/>
  </si>
  <si>
    <t>貸出
区分</t>
    <rPh sb="0" eb="2">
      <t>カシダシ</t>
    </rPh>
    <rPh sb="3" eb="5">
      <t>クブン</t>
    </rPh>
    <phoneticPr fontId="2"/>
  </si>
  <si>
    <t>返却
確認</t>
    <rPh sb="0" eb="2">
      <t>ヘンキャク</t>
    </rPh>
    <rPh sb="3" eb="5">
      <t>カクニン</t>
    </rPh>
    <phoneticPr fontId="2"/>
  </si>
  <si>
    <t>靴のサイズ</t>
    <rPh sb="0" eb="1">
      <t>クツ</t>
    </rPh>
    <phoneticPr fontId="2"/>
  </si>
  <si>
    <t>ウェア
サイズ</t>
    <phoneticPr fontId="2"/>
  </si>
  <si>
    <t>ウェア
番号</t>
    <rPh sb="4" eb="6">
      <t>バンゴウ</t>
    </rPh>
    <phoneticPr fontId="2"/>
  </si>
  <si>
    <t>○○　□□</t>
    <phoneticPr fontId="2"/>
  </si>
  <si>
    <t>Ｊ１３０</t>
    <phoneticPr fontId="2"/>
  </si>
  <si>
    <t>□□　△△</t>
    <phoneticPr fontId="2"/>
  </si>
  <si>
    <t>△△　☆☆</t>
    <phoneticPr fontId="2"/>
  </si>
  <si>
    <t>女</t>
    <rPh sb="0" eb="1">
      <t>ジョ</t>
    </rPh>
    <phoneticPr fontId="2"/>
  </si>
  <si>
    <t>□□　○○</t>
    <phoneticPr fontId="2"/>
  </si>
  <si>
    <t>Ｊ１４０</t>
    <phoneticPr fontId="2"/>
  </si>
  <si>
    <t>☆☆　□□</t>
    <phoneticPr fontId="2"/>
  </si>
  <si>
    <t>○○　△△</t>
    <phoneticPr fontId="2"/>
  </si>
  <si>
    <t>△△　○○</t>
    <phoneticPr fontId="2"/>
  </si>
  <si>
    <t>Ｊ１５０</t>
    <phoneticPr fontId="2"/>
  </si>
  <si>
    <t xml:space="preserve">（様式第８号－３）【貸出用】　　　　        </t>
    <phoneticPr fontId="2"/>
  </si>
  <si>
    <t>※活動日の１か月前まで提出</t>
    <rPh sb="1" eb="4">
      <t>カツドウビ</t>
    </rPh>
    <rPh sb="7" eb="8">
      <t>ゲツ</t>
    </rPh>
    <rPh sb="8" eb="9">
      <t>マエ</t>
    </rPh>
    <phoneticPr fontId="2"/>
  </si>
  <si>
    <t>アルペンスキー靴・スキーウェアサイズ集計表</t>
    <phoneticPr fontId="2"/>
  </si>
  <si>
    <t>団体名</t>
    <rPh sb="0" eb="3">
      <t>ダンタイメイ</t>
    </rPh>
    <phoneticPr fontId="2"/>
  </si>
  <si>
    <t>利用期間</t>
    <rPh sb="0" eb="2">
      <t>リヨウ</t>
    </rPh>
    <rPh sb="2" eb="4">
      <t>キカン</t>
    </rPh>
    <phoneticPr fontId="2"/>
  </si>
  <si>
    <t>ス  キ  ー  靴  サ  イ  ズ  集  計  表</t>
  </si>
  <si>
    <t>ウ  ェ  ア  サ  イ  ズ  集  計  表</t>
  </si>
  <si>
    <t>靴サイズ</t>
  </si>
  <si>
    <t>ウェアサイズ</t>
    <phoneticPr fontId="2"/>
  </si>
  <si>
    <t>１９．５ｃｍ未満</t>
    <phoneticPr fontId="2"/>
  </si>
  <si>
    <t>１９．５ｃｍ</t>
    <phoneticPr fontId="2"/>
  </si>
  <si>
    <t>２０．０ｃｍ</t>
    <phoneticPr fontId="2"/>
  </si>
  <si>
    <t>２１．０ｃｍ</t>
    <phoneticPr fontId="2"/>
  </si>
  <si>
    <t>２１．５ｃｍ</t>
    <phoneticPr fontId="2"/>
  </si>
  <si>
    <t>２２．０ｃｍ</t>
    <phoneticPr fontId="2"/>
  </si>
  <si>
    <t>２２．５ｃｍ</t>
    <phoneticPr fontId="2"/>
  </si>
  <si>
    <t>２３．０ｃｍ</t>
    <phoneticPr fontId="2"/>
  </si>
  <si>
    <t>２３．５ｃｍ</t>
    <phoneticPr fontId="2"/>
  </si>
  <si>
    <t>２４．０ｃｍ</t>
    <phoneticPr fontId="2"/>
  </si>
  <si>
    <t>２４．５ｃｍ</t>
    <phoneticPr fontId="2"/>
  </si>
  <si>
    <t>小            計</t>
    <phoneticPr fontId="2"/>
  </si>
  <si>
    <t>２５．０ｃｍ</t>
    <phoneticPr fontId="2"/>
  </si>
  <si>
    <t>ウェア持参</t>
    <phoneticPr fontId="2"/>
  </si>
  <si>
    <t>２５．５ｃｍ</t>
    <phoneticPr fontId="2"/>
  </si>
  <si>
    <t>合            計</t>
    <phoneticPr fontId="2"/>
  </si>
  <si>
    <t>２６．０ｃｍ</t>
    <phoneticPr fontId="2"/>
  </si>
  <si>
    <t>２６．５ｃｍ</t>
    <phoneticPr fontId="2"/>
  </si>
  <si>
    <t>２７．０ｃｍ</t>
    <phoneticPr fontId="2"/>
  </si>
  <si>
    <t>２７．５ｃｍ</t>
    <phoneticPr fontId="2"/>
  </si>
  <si>
    <t>２８．０ｃｍ</t>
    <phoneticPr fontId="2"/>
  </si>
  <si>
    <t>２９．０ｃｍ</t>
    <phoneticPr fontId="2"/>
  </si>
  <si>
    <t>３０．０ｃｍ</t>
    <phoneticPr fontId="2"/>
  </si>
  <si>
    <t xml:space="preserve">　 </t>
    <phoneticPr fontId="2"/>
  </si>
  <si>
    <t>３０．０ｃｍ超</t>
    <phoneticPr fontId="2"/>
  </si>
  <si>
    <t>スキー持参</t>
    <phoneticPr fontId="2"/>
  </si>
  <si>
    <t>歩くスキー靴・スキーウェアサイズ集計表</t>
    <rPh sb="0" eb="1">
      <t>アル</t>
    </rPh>
    <phoneticPr fontId="2"/>
  </si>
  <si>
    <t>団 体 名</t>
    <rPh sb="0" eb="1">
      <t>ダン</t>
    </rPh>
    <rPh sb="2" eb="3">
      <t>カラダ</t>
    </rPh>
    <rPh sb="4" eb="5">
      <t>メイ</t>
    </rPh>
    <phoneticPr fontId="2"/>
  </si>
  <si>
    <t>１９．０ｃｍ</t>
    <phoneticPr fontId="2"/>
  </si>
  <si>
    <t>（様式第８号関係　参考資料）</t>
    <rPh sb="1" eb="3">
      <t>ヨウシキ</t>
    </rPh>
    <rPh sb="3" eb="4">
      <t>ダイ</t>
    </rPh>
    <rPh sb="5" eb="6">
      <t>ゴウ</t>
    </rPh>
    <rPh sb="6" eb="8">
      <t>カンケイ</t>
    </rPh>
    <rPh sb="9" eb="11">
      <t>サンコウ</t>
    </rPh>
    <rPh sb="11" eb="13">
      <t>シリョウ</t>
    </rPh>
    <phoneticPr fontId="2"/>
  </si>
  <si>
    <t>スキーウェア貸出し（リース）について</t>
    <rPh sb="6" eb="8">
      <t>カシダ</t>
    </rPh>
    <phoneticPr fontId="2"/>
  </si>
  <si>
    <t>１　リース品・リース代</t>
    <rPh sb="5" eb="6">
      <t>ヒン</t>
    </rPh>
    <rPh sb="10" eb="11">
      <t>ダイ</t>
    </rPh>
    <phoneticPr fontId="2"/>
  </si>
  <si>
    <t>貸出し区分</t>
    <rPh sb="0" eb="2">
      <t>カシダ</t>
    </rPh>
    <rPh sb="3" eb="5">
      <t>クブン</t>
    </rPh>
    <phoneticPr fontId="2"/>
  </si>
  <si>
    <t>スキーウェア（上・下）１組</t>
    <rPh sb="7" eb="8">
      <t>ウエ</t>
    </rPh>
    <rPh sb="9" eb="10">
      <t>シモ</t>
    </rPh>
    <rPh sb="12" eb="13">
      <t>クミ</t>
    </rPh>
    <phoneticPr fontId="2"/>
  </si>
  <si>
    <t>①半日～１日　　　　</t>
    <rPh sb="1" eb="3">
      <t>ハンニチ</t>
    </rPh>
    <rPh sb="5" eb="6">
      <t>ニチ</t>
    </rPh>
    <phoneticPr fontId="2"/>
  </si>
  <si>
    <t>②１泊２日　　　　　　</t>
    <rPh sb="2" eb="3">
      <t>ハク</t>
    </rPh>
    <rPh sb="4" eb="5">
      <t>ニチ</t>
    </rPh>
    <phoneticPr fontId="2"/>
  </si>
  <si>
    <t>③２泊３日　　　　　　</t>
    <rPh sb="2" eb="3">
      <t>ハク</t>
    </rPh>
    <rPh sb="4" eb="5">
      <t>ニチ</t>
    </rPh>
    <phoneticPr fontId="2"/>
  </si>
  <si>
    <t>２　サイズ・数量</t>
    <rPh sb="6" eb="8">
      <t>スウリョウ</t>
    </rPh>
    <phoneticPr fontId="2"/>
  </si>
  <si>
    <t>適応する身長</t>
    <rPh sb="0" eb="2">
      <t>テキオウ</t>
    </rPh>
    <rPh sb="4" eb="6">
      <t>シンチョウ</t>
    </rPh>
    <phoneticPr fontId="2"/>
  </si>
  <si>
    <t>数量</t>
    <rPh sb="0" eb="2">
      <t>スウリョウ</t>
    </rPh>
    <phoneticPr fontId="2"/>
  </si>
  <si>
    <t>備考</t>
    <rPh sb="0" eb="2">
      <t>ビコウ</t>
    </rPh>
    <phoneticPr fontId="2"/>
  </si>
  <si>
    <t>ジュニア　１３０ 　(J130)</t>
    <phoneticPr fontId="2"/>
  </si>
  <si>
    <t>１１５～１３５ｃｍ未満</t>
    <rPh sb="9" eb="11">
      <t>ミマン</t>
    </rPh>
    <phoneticPr fontId="2"/>
  </si>
  <si>
    <t>ジュニア　１４０ 　(J140)</t>
    <phoneticPr fontId="2"/>
  </si>
  <si>
    <t>１２５～１４５ｃｍ未満</t>
    <rPh sb="9" eb="11">
      <t>ミマン</t>
    </rPh>
    <phoneticPr fontId="2"/>
  </si>
  <si>
    <t>ジュニア　１５０ 　(J150)</t>
    <phoneticPr fontId="2"/>
  </si>
  <si>
    <t>１３５～１５５ｃｍ未満</t>
    <rPh sb="9" eb="11">
      <t>ミマン</t>
    </rPh>
    <phoneticPr fontId="2"/>
  </si>
  <si>
    <t>ジュニア　１６０ 　(J160)</t>
    <phoneticPr fontId="2"/>
  </si>
  <si>
    <t>１４５～１６５ｃｍ未満</t>
    <rPh sb="9" eb="11">
      <t>ミマン</t>
    </rPh>
    <phoneticPr fontId="2"/>
  </si>
  <si>
    <t>大人　　Ｓ</t>
    <rPh sb="0" eb="2">
      <t>オトナ</t>
    </rPh>
    <phoneticPr fontId="2"/>
  </si>
  <si>
    <t>大人　　Ｍ</t>
    <rPh sb="0" eb="2">
      <t>オトナ</t>
    </rPh>
    <phoneticPr fontId="2"/>
  </si>
  <si>
    <t>１７０ｃｍ</t>
    <phoneticPr fontId="2"/>
  </si>
  <si>
    <t>大人　　Ｌ</t>
    <rPh sb="0" eb="2">
      <t>オトナ</t>
    </rPh>
    <phoneticPr fontId="2"/>
  </si>
  <si>
    <t>１７５ｃｍ</t>
    <phoneticPr fontId="2"/>
  </si>
  <si>
    <t>大人　２Ｌ</t>
    <rPh sb="0" eb="2">
      <t>オトナ</t>
    </rPh>
    <phoneticPr fontId="2"/>
  </si>
  <si>
    <t>１８０ｃｍ</t>
    <phoneticPr fontId="2"/>
  </si>
  <si>
    <t>大人　３Ｌ</t>
    <rPh sb="0" eb="2">
      <t>オトナ</t>
    </rPh>
    <phoneticPr fontId="2"/>
  </si>
  <si>
    <t>１８５ｃｍ</t>
    <phoneticPr fontId="2"/>
  </si>
  <si>
    <t>大人　４Ｌ</t>
    <rPh sb="0" eb="2">
      <t>オトナ</t>
    </rPh>
    <phoneticPr fontId="2"/>
  </si>
  <si>
    <t>※　破損部位によっては金額が変わることがございますのでご了承ください。</t>
    <rPh sb="2" eb="4">
      <t>ハソン</t>
    </rPh>
    <rPh sb="4" eb="6">
      <t>ブイ</t>
    </rPh>
    <rPh sb="11" eb="13">
      <t>キンガク</t>
    </rPh>
    <rPh sb="14" eb="15">
      <t>カ</t>
    </rPh>
    <rPh sb="28" eb="30">
      <t>リョウショウ</t>
    </rPh>
    <phoneticPr fontId="2"/>
  </si>
  <si>
    <t>様式第１号（第５条関係）</t>
    <phoneticPr fontId="7"/>
  </si>
  <si>
    <t>自然の家使用許可申請書</t>
  </si>
  <si>
    <t>宮城県蔵王自然の家所長　殿</t>
  </si>
  <si>
    <t>　下記のとおり使用したいので許可されるよう申請します。</t>
  </si>
  <si>
    <t>記</t>
  </si>
  <si>
    <t>行事名称</t>
  </si>
  <si>
    <t>連絡先</t>
  </si>
  <si>
    <t>電話番号</t>
  </si>
  <si>
    <t>※使用料</t>
  </si>
  <si>
    <t>宿泊室</t>
  </si>
  <si>
    <t>円</t>
  </si>
  <si>
    <t>研修室</t>
  </si>
  <si>
    <t>音楽室</t>
  </si>
  <si>
    <t>会議室</t>
  </si>
  <si>
    <t>コテージ</t>
  </si>
  <si>
    <t>体育館</t>
  </si>
  <si>
    <t>野外炊飯施設</t>
  </si>
  <si>
    <t>その他</t>
  </si>
  <si>
    <t>氏    名</t>
  </si>
  <si>
    <t>FAX番号</t>
  </si>
  <si>
    <t>区          分</t>
  </si>
  <si>
    <t>使用しよう
とする日時</t>
    <phoneticPr fontId="7"/>
  </si>
  <si>
    <t>研修室等</t>
    <rPh sb="0" eb="3">
      <t>ケンシュウシツ</t>
    </rPh>
    <rPh sb="3" eb="4">
      <t>トウ</t>
    </rPh>
    <phoneticPr fontId="7"/>
  </si>
  <si>
    <t>運動場</t>
    <phoneticPr fontId="7"/>
  </si>
  <si>
    <t>中学生及び
これに準ず
る者以下</t>
    <phoneticPr fontId="7"/>
  </si>
  <si>
    <t>学習活動
等　　　の
引　率　者</t>
    <rPh sb="0" eb="2">
      <t>ガクシュウ</t>
    </rPh>
    <rPh sb="2" eb="4">
      <t>カツドウ</t>
    </rPh>
    <rPh sb="5" eb="6">
      <t>トウ</t>
    </rPh>
    <rPh sb="11" eb="12">
      <t>イン</t>
    </rPh>
    <rPh sb="13" eb="14">
      <t>リツ</t>
    </rPh>
    <rPh sb="15" eb="16">
      <t>モノ</t>
    </rPh>
    <phoneticPr fontId="7"/>
  </si>
  <si>
    <t xml:space="preserve"> （注） ※印の欄は記入しないでください。</t>
    <phoneticPr fontId="7"/>
  </si>
  <si>
    <t>一   般
（大学生を
含む。）</t>
    <rPh sb="7" eb="10">
      <t>ダイガクセイ</t>
    </rPh>
    <rPh sb="12" eb="13">
      <t>フク</t>
    </rPh>
    <phoneticPr fontId="7"/>
  </si>
  <si>
    <t>（様式第6号）</t>
    <rPh sb="1" eb="3">
      <t>ヨウシキ</t>
    </rPh>
    <rPh sb="3" eb="4">
      <t>ダイ</t>
    </rPh>
    <rPh sb="5" eb="6">
      <t>ゴウ</t>
    </rPh>
    <phoneticPr fontId="2"/>
  </si>
  <si>
    <t>団体名</t>
    <phoneticPr fontId="2"/>
  </si>
  <si>
    <t>ＴＥＬ</t>
    <phoneticPr fontId="2"/>
  </si>
  <si>
    <t>０２２４－３４－２１０１</t>
    <phoneticPr fontId="2"/>
  </si>
  <si>
    <t>活動責任者　　　　　（携帯番号）</t>
    <rPh sb="0" eb="2">
      <t>カツドウ</t>
    </rPh>
    <rPh sb="2" eb="5">
      <t>セキニンシャ</t>
    </rPh>
    <rPh sb="11" eb="13">
      <t>ケイタイ</t>
    </rPh>
    <rPh sb="13" eb="15">
      <t>バンゴウ</t>
    </rPh>
    <phoneticPr fontId="2"/>
  </si>
  <si>
    <t>蔵王　太郎</t>
    <rPh sb="0" eb="2">
      <t>ザオウ</t>
    </rPh>
    <rPh sb="3" eb="5">
      <t>タロウ</t>
    </rPh>
    <phoneticPr fontId="2"/>
  </si>
  <si>
    <t>ＦＡＸ</t>
    <phoneticPr fontId="2"/>
  </si>
  <si>
    <t>０２２４－３４－２１０２</t>
    <phoneticPr fontId="2"/>
  </si>
  <si>
    <t>（０９０－△△□○－×○△□）</t>
    <phoneticPr fontId="2"/>
  </si>
  <si>
    <t>講師打合せ担当者　　　　　　　　　　（講師依頼団体のみ）</t>
    <rPh sb="0" eb="2">
      <t>コウシ</t>
    </rPh>
    <rPh sb="2" eb="4">
      <t>ウチアワ</t>
    </rPh>
    <rPh sb="5" eb="8">
      <t>タントウシャ</t>
    </rPh>
    <rPh sb="19" eb="21">
      <t>コウシ</t>
    </rPh>
    <rPh sb="21" eb="23">
      <t>イライ</t>
    </rPh>
    <rPh sb="23" eb="25">
      <t>ダンタイ</t>
    </rPh>
    <phoneticPr fontId="2"/>
  </si>
  <si>
    <t>宮城　次郎</t>
    <rPh sb="0" eb="2">
      <t>ミヤギ</t>
    </rPh>
    <rPh sb="3" eb="5">
      <t>ジロウ</t>
    </rPh>
    <phoneticPr fontId="2"/>
  </si>
  <si>
    <t>※該当するところに○印及び必要事項をご記入ください。</t>
    <rPh sb="1" eb="3">
      <t>ガイトウ</t>
    </rPh>
    <rPh sb="10" eb="11">
      <t>シルシ</t>
    </rPh>
    <rPh sb="11" eb="12">
      <t>オヨ</t>
    </rPh>
    <rPh sb="13" eb="15">
      <t>ヒツヨウ</t>
    </rPh>
    <rPh sb="15" eb="17">
      <t>ジコウ</t>
    </rPh>
    <rPh sb="19" eb="21">
      <t>キニュウ</t>
    </rPh>
    <phoneticPr fontId="2"/>
  </si>
  <si>
    <t>日</t>
  </si>
  <si>
    <t>第１日目</t>
    <rPh sb="0" eb="1">
      <t>ダイ</t>
    </rPh>
    <rPh sb="2" eb="4">
      <t>ニチメ</t>
    </rPh>
    <phoneticPr fontId="2"/>
  </si>
  <si>
    <t>第２日目</t>
    <rPh sb="0" eb="1">
      <t>ダイ</t>
    </rPh>
    <rPh sb="2" eb="4">
      <t>ニチメ</t>
    </rPh>
    <phoneticPr fontId="2"/>
  </si>
  <si>
    <t>午前・午後</t>
  </si>
  <si>
    <t>午前</t>
    <rPh sb="0" eb="2">
      <t>ゴゼン</t>
    </rPh>
    <phoneticPr fontId="2"/>
  </si>
  <si>
    <t>午後</t>
    <rPh sb="0" eb="2">
      <t>ゴゴ</t>
    </rPh>
    <phoneticPr fontId="2"/>
  </si>
  <si>
    <t>往路・復路</t>
    <rPh sb="0" eb="2">
      <t>オウロ</t>
    </rPh>
    <rPh sb="3" eb="5">
      <t>フクロ</t>
    </rPh>
    <phoneticPr fontId="2"/>
  </si>
  <si>
    <t xml:space="preserve"> 依頼講師人数</t>
    <phoneticPr fontId="2"/>
  </si>
  <si>
    <t>スキー板運搬用　　　　　　トラック利用の有無</t>
    <rPh sb="3" eb="4">
      <t>イタ</t>
    </rPh>
    <rPh sb="4" eb="7">
      <t>ウンパンヨウ</t>
    </rPh>
    <rPh sb="17" eb="19">
      <t>リヨウ</t>
    </rPh>
    <rPh sb="20" eb="22">
      <t>ウム</t>
    </rPh>
    <phoneticPr fontId="2"/>
  </si>
  <si>
    <t>児童生徒用</t>
    <rPh sb="0" eb="2">
      <t>ジドウ</t>
    </rPh>
    <rPh sb="2" eb="4">
      <t>セイト</t>
    </rPh>
    <rPh sb="4" eb="5">
      <t>ヨウ</t>
    </rPh>
    <phoneticPr fontId="2"/>
  </si>
  <si>
    <t>指導・引率用</t>
    <rPh sb="0" eb="2">
      <t>シドウ</t>
    </rPh>
    <rPh sb="3" eb="5">
      <t>インソツ</t>
    </rPh>
    <rPh sb="5" eb="6">
      <t>ヨウ</t>
    </rPh>
    <phoneticPr fontId="2"/>
  </si>
  <si>
    <t>講師用</t>
    <rPh sb="0" eb="2">
      <t>コウシ</t>
    </rPh>
    <rPh sb="2" eb="3">
      <t>ヨウ</t>
    </rPh>
    <phoneticPr fontId="2"/>
  </si>
  <si>
    <t>合計枚数</t>
    <rPh sb="0" eb="2">
      <t>ゴウケイ</t>
    </rPh>
    <rPh sb="2" eb="4">
      <t>マイスウ</t>
    </rPh>
    <phoneticPr fontId="2"/>
  </si>
  <si>
    <t>ゼッケン数</t>
    <rPh sb="4" eb="5">
      <t>スウ</t>
    </rPh>
    <phoneticPr fontId="2"/>
  </si>
  <si>
    <t>（　　　）年　　（　　　）名</t>
    <rPh sb="5" eb="6">
      <t>ネン</t>
    </rPh>
    <rPh sb="13" eb="14">
      <t>メイ</t>
    </rPh>
    <phoneticPr fontId="2"/>
  </si>
  <si>
    <t>往路</t>
    <rPh sb="0" eb="2">
      <t>オウロ</t>
    </rPh>
    <phoneticPr fontId="2"/>
  </si>
  <si>
    <t>復路</t>
    <rPh sb="0" eb="2">
      <t>フクロ</t>
    </rPh>
    <phoneticPr fontId="2"/>
  </si>
  <si>
    <t>　　　　　　　　　　　　　　　　　　グループ</t>
    <phoneticPr fontId="2"/>
  </si>
  <si>
    <t>（様式第７号）</t>
    <rPh sb="1" eb="3">
      <t>ヨウシキ</t>
    </rPh>
    <rPh sb="3" eb="4">
      <t>ダイ</t>
    </rPh>
    <rPh sb="5" eb="6">
      <t>ゴウ</t>
    </rPh>
    <phoneticPr fontId="2"/>
  </si>
  <si>
    <t>利用月日</t>
    <rPh sb="0" eb="2">
      <t>リヨウ</t>
    </rPh>
    <rPh sb="2" eb="4">
      <t>ガッピ</t>
    </rPh>
    <phoneticPr fontId="2"/>
  </si>
  <si>
    <t>＜食事数＞</t>
    <rPh sb="1" eb="3">
      <t>ショクジ</t>
    </rPh>
    <rPh sb="3" eb="4">
      <t>スウ</t>
    </rPh>
    <phoneticPr fontId="2"/>
  </si>
  <si>
    <t>１日目</t>
    <rPh sb="1" eb="3">
      <t>ニチメ</t>
    </rPh>
    <phoneticPr fontId="2"/>
  </si>
  <si>
    <t>２日目</t>
    <rPh sb="1" eb="2">
      <t>ニチ</t>
    </rPh>
    <rPh sb="2" eb="3">
      <t>メ</t>
    </rPh>
    <phoneticPr fontId="2"/>
  </si>
  <si>
    <t>食　事　場　所</t>
    <rPh sb="0" eb="1">
      <t>ショク</t>
    </rPh>
    <rPh sb="2" eb="3">
      <t>コト</t>
    </rPh>
    <rPh sb="4" eb="5">
      <t>ジョウ</t>
    </rPh>
    <rPh sb="6" eb="7">
      <t>ショ</t>
    </rPh>
    <phoneticPr fontId="2"/>
  </si>
  <si>
    <t>夕</t>
    <rPh sb="0" eb="1">
      <t>ユウ</t>
    </rPh>
    <phoneticPr fontId="2"/>
  </si>
  <si>
    <t>朝</t>
    <rPh sb="0" eb="1">
      <t>アサ</t>
    </rPh>
    <phoneticPr fontId="2"/>
  </si>
  <si>
    <t>昼</t>
    <rPh sb="0" eb="1">
      <t>ヒル</t>
    </rPh>
    <phoneticPr fontId="2"/>
  </si>
  <si>
    <t>自然の家で活動</t>
    <rPh sb="0" eb="2">
      <t>シゼン</t>
    </rPh>
    <rPh sb="3" eb="4">
      <t>イエ</t>
    </rPh>
    <rPh sb="5" eb="7">
      <t>カツドウ</t>
    </rPh>
    <phoneticPr fontId="2"/>
  </si>
  <si>
    <t>該当する食事の種類にそれぞれ○を付けてください。</t>
    <rPh sb="0" eb="2">
      <t>ガイトウ</t>
    </rPh>
    <rPh sb="4" eb="6">
      <t>ショクジ</t>
    </rPh>
    <rPh sb="7" eb="9">
      <t>シュルイ</t>
    </rPh>
    <rPh sb="16" eb="17">
      <t>ツ</t>
    </rPh>
    <phoneticPr fontId="2"/>
  </si>
  <si>
    <t>自然の家
食堂定食</t>
    <phoneticPr fontId="2"/>
  </si>
  <si>
    <t>自然の家
食堂定食</t>
    <rPh sb="0" eb="2">
      <t>シゼン</t>
    </rPh>
    <rPh sb="3" eb="4">
      <t>イエ</t>
    </rPh>
    <rPh sb="5" eb="7">
      <t>ショクドウ</t>
    </rPh>
    <rPh sb="7" eb="9">
      <t>テイショク</t>
    </rPh>
    <phoneticPr fontId="2"/>
  </si>
  <si>
    <t>えぼしスキー場で活動</t>
    <rPh sb="6" eb="7">
      <t>ジョウ</t>
    </rPh>
    <rPh sb="8" eb="10">
      <t>カツドウ</t>
    </rPh>
    <phoneticPr fontId="2"/>
  </si>
  <si>
    <t>えぼしスキー場</t>
    <phoneticPr fontId="2"/>
  </si>
  <si>
    <t>①カレーとん汁セット</t>
    <rPh sb="6" eb="7">
      <t>ジル</t>
    </rPh>
    <phoneticPr fontId="2"/>
  </si>
  <si>
    <t>②牛丼とん汁セット</t>
    <rPh sb="1" eb="3">
      <t>ギュウドン</t>
    </rPh>
    <rPh sb="5" eb="6">
      <t>ジル</t>
    </rPh>
    <phoneticPr fontId="2"/>
  </si>
  <si>
    <t>児童・生徒数</t>
    <rPh sb="0" eb="2">
      <t>ジドウ</t>
    </rPh>
    <rPh sb="3" eb="6">
      <t>セイトスウ</t>
    </rPh>
    <phoneticPr fontId="2"/>
  </si>
  <si>
    <t>引率・指導者数</t>
    <rPh sb="0" eb="2">
      <t>インソツ</t>
    </rPh>
    <rPh sb="3" eb="6">
      <t>シドウシャ</t>
    </rPh>
    <rPh sb="6" eb="7">
      <t>スウ</t>
    </rPh>
    <phoneticPr fontId="2"/>
  </si>
  <si>
    <t>自然の家依頼
スキー講師</t>
    <rPh sb="0" eb="2">
      <t>シゼン</t>
    </rPh>
    <rPh sb="3" eb="4">
      <t>イエ</t>
    </rPh>
    <rPh sb="4" eb="6">
      <t>イライ</t>
    </rPh>
    <rPh sb="10" eb="12">
      <t>コウシ</t>
    </rPh>
    <phoneticPr fontId="2"/>
  </si>
  <si>
    <t>合　　計</t>
    <rPh sb="0" eb="1">
      <t>ゴウ</t>
    </rPh>
    <rPh sb="3" eb="4">
      <t>ケイ</t>
    </rPh>
    <phoneticPr fontId="2"/>
  </si>
  <si>
    <t>（様式第９号）</t>
    <rPh sb="1" eb="3">
      <t>ヨウシキ</t>
    </rPh>
    <rPh sb="3" eb="4">
      <t>ダイ</t>
    </rPh>
    <rPh sb="5" eb="6">
      <t>ゴウ</t>
    </rPh>
    <phoneticPr fontId="2"/>
  </si>
  <si>
    <t>スキー活動(ゴンドラ・リフト)利用証明書</t>
    <rPh sb="3" eb="5">
      <t>カツドウ</t>
    </rPh>
    <rPh sb="15" eb="17">
      <t>リヨウ</t>
    </rPh>
    <rPh sb="17" eb="20">
      <t>ショウメイショ</t>
    </rPh>
    <phoneticPr fontId="2"/>
  </si>
  <si>
    <t>団　体　名</t>
    <rPh sb="0" eb="1">
      <t>ダン</t>
    </rPh>
    <rPh sb="2" eb="3">
      <t>カラダ</t>
    </rPh>
    <rPh sb="4" eb="5">
      <t>メイ</t>
    </rPh>
    <phoneticPr fontId="2"/>
  </si>
  <si>
    <t>利　用　月　日</t>
    <rPh sb="0" eb="1">
      <t>リ</t>
    </rPh>
    <rPh sb="2" eb="3">
      <t>ヨウ</t>
    </rPh>
    <rPh sb="4" eb="5">
      <t>ガツ</t>
    </rPh>
    <rPh sb="6" eb="7">
      <t>ニチ</t>
    </rPh>
    <phoneticPr fontId="2"/>
  </si>
  <si>
    <t>１　ゴンドラ・リフトについて</t>
    <phoneticPr fontId="2"/>
  </si>
  <si>
    <t>（２）利用予定人員</t>
    <rPh sb="3" eb="5">
      <t>リヨウ</t>
    </rPh>
    <rPh sb="5" eb="7">
      <t>ヨテイ</t>
    </rPh>
    <rPh sb="7" eb="9">
      <t>ジンイン</t>
    </rPh>
    <phoneticPr fontId="2"/>
  </si>
  <si>
    <t>内  訳</t>
    <rPh sb="0" eb="1">
      <t>ウチ</t>
    </rPh>
    <rPh sb="3" eb="4">
      <t>ヤク</t>
    </rPh>
    <phoneticPr fontId="2"/>
  </si>
  <si>
    <t>金      額</t>
    <rPh sb="0" eb="1">
      <t>キン</t>
    </rPh>
    <rPh sb="7" eb="8">
      <t>ガク</t>
    </rPh>
    <phoneticPr fontId="2"/>
  </si>
  <si>
    <t>人  員</t>
    <rPh sb="0" eb="1">
      <t>ニン</t>
    </rPh>
    <rPh sb="3" eb="4">
      <t>イン</t>
    </rPh>
    <phoneticPr fontId="2"/>
  </si>
  <si>
    <t>合計金額</t>
    <rPh sb="0" eb="2">
      <t>ゴウケイ</t>
    </rPh>
    <rPh sb="2" eb="4">
      <t>キンガク</t>
    </rPh>
    <phoneticPr fontId="2"/>
  </si>
  <si>
    <t>シーズン券あり</t>
    <rPh sb="4" eb="5">
      <t>ケン</t>
    </rPh>
    <phoneticPr fontId="2"/>
  </si>
  <si>
    <t>無    料</t>
    <rPh sb="0" eb="1">
      <t>ム</t>
    </rPh>
    <rPh sb="5" eb="6">
      <t>リョウ</t>
    </rPh>
    <phoneticPr fontId="2"/>
  </si>
  <si>
    <t>小中学生</t>
    <rPh sb="0" eb="2">
      <t>ショウチュウ</t>
    </rPh>
    <rPh sb="2" eb="4">
      <t>ガクセイ</t>
    </rPh>
    <phoneticPr fontId="2"/>
  </si>
  <si>
    <t>⑤</t>
    <phoneticPr fontId="2"/>
  </si>
  <si>
    <t>一般</t>
    <rPh sb="0" eb="2">
      <t>イッパン</t>
    </rPh>
    <phoneticPr fontId="2"/>
  </si>
  <si>
    <t>①カレー・とん汁セット（　　　）　　　②牛丼・とん汁セット（　　　）</t>
    <rPh sb="7" eb="8">
      <t>シル</t>
    </rPh>
    <rPh sb="20" eb="22">
      <t>ギュウドン</t>
    </rPh>
    <rPh sb="25" eb="26">
      <t>シル</t>
    </rPh>
    <phoneticPr fontId="2"/>
  </si>
  <si>
    <t>児童・生徒</t>
    <rPh sb="0" eb="2">
      <t>ジドウ</t>
    </rPh>
    <rPh sb="3" eb="5">
      <t>セイト</t>
    </rPh>
    <phoneticPr fontId="2"/>
  </si>
  <si>
    <t>引率・一般</t>
    <rPh sb="0" eb="2">
      <t>インソツ</t>
    </rPh>
    <rPh sb="3" eb="5">
      <t>イッパン</t>
    </rPh>
    <phoneticPr fontId="2"/>
  </si>
  <si>
    <t>スキー講師</t>
    <rPh sb="3" eb="5">
      <t>コウシ</t>
    </rPh>
    <phoneticPr fontId="2"/>
  </si>
  <si>
    <t>合計人数</t>
    <rPh sb="0" eb="2">
      <t>ゴウケイ</t>
    </rPh>
    <rPh sb="2" eb="4">
      <t>ニンズウ</t>
    </rPh>
    <phoneticPr fontId="2"/>
  </si>
  <si>
    <t>令和</t>
    <rPh sb="0" eb="2">
      <t>レイワ</t>
    </rPh>
    <phoneticPr fontId="2"/>
  </si>
  <si>
    <t>年</t>
    <rPh sb="0" eb="1">
      <t>ネン</t>
    </rPh>
    <phoneticPr fontId="2"/>
  </si>
  <si>
    <t>月</t>
    <rPh sb="0" eb="1">
      <t>ガツ</t>
    </rPh>
    <phoneticPr fontId="2"/>
  </si>
  <si>
    <t>日</t>
    <rPh sb="0" eb="1">
      <t>ニチ</t>
    </rPh>
    <phoneticPr fontId="2"/>
  </si>
  <si>
    <t>宮城県蔵王自然の家</t>
    <rPh sb="0" eb="3">
      <t>ミヤギケン</t>
    </rPh>
    <rPh sb="3" eb="5">
      <t>ザオウ</t>
    </rPh>
    <rPh sb="5" eb="7">
      <t>シゼン</t>
    </rPh>
    <rPh sb="8" eb="9">
      <t>イエ</t>
    </rPh>
    <phoneticPr fontId="2"/>
  </si>
  <si>
    <t>所長</t>
    <rPh sb="0" eb="2">
      <t>ショチョウ</t>
    </rPh>
    <phoneticPr fontId="2"/>
  </si>
  <si>
    <t>○△□○△□</t>
    <phoneticPr fontId="2"/>
  </si>
  <si>
    <t xml:space="preserve"> </t>
  </si>
  <si>
    <t>団　体　名</t>
  </si>
  <si>
    <t>利用予定日</t>
  </si>
  <si>
    <t>ＦＡＸ番号</t>
  </si>
  <si>
    <t>メールアドレス</t>
  </si>
  <si>
    <t>ＦＡＸ送信者名</t>
  </si>
  <si>
    <t>更</t>
  </si>
  <si>
    <t>点</t>
  </si>
  <si>
    <t>（　　　）活動プログラムの変更（　　　）名簿記載内容の変更</t>
  </si>
  <si>
    <t>（　　　）利用人数の変更（　　　）宿泊者数の変更</t>
  </si>
  <si>
    <t>（　　　）食事数の変更（　　　）ゴンドラ利用人数</t>
  </si>
  <si>
    <t>その他の変更点</t>
  </si>
  <si>
    <t>（　　　　　　　　　　　　　　　　　　　　　　　　　　　）について</t>
  </si>
  <si>
    <t>自然の家確認欄</t>
  </si>
  <si>
    <t>受信確認</t>
  </si>
  <si>
    <t>内容確認</t>
  </si>
  <si>
    <t>利用人数関係</t>
    <phoneticPr fontId="7"/>
  </si>
  <si>
    <t>名簿関係</t>
    <phoneticPr fontId="7"/>
  </si>
  <si>
    <t>その他</t>
    <phoneticPr fontId="7"/>
  </si>
  <si>
    <t>スキー講師を依頼するにあたって（ 確認事項 ）</t>
    <phoneticPr fontId="5"/>
  </si>
  <si>
    <t>ＴＥＬ</t>
    <phoneticPr fontId="5"/>
  </si>
  <si>
    <t>ＦＡＸ</t>
    <phoneticPr fontId="5"/>
  </si>
  <si>
    <t>コテージ</t>
    <phoneticPr fontId="7"/>
  </si>
  <si>
    <t>オリエンテーション室</t>
    <rPh sb="9" eb="10">
      <t>シツ</t>
    </rPh>
    <phoneticPr fontId="7"/>
  </si>
  <si>
    <t>プレイルーム</t>
    <phoneticPr fontId="7"/>
  </si>
  <si>
    <t>備考</t>
    <rPh sb="0" eb="2">
      <t>ビコウ</t>
    </rPh>
    <phoneticPr fontId="7"/>
  </si>
  <si>
    <t>E-mail</t>
    <phoneticPr fontId="7"/>
  </si>
  <si>
    <t>使用の
目　的</t>
    <rPh sb="4" eb="5">
      <t>メ</t>
    </rPh>
    <rPh sb="6" eb="7">
      <t>マト</t>
    </rPh>
    <phoneticPr fontId="7"/>
  </si>
  <si>
    <t>使用しよう
と　す　る
人　　　員</t>
    <rPh sb="12" eb="13">
      <t>ニン</t>
    </rPh>
    <rPh sb="16" eb="17">
      <t>イン</t>
    </rPh>
    <phoneticPr fontId="7"/>
  </si>
  <si>
    <t>山小屋</t>
    <phoneticPr fontId="7"/>
  </si>
  <si>
    <t>テントサイト</t>
    <phoneticPr fontId="7"/>
  </si>
  <si>
    <t>※１か月前までに提出</t>
    <rPh sb="3" eb="4">
      <t>ゲツ</t>
    </rPh>
    <rPh sb="4" eb="5">
      <t>マエ</t>
    </rPh>
    <rPh sb="8" eb="10">
      <t>テイシュツ</t>
    </rPh>
    <phoneticPr fontId="2"/>
  </si>
  <si>
    <t>※1か月前までに提出</t>
    <rPh sb="3" eb="4">
      <t>ゲツ</t>
    </rPh>
    <rPh sb="4" eb="5">
      <t>マエ</t>
    </rPh>
    <rPh sb="8" eb="10">
      <t>テイシュツ</t>
    </rPh>
    <phoneticPr fontId="2"/>
  </si>
  <si>
    <t>◆食物アレルギー対応希望者の有無</t>
    <rPh sb="1" eb="3">
      <t>ショクモツ</t>
    </rPh>
    <rPh sb="8" eb="10">
      <t>タイオウ</t>
    </rPh>
    <rPh sb="10" eb="12">
      <t>キボウ</t>
    </rPh>
    <rPh sb="12" eb="13">
      <t>シャ</t>
    </rPh>
    <rPh sb="14" eb="16">
      <t>ウム</t>
    </rPh>
    <phoneticPr fontId="2"/>
  </si>
  <si>
    <t>☑</t>
  </si>
  <si>
    <t>有</t>
    <rPh sb="0" eb="1">
      <t>アリ</t>
    </rPh>
    <phoneticPr fontId="2"/>
  </si>
  <si>
    <t>（</t>
    <phoneticPr fontId="2"/>
  </si>
  <si>
    <t>名）</t>
    <rPh sb="0" eb="1">
      <t>メイ</t>
    </rPh>
    <phoneticPr fontId="2"/>
  </si>
  <si>
    <t>→</t>
    <phoneticPr fontId="2"/>
  </si>
  <si>
    <t>☐</t>
  </si>
  <si>
    <t>無</t>
    <rPh sb="0" eb="1">
      <t>ナシ</t>
    </rPh>
    <phoneticPr fontId="2"/>
  </si>
  <si>
    <t>（</t>
  </si>
  <si>
    <t>→</t>
  </si>
  <si>
    <t>食事関係確認票（冬型）</t>
    <rPh sb="0" eb="2">
      <t>ショクジ</t>
    </rPh>
    <rPh sb="2" eb="4">
      <t>カンケイ</t>
    </rPh>
    <rPh sb="4" eb="6">
      <t>カクニン</t>
    </rPh>
    <rPh sb="6" eb="7">
      <t>ヒョウ</t>
    </rPh>
    <rPh sb="8" eb="9">
      <t>フユ</t>
    </rPh>
    <rPh sb="9" eb="10">
      <t>ガタ</t>
    </rPh>
    <phoneticPr fontId="2"/>
  </si>
  <si>
    <t>蔵王自然の家　変更点連絡用　送信票</t>
    <phoneticPr fontId="7"/>
  </si>
  <si>
    <t>送信回数　　　　　　　　回目</t>
    <phoneticPr fontId="7"/>
  </si>
  <si>
    <t>金額</t>
    <rPh sb="0" eb="2">
      <t>キンガク</t>
    </rPh>
    <phoneticPr fontId="5"/>
  </si>
  <si>
    <t>変</t>
    <rPh sb="0" eb="1">
      <t>ヘン</t>
    </rPh>
    <phoneticPr fontId="7"/>
  </si>
  <si>
    <t>月日</t>
    <rPh sb="0" eb="2">
      <t>ガッピ</t>
    </rPh>
    <phoneticPr fontId="3"/>
  </si>
  <si>
    <t>月日</t>
    <rPh sb="0" eb="2">
      <t>ガッピ</t>
    </rPh>
    <phoneticPr fontId="4"/>
  </si>
  <si>
    <t>８　食物アレルギーに関する調査票</t>
    <rPh sb="13" eb="15">
      <t>チョウサ</t>
    </rPh>
    <phoneticPr fontId="5"/>
  </si>
  <si>
    <t>１月〇日（水）～１月△日（金）</t>
    <rPh sb="5" eb="6">
      <t>スイ</t>
    </rPh>
    <rPh sb="11" eb="12">
      <t>ニチ</t>
    </rPh>
    <rPh sb="13" eb="14">
      <t>キン</t>
    </rPh>
    <phoneticPr fontId="2"/>
  </si>
  <si>
    <t>　１月　△日（　金　）</t>
    <rPh sb="2" eb="3">
      <t>ツキ</t>
    </rPh>
    <rPh sb="5" eb="6">
      <t>ヒ</t>
    </rPh>
    <rPh sb="8" eb="9">
      <t>キン</t>
    </rPh>
    <phoneticPr fontId="2"/>
  </si>
  <si>
    <t>　１月　□日（　木　）</t>
    <rPh sb="2" eb="3">
      <t>ツキ</t>
    </rPh>
    <rPh sb="5" eb="6">
      <t>ヒ</t>
    </rPh>
    <rPh sb="8" eb="9">
      <t>モク</t>
    </rPh>
    <phoneticPr fontId="2"/>
  </si>
  <si>
    <t>蔵王　花子</t>
    <rPh sb="0" eb="2">
      <t>ザオウ</t>
    </rPh>
    <rPh sb="3" eb="5">
      <t>ハナコ</t>
    </rPh>
    <phoneticPr fontId="2"/>
  </si>
  <si>
    <t>⑤</t>
    <phoneticPr fontId="7"/>
  </si>
  <si>
    <t>前　日まで</t>
    <phoneticPr fontId="7"/>
  </si>
  <si>
    <r>
      <t>12　変更点連絡用　送信票</t>
    </r>
    <r>
      <rPr>
        <b/>
        <sz val="12"/>
        <color indexed="8"/>
        <rFont val="ＭＳ 明朝"/>
        <family val="1"/>
        <charset val="128"/>
      </rPr>
      <t/>
    </r>
    <phoneticPr fontId="5"/>
  </si>
  <si>
    <t>（　　　／　　　）変更</t>
    <rPh sb="9" eb="11">
      <t>ヘンコウ</t>
    </rPh>
    <phoneticPr fontId="2"/>
  </si>
  <si>
    <t>えぼしスキー場
（レストラン利用）</t>
    <rPh sb="6" eb="7">
      <t>ジョウ</t>
    </rPh>
    <rPh sb="14" eb="16">
      <t>リヨウ</t>
    </rPh>
    <phoneticPr fontId="2"/>
  </si>
  <si>
    <t>　→変更する内容について、変更前と変更後を記入し送信してください。</t>
    <rPh sb="24" eb="26">
      <t>ソウシン</t>
    </rPh>
    <phoneticPr fontId="5"/>
  </si>
  <si>
    <t>時間券については、昼食時間も含んでの利用時間となります。</t>
    <rPh sb="0" eb="2">
      <t>ジカン</t>
    </rPh>
    <rPh sb="2" eb="3">
      <t>ケン</t>
    </rPh>
    <rPh sb="9" eb="11">
      <t>チュウショク</t>
    </rPh>
    <rPh sb="11" eb="13">
      <t>ジカン</t>
    </rPh>
    <rPh sb="14" eb="15">
      <t>フク</t>
    </rPh>
    <rPh sb="18" eb="20">
      <t>リヨウ</t>
    </rPh>
    <rPh sb="20" eb="22">
      <t>ジカン</t>
    </rPh>
    <phoneticPr fontId="3"/>
  </si>
  <si>
    <t xml:space="preserve"> 【ＦＡＸ番号0224－34－2102、E-mail: zao-ukeire@pref.miyagi.lg.jp 】</t>
  </si>
  <si>
    <t>※昼食数の記入については、平日のみの記入となります。</t>
    <rPh sb="1" eb="3">
      <t>チュウショク</t>
    </rPh>
    <rPh sb="3" eb="4">
      <t>スウ</t>
    </rPh>
    <rPh sb="5" eb="7">
      <t>キニュウ</t>
    </rPh>
    <rPh sb="13" eb="15">
      <t>ヘイジツ</t>
    </rPh>
    <rPh sb="18" eb="20">
      <t>キニュウ</t>
    </rPh>
    <phoneticPr fontId="2"/>
  </si>
  <si>
    <t>上記の団体は、宮城県蔵王自然の家に宿泊して活動を行うことを証明します。</t>
    <rPh sb="0" eb="2">
      <t>ジョウキ</t>
    </rPh>
    <rPh sb="3" eb="5">
      <t>ダンタイ</t>
    </rPh>
    <rPh sb="7" eb="10">
      <t>ミヤギケン</t>
    </rPh>
    <rPh sb="10" eb="12">
      <t>ザオウ</t>
    </rPh>
    <rPh sb="12" eb="14">
      <t>シゼン</t>
    </rPh>
    <rPh sb="15" eb="16">
      <t>イエ</t>
    </rPh>
    <rPh sb="17" eb="19">
      <t>シュクハク</t>
    </rPh>
    <rPh sb="21" eb="23">
      <t>カツドウ</t>
    </rPh>
    <rPh sb="24" eb="25">
      <t>オコナ</t>
    </rPh>
    <rPh sb="29" eb="31">
      <t>ショウメイ</t>
    </rPh>
    <phoneticPr fontId="2"/>
  </si>
  <si>
    <t>※　この他にも在庫があるサイズもございますので、お問い合わせください。</t>
    <rPh sb="4" eb="5">
      <t>ホカ</t>
    </rPh>
    <rPh sb="7" eb="9">
      <t>ザイコ</t>
    </rPh>
    <rPh sb="25" eb="26">
      <t>ト</t>
    </rPh>
    <rPh sb="27" eb="28">
      <t>ア</t>
    </rPh>
    <phoneticPr fontId="2"/>
  </si>
  <si>
    <t>３　汚した場合、紛失・破損した場合について</t>
    <rPh sb="2" eb="3">
      <t>ヨゴ</t>
    </rPh>
    <rPh sb="5" eb="7">
      <t>バアイ</t>
    </rPh>
    <rPh sb="8" eb="10">
      <t>フンシツ</t>
    </rPh>
    <rPh sb="11" eb="13">
      <t>ハソン</t>
    </rPh>
    <rPh sb="15" eb="17">
      <t>バアイ</t>
    </rPh>
    <phoneticPr fontId="2"/>
  </si>
  <si>
    <t>○　明らかに使用者が汚した場合は、下記のクリーニング代をいただくことになります。</t>
    <rPh sb="2" eb="3">
      <t>アキ</t>
    </rPh>
    <rPh sb="6" eb="9">
      <t>シヨウシャ</t>
    </rPh>
    <rPh sb="10" eb="11">
      <t>ヨゴ</t>
    </rPh>
    <rPh sb="13" eb="15">
      <t>バアイ</t>
    </rPh>
    <rPh sb="17" eb="19">
      <t>カキ</t>
    </rPh>
    <rPh sb="26" eb="27">
      <t>ダイ</t>
    </rPh>
    <phoneticPr fontId="7"/>
  </si>
  <si>
    <t>○　紛失・破損した場合は、別途料金をいただきますのでご了承ください。</t>
    <rPh sb="2" eb="4">
      <t>フンシツ</t>
    </rPh>
    <rPh sb="5" eb="7">
      <t>ハソン</t>
    </rPh>
    <rPh sb="9" eb="11">
      <t>バアイ</t>
    </rPh>
    <rPh sb="13" eb="15">
      <t>ベット</t>
    </rPh>
    <rPh sb="15" eb="17">
      <t>リョウキン</t>
    </rPh>
    <rPh sb="27" eb="29">
      <t>リョウショウ</t>
    </rPh>
    <phoneticPr fontId="2"/>
  </si>
  <si>
    <t>※歩くスキーの靴は、インチサイズのため通常の靴の大きさとは異なります。
※当日、サイズが合わない場合は変更しますので、お声がけください。</t>
    <rPh sb="1" eb="2">
      <t>アル</t>
    </rPh>
    <rPh sb="7" eb="8">
      <t>クツ</t>
    </rPh>
    <rPh sb="19" eb="21">
      <t>ツウジョウ</t>
    </rPh>
    <rPh sb="22" eb="23">
      <t>クツ</t>
    </rPh>
    <rPh sb="24" eb="25">
      <t>オオ</t>
    </rPh>
    <rPh sb="29" eb="30">
      <t>コト</t>
    </rPh>
    <rPh sb="38" eb="40">
      <t>トウジツ</t>
    </rPh>
    <rPh sb="45" eb="46">
      <t>ア</t>
    </rPh>
    <rPh sb="49" eb="51">
      <t>バアイ</t>
    </rPh>
    <rPh sb="52" eb="54">
      <t>ヘンコウ</t>
    </rPh>
    <rPh sb="61" eb="62">
      <t>コエ</t>
    </rPh>
    <phoneticPr fontId="2"/>
  </si>
  <si>
    <t>注：（１）ウェアサイズは、「様式第8号関係参考資料」を参考に記入。</t>
    <rPh sb="0" eb="1">
      <t>チュウ</t>
    </rPh>
    <rPh sb="14" eb="16">
      <t>ヨウシキ</t>
    </rPh>
    <rPh sb="16" eb="17">
      <t>ダイ</t>
    </rPh>
    <rPh sb="18" eb="19">
      <t>ゴウ</t>
    </rPh>
    <rPh sb="19" eb="21">
      <t>カンケイ</t>
    </rPh>
    <rPh sb="21" eb="23">
      <t>サンコウ</t>
    </rPh>
    <rPh sb="23" eb="25">
      <t>シリョウ</t>
    </rPh>
    <rPh sb="27" eb="29">
      <t>サンコウ</t>
    </rPh>
    <rPh sb="30" eb="32">
      <t>キニュウ</t>
    </rPh>
    <phoneticPr fontId="2"/>
  </si>
  <si>
    <t>　　（２）名簿は、学級（所属）・男女に関係なく、靴のサイズの小さい順で身長の低い方から記入。　</t>
  </si>
  <si>
    <t>(１)効果的なスキー教室にするには、１名の講師に対して６～８名程度が適当です。</t>
  </si>
  <si>
    <t>　①講師の昼食について、午前のみの依頼であっても講師の昼食代を負担して頂きます。
　　午後から講師を依頼する学校・団体については、昼食代は必要ありません。</t>
  </si>
  <si>
    <t>　②講師がシーズン券を持っている場合は、ゴンドラ・リフト代、駐車料金の負担はありません。</t>
  </si>
  <si>
    <t>　③各学校・団体からの講師依頼を受け、講師割当は年内にＦＡＸにてお知らせします。</t>
  </si>
  <si>
    <t>注：スキー講師を依頼する団体は、講師分も含めた人数を記入してください。</t>
    <rPh sb="0" eb="1">
      <t>チュウ</t>
    </rPh>
    <rPh sb="5" eb="7">
      <t>コウシ</t>
    </rPh>
    <rPh sb="8" eb="10">
      <t>イライ</t>
    </rPh>
    <rPh sb="12" eb="14">
      <t>ダンタイ</t>
    </rPh>
    <rPh sb="16" eb="18">
      <t>コウシ</t>
    </rPh>
    <rPh sb="18" eb="19">
      <t>ブン</t>
    </rPh>
    <rPh sb="20" eb="21">
      <t>フク</t>
    </rPh>
    <rPh sb="23" eb="25">
      <t>ニンズウ</t>
    </rPh>
    <rPh sb="26" eb="28">
      <t>キニュウ</t>
    </rPh>
    <phoneticPr fontId="2"/>
  </si>
  <si>
    <t>食事の場所・時刻については、えぼしスキー場と調整して、後日お知らせします。</t>
    <rPh sb="0" eb="2">
      <t>ショクジ</t>
    </rPh>
    <rPh sb="3" eb="5">
      <t>バショ</t>
    </rPh>
    <rPh sb="6" eb="8">
      <t>ジコク</t>
    </rPh>
    <rPh sb="20" eb="21">
      <t>ジョウ</t>
    </rPh>
    <rPh sb="22" eb="24">
      <t>チョウセイ</t>
    </rPh>
    <rPh sb="27" eb="29">
      <t>ゴジツ</t>
    </rPh>
    <rPh sb="30" eb="31">
      <t>シ</t>
    </rPh>
    <phoneticPr fontId="2"/>
  </si>
  <si>
    <t>E-mail</t>
    <phoneticPr fontId="5"/>
  </si>
  <si>
    <t>　　特に初心者のグループは１０名以下が望ましく、できれば学校・団体の指導者も配置してください。</t>
    <phoneticPr fontId="5"/>
  </si>
  <si>
    <t>(２)講師謝金は、１名全日６,０００円。半日４,０００円となります。</t>
    <phoneticPr fontId="5"/>
  </si>
  <si>
    <t>(３)講師の追加や取り消しなど、変更のないようにお願いします。</t>
    <phoneticPr fontId="5"/>
  </si>
  <si>
    <t>(４)蔵王自然の家のスキー講師の数は限られていますので、できるだけ各学校・団体でも指導にあたるようにして
     ください。</t>
    <phoneticPr fontId="5"/>
  </si>
  <si>
    <t>（１）「引率者としての係名」は単に活動の役割分担ではなく、団体を引率する責任者としての係名をご記入ください。</t>
    <rPh sb="4" eb="7">
      <t>インソツシャ</t>
    </rPh>
    <rPh sb="11" eb="12">
      <t>カカ</t>
    </rPh>
    <rPh sb="12" eb="13">
      <t>メイ</t>
    </rPh>
    <rPh sb="15" eb="16">
      <t>タン</t>
    </rPh>
    <rPh sb="17" eb="19">
      <t>カツドウ</t>
    </rPh>
    <rPh sb="20" eb="22">
      <t>ヤクワリ</t>
    </rPh>
    <rPh sb="22" eb="24">
      <t>ブンタン</t>
    </rPh>
    <rPh sb="29" eb="31">
      <t>ダンタイ</t>
    </rPh>
    <rPh sb="32" eb="34">
      <t>インソツ</t>
    </rPh>
    <rPh sb="36" eb="39">
      <t>セキニンシャ</t>
    </rPh>
    <rPh sb="43" eb="44">
      <t>カカ</t>
    </rPh>
    <rPh sb="44" eb="45">
      <t>メイ</t>
    </rPh>
    <rPh sb="47" eb="49">
      <t>キニュウ</t>
    </rPh>
    <phoneticPr fontId="2"/>
  </si>
  <si>
    <t>（２）ウェアサイズは、「様式第8号関係参考資料」を参考に記入してください。</t>
    <phoneticPr fontId="2"/>
  </si>
  <si>
    <t>※自然の家利用者は活動時ゼッケンをつけて頂きますので、所要枚数をご記入ください。</t>
    <rPh sb="33" eb="35">
      <t>キニュウ</t>
    </rPh>
    <phoneticPr fontId="2"/>
  </si>
  <si>
    <t>⑥</t>
    <phoneticPr fontId="7"/>
  </si>
  <si>
    <t>※えぼしスキー場での昼食について
　　・平　日…①カレーとん汁セット、②牛丼とん汁セット、どちらかを選んで〇で囲んでください。
　  ・土、日…レストランで直接注文してください。（セットメニューの注文はできません。）</t>
    <rPh sb="7" eb="8">
      <t>ジョウ</t>
    </rPh>
    <rPh sb="10" eb="12">
      <t>チュウショク</t>
    </rPh>
    <rPh sb="20" eb="21">
      <t>タイラ</t>
    </rPh>
    <rPh sb="22" eb="23">
      <t>ヒ</t>
    </rPh>
    <rPh sb="30" eb="31">
      <t>ジル</t>
    </rPh>
    <rPh sb="36" eb="38">
      <t>ギュウドン</t>
    </rPh>
    <rPh sb="40" eb="41">
      <t>シル</t>
    </rPh>
    <rPh sb="50" eb="51">
      <t>エラ</t>
    </rPh>
    <rPh sb="55" eb="56">
      <t>カコ</t>
    </rPh>
    <rPh sb="68" eb="69">
      <t>ド</t>
    </rPh>
    <rPh sb="70" eb="71">
      <t>ニチ</t>
    </rPh>
    <rPh sb="78" eb="82">
      <t>チョクセツチュウモン</t>
    </rPh>
    <rPh sb="98" eb="100">
      <t>チュウモン</t>
    </rPh>
    <phoneticPr fontId="2"/>
  </si>
  <si>
    <t>別紙 １を該当者のみ提出してください。</t>
    <rPh sb="0" eb="2">
      <t>ベッシ</t>
    </rPh>
    <rPh sb="5" eb="8">
      <t>ガイトウシャ</t>
    </rPh>
    <rPh sb="10" eb="12">
      <t>テイシュツ</t>
    </rPh>
    <phoneticPr fontId="2"/>
  </si>
  <si>
    <t>※えぼしスキー場での昼食について
　　・平　日…①カレーとん汁セット、②牛丼とん汁セット、どちらかを選んで〇で囲んでください。
　  ・土、日…レストランで直接注文してください。（セットメニューの注文はできません。）</t>
    <phoneticPr fontId="2"/>
  </si>
  <si>
    <t>・スキーウェア（上）・・・２,６００円</t>
    <rPh sb="8" eb="9">
      <t>ウエ</t>
    </rPh>
    <rPh sb="18" eb="19">
      <t>エン</t>
    </rPh>
    <phoneticPr fontId="2"/>
  </si>
  <si>
    <t>・スキーウェア（下）・・・２,６００円</t>
    <rPh sb="8" eb="9">
      <t>シタ</t>
    </rPh>
    <rPh sb="18" eb="19">
      <t>エン</t>
    </rPh>
    <phoneticPr fontId="2"/>
  </si>
  <si>
    <t>※この表から必要数を確認します。
　 利用者名簿（様式８－１、８－２）を参考に記入して
   ください。身長と靴サイズでスキーの割当をします。
※ウェアの数量の数量・料金などについては、
　 別紙 「（様式８号参考資料）スキーウェア貸出し
   （リース）について」を参照してください。
※引率者分も含めて記入してください。</t>
    <phoneticPr fontId="7"/>
  </si>
  <si>
    <t>（５）「貸出区分」は　「１日→①、１泊２日→②、２泊３日→③」　の数字で記入してください。</t>
    <rPh sb="4" eb="5">
      <t>カ</t>
    </rPh>
    <rPh sb="5" eb="6">
      <t>ダ</t>
    </rPh>
    <rPh sb="6" eb="8">
      <t>クブン</t>
    </rPh>
    <rPh sb="13" eb="14">
      <t>ニチ</t>
    </rPh>
    <rPh sb="18" eb="19">
      <t>ハク</t>
    </rPh>
    <rPh sb="20" eb="21">
      <t>ニチ</t>
    </rPh>
    <rPh sb="25" eb="26">
      <t>ハク</t>
    </rPh>
    <rPh sb="27" eb="28">
      <t>ニチ</t>
    </rPh>
    <rPh sb="33" eb="35">
      <t>スウジ</t>
    </rPh>
    <rPh sb="36" eb="38">
      <t>キニュウ</t>
    </rPh>
    <phoneticPr fontId="2"/>
  </si>
  <si>
    <t>宿泊状況</t>
    <rPh sb="0" eb="4">
      <t>シュクハクジョウキョウ</t>
    </rPh>
    <phoneticPr fontId="7"/>
  </si>
  <si>
    <t>日帰り</t>
    <rPh sb="0" eb="2">
      <t>ヒガエ</t>
    </rPh>
    <phoneticPr fontId="7"/>
  </si>
  <si>
    <t>　  （３）「ウェア番号」は当日借りるときに記入、「返却確認」は返却時に記入。
　　　　　手袋・ゴーグルの貸し出しは行いません。</t>
    <rPh sb="45" eb="47">
      <t>テブクロ</t>
    </rPh>
    <rPh sb="53" eb="54">
      <t>カ</t>
    </rPh>
    <rPh sb="55" eb="56">
      <t>ダ</t>
    </rPh>
    <rPh sb="58" eb="59">
      <t>オコナ</t>
    </rPh>
    <phoneticPr fontId="2"/>
  </si>
  <si>
    <t>　　（４）「貸出区分」は　「１日→①、１泊２日→②、２泊３日→③」　の数字で記入。</t>
    <phoneticPr fontId="7"/>
  </si>
  <si>
    <t>１６５ｃｍ</t>
    <phoneticPr fontId="2"/>
  </si>
  <si>
    <t>（1,000円×人数）</t>
    <rPh sb="6" eb="7">
      <t>エン</t>
    </rPh>
    <rPh sb="8" eb="10">
      <t>ニンズウ</t>
    </rPh>
    <phoneticPr fontId="2"/>
  </si>
  <si>
    <t>１日　2,500円　　　　　　　　　　　　　　　　　　　　</t>
    <rPh sb="1" eb="2">
      <t>ニチ</t>
    </rPh>
    <rPh sb="8" eb="9">
      <t>エン</t>
    </rPh>
    <phoneticPr fontId="2"/>
  </si>
  <si>
    <t>2,500円</t>
    <rPh sb="5" eb="6">
      <t>エン</t>
    </rPh>
    <phoneticPr fontId="2"/>
  </si>
  <si>
    <t>・スキーウェア（上）・・・１,50０円</t>
    <rPh sb="8" eb="9">
      <t>ウエ</t>
    </rPh>
    <rPh sb="18" eb="19">
      <t>エン</t>
    </rPh>
    <phoneticPr fontId="2"/>
  </si>
  <si>
    <t>・スキーウェア（下）・・・１,500円</t>
    <phoneticPr fontId="7"/>
  </si>
  <si>
    <t>①</t>
    <phoneticPr fontId="7"/>
  </si>
  <si>
    <t>（１，０００円×人数）</t>
    <rPh sb="6" eb="7">
      <t>エン</t>
    </rPh>
    <rPh sb="8" eb="10">
      <t>ニンズウ</t>
    </rPh>
    <phoneticPr fontId="2"/>
  </si>
  <si>
    <t>７3，０００円</t>
    <phoneticPr fontId="7"/>
  </si>
  <si>
    <t>②</t>
    <phoneticPr fontId="7"/>
  </si>
  <si>
    <t>③</t>
    <phoneticPr fontId="7"/>
  </si>
  <si>
    <t>④</t>
    <phoneticPr fontId="7"/>
  </si>
  <si>
    <t>⑦</t>
    <phoneticPr fontId="7"/>
  </si>
  <si>
    <t>⑧</t>
    <phoneticPr fontId="7"/>
  </si>
  <si>
    <t>⑨</t>
    <phoneticPr fontId="7"/>
  </si>
  <si>
    <t>⑩</t>
    <phoneticPr fontId="7"/>
  </si>
  <si>
    <t>⑪</t>
    <phoneticPr fontId="7"/>
  </si>
  <si>
    <t>⑫</t>
    <phoneticPr fontId="7"/>
  </si>
  <si>
    <t>⑬</t>
    <phoneticPr fontId="7"/>
  </si>
  <si>
    <t>⑭</t>
    <phoneticPr fontId="7"/>
  </si>
  <si>
    <t>⑮</t>
    <phoneticPr fontId="7"/>
  </si>
  <si>
    <t>利用日</t>
    <rPh sb="0" eb="3">
      <t>リヨウビ</t>
    </rPh>
    <phoneticPr fontId="7"/>
  </si>
  <si>
    <t>月</t>
    <rPh sb="0" eb="1">
      <t>ガツ</t>
    </rPh>
    <phoneticPr fontId="7"/>
  </si>
  <si>
    <t>日</t>
    <rPh sb="0" eb="1">
      <t>ニチ</t>
    </rPh>
    <phoneticPr fontId="7"/>
  </si>
  <si>
    <t>曜日</t>
    <rPh sb="0" eb="2">
      <t>ヨウビ</t>
    </rPh>
    <phoneticPr fontId="7"/>
  </si>
  <si>
    <t>時刻</t>
    <rPh sb="0" eb="2">
      <t>ジコク</t>
    </rPh>
    <phoneticPr fontId="7"/>
  </si>
  <si>
    <t>活動内容</t>
    <rPh sb="0" eb="2">
      <t>カツドウ</t>
    </rPh>
    <rPh sb="2" eb="4">
      <t>ナイヨウ</t>
    </rPh>
    <phoneticPr fontId="7"/>
  </si>
  <si>
    <t>場所</t>
    <rPh sb="0" eb="2">
      <t>バショ</t>
    </rPh>
    <phoneticPr fontId="7"/>
  </si>
  <si>
    <t>完全消灯</t>
    <rPh sb="0" eb="4">
      <t>カンゼンショウトウ</t>
    </rPh>
    <phoneticPr fontId="7"/>
  </si>
  <si>
    <t>宿舎</t>
    <rPh sb="0" eb="2">
      <t>シュクシャ</t>
    </rPh>
    <phoneticPr fontId="7"/>
  </si>
  <si>
    <t>昼食</t>
    <rPh sb="0" eb="2">
      <t>チュウショク</t>
    </rPh>
    <phoneticPr fontId="7"/>
  </si>
  <si>
    <t>起床・洗面・寝具等の整理</t>
    <rPh sb="0" eb="2">
      <t>キショウ</t>
    </rPh>
    <rPh sb="3" eb="5">
      <t>センメン</t>
    </rPh>
    <rPh sb="6" eb="8">
      <t>シング</t>
    </rPh>
    <rPh sb="8" eb="9">
      <t>トウ</t>
    </rPh>
    <rPh sb="10" eb="12">
      <t>セイリ</t>
    </rPh>
    <phoneticPr fontId="7"/>
  </si>
  <si>
    <t>午前の活動（９時～１２時）</t>
    <rPh sb="0" eb="2">
      <t>ゴゼン</t>
    </rPh>
    <rPh sb="3" eb="5">
      <t>カツドウ</t>
    </rPh>
    <rPh sb="7" eb="8">
      <t>ジ</t>
    </rPh>
    <rPh sb="11" eb="12">
      <t>ジ</t>
    </rPh>
    <phoneticPr fontId="7"/>
  </si>
  <si>
    <t>昼の活動（１２時～１３時）</t>
    <rPh sb="0" eb="1">
      <t>ヒル</t>
    </rPh>
    <phoneticPr fontId="7"/>
  </si>
  <si>
    <t>スキーオリエンテーション</t>
    <phoneticPr fontId="7"/>
  </si>
  <si>
    <t>有</t>
    <rPh sb="0" eb="1">
      <t>アリ</t>
    </rPh>
    <phoneticPr fontId="7"/>
  </si>
  <si>
    <t>無</t>
    <rPh sb="0" eb="1">
      <t>ナシ</t>
    </rPh>
    <phoneticPr fontId="7"/>
  </si>
  <si>
    <t>（</t>
    <phoneticPr fontId="7"/>
  </si>
  <si>
    <t>）</t>
    <phoneticPr fontId="7"/>
  </si>
  <si>
    <t>スキー講師との打合せ</t>
    <rPh sb="3" eb="5">
      <t>コウシ</t>
    </rPh>
    <rPh sb="7" eb="9">
      <t>ウチアワ</t>
    </rPh>
    <phoneticPr fontId="7"/>
  </si>
  <si>
    <t>午後の活動（１３時～１７時）</t>
    <rPh sb="0" eb="2">
      <t>ゴゴ</t>
    </rPh>
    <phoneticPr fontId="7"/>
  </si>
  <si>
    <t>夕方の活動（１７時～１８時）</t>
    <rPh sb="0" eb="2">
      <t>ユウガタ</t>
    </rPh>
    <phoneticPr fontId="7"/>
  </si>
  <si>
    <t>食堂</t>
    <rPh sb="0" eb="2">
      <t>ショクドウ</t>
    </rPh>
    <phoneticPr fontId="7"/>
  </si>
  <si>
    <t>夜の活動（１８時～２２時）</t>
    <rPh sb="0" eb="1">
      <t>ヨル</t>
    </rPh>
    <phoneticPr fontId="7"/>
  </si>
  <si>
    <t>第２日目</t>
  </si>
  <si>
    <t>○</t>
    <phoneticPr fontId="7"/>
  </si>
  <si>
    <t>水</t>
    <rPh sb="0" eb="1">
      <t>スイ</t>
    </rPh>
    <phoneticPr fontId="7"/>
  </si>
  <si>
    <t>△</t>
    <phoneticPr fontId="7"/>
  </si>
  <si>
    <t>木</t>
    <rPh sb="0" eb="1">
      <t>モク</t>
    </rPh>
    <phoneticPr fontId="7"/>
  </si>
  <si>
    <t xml:space="preserve">10:00
</t>
    <phoneticPr fontId="7"/>
  </si>
  <si>
    <t xml:space="preserve">
体育館２階</t>
    <rPh sb="1" eb="4">
      <t>タイイクカン</t>
    </rPh>
    <rPh sb="5" eb="6">
      <t>カイ</t>
    </rPh>
    <phoneticPr fontId="7"/>
  </si>
  <si>
    <t>各部屋</t>
    <rPh sb="0" eb="1">
      <t>カク</t>
    </rPh>
    <rPh sb="1" eb="3">
      <t>ヘヤ</t>
    </rPh>
    <phoneticPr fontId="7"/>
  </si>
  <si>
    <t>スキー活動①</t>
    <rPh sb="3" eb="5">
      <t>カツドウ</t>
    </rPh>
    <phoneticPr fontId="7"/>
  </si>
  <si>
    <t>自然の家ゲレンデ</t>
    <rPh sb="0" eb="2">
      <t>シゼン</t>
    </rPh>
    <rPh sb="3" eb="4">
      <t>イエ</t>
    </rPh>
    <phoneticPr fontId="7"/>
  </si>
  <si>
    <t xml:space="preserve">
ベッドメイキング</t>
    <phoneticPr fontId="7"/>
  </si>
  <si>
    <t xml:space="preserve">
入浴</t>
    <rPh sb="1" eb="3">
      <t>ニュウヨク</t>
    </rPh>
    <phoneticPr fontId="7"/>
  </si>
  <si>
    <t xml:space="preserve">
第１・２浴室</t>
    <rPh sb="1" eb="2">
      <t>ダイ</t>
    </rPh>
    <rPh sb="5" eb="7">
      <t>ヨクシツ</t>
    </rPh>
    <phoneticPr fontId="7"/>
  </si>
  <si>
    <t xml:space="preserve">
就寝</t>
    <rPh sb="2" eb="4">
      <t>シュウシン</t>
    </rPh>
    <phoneticPr fontId="7"/>
  </si>
  <si>
    <t>9:00
９：１５
９：３０</t>
    <phoneticPr fontId="7"/>
  </si>
  <si>
    <t xml:space="preserve">
活動終了・後片付け</t>
    <rPh sb="1" eb="3">
      <t>カツドウ</t>
    </rPh>
    <rPh sb="3" eb="5">
      <t>シュウリョウ</t>
    </rPh>
    <rPh sb="6" eb="9">
      <t>アトカタヅ</t>
    </rPh>
    <phoneticPr fontId="7"/>
  </si>
  <si>
    <t>トラック積み込み
バス乗車</t>
    <rPh sb="4" eb="5">
      <t>ツ</t>
    </rPh>
    <rPh sb="6" eb="7">
      <t>コ</t>
    </rPh>
    <rPh sb="11" eb="13">
      <t>ジョウシャ</t>
    </rPh>
    <phoneticPr fontId="7"/>
  </si>
  <si>
    <t>14:00
１４：３０</t>
    <phoneticPr fontId="7"/>
  </si>
  <si>
    <t>夕食(食堂利用）</t>
    <rPh sb="0" eb="2">
      <t>ユウショク</t>
    </rPh>
    <rPh sb="3" eb="5">
      <t>ショクドウ</t>
    </rPh>
    <rPh sb="5" eb="7">
      <t>リヨウ</t>
    </rPh>
    <phoneticPr fontId="7"/>
  </si>
  <si>
    <t>朝食（食堂利用）</t>
    <rPh sb="0" eb="2">
      <t>チョウショク</t>
    </rPh>
    <phoneticPr fontId="7"/>
  </si>
  <si>
    <t>部屋点検・会計</t>
    <rPh sb="0" eb="4">
      <t>ヘヤテンケン</t>
    </rPh>
    <rPh sb="5" eb="7">
      <t>カイケイ</t>
    </rPh>
    <phoneticPr fontId="7"/>
  </si>
  <si>
    <t>（　　　　　　　　　　　　　　）</t>
    <phoneticPr fontId="7"/>
  </si>
  <si>
    <t xml:space="preserve">活動グループ数（児童生徒） </t>
    <phoneticPr fontId="7"/>
  </si>
  <si>
    <t>グループ数など</t>
    <rPh sb="4" eb="5">
      <t>スウ</t>
    </rPh>
    <phoneticPr fontId="7"/>
  </si>
  <si>
    <t>入所
レンタルウェア合わせ</t>
    <phoneticPr fontId="7"/>
  </si>
  <si>
    <t xml:space="preserve">
昼食</t>
    <phoneticPr fontId="7"/>
  </si>
  <si>
    <t>後片付け・トラック積み込み</t>
    <phoneticPr fontId="7"/>
  </si>
  <si>
    <t>スキー講師との打合せ
活動責任者打合せ</t>
    <phoneticPr fontId="7"/>
  </si>
  <si>
    <t>中央ホール
中央ホール</t>
    <phoneticPr fontId="7"/>
  </si>
  <si>
    <t xml:space="preserve">
各部屋</t>
    <phoneticPr fontId="7"/>
  </si>
  <si>
    <t>えぼしスキー場</t>
    <phoneticPr fontId="7"/>
  </si>
  <si>
    <t xml:space="preserve">
１３：３０</t>
    <phoneticPr fontId="7"/>
  </si>
  <si>
    <t>スキー返却・ウェア返却</t>
    <phoneticPr fontId="7"/>
  </si>
  <si>
    <t xml:space="preserve">
２１：４５</t>
    <phoneticPr fontId="7"/>
  </si>
  <si>
    <t>バス乗車・出発
スキー講師と打合せ
スキー活動②　</t>
    <phoneticPr fontId="7"/>
  </si>
  <si>
    <t xml:space="preserve">
６グループ</t>
    <phoneticPr fontId="7"/>
  </si>
  <si>
    <t>活動プログラム（冬型）</t>
    <rPh sb="0" eb="2">
      <t>カツドウ</t>
    </rPh>
    <rPh sb="8" eb="9">
      <t>フユ</t>
    </rPh>
    <rPh sb="9" eb="10">
      <t>ガタ</t>
    </rPh>
    <phoneticPr fontId="2"/>
  </si>
  <si>
    <t>日帰りの場合は、１日目のみ、記入してください。２泊以上の場合は、２枚に分けて提出してください。</t>
    <rPh sb="0" eb="2">
      <t>ヒガエ</t>
    </rPh>
    <rPh sb="4" eb="6">
      <t>バアイ</t>
    </rPh>
    <rPh sb="9" eb="11">
      <t>ニチメ</t>
    </rPh>
    <rPh sb="14" eb="16">
      <t>キニュウ</t>
    </rPh>
    <rPh sb="24" eb="25">
      <t>ハク</t>
    </rPh>
    <rPh sb="25" eb="27">
      <t>イジョウ</t>
    </rPh>
    <rPh sb="28" eb="30">
      <t>バアイ</t>
    </rPh>
    <rPh sb="33" eb="34">
      <t>マイ</t>
    </rPh>
    <rPh sb="35" eb="36">
      <t>ワ</t>
    </rPh>
    <rPh sb="38" eb="40">
      <t>テイシュツ</t>
    </rPh>
    <phoneticPr fontId="7"/>
  </si>
  <si>
    <t>平林　健</t>
    <rPh sb="0" eb="2">
      <t>ヒラバヤシ</t>
    </rPh>
    <rPh sb="3" eb="4">
      <t>タケシ</t>
    </rPh>
    <phoneticPr fontId="2"/>
  </si>
  <si>
    <t>学校</t>
    <rPh sb="0" eb="2">
      <t>ガッコウ</t>
    </rPh>
    <phoneticPr fontId="17"/>
  </si>
  <si>
    <t>一般団体</t>
    <rPh sb="0" eb="4">
      <t>イッパンダンタイ</t>
    </rPh>
    <phoneticPr fontId="17"/>
  </si>
  <si>
    <t>３　（様式第８号－１）利用者名簿〈引率一般用〉</t>
    <phoneticPr fontId="5"/>
  </si>
  <si>
    <t>４　（様式第８号－２）利用者名簿〈児童生徒用〉</t>
    <phoneticPr fontId="5"/>
  </si>
  <si>
    <t>５　（様式第８号－３）アルペンスキー・靴・スキーウェアサイズ集計表</t>
    <phoneticPr fontId="5"/>
  </si>
  <si>
    <t>　　（様式第８号関係）スキーウエア貸出し（リース）について</t>
    <phoneticPr fontId="5"/>
  </si>
  <si>
    <t>【参考資料】</t>
    <rPh sb="1" eb="5">
      <t>サンコウシリョウ</t>
    </rPh>
    <phoneticPr fontId="5"/>
  </si>
  <si>
    <t>７　（様式第７号）食事関係確認票（冬型）</t>
    <rPh sb="11" eb="13">
      <t>カンケイ</t>
    </rPh>
    <phoneticPr fontId="5"/>
  </si>
  <si>
    <t>11  （様式第９号）スキー活動（ｺﾞﾝﾄﾞﾗ･ﾘﾌﾄ）利用証明書</t>
    <phoneticPr fontId="5"/>
  </si>
  <si>
    <r>
      <t>１</t>
    </r>
    <r>
      <rPr>
        <sz val="10.5"/>
        <color indexed="8"/>
        <rFont val="UD デジタル 教科書体 N"/>
        <family val="1"/>
        <charset val="128"/>
      </rPr>
      <t xml:space="preserve">  </t>
    </r>
    <r>
      <rPr>
        <b/>
        <sz val="12"/>
        <color indexed="8"/>
        <rFont val="UD デジタル 教科書体 N"/>
        <family val="1"/>
        <charset val="128"/>
      </rPr>
      <t>（様式第10号）各種予約集計表</t>
    </r>
    <phoneticPr fontId="5"/>
  </si>
  <si>
    <r>
      <t>２</t>
    </r>
    <r>
      <rPr>
        <sz val="10.5"/>
        <color indexed="8"/>
        <rFont val="UD デジタル 教科書体 N"/>
        <family val="1"/>
        <charset val="128"/>
      </rPr>
      <t xml:space="preserve">  </t>
    </r>
    <r>
      <rPr>
        <b/>
        <sz val="12"/>
        <color indexed="8"/>
        <rFont val="UD デジタル 教科書体 N"/>
        <family val="1"/>
        <charset val="128"/>
      </rPr>
      <t>（様式第11号）蔵王自然の家スキー講師依頼申込書</t>
    </r>
    <phoneticPr fontId="5"/>
  </si>
  <si>
    <r>
      <t>Ⅱ　活動日の</t>
    </r>
    <r>
      <rPr>
        <b/>
        <u/>
        <sz val="15"/>
        <color indexed="8"/>
        <rFont val="UD デジタル 教科書体 N"/>
        <family val="1"/>
        <charset val="128"/>
      </rPr>
      <t>１か月前まで提出</t>
    </r>
    <r>
      <rPr>
        <b/>
        <sz val="15"/>
        <color indexed="8"/>
        <rFont val="UD デジタル 教科書体 N"/>
        <family val="1"/>
        <charset val="128"/>
      </rPr>
      <t>する書類</t>
    </r>
  </si>
  <si>
    <r>
      <t>①後日、メールまたは郵送で送付される使用料確認票、（様式第７号）</t>
    </r>
    <r>
      <rPr>
        <b/>
        <sz val="12"/>
        <color indexed="8"/>
        <rFont val="UD デジタル 教科書体 N"/>
        <family val="1"/>
        <charset val="128"/>
      </rPr>
      <t>食事関係確認票（冬型）のコピーを利用当日ご持参ください。</t>
    </r>
    <rPh sb="1" eb="3">
      <t>ゴジツ</t>
    </rPh>
    <rPh sb="10" eb="12">
      <t>ユウソウ</t>
    </rPh>
    <rPh sb="13" eb="15">
      <t>ソウフ</t>
    </rPh>
    <rPh sb="18" eb="21">
      <t>シヨウリョウ</t>
    </rPh>
    <rPh sb="21" eb="23">
      <t>カクニン</t>
    </rPh>
    <rPh sb="23" eb="24">
      <t>ヒョウ</t>
    </rPh>
    <rPh sb="34" eb="36">
      <t>カンケイ</t>
    </rPh>
    <rPh sb="53" eb="55">
      <t>ジサン</t>
    </rPh>
    <phoneticPr fontId="5"/>
  </si>
  <si>
    <r>
      <t>Ⅰ　指定された期日までに提出する書類</t>
    </r>
    <r>
      <rPr>
        <sz val="10.5"/>
        <color indexed="8"/>
        <rFont val="UD デジタル 教科書体 N"/>
        <family val="1"/>
        <charset val="128"/>
      </rPr>
      <t xml:space="preserve">    </t>
    </r>
    <r>
      <rPr>
        <b/>
        <u/>
        <sz val="12"/>
        <color indexed="10"/>
        <rFont val="UD デジタル 教科書体 N"/>
        <family val="1"/>
        <charset val="128"/>
      </rPr>
      <t>１２月１日（月）まで</t>
    </r>
    <rPh sb="28" eb="29">
      <t>ゲツ</t>
    </rPh>
    <phoneticPr fontId="5"/>
  </si>
  <si>
    <t>　　講師のゴンドラ・リフト代、昼食代と駐車料金【平日無料、土日・祝日、年末年始（12/29～1/3）１，０００円】
　　は学校・団体が負担します。</t>
    <rPh sb="2" eb="4">
      <t>コウシ</t>
    </rPh>
    <rPh sb="13" eb="14">
      <t>ダイ</t>
    </rPh>
    <rPh sb="15" eb="17">
      <t>チュウショク</t>
    </rPh>
    <rPh sb="17" eb="18">
      <t>ダイ</t>
    </rPh>
    <rPh sb="19" eb="21">
      <t>チュウシャ</t>
    </rPh>
    <rPh sb="21" eb="23">
      <t>リョウキン</t>
    </rPh>
    <rPh sb="24" eb="26">
      <t>ヘイジツ</t>
    </rPh>
    <rPh sb="26" eb="28">
      <t>ムリョウ</t>
    </rPh>
    <rPh sb="29" eb="31">
      <t>ドニチ</t>
    </rPh>
    <rPh sb="32" eb="34">
      <t>シュクジツ</t>
    </rPh>
    <rPh sb="35" eb="39">
      <t>ネンマツネンシ</t>
    </rPh>
    <rPh sb="55" eb="56">
      <t>エン</t>
    </rPh>
    <rPh sb="61" eb="63">
      <t>ガッコウ</t>
    </rPh>
    <rPh sb="64" eb="66">
      <t>ダンタイ</t>
    </rPh>
    <rPh sb="67" eb="69">
      <t>フタン</t>
    </rPh>
    <phoneticPr fontId="5"/>
  </si>
  <si>
    <t xml:space="preserve"> 　 ※講師は、割当日に本来の仕事を休んで支援に来ている場合があります。</t>
    <phoneticPr fontId="5"/>
  </si>
  <si>
    <t>学習活動等の
引率者</t>
    <phoneticPr fontId="7"/>
  </si>
  <si>
    <t>・全泊
・（　　）日目のみ宿泊
・（　　）日目日帰り</t>
    <rPh sb="1" eb="2">
      <t>ゼン</t>
    </rPh>
    <rPh sb="2" eb="3">
      <t>ハク</t>
    </rPh>
    <rPh sb="9" eb="10">
      <t>ニチ</t>
    </rPh>
    <rPh sb="10" eb="11">
      <t>メ</t>
    </rPh>
    <rPh sb="13" eb="15">
      <t>シュクハク</t>
    </rPh>
    <rPh sb="21" eb="22">
      <t>ニチ</t>
    </rPh>
    <rPh sb="22" eb="23">
      <t>メ</t>
    </rPh>
    <rPh sb="23" eb="25">
      <t>ヒガエ</t>
    </rPh>
    <phoneticPr fontId="2"/>
  </si>
  <si>
    <t>S</t>
    <phoneticPr fontId="2"/>
  </si>
  <si>
    <t>食堂定食</t>
    <phoneticPr fontId="2"/>
  </si>
  <si>
    <t>自然の家
食堂定食</t>
  </si>
  <si>
    <t>＊１か月までに提出してください。</t>
    <rPh sb="3" eb="4">
      <t>ゲツ</t>
    </rPh>
    <phoneticPr fontId="7"/>
  </si>
  <si>
    <t>＊１か月前までに提出してください。</t>
    <rPh sb="3" eb="4">
      <t>ゲツ</t>
    </rPh>
    <phoneticPr fontId="7"/>
  </si>
  <si>
    <r>
      <t>Ⅲ　活動日</t>
    </r>
    <r>
      <rPr>
        <b/>
        <u/>
        <sz val="15"/>
        <color indexed="8"/>
        <rFont val="UD デジタル 教科書体 N"/>
        <family val="1"/>
        <charset val="128"/>
      </rPr>
      <t>当日に提出</t>
    </r>
    <r>
      <rPr>
        <b/>
        <sz val="15"/>
        <color indexed="8"/>
        <rFont val="UD デジタル 教科書体 N"/>
        <family val="1"/>
        <charset val="128"/>
      </rPr>
      <t>する書類</t>
    </r>
    <phoneticPr fontId="5"/>
  </si>
  <si>
    <t>Ⅳ　その他の書類</t>
    <phoneticPr fontId="5"/>
  </si>
  <si>
    <t>3,900円</t>
    <rPh sb="5" eb="6">
      <t>エン</t>
    </rPh>
    <phoneticPr fontId="2"/>
  </si>
  <si>
    <t>3,200円</t>
    <rPh sb="5" eb="6">
      <t>エン</t>
    </rPh>
    <phoneticPr fontId="2"/>
  </si>
  <si>
    <t>＊＊＊＊＊＊＊＊＊＊＊＊＊＊＊＊＊＊＊＊＊＊＊＊＊＊＊＊＊＊＊＊＊＊＊＊＊＊＊＊＊＊＊＊</t>
    <phoneticPr fontId="5"/>
  </si>
  <si>
    <t xml:space="preserve">  　※全グループ数の２割程度は、各学校・団体で指導に当たってください。そのためにもスキー指導者研修会へ
　　　の参加をお願いします。</t>
    <phoneticPr fontId="5"/>
  </si>
  <si>
    <t>宮城県蔵王自然の家</t>
    <phoneticPr fontId="5"/>
  </si>
  <si>
    <t>退所・自然の家出発</t>
    <rPh sb="0" eb="2">
      <t>タイショ</t>
    </rPh>
    <phoneticPr fontId="7"/>
  </si>
  <si>
    <t>※この表から必要数を確認します。
　 利用者名簿（様式８－１、８－２）を参考に記入して
   ください。身長と靴サイズでスキーの割当をします。
※ウェアの数量の数量・料金などについては、
　 別紙 「（様式８号参考資料）スキーウエア貸出し
   （リース）について」を参照してください。
※引率者分も含めて記入してください。
※１９．５ｃｍ未満のサイズは、数に限りがございます。
　事前にご相談ください。</t>
    <rPh sb="172" eb="174">
      <t>ミマン</t>
    </rPh>
    <rPh sb="180" eb="181">
      <t>カズ</t>
    </rPh>
    <rPh sb="182" eb="183">
      <t>カギ</t>
    </rPh>
    <rPh sb="193" eb="195">
      <t>ジゼン</t>
    </rPh>
    <rPh sb="197" eb="199">
      <t>ソウダン</t>
    </rPh>
    <phoneticPr fontId="7"/>
  </si>
  <si>
    <t>10　（様式第６号）活動プログラム(冬型)</t>
    <phoneticPr fontId="5"/>
  </si>
  <si>
    <r>
      <t xml:space="preserve">各種予約集計表 </t>
    </r>
    <r>
      <rPr>
        <sz val="22"/>
        <color indexed="10"/>
        <rFont val="UD デジタル 教科書体 NK"/>
        <family val="1"/>
        <charset val="128"/>
      </rPr>
      <t>例</t>
    </r>
    <rPh sb="0" eb="2">
      <t>カクシュ</t>
    </rPh>
    <rPh sb="2" eb="4">
      <t>ヨヤク</t>
    </rPh>
    <rPh sb="4" eb="7">
      <t>シュウケイヒョウ</t>
    </rPh>
    <phoneticPr fontId="2"/>
  </si>
  <si>
    <r>
      <t>（ 様式 第１１号 ）</t>
    </r>
    <r>
      <rPr>
        <b/>
        <sz val="14"/>
        <color indexed="8"/>
        <rFont val="UD デジタル 教科書体 NK"/>
        <family val="1"/>
        <charset val="128"/>
      </rPr>
      <t xml:space="preserve">　　　　 　　　           </t>
    </r>
    <phoneticPr fontId="5"/>
  </si>
  <si>
    <r>
      <t xml:space="preserve"> </t>
    </r>
    <r>
      <rPr>
        <sz val="22"/>
        <color indexed="8"/>
        <rFont val="UD デジタル 教科書体 NK"/>
        <family val="1"/>
        <charset val="128"/>
      </rPr>
      <t>蔵王自然の家スキー講師依頼申込書</t>
    </r>
  </si>
  <si>
    <r>
      <t xml:space="preserve">（様式第8号-1）                              </t>
    </r>
    <r>
      <rPr>
        <sz val="22"/>
        <rFont val="UD デジタル 教科書体 NK"/>
        <family val="1"/>
        <charset val="128"/>
      </rPr>
      <t xml:space="preserve">利用者名簿（冬型） </t>
    </r>
    <r>
      <rPr>
        <sz val="18"/>
        <rFont val="UD デジタル 教科書体 NK"/>
        <family val="1"/>
        <charset val="128"/>
      </rPr>
      <t xml:space="preserve">         </t>
    </r>
    <rPh sb="3" eb="4">
      <t>ダイ</t>
    </rPh>
    <rPh sb="5" eb="6">
      <t>ゴウ</t>
    </rPh>
    <phoneticPr fontId="2"/>
  </si>
  <si>
    <r>
      <t xml:space="preserve">（様式第8号-1）                              </t>
    </r>
    <r>
      <rPr>
        <sz val="22"/>
        <rFont val="UD デジタル 教科書体 NK"/>
        <family val="1"/>
        <charset val="128"/>
      </rPr>
      <t xml:space="preserve">利用者名簿（冬型） </t>
    </r>
    <r>
      <rPr>
        <sz val="22"/>
        <color indexed="10"/>
        <rFont val="UD デジタル 教科書体 NK"/>
        <family val="1"/>
        <charset val="128"/>
      </rPr>
      <t>例</t>
    </r>
    <r>
      <rPr>
        <sz val="18"/>
        <rFont val="UD デジタル 教科書体 NK"/>
        <family val="1"/>
        <charset val="128"/>
      </rPr>
      <t xml:space="preserve">        </t>
    </r>
    <r>
      <rPr>
        <sz val="10.5"/>
        <rFont val="ＭＳ Ｐ明朝"/>
        <family val="1"/>
        <charset val="128"/>
      </rPr>
      <t/>
    </r>
    <rPh sb="3" eb="4">
      <t>ダイ</t>
    </rPh>
    <rPh sb="5" eb="6">
      <t>ゴウ</t>
    </rPh>
    <rPh sb="49" eb="50">
      <t>レイ</t>
    </rPh>
    <phoneticPr fontId="2"/>
  </si>
  <si>
    <r>
      <t>　</t>
    </r>
    <r>
      <rPr>
        <sz val="12"/>
        <color indexed="10"/>
        <rFont val="UD デジタル 教科書体 NK"/>
        <family val="1"/>
        <charset val="128"/>
      </rPr>
      <t>　１</t>
    </r>
    <r>
      <rPr>
        <sz val="12"/>
        <rFont val="UD デジタル 教科書体 NK"/>
        <family val="1"/>
        <charset val="128"/>
      </rPr>
      <t>月　</t>
    </r>
    <r>
      <rPr>
        <sz val="12"/>
        <color indexed="10"/>
        <rFont val="UD デジタル 教科書体 NK"/>
        <family val="1"/>
        <charset val="128"/>
      </rPr>
      <t>〇</t>
    </r>
    <r>
      <rPr>
        <sz val="12"/>
        <rFont val="UD デジタル 教科書体 NK"/>
        <family val="1"/>
        <charset val="128"/>
      </rPr>
      <t>日　～　　</t>
    </r>
    <r>
      <rPr>
        <sz val="12"/>
        <color indexed="10"/>
        <rFont val="UD デジタル 教科書体 NK"/>
        <family val="1"/>
        <charset val="128"/>
      </rPr>
      <t>１</t>
    </r>
    <r>
      <rPr>
        <sz val="12"/>
        <rFont val="UD デジタル 教科書体 NK"/>
        <family val="1"/>
        <charset val="128"/>
      </rPr>
      <t>月　</t>
    </r>
    <r>
      <rPr>
        <sz val="12"/>
        <color indexed="10"/>
        <rFont val="UD デジタル 教科書体 NK"/>
        <family val="1"/>
        <charset val="128"/>
      </rPr>
      <t>△</t>
    </r>
    <r>
      <rPr>
        <sz val="12"/>
        <rFont val="UD デジタル 教科書体 NK"/>
        <family val="1"/>
        <charset val="128"/>
      </rPr>
      <t>日</t>
    </r>
    <phoneticPr fontId="2"/>
  </si>
  <si>
    <r>
      <t>（３）名簿は、学級（所属）・男女に関係なく、</t>
    </r>
    <r>
      <rPr>
        <b/>
        <u val="double"/>
        <sz val="10"/>
        <rFont val="UD デジタル 教科書体 NK"/>
        <family val="1"/>
        <charset val="128"/>
      </rPr>
      <t>靴のサイズの小さい順で身長の低い方から記入してください</t>
    </r>
    <r>
      <rPr>
        <sz val="10"/>
        <rFont val="UD デジタル 教科書体 NK"/>
        <family val="1"/>
        <charset val="128"/>
      </rPr>
      <t>。</t>
    </r>
    <rPh sb="3" eb="5">
      <t>メイボ</t>
    </rPh>
    <rPh sb="7" eb="9">
      <t>ガッキュウ</t>
    </rPh>
    <rPh sb="10" eb="12">
      <t>ショゾク</t>
    </rPh>
    <rPh sb="14" eb="16">
      <t>ダンジョ</t>
    </rPh>
    <rPh sb="17" eb="19">
      <t>カンケイ</t>
    </rPh>
    <rPh sb="22" eb="23">
      <t>クツ</t>
    </rPh>
    <rPh sb="28" eb="29">
      <t>チイ</t>
    </rPh>
    <rPh sb="31" eb="32">
      <t>ジュン</t>
    </rPh>
    <rPh sb="33" eb="35">
      <t>シンチョウ</t>
    </rPh>
    <rPh sb="36" eb="37">
      <t>ヒク</t>
    </rPh>
    <rPh sb="38" eb="39">
      <t>ホウ</t>
    </rPh>
    <rPh sb="41" eb="43">
      <t>キニュウ</t>
    </rPh>
    <phoneticPr fontId="2"/>
  </si>
  <si>
    <r>
      <rPr>
        <sz val="9"/>
        <rFont val="UD デジタル 教科書体 NK"/>
        <family val="1"/>
        <charset val="128"/>
      </rPr>
      <t xml:space="preserve">宿泊状況
</t>
    </r>
    <r>
      <rPr>
        <sz val="7"/>
        <rFont val="UD デジタル 教科書体 NK"/>
        <family val="1"/>
        <charset val="128"/>
      </rPr>
      <t>（○を付けてください）</t>
    </r>
    <rPh sb="0" eb="2">
      <t>シュクハク</t>
    </rPh>
    <rPh sb="2" eb="4">
      <t>ジョウキョウ</t>
    </rPh>
    <rPh sb="8" eb="9">
      <t>ツ</t>
    </rPh>
    <phoneticPr fontId="2"/>
  </si>
  <si>
    <r>
      <t xml:space="preserve">・全泊　　　　　　　　　　　　　　　　　・（ </t>
    </r>
    <r>
      <rPr>
        <sz val="7"/>
        <color indexed="10"/>
        <rFont val="UD デジタル 教科書体 NK"/>
        <family val="1"/>
        <charset val="128"/>
      </rPr>
      <t>１　</t>
    </r>
    <r>
      <rPr>
        <sz val="7"/>
        <rFont val="UD デジタル 教科書体 NK"/>
        <family val="1"/>
        <charset val="128"/>
      </rPr>
      <t>）日目のみ宿泊　　　　　　　　　　　　　　　　　　　　　　・（　　）日目日帰り</t>
    </r>
    <rPh sb="1" eb="2">
      <t>ゼン</t>
    </rPh>
    <rPh sb="2" eb="3">
      <t>ハク</t>
    </rPh>
    <rPh sb="26" eb="27">
      <t>ニチ</t>
    </rPh>
    <rPh sb="27" eb="28">
      <t>メ</t>
    </rPh>
    <rPh sb="30" eb="32">
      <t>シュクハク</t>
    </rPh>
    <rPh sb="59" eb="60">
      <t>ニチ</t>
    </rPh>
    <rPh sb="60" eb="61">
      <t>メ</t>
    </rPh>
    <rPh sb="61" eb="63">
      <t>ヒガエ</t>
    </rPh>
    <phoneticPr fontId="2"/>
  </si>
  <si>
    <r>
      <t>（様式第8号-2）　　</t>
    </r>
    <r>
      <rPr>
        <sz val="14"/>
        <rFont val="UD デジタル 教科書体 NK"/>
        <family val="1"/>
        <charset val="128"/>
      </rPr>
      <t>利用者名簿（冬型）</t>
    </r>
    <rPh sb="1" eb="3">
      <t>ヨウシキ</t>
    </rPh>
    <rPh sb="3" eb="4">
      <t>ダイ</t>
    </rPh>
    <rPh sb="5" eb="6">
      <t>ゴウ</t>
    </rPh>
    <rPh sb="11" eb="14">
      <t>リヨウシャ</t>
    </rPh>
    <rPh sb="14" eb="16">
      <t>メイボ</t>
    </rPh>
    <rPh sb="17" eb="19">
      <t>フユガタ</t>
    </rPh>
    <phoneticPr fontId="2"/>
  </si>
  <si>
    <r>
      <t>（様式第8号-2）　　</t>
    </r>
    <r>
      <rPr>
        <sz val="14"/>
        <rFont val="UD デジタル 教科書体 NK"/>
        <family val="1"/>
        <charset val="128"/>
      </rPr>
      <t>利用者名簿（冬型）</t>
    </r>
    <r>
      <rPr>
        <sz val="14"/>
        <color indexed="10"/>
        <rFont val="UD デジタル 教科書体 NK"/>
        <family val="1"/>
        <charset val="128"/>
      </rPr>
      <t>例</t>
    </r>
    <rPh sb="1" eb="3">
      <t>ヨウシキ</t>
    </rPh>
    <rPh sb="3" eb="4">
      <t>ダイ</t>
    </rPh>
    <rPh sb="5" eb="6">
      <t>ゴウ</t>
    </rPh>
    <rPh sb="11" eb="14">
      <t>リヨウシャ</t>
    </rPh>
    <rPh sb="14" eb="16">
      <t>メイボ</t>
    </rPh>
    <rPh sb="17" eb="19">
      <t>フユガタ</t>
    </rPh>
    <phoneticPr fontId="2"/>
  </si>
  <si>
    <r>
      <t>　　（２）名簿は、学級（所属）・男女に関係なく、</t>
    </r>
    <r>
      <rPr>
        <u/>
        <sz val="9"/>
        <rFont val="UD デジタル 教科書体 NK"/>
        <family val="1"/>
        <charset val="128"/>
      </rPr>
      <t>靴のサイズの小さい順で身長の低い方から記入。</t>
    </r>
    <r>
      <rPr>
        <sz val="9"/>
        <rFont val="UD デジタル 教科書体 NK"/>
        <family val="1"/>
        <charset val="128"/>
      </rPr>
      <t>　</t>
    </r>
    <phoneticPr fontId="7"/>
  </si>
  <si>
    <r>
      <rPr>
        <b/>
        <sz val="14"/>
        <color indexed="8"/>
        <rFont val="UD デジタル 教科書体 NK"/>
        <family val="1"/>
        <charset val="128"/>
      </rPr>
      <t xml:space="preserve">ジュニア130 </t>
    </r>
    <r>
      <rPr>
        <b/>
        <sz val="9"/>
        <color indexed="8"/>
        <rFont val="UD デジタル 教科書体 NK"/>
        <family val="1"/>
        <charset val="128"/>
      </rPr>
      <t>(１１５～１３５ｃｍ未満)</t>
    </r>
    <phoneticPr fontId="2"/>
  </si>
  <si>
    <r>
      <rPr>
        <b/>
        <sz val="14"/>
        <color indexed="8"/>
        <rFont val="UD デジタル 教科書体 NK"/>
        <family val="1"/>
        <charset val="128"/>
      </rPr>
      <t>ジュニア140</t>
    </r>
    <r>
      <rPr>
        <b/>
        <sz val="11"/>
        <color indexed="8"/>
        <rFont val="UD デジタル 教科書体 NK"/>
        <family val="1"/>
        <charset val="128"/>
      </rPr>
      <t xml:space="preserve"> </t>
    </r>
    <r>
      <rPr>
        <b/>
        <sz val="9"/>
        <color indexed="8"/>
        <rFont val="UD デジタル 教科書体 NK"/>
        <family val="1"/>
        <charset val="128"/>
      </rPr>
      <t>(１２５～１４５ｃｍ未満)</t>
    </r>
    <phoneticPr fontId="2"/>
  </si>
  <si>
    <r>
      <rPr>
        <b/>
        <sz val="14"/>
        <color indexed="8"/>
        <rFont val="UD デジタル 教科書体 NK"/>
        <family val="1"/>
        <charset val="128"/>
      </rPr>
      <t>ジュニア150</t>
    </r>
    <r>
      <rPr>
        <b/>
        <sz val="11"/>
        <color indexed="8"/>
        <rFont val="UD デジタル 教科書体 NK"/>
        <family val="1"/>
        <charset val="128"/>
      </rPr>
      <t xml:space="preserve"> </t>
    </r>
    <r>
      <rPr>
        <b/>
        <sz val="9"/>
        <color indexed="8"/>
        <rFont val="UD デジタル 教科書体 NK"/>
        <family val="1"/>
        <charset val="128"/>
      </rPr>
      <t>(１３５～１５５ｃｍ未満)</t>
    </r>
    <phoneticPr fontId="2"/>
  </si>
  <si>
    <r>
      <rPr>
        <b/>
        <sz val="14"/>
        <color indexed="8"/>
        <rFont val="UD デジタル 教科書体 NK"/>
        <family val="1"/>
        <charset val="128"/>
      </rPr>
      <t>ジュニア160</t>
    </r>
    <r>
      <rPr>
        <b/>
        <sz val="9"/>
        <color indexed="8"/>
        <rFont val="UD デジタル 教科書体 NK"/>
        <family val="1"/>
        <charset val="128"/>
      </rPr>
      <t xml:space="preserve"> (１４５～１６５ｃｍ未満)</t>
    </r>
    <phoneticPr fontId="2"/>
  </si>
  <si>
    <r>
      <t>大人Ｓ</t>
    </r>
    <r>
      <rPr>
        <b/>
        <sz val="10"/>
        <color indexed="8"/>
        <rFont val="UD デジタル 教科書体 NK"/>
        <family val="1"/>
        <charset val="128"/>
      </rPr>
      <t>(１６５ｃｍ)</t>
    </r>
    <phoneticPr fontId="2"/>
  </si>
  <si>
    <r>
      <t>大人Ｍ</t>
    </r>
    <r>
      <rPr>
        <b/>
        <sz val="10"/>
        <color indexed="8"/>
        <rFont val="UD デジタル 教科書体 NK"/>
        <family val="1"/>
        <charset val="128"/>
      </rPr>
      <t>(１７０ｃｍ)</t>
    </r>
    <phoneticPr fontId="2"/>
  </si>
  <si>
    <r>
      <t>大人Ｌ</t>
    </r>
    <r>
      <rPr>
        <b/>
        <sz val="10"/>
        <color indexed="8"/>
        <rFont val="UD デジタル 教科書体 NK"/>
        <family val="1"/>
        <charset val="128"/>
      </rPr>
      <t>(１７５ｃｍ)</t>
    </r>
    <phoneticPr fontId="2"/>
  </si>
  <si>
    <r>
      <t>大人２Ｌ</t>
    </r>
    <r>
      <rPr>
        <b/>
        <sz val="10"/>
        <color indexed="8"/>
        <rFont val="UD デジタル 教科書体 NK"/>
        <family val="1"/>
        <charset val="128"/>
      </rPr>
      <t>(１８０ｃｍ)</t>
    </r>
    <phoneticPr fontId="2"/>
  </si>
  <si>
    <r>
      <t>大人３Ｌ</t>
    </r>
    <r>
      <rPr>
        <b/>
        <sz val="10"/>
        <color indexed="8"/>
        <rFont val="UD デジタル 教科書体 NK"/>
        <family val="1"/>
        <charset val="128"/>
      </rPr>
      <t>(１８５ｃｍ)</t>
    </r>
    <phoneticPr fontId="2"/>
  </si>
  <si>
    <r>
      <t>大人４Ｌ</t>
    </r>
    <r>
      <rPr>
        <b/>
        <sz val="10"/>
        <color indexed="8"/>
        <rFont val="UD デジタル 教科書体 NK"/>
        <family val="1"/>
        <charset val="128"/>
      </rPr>
      <t>(１８５ｃｍ)</t>
    </r>
    <r>
      <rPr>
        <b/>
        <sz val="14"/>
        <color indexed="8"/>
        <rFont val="UD デジタル 教科書体 NK"/>
        <family val="1"/>
        <charset val="128"/>
      </rPr>
      <t xml:space="preserve"> </t>
    </r>
    <phoneticPr fontId="2"/>
  </si>
  <si>
    <r>
      <t>（様式第７号）</t>
    </r>
    <r>
      <rPr>
        <sz val="11"/>
        <color indexed="10"/>
        <rFont val="UD デジタル 教科書体 NK"/>
        <family val="1"/>
        <charset val="128"/>
      </rPr>
      <t>記入例</t>
    </r>
    <rPh sb="1" eb="3">
      <t>ヨウシキ</t>
    </rPh>
    <rPh sb="3" eb="4">
      <t>ダイ</t>
    </rPh>
    <rPh sb="5" eb="6">
      <t>ゴウ</t>
    </rPh>
    <phoneticPr fontId="2"/>
  </si>
  <si>
    <r>
      <t>１</t>
    </r>
    <r>
      <rPr>
        <sz val="10"/>
        <rFont val="UD デジタル 教科書体 NK"/>
        <family val="1"/>
        <charset val="128"/>
      </rPr>
      <t>月</t>
    </r>
    <r>
      <rPr>
        <sz val="10"/>
        <color indexed="10"/>
        <rFont val="UD デジタル 教科書体 NK"/>
        <family val="1"/>
        <charset val="128"/>
      </rPr>
      <t>　〇</t>
    </r>
    <r>
      <rPr>
        <sz val="10"/>
        <rFont val="UD デジタル 教科書体 NK"/>
        <family val="1"/>
        <charset val="128"/>
      </rPr>
      <t>日（</t>
    </r>
    <r>
      <rPr>
        <sz val="10"/>
        <color indexed="10"/>
        <rFont val="UD デジタル 教科書体 NK"/>
        <family val="1"/>
        <charset val="128"/>
      </rPr>
      <t xml:space="preserve"> 水　</t>
    </r>
    <r>
      <rPr>
        <sz val="10"/>
        <rFont val="UD デジタル 教科書体 NK"/>
        <family val="1"/>
        <charset val="128"/>
      </rPr>
      <t>）～</t>
    </r>
    <r>
      <rPr>
        <sz val="10"/>
        <color indexed="10"/>
        <rFont val="UD デジタル 教科書体 NK"/>
        <family val="1"/>
        <charset val="128"/>
      </rPr>
      <t>　１</t>
    </r>
    <r>
      <rPr>
        <sz val="10"/>
        <rFont val="UD デジタル 教科書体 NK"/>
        <family val="1"/>
        <charset val="128"/>
      </rPr>
      <t>月</t>
    </r>
    <r>
      <rPr>
        <sz val="10"/>
        <color indexed="10"/>
        <rFont val="UD デジタル 教科書体 NK"/>
        <family val="1"/>
        <charset val="128"/>
      </rPr>
      <t>　△</t>
    </r>
    <r>
      <rPr>
        <sz val="10"/>
        <rFont val="UD デジタル 教科書体 NK"/>
        <family val="1"/>
        <charset val="128"/>
      </rPr>
      <t>日（</t>
    </r>
    <r>
      <rPr>
        <sz val="10"/>
        <color indexed="10"/>
        <rFont val="UD デジタル 教科書体 NK"/>
        <family val="1"/>
        <charset val="128"/>
      </rPr>
      <t xml:space="preserve"> 金 </t>
    </r>
    <r>
      <rPr>
        <sz val="10"/>
        <rFont val="UD デジタル 教科書体 NK"/>
        <family val="1"/>
        <charset val="128"/>
      </rPr>
      <t>）</t>
    </r>
    <rPh sb="7" eb="8">
      <t>スイ</t>
    </rPh>
    <rPh sb="19" eb="20">
      <t>キン</t>
    </rPh>
    <phoneticPr fontId="2"/>
  </si>
  <si>
    <r>
      <t>◆学校給食米使用の有無（　</t>
    </r>
    <r>
      <rPr>
        <i/>
        <u/>
        <sz val="11"/>
        <rFont val="UD デジタル 教科書体 NK"/>
        <family val="1"/>
        <charset val="128"/>
      </rPr>
      <t>有　・　無</t>
    </r>
    <r>
      <rPr>
        <i/>
        <sz val="11"/>
        <rFont val="UD デジタル 教科書体 NK"/>
        <family val="1"/>
        <charset val="128"/>
      </rPr>
      <t>　）</t>
    </r>
    <rPh sb="1" eb="3">
      <t>ガッコウ</t>
    </rPh>
    <rPh sb="3" eb="5">
      <t>キュウショク</t>
    </rPh>
    <rPh sb="5" eb="6">
      <t>マイ</t>
    </rPh>
    <rPh sb="6" eb="8">
      <t>シヨウ</t>
    </rPh>
    <rPh sb="9" eb="11">
      <t>ウム</t>
    </rPh>
    <rPh sb="13" eb="14">
      <t>アリ</t>
    </rPh>
    <rPh sb="17" eb="18">
      <t>ナ</t>
    </rPh>
    <phoneticPr fontId="2"/>
  </si>
  <si>
    <r>
      <rPr>
        <b/>
        <sz val="11"/>
        <color indexed="8"/>
        <rFont val="UD デジタル 教科書体 NK"/>
        <family val="1"/>
        <charset val="128"/>
      </rPr>
      <t>３</t>
    </r>
    <r>
      <rPr>
        <b/>
        <sz val="11"/>
        <rFont val="UD デジタル 教科書体 NK"/>
        <family val="1"/>
        <charset val="128"/>
      </rPr>
      <t>日目</t>
    </r>
    <rPh sb="1" eb="3">
      <t>ニチメ</t>
    </rPh>
    <phoneticPr fontId="2"/>
  </si>
  <si>
    <r>
      <rPr>
        <sz val="9"/>
        <color indexed="10"/>
        <rFont val="UD デジタル 教科書体 NK"/>
        <family val="1"/>
        <charset val="128"/>
      </rPr>
      <t>1</t>
    </r>
    <r>
      <rPr>
        <sz val="9"/>
        <rFont val="UD デジタル 教科書体 NK"/>
        <family val="1"/>
        <charset val="128"/>
      </rPr>
      <t>月</t>
    </r>
    <r>
      <rPr>
        <sz val="9"/>
        <color indexed="10"/>
        <rFont val="UD デジタル 教科書体 NK"/>
        <family val="1"/>
        <charset val="128"/>
      </rPr>
      <t>〇</t>
    </r>
    <r>
      <rPr>
        <sz val="9"/>
        <rFont val="UD デジタル 教科書体 NK"/>
        <family val="1"/>
        <charset val="128"/>
      </rPr>
      <t>日（</t>
    </r>
    <r>
      <rPr>
        <sz val="9"/>
        <color indexed="10"/>
        <rFont val="UD デジタル 教科書体 NK"/>
        <family val="1"/>
        <charset val="128"/>
      </rPr>
      <t>水</t>
    </r>
    <r>
      <rPr>
        <sz val="9"/>
        <rFont val="UD デジタル 教科書体 NK"/>
        <family val="1"/>
        <charset val="128"/>
      </rPr>
      <t>）</t>
    </r>
    <rPh sb="1" eb="2">
      <t>ガツ</t>
    </rPh>
    <rPh sb="3" eb="4">
      <t>ニチ</t>
    </rPh>
    <rPh sb="5" eb="6">
      <t>スイ</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</si>
  <si>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木</t>
    </r>
    <r>
      <rPr>
        <sz val="10"/>
        <rFont val="UD デジタル 教科書体 NK"/>
        <family val="1"/>
        <charset val="128"/>
      </rPr>
      <t>）</t>
    </r>
    <rPh sb="1" eb="2">
      <t>ガツ</t>
    </rPh>
    <rPh sb="3" eb="4">
      <t>ニチ</t>
    </rPh>
    <rPh sb="5" eb="6">
      <t>モク</t>
    </rPh>
    <phoneticPr fontId="2"/>
  </si>
  <si>
    <r>
      <rPr>
        <sz val="10"/>
        <color indexed="10"/>
        <rFont val="UD デジタル 教科書体 NK"/>
        <family val="1"/>
        <charset val="128"/>
      </rPr>
      <t>1</t>
    </r>
    <r>
      <rPr>
        <sz val="10"/>
        <rFont val="UD デジタル 教科書体 NK"/>
        <family val="1"/>
        <charset val="128"/>
      </rPr>
      <t>月</t>
    </r>
    <r>
      <rPr>
        <sz val="10"/>
        <color indexed="10"/>
        <rFont val="UD デジタル 教科書体 NK"/>
        <family val="1"/>
        <charset val="128"/>
      </rPr>
      <t>△</t>
    </r>
    <r>
      <rPr>
        <sz val="10"/>
        <rFont val="UD デジタル 教科書体 NK"/>
        <family val="1"/>
        <charset val="128"/>
      </rPr>
      <t>日（</t>
    </r>
    <r>
      <rPr>
        <sz val="10"/>
        <color indexed="10"/>
        <rFont val="UD デジタル 教科書体 NK"/>
        <family val="1"/>
        <charset val="128"/>
      </rPr>
      <t>金</t>
    </r>
    <r>
      <rPr>
        <sz val="10"/>
        <rFont val="UD デジタル 教科書体 NK"/>
        <family val="1"/>
        <charset val="128"/>
      </rPr>
      <t>）</t>
    </r>
    <rPh sb="1" eb="2">
      <t>ガツ</t>
    </rPh>
    <rPh sb="3" eb="4">
      <t>ニチ</t>
    </rPh>
    <rPh sb="5" eb="6">
      <t>キン</t>
    </rPh>
    <phoneticPr fontId="2"/>
  </si>
  <si>
    <r>
      <t xml:space="preserve">一般
</t>
    </r>
    <r>
      <rPr>
        <sz val="8"/>
        <rFont val="UD デジタル 教科書体 NK"/>
        <family val="1"/>
        <charset val="128"/>
      </rPr>
      <t>（団体スキー講師等）</t>
    </r>
    <rPh sb="0" eb="2">
      <t>イッパン</t>
    </rPh>
    <rPh sb="4" eb="6">
      <t>ダンタイ</t>
    </rPh>
    <rPh sb="9" eb="11">
      <t>コウシ</t>
    </rPh>
    <rPh sb="11" eb="12">
      <t>トウ</t>
    </rPh>
    <phoneticPr fontId="2"/>
  </si>
  <si>
    <r>
      <t>○△□小学校
　　　　　　　　</t>
    </r>
    <r>
      <rPr>
        <sz val="14"/>
        <color indexed="10"/>
        <rFont val="UD デジタル 教科書体 NK"/>
        <family val="1"/>
        <charset val="128"/>
      </rPr>
      <t>（５）年　（６６）名</t>
    </r>
    <rPh sb="3" eb="6">
      <t>ショウガッコウ</t>
    </rPh>
    <rPh sb="18" eb="19">
      <t>ネン</t>
    </rPh>
    <rPh sb="24" eb="25">
      <t>メイ</t>
    </rPh>
    <phoneticPr fontId="2"/>
  </si>
  <si>
    <r>
      <t xml:space="preserve">　　令和   </t>
    </r>
    <r>
      <rPr>
        <sz val="12"/>
        <color indexed="10"/>
        <rFont val="UD デジタル 教科書体 NK"/>
        <family val="1"/>
        <charset val="128"/>
      </rPr>
      <t xml:space="preserve">  ○</t>
    </r>
    <r>
      <rPr>
        <sz val="12"/>
        <rFont val="UD デジタル 教科書体 NK"/>
        <family val="1"/>
        <charset val="128"/>
      </rPr>
      <t xml:space="preserve">年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 xml:space="preserve"> 〇</t>
    </r>
    <r>
      <rPr>
        <sz val="12"/>
        <rFont val="UD デジタル 教科書体 NK"/>
        <family val="1"/>
        <charset val="128"/>
      </rPr>
      <t xml:space="preserve">日（ </t>
    </r>
    <r>
      <rPr>
        <sz val="12"/>
        <color indexed="10"/>
        <rFont val="UD デジタル 教科書体 NK"/>
        <family val="1"/>
        <charset val="128"/>
      </rPr>
      <t>水</t>
    </r>
    <r>
      <rPr>
        <sz val="12"/>
        <rFont val="UD デジタル 教科書体 NK"/>
        <family val="1"/>
        <charset val="128"/>
      </rPr>
      <t xml:space="preserve"> ）　　～　　</t>
    </r>
    <r>
      <rPr>
        <sz val="12"/>
        <color indexed="10"/>
        <rFont val="UD デジタル 教科書体 NK"/>
        <family val="1"/>
        <charset val="128"/>
      </rPr>
      <t xml:space="preserve">   １</t>
    </r>
    <r>
      <rPr>
        <sz val="12"/>
        <rFont val="UD デジタル 教科書体 NK"/>
        <family val="1"/>
        <charset val="128"/>
      </rPr>
      <t xml:space="preserve">月 　　   </t>
    </r>
    <r>
      <rPr>
        <sz val="12"/>
        <color indexed="10"/>
        <rFont val="UD デジタル 教科書体 NK"/>
        <family val="1"/>
        <charset val="128"/>
      </rPr>
      <t>△</t>
    </r>
    <r>
      <rPr>
        <sz val="12"/>
        <rFont val="UD デジタル 教科書体 NK"/>
        <family val="1"/>
        <charset val="128"/>
      </rPr>
      <t xml:space="preserve">日（ </t>
    </r>
    <r>
      <rPr>
        <sz val="12"/>
        <color indexed="10"/>
        <rFont val="UD デジタル 教科書体 NK"/>
        <family val="1"/>
        <charset val="128"/>
      </rPr>
      <t>金</t>
    </r>
    <r>
      <rPr>
        <sz val="12"/>
        <rFont val="UD デジタル 教科書体 NK"/>
        <family val="1"/>
        <charset val="128"/>
      </rPr>
      <t xml:space="preserve">  ）</t>
    </r>
    <rPh sb="2" eb="4">
      <t>レイワ</t>
    </rPh>
    <rPh sb="30" eb="31">
      <t>スイ</t>
    </rPh>
    <rPh sb="53" eb="54">
      <t>キン</t>
    </rPh>
    <phoneticPr fontId="2"/>
  </si>
  <si>
    <r>
      <t>（　　　　</t>
    </r>
    <r>
      <rPr>
        <sz val="12"/>
        <color indexed="10"/>
        <rFont val="UD デジタル 教科書体 NK"/>
        <family val="1"/>
        <charset val="128"/>
      </rPr>
      <t>スキー</t>
    </r>
    <r>
      <rPr>
        <sz val="12"/>
        <rFont val="UD デジタル 教科書体 NK"/>
        <family val="1"/>
        <charset val="128"/>
      </rPr>
      <t>　　　）</t>
    </r>
    <phoneticPr fontId="7"/>
  </si>
  <si>
    <r>
      <t>　　　　　　　　　</t>
    </r>
    <r>
      <rPr>
        <sz val="12"/>
        <color indexed="10"/>
        <rFont val="UD デジタル 教科書体 NK"/>
        <family val="1"/>
        <charset val="128"/>
      </rPr>
      <t>６　</t>
    </r>
    <r>
      <rPr>
        <sz val="12"/>
        <rFont val="UD デジタル 教科書体 NK"/>
        <family val="1"/>
        <charset val="128"/>
      </rPr>
      <t>　　　　　　　　グループ</t>
    </r>
    <phoneticPr fontId="2"/>
  </si>
  <si>
    <r>
      <t xml:space="preserve">11:00
</t>
    </r>
    <r>
      <rPr>
        <sz val="10"/>
        <color indexed="10"/>
        <rFont val="UD デジタル 教科書体 NK"/>
        <family val="1"/>
        <charset val="128"/>
      </rPr>
      <t>１１：２０</t>
    </r>
    <phoneticPr fontId="7"/>
  </si>
  <si>
    <r>
      <t xml:space="preserve">
</t>
    </r>
    <r>
      <rPr>
        <sz val="10"/>
        <color indexed="10"/>
        <rFont val="UD デジタル 教科書体 NK"/>
        <family val="1"/>
        <charset val="128"/>
      </rPr>
      <t>えぼしスキー場
えぼしスキー場</t>
    </r>
    <rPh sb="7" eb="8">
      <t>ジョウ</t>
    </rPh>
    <rPh sb="15" eb="16">
      <t>ジョウ</t>
    </rPh>
    <phoneticPr fontId="7"/>
  </si>
  <si>
    <r>
      <t xml:space="preserve">18:00
</t>
    </r>
    <r>
      <rPr>
        <sz val="10"/>
        <color indexed="10"/>
        <rFont val="UD デジタル 教科書体 NK"/>
        <family val="1"/>
        <charset val="128"/>
      </rPr>
      <t>１８：３０</t>
    </r>
    <phoneticPr fontId="7"/>
  </si>
  <si>
    <r>
      <t xml:space="preserve">20:00
</t>
    </r>
    <r>
      <rPr>
        <sz val="10"/>
        <color indexed="10"/>
        <rFont val="UD デジタル 教科書体 NK"/>
        <family val="1"/>
        <charset val="128"/>
      </rPr>
      <t>２０：３０</t>
    </r>
    <phoneticPr fontId="7"/>
  </si>
  <si>
    <r>
      <t>令和　　　</t>
    </r>
    <r>
      <rPr>
        <sz val="11"/>
        <color indexed="10"/>
        <rFont val="UD デジタル 教科書体 NK"/>
        <family val="1"/>
        <charset val="128"/>
      </rPr>
      <t>○</t>
    </r>
    <r>
      <rPr>
        <sz val="11"/>
        <color indexed="8"/>
        <rFont val="UD デジタル 教科書体 NK"/>
        <family val="1"/>
        <charset val="128"/>
      </rPr>
      <t>年　　　</t>
    </r>
    <r>
      <rPr>
        <sz val="11"/>
        <color indexed="10"/>
        <rFont val="UD デジタル 教科書体 NK"/>
        <family val="1"/>
        <charset val="128"/>
      </rPr>
      <t>１</t>
    </r>
    <r>
      <rPr>
        <sz val="11"/>
        <color indexed="8"/>
        <rFont val="UD デジタル 教科書体 NK"/>
        <family val="1"/>
        <charset val="128"/>
      </rPr>
      <t>月　　</t>
    </r>
    <r>
      <rPr>
        <sz val="11"/>
        <color indexed="10"/>
        <rFont val="UD デジタル 教科書体 NK"/>
        <family val="1"/>
        <charset val="128"/>
      </rPr>
      <t>　□</t>
    </r>
    <r>
      <rPr>
        <sz val="11"/>
        <color indexed="8"/>
        <rFont val="UD デジタル 教科書体 NK"/>
        <family val="1"/>
        <charset val="128"/>
      </rPr>
      <t>日　　　（　</t>
    </r>
    <r>
      <rPr>
        <sz val="11"/>
        <color indexed="10"/>
        <rFont val="UD デジタル 教科書体 NK"/>
        <family val="1"/>
        <charset val="128"/>
      </rPr>
      <t>　木</t>
    </r>
    <r>
      <rPr>
        <sz val="11"/>
        <color indexed="8"/>
        <rFont val="UD デジタル 教科書体 NK"/>
        <family val="1"/>
        <charset val="128"/>
      </rPr>
      <t>　　）</t>
    </r>
    <rPh sb="0" eb="2">
      <t>レイワ</t>
    </rPh>
    <rPh sb="6" eb="7">
      <t>ネン</t>
    </rPh>
    <rPh sb="11" eb="12">
      <t>ガツ</t>
    </rPh>
    <rPh sb="16" eb="17">
      <t>ヒ</t>
    </rPh>
    <rPh sb="23" eb="24">
      <t>モク</t>
    </rPh>
    <phoneticPr fontId="2"/>
  </si>
  <si>
    <r>
      <rPr>
        <sz val="11"/>
        <color indexed="10"/>
        <rFont val="UD デジタル 教科書体 NK"/>
        <family val="1"/>
        <charset val="128"/>
      </rPr>
      <t>６２</t>
    </r>
    <r>
      <rPr>
        <sz val="11"/>
        <color indexed="8"/>
        <rFont val="UD デジタル 教科書体 NK"/>
        <family val="1"/>
        <charset val="128"/>
      </rPr>
      <t>人</t>
    </r>
    <rPh sb="2" eb="3">
      <t>ニン</t>
    </rPh>
    <phoneticPr fontId="2"/>
  </si>
  <si>
    <r>
      <rPr>
        <sz val="11"/>
        <color indexed="10"/>
        <rFont val="UD デジタル 教科書体 NK"/>
        <family val="1"/>
        <charset val="128"/>
      </rPr>
      <t>20,500</t>
    </r>
    <r>
      <rPr>
        <sz val="11"/>
        <color indexed="8"/>
        <rFont val="UD デジタル 教科書体 NK"/>
        <family val="1"/>
        <charset val="128"/>
      </rPr>
      <t>円</t>
    </r>
    <rPh sb="6" eb="7">
      <t>エン</t>
    </rPh>
    <phoneticPr fontId="2"/>
  </si>
  <si>
    <r>
      <rPr>
        <sz val="11"/>
        <color indexed="10"/>
        <rFont val="UD デジタル 教科書体 NK"/>
        <family val="1"/>
        <charset val="128"/>
      </rPr>
      <t>３</t>
    </r>
    <r>
      <rPr>
        <sz val="11"/>
        <color indexed="8"/>
        <rFont val="UD デジタル 教科書体 NK"/>
        <family val="1"/>
        <charset val="128"/>
      </rPr>
      <t>人</t>
    </r>
    <rPh sb="1" eb="2">
      <t>ニン</t>
    </rPh>
    <phoneticPr fontId="2"/>
  </si>
  <si>
    <r>
      <rPr>
        <sz val="11"/>
        <color indexed="10"/>
        <rFont val="UD デジタル 教科書体 NK"/>
        <family val="1"/>
        <charset val="128"/>
      </rPr>
      <t>９,000</t>
    </r>
    <r>
      <rPr>
        <sz val="11"/>
        <color indexed="8"/>
        <rFont val="UD デジタル 教科書体 NK"/>
        <family val="1"/>
        <charset val="128"/>
      </rPr>
      <t>円</t>
    </r>
    <rPh sb="5" eb="6">
      <t>エン</t>
    </rPh>
    <phoneticPr fontId="2"/>
  </si>
  <si>
    <r>
      <rPr>
        <sz val="11"/>
        <color indexed="10"/>
        <rFont val="UD デジタル 教科書体 NK"/>
        <family val="1"/>
        <charset val="128"/>
      </rPr>
      <t>７０</t>
    </r>
    <r>
      <rPr>
        <sz val="11"/>
        <color indexed="8"/>
        <rFont val="UD デジタル 教科書体 NK"/>
        <family val="1"/>
        <charset val="128"/>
      </rPr>
      <t>人</t>
    </r>
    <rPh sb="2" eb="3">
      <t>ニン</t>
    </rPh>
    <phoneticPr fontId="2"/>
  </si>
  <si>
    <r>
      <rPr>
        <sz val="11"/>
        <color indexed="10"/>
        <rFont val="UD デジタル 教科書体 NK"/>
        <family val="1"/>
        <charset val="128"/>
      </rPr>
      <t>153,500</t>
    </r>
    <r>
      <rPr>
        <sz val="11"/>
        <color indexed="8"/>
        <rFont val="UD デジタル 教科書体 NK"/>
        <family val="1"/>
        <charset val="128"/>
      </rPr>
      <t>円</t>
    </r>
    <rPh sb="7" eb="8">
      <t>エン</t>
    </rPh>
    <phoneticPr fontId="2"/>
  </si>
  <si>
    <r>
      <t>２　昼食数について</t>
    </r>
    <r>
      <rPr>
        <sz val="12"/>
        <color indexed="8"/>
        <rFont val="UD デジタル 教科書体 NK"/>
        <family val="1"/>
        <charset val="128"/>
      </rPr>
      <t>（※スキー講師も含む）　食事場所・時間【</t>
    </r>
    <r>
      <rPr>
        <sz val="12"/>
        <color indexed="10"/>
        <rFont val="UD デジタル 教科書体 NK"/>
        <family val="1"/>
        <charset val="128"/>
      </rPr>
      <t>高原レストハウス　・　１１：３０</t>
    </r>
    <r>
      <rPr>
        <sz val="12"/>
        <color indexed="8"/>
        <rFont val="UD デジタル 教科書体 NK"/>
        <family val="1"/>
        <charset val="128"/>
      </rPr>
      <t>】</t>
    </r>
    <rPh sb="2" eb="4">
      <t>チュウショク</t>
    </rPh>
    <rPh sb="4" eb="5">
      <t>スウ</t>
    </rPh>
    <rPh sb="14" eb="16">
      <t>コウシ</t>
    </rPh>
    <rPh sb="17" eb="18">
      <t>フク</t>
    </rPh>
    <rPh sb="21" eb="23">
      <t>ショクジ</t>
    </rPh>
    <rPh sb="23" eb="25">
      <t>バショ</t>
    </rPh>
    <rPh sb="26" eb="28">
      <t>ジカン</t>
    </rPh>
    <phoneticPr fontId="2"/>
  </si>
  <si>
    <r>
      <t>※昼食数の記入については、</t>
    </r>
    <r>
      <rPr>
        <b/>
        <u val="double"/>
        <sz val="14"/>
        <color indexed="8"/>
        <rFont val="UD デジタル 教科書体 NK"/>
        <family val="1"/>
        <charset val="128"/>
      </rPr>
      <t>平日</t>
    </r>
    <r>
      <rPr>
        <b/>
        <sz val="14"/>
        <color indexed="8"/>
        <rFont val="UD デジタル 教科書体 NK"/>
        <family val="1"/>
        <charset val="128"/>
      </rPr>
      <t>のみの記入となります。</t>
    </r>
    <rPh sb="1" eb="3">
      <t>チュウショク</t>
    </rPh>
    <rPh sb="3" eb="4">
      <t>スウ</t>
    </rPh>
    <rPh sb="5" eb="7">
      <t>キニュウ</t>
    </rPh>
    <rPh sb="13" eb="15">
      <t>ヘイジツ</t>
    </rPh>
    <rPh sb="18" eb="20">
      <t>キニュウ</t>
    </rPh>
    <phoneticPr fontId="2"/>
  </si>
  <si>
    <r>
      <rPr>
        <sz val="16"/>
        <color indexed="10"/>
        <rFont val="UD デジタル 教科書体 NK"/>
        <family val="1"/>
        <charset val="128"/>
      </rPr>
      <t>６２</t>
    </r>
    <r>
      <rPr>
        <sz val="11"/>
        <color indexed="8"/>
        <rFont val="UD デジタル 教科書体 NK"/>
        <family val="1"/>
        <charset val="128"/>
      </rPr>
      <t>人</t>
    </r>
    <rPh sb="2" eb="3">
      <t>ニン</t>
    </rPh>
    <phoneticPr fontId="2"/>
  </si>
  <si>
    <r>
      <rPr>
        <sz val="16"/>
        <color indexed="10"/>
        <rFont val="UD デジタル 教科書体 NK"/>
        <family val="1"/>
        <charset val="128"/>
      </rPr>
      <t>5</t>
    </r>
    <r>
      <rPr>
        <sz val="11"/>
        <color indexed="8"/>
        <rFont val="UD デジタル 教科書体 NK"/>
        <family val="1"/>
        <charset val="128"/>
      </rPr>
      <t>人</t>
    </r>
    <rPh sb="1" eb="2">
      <t>ニン</t>
    </rPh>
    <phoneticPr fontId="2"/>
  </si>
  <si>
    <r>
      <rPr>
        <sz val="16"/>
        <color indexed="10"/>
        <rFont val="UD デジタル 教科書体 NK"/>
        <family val="1"/>
        <charset val="128"/>
      </rPr>
      <t>6</t>
    </r>
    <r>
      <rPr>
        <sz val="11"/>
        <color indexed="8"/>
        <rFont val="UD デジタル 教科書体 NK"/>
        <family val="1"/>
        <charset val="128"/>
      </rPr>
      <t>人</t>
    </r>
    <rPh sb="1" eb="2">
      <t>ニン</t>
    </rPh>
    <phoneticPr fontId="2"/>
  </si>
  <si>
    <r>
      <rPr>
        <sz val="16"/>
        <color indexed="10"/>
        <rFont val="UD デジタル 教科書体 NK"/>
        <family val="1"/>
        <charset val="128"/>
      </rPr>
      <t>７3</t>
    </r>
    <r>
      <rPr>
        <sz val="11"/>
        <color indexed="8"/>
        <rFont val="UD デジタル 教科書体 NK"/>
        <family val="1"/>
        <charset val="128"/>
      </rPr>
      <t>人</t>
    </r>
    <rPh sb="2" eb="3">
      <t>ニン</t>
    </rPh>
    <phoneticPr fontId="2"/>
  </si>
  <si>
    <r>
      <t>　</t>
    </r>
    <r>
      <rPr>
        <b/>
        <sz val="17"/>
        <color indexed="8"/>
        <rFont val="UD デジタル 教科書体 NK"/>
        <family val="1"/>
        <charset val="128"/>
      </rPr>
      <t>宮城県蔵王自然の家　宛</t>
    </r>
  </si>
  <si>
    <r>
      <t>電話・ＦＡＸ・Ｅ－</t>
    </r>
    <r>
      <rPr>
        <sz val="10.5"/>
        <color indexed="8"/>
        <rFont val="UD デジタル 教科書体 NK"/>
        <family val="1"/>
        <charset val="128"/>
      </rPr>
      <t>mail</t>
    </r>
  </si>
  <si>
    <r>
      <t>７</t>
    </r>
    <r>
      <rPr>
        <sz val="10.5"/>
        <color indexed="8"/>
        <rFont val="UD デジタル 教科書体 NK"/>
        <family val="1"/>
        <charset val="128"/>
      </rPr>
      <t>日前まで</t>
    </r>
    <phoneticPr fontId="7"/>
  </si>
  <si>
    <r>
      <t xml:space="preserve"> </t>
    </r>
    <r>
      <rPr>
        <sz val="10.5"/>
        <color indexed="8"/>
        <rFont val="UD デジタル 教科書体 NK"/>
        <family val="1"/>
        <charset val="128"/>
      </rPr>
      <t>【変更点の内容】具体的に記入してください。変更後の各種用紙も送信してください。</t>
    </r>
  </si>
  <si>
    <r>
      <t xml:space="preserve">     </t>
    </r>
    <r>
      <rPr>
        <sz val="10.5"/>
        <color indexed="8"/>
        <rFont val="UD デジタル 教科書体 NK"/>
        <family val="1"/>
        <charset val="128"/>
      </rPr>
      <t>月　　　日　　　時　　分受信確認　確認者</t>
    </r>
  </si>
  <si>
    <r>
      <t xml:space="preserve"> </t>
    </r>
    <r>
      <rPr>
        <sz val="10.5"/>
        <color indexed="8"/>
        <rFont val="UD デジタル 教科書体 NK"/>
        <family val="1"/>
        <charset val="128"/>
      </rPr>
      <t>活動プログラム関係</t>
    </r>
  </si>
  <si>
    <r>
      <t xml:space="preserve"> </t>
    </r>
    <r>
      <rPr>
        <sz val="10.5"/>
        <color indexed="8"/>
        <rFont val="UD デジタル 教科書体 NK"/>
        <family val="1"/>
        <charset val="128"/>
      </rPr>
      <t>食事関係</t>
    </r>
  </si>
  <si>
    <r>
      <t xml:space="preserve"> </t>
    </r>
    <r>
      <rPr>
        <sz val="10.5"/>
        <color indexed="8"/>
        <rFont val="UD デジタル 教科書体 NK"/>
        <family val="1"/>
        <charset val="128"/>
      </rPr>
      <t>ゴンドラ関係</t>
    </r>
  </si>
  <si>
    <t>P1～P2</t>
    <phoneticPr fontId="5"/>
  </si>
  <si>
    <t>P3</t>
    <phoneticPr fontId="5"/>
  </si>
  <si>
    <t>P4～P5</t>
    <phoneticPr fontId="5"/>
  </si>
  <si>
    <t>【記入例はＰ５】</t>
    <phoneticPr fontId="5"/>
  </si>
  <si>
    <t>【記入例はＰ７】</t>
    <phoneticPr fontId="5"/>
  </si>
  <si>
    <t>P6～P7</t>
    <phoneticPr fontId="5"/>
  </si>
  <si>
    <t>P8</t>
    <phoneticPr fontId="5"/>
  </si>
  <si>
    <t>P9</t>
    <phoneticPr fontId="5"/>
  </si>
  <si>
    <t>P10</t>
    <phoneticPr fontId="5"/>
  </si>
  <si>
    <t>P11～12</t>
    <phoneticPr fontId="5"/>
  </si>
  <si>
    <t>【記入例はＰ12】</t>
    <phoneticPr fontId="5"/>
  </si>
  <si>
    <t>【記入例はＰ14】</t>
    <phoneticPr fontId="5"/>
  </si>
  <si>
    <t>P13～14</t>
    <phoneticPr fontId="5"/>
  </si>
  <si>
    <t>P15</t>
    <phoneticPr fontId="5"/>
  </si>
  <si>
    <t>P16～P17</t>
    <phoneticPr fontId="5"/>
  </si>
  <si>
    <t>【記入例はＰ17】</t>
    <phoneticPr fontId="5"/>
  </si>
  <si>
    <t>P20</t>
    <phoneticPr fontId="5"/>
  </si>
  <si>
    <t>P18①～P19②</t>
    <phoneticPr fontId="5"/>
  </si>
  <si>
    <t>【記入例はＰ19①～②】</t>
    <phoneticPr fontId="5"/>
  </si>
  <si>
    <t>18①</t>
    <phoneticPr fontId="17"/>
  </si>
  <si>
    <t>19①</t>
    <phoneticPr fontId="17"/>
  </si>
  <si>
    <t>18②</t>
    <phoneticPr fontId="120"/>
  </si>
  <si>
    <t>19②</t>
    <phoneticPr fontId="120"/>
  </si>
  <si>
    <t>６　（様式第８号－３）歩くスキー・靴・スキーウェアサイズ集計表</t>
    <phoneticPr fontId="5"/>
  </si>
  <si>
    <r>
      <rPr>
        <sz val="9"/>
        <rFont val="UD デジタル 教科書体 NK"/>
        <family val="1"/>
        <charset val="128"/>
      </rPr>
      <t>宿泊状況</t>
    </r>
    <r>
      <rPr>
        <sz val="8"/>
        <rFont val="UD デジタル 教科書体 NK"/>
        <family val="1"/>
        <charset val="128"/>
      </rPr>
      <t>　　　　
　</t>
    </r>
    <r>
      <rPr>
        <sz val="7"/>
        <rFont val="UD デジタル 教科書体 NK"/>
        <family val="1"/>
        <charset val="128"/>
      </rPr>
      <t>（○を付けてください）</t>
    </r>
    <rPh sb="0" eb="2">
      <t>シュクハク</t>
    </rPh>
    <rPh sb="2" eb="4">
      <t>ジョウキョウ</t>
    </rPh>
    <rPh sb="13" eb="14">
      <t>ツ</t>
    </rPh>
    <phoneticPr fontId="2"/>
  </si>
  <si>
    <t>弁当</t>
    <rPh sb="0" eb="2">
      <t>ベントウ</t>
    </rPh>
    <phoneticPr fontId="2"/>
  </si>
  <si>
    <t>①カレーとん汁セット</t>
    <rPh sb="6" eb="7">
      <t>ジル</t>
    </rPh>
    <phoneticPr fontId="7"/>
  </si>
  <si>
    <r>
      <rPr>
        <sz val="11"/>
        <color indexed="10"/>
        <rFont val="UD デジタル 教科書体 NK"/>
        <family val="1"/>
        <charset val="128"/>
      </rPr>
      <t>124,000</t>
    </r>
    <r>
      <rPr>
        <sz val="11"/>
        <color indexed="8"/>
        <rFont val="UD デジタル 教科書体 NK"/>
        <family val="1"/>
        <charset val="128"/>
      </rPr>
      <t>円</t>
    </r>
    <rPh sb="7" eb="8">
      <t>エン</t>
    </rPh>
    <phoneticPr fontId="17"/>
  </si>
  <si>
    <r>
      <rPr>
        <sz val="11"/>
        <color indexed="10"/>
        <rFont val="UD デジタル 教科書体 NK"/>
        <family val="1"/>
        <charset val="128"/>
      </rPr>
      <t>116,000</t>
    </r>
    <r>
      <rPr>
        <sz val="11"/>
        <color indexed="8"/>
        <rFont val="UD デジタル 教科書体 NK"/>
        <family val="1"/>
        <charset val="128"/>
      </rPr>
      <t>円</t>
    </r>
    <rPh sb="7" eb="8">
      <t>エン</t>
    </rPh>
    <phoneticPr fontId="17"/>
  </si>
  <si>
    <r>
      <rPr>
        <sz val="11"/>
        <color indexed="10"/>
        <rFont val="UD デジタル 教科書体 NK"/>
        <family val="1"/>
        <charset val="128"/>
      </rPr>
      <t>６,000</t>
    </r>
    <r>
      <rPr>
        <sz val="11"/>
        <color indexed="8"/>
        <rFont val="UD デジタル 教科書体 NK"/>
        <family val="1"/>
        <charset val="128"/>
      </rPr>
      <t>円</t>
    </r>
    <rPh sb="5" eb="6">
      <t>エン</t>
    </rPh>
    <phoneticPr fontId="2"/>
  </si>
  <si>
    <t>５人</t>
    <rPh sb="1" eb="2">
      <t>ニン</t>
    </rPh>
    <phoneticPr fontId="2"/>
  </si>
  <si>
    <r>
      <rPr>
        <sz val="11"/>
        <color rgb="FFFF0000"/>
        <rFont val="UD デジタル 教科書体 NK"/>
        <family val="1"/>
        <charset val="128"/>
      </rPr>
      <t>１０,000</t>
    </r>
    <r>
      <rPr>
        <sz val="11"/>
        <color theme="1"/>
        <rFont val="UD デジタル 教科書体 NK"/>
        <family val="1"/>
        <charset val="128"/>
      </rPr>
      <t>円</t>
    </r>
    <rPh sb="6" eb="7">
      <t>エン</t>
    </rPh>
    <phoneticPr fontId="2"/>
  </si>
  <si>
    <r>
      <rPr>
        <sz val="11"/>
        <color indexed="10"/>
        <rFont val="UD デジタル 教科書体 NK"/>
        <family val="1"/>
        <charset val="128"/>
      </rPr>
      <t>127,600</t>
    </r>
    <r>
      <rPr>
        <sz val="11"/>
        <color indexed="8"/>
        <rFont val="UD デジタル 教科書体 NK"/>
        <family val="1"/>
        <charset val="128"/>
      </rPr>
      <t>円</t>
    </r>
    <rPh sb="7" eb="8">
      <t>エン</t>
    </rPh>
    <phoneticPr fontId="2"/>
  </si>
  <si>
    <t>人</t>
    <rPh sb="0" eb="1">
      <t>ニン</t>
    </rPh>
    <phoneticPr fontId="122"/>
  </si>
  <si>
    <t>申請者　住所　〒</t>
    <rPh sb="0" eb="3">
      <t>シンセイシャ</t>
    </rPh>
    <rPh sb="4" eb="6">
      <t>ジュウショ</t>
    </rPh>
    <phoneticPr fontId="7"/>
  </si>
  <si>
    <t>　氏名又は名称</t>
    <rPh sb="1" eb="4">
      <t>シメイマタ</t>
    </rPh>
    <rPh sb="5" eb="7">
      <t>メイショウ</t>
    </rPh>
    <phoneticPr fontId="7"/>
  </si>
  <si>
    <t xml:space="preserve">                                              </t>
    <phoneticPr fontId="7"/>
  </si>
  <si>
    <t>（法人その他の団体にあっては，代表者の氏名）</t>
    <phoneticPr fontId="7"/>
  </si>
  <si>
    <t>　電話番号</t>
    <rPh sb="1" eb="5">
      <t>デンワバンゴウ</t>
    </rPh>
    <phoneticPr fontId="7"/>
  </si>
  <si>
    <t>団体名</t>
    <rPh sb="0" eb="3">
      <t>ダンタイメイ</t>
    </rPh>
    <phoneticPr fontId="7"/>
  </si>
  <si>
    <t>代表者名</t>
    <rPh sb="0" eb="4">
      <t>ダイヒョウシャメイ</t>
    </rPh>
    <phoneticPr fontId="7"/>
  </si>
  <si>
    <t>令和</t>
    <rPh sb="0" eb="2">
      <t>レイワ</t>
    </rPh>
    <phoneticPr fontId="7"/>
  </si>
  <si>
    <t>年</t>
    <rPh sb="0" eb="1">
      <t>ネン</t>
    </rPh>
    <phoneticPr fontId="7"/>
  </si>
  <si>
    <t>【記入例はＰ1】</t>
    <phoneticPr fontId="5"/>
  </si>
  <si>
    <t>９　（様式第１号）使用許可申請書　※こちらに入力すると各様式に反映します。</t>
    <rPh sb="22" eb="24">
      <t>ニュウリョク</t>
    </rPh>
    <rPh sb="27" eb="28">
      <t>カク</t>
    </rPh>
    <rPh sb="28" eb="30">
      <t>ヨウシキ</t>
    </rPh>
    <rPh sb="31" eb="33">
      <t>ハンエイ</t>
    </rPh>
    <phoneticPr fontId="5"/>
  </si>
  <si>
    <r>
      <t>※いずれかを選び</t>
    </r>
    <r>
      <rPr>
        <sz val="10"/>
        <color rgb="FF000000"/>
        <rFont val="Segoe UI Symbol"/>
        <family val="1"/>
      </rPr>
      <t>☑</t>
    </r>
    <r>
      <rPr>
        <sz val="10"/>
        <color indexed="8"/>
        <rFont val="UD デジタル 教科書体 NK"/>
        <family val="1"/>
        <charset val="128"/>
      </rPr>
      <t>をつけてください。</t>
    </r>
    <rPh sb="6" eb="7">
      <t>エラ</t>
    </rPh>
    <phoneticPr fontId="3"/>
  </si>
  <si>
    <r>
      <t>【「利用しない」に</t>
    </r>
    <r>
      <rPr>
        <b/>
        <sz val="12"/>
        <color rgb="FF000000"/>
        <rFont val="Segoe UI Symbol"/>
        <family val="1"/>
      </rPr>
      <t>☑</t>
    </r>
    <r>
      <rPr>
        <b/>
        <sz val="12"/>
        <color indexed="8"/>
        <rFont val="UD デジタル 教科書体 NK"/>
        <family val="1"/>
        <charset val="128"/>
      </rPr>
      <t>の団体は、以下記入不要です。】</t>
    </r>
    <rPh sb="2" eb="4">
      <t>リヨウ</t>
    </rPh>
    <rPh sb="11" eb="13">
      <t>ダンタイ</t>
    </rPh>
    <rPh sb="15" eb="17">
      <t>イカ</t>
    </rPh>
    <rPh sb="17" eb="19">
      <t>キニュウ</t>
    </rPh>
    <rPh sb="19" eb="21">
      <t>フヨウ</t>
    </rPh>
    <phoneticPr fontId="2"/>
  </si>
  <si>
    <t>利用する</t>
    <rPh sb="0" eb="2">
      <t>リヨウ</t>
    </rPh>
    <phoneticPr fontId="2"/>
  </si>
  <si>
    <t>利用しない</t>
    <rPh sb="0" eb="2">
      <t>リヨウ</t>
    </rPh>
    <phoneticPr fontId="2"/>
  </si>
  <si>
    <t>依頼する　　→　２以下をご記入ください</t>
  </si>
  <si>
    <t>依頼しない　→　ここで記入終了です。</t>
    <phoneticPr fontId="5"/>
  </si>
  <si>
    <t>3時間券</t>
    <rPh sb="1" eb="3">
      <t>ジカン</t>
    </rPh>
    <rPh sb="3" eb="4">
      <t>ケン</t>
    </rPh>
    <phoneticPr fontId="3"/>
  </si>
  <si>
    <t>5時間券</t>
    <rPh sb="1" eb="4">
      <t>ジカンケン</t>
    </rPh>
    <phoneticPr fontId="3"/>
  </si>
  <si>
    <t>1日券</t>
    <rPh sb="1" eb="3">
      <t>ニチケン</t>
    </rPh>
    <phoneticPr fontId="3"/>
  </si>
  <si>
    <t>開始予定</t>
    <rPh sb="0" eb="2">
      <t>カイシ</t>
    </rPh>
    <rPh sb="2" eb="4">
      <t>ヨテイ</t>
    </rPh>
    <phoneticPr fontId="3"/>
  </si>
  <si>
    <t>終了予定</t>
    <rPh sb="0" eb="2">
      <t>シュウリョウ</t>
    </rPh>
    <rPh sb="2" eb="4">
      <t>ヨテイ</t>
    </rPh>
    <phoneticPr fontId="3"/>
  </si>
  <si>
    <t>リフト券</t>
    <rPh sb="3" eb="4">
      <t>ケン</t>
    </rPh>
    <phoneticPr fontId="3"/>
  </si>
  <si>
    <t>〒</t>
    <phoneticPr fontId="5"/>
  </si>
  <si>
    <t>リストから選択する</t>
    <rPh sb="5" eb="7">
      <t>センタク</t>
    </rPh>
    <phoneticPr fontId="5"/>
  </si>
  <si>
    <t>午後</t>
    <rPh sb="0" eb="2">
      <t>ゴゴ</t>
    </rPh>
    <phoneticPr fontId="5"/>
  </si>
  <si>
    <t>午前</t>
    <rPh sb="0" eb="2">
      <t>ゴゼン</t>
    </rPh>
    <phoneticPr fontId="5"/>
  </si>
  <si>
    <t>全日</t>
    <rPh sb="0" eb="2">
      <t>ゼンジツ</t>
    </rPh>
    <phoneticPr fontId="5"/>
  </si>
  <si>
    <t>可</t>
    <rPh sb="0" eb="1">
      <t>カ</t>
    </rPh>
    <phoneticPr fontId="7"/>
  </si>
  <si>
    <t>否</t>
    <rPh sb="0" eb="1">
      <t>ヒ</t>
    </rPh>
    <phoneticPr fontId="7"/>
  </si>
  <si>
    <r>
      <t>蔵王自然の家のホームページ、SNS等での写真掲載の可否　　（</t>
    </r>
    <r>
      <rPr>
        <sz val="11"/>
        <rFont val="Segoe UI Symbol"/>
        <family val="1"/>
      </rPr>
      <t>☑</t>
    </r>
    <r>
      <rPr>
        <sz val="11"/>
        <rFont val="UD デジタル 教科書体 NK"/>
        <family val="1"/>
        <charset val="128"/>
      </rPr>
      <t>を記入）</t>
    </r>
    <rPh sb="0" eb="2">
      <t>ザオウ</t>
    </rPh>
    <rPh sb="2" eb="4">
      <t>シゼン</t>
    </rPh>
    <rPh sb="5" eb="6">
      <t>イエ</t>
    </rPh>
    <rPh sb="17" eb="18">
      <t>トウ</t>
    </rPh>
    <rPh sb="20" eb="22">
      <t>シャシン</t>
    </rPh>
    <rPh sb="22" eb="24">
      <t>ケイサイ</t>
    </rPh>
    <rPh sb="25" eb="27">
      <t>カヒ</t>
    </rPh>
    <rPh sb="32" eb="34">
      <t>キニュウ</t>
    </rPh>
    <phoneticPr fontId="2"/>
  </si>
  <si>
    <t>有</t>
    <rPh sb="0" eb="1">
      <t>ア</t>
    </rPh>
    <phoneticPr fontId="7"/>
  </si>
  <si>
    <t>～</t>
    <phoneticPr fontId="7"/>
  </si>
  <si>
    <t>利用期日</t>
    <rPh sb="0" eb="4">
      <t>リヨウキジツ</t>
    </rPh>
    <phoneticPr fontId="7"/>
  </si>
  <si>
    <t>（別紙4号）</t>
    <rPh sb="1" eb="3">
      <t>ベッシ</t>
    </rPh>
    <rPh sb="4" eb="5">
      <t>ゴウ</t>
    </rPh>
    <phoneticPr fontId="122"/>
  </si>
  <si>
    <t>食物アレルギーに関する調査票</t>
  </si>
  <si>
    <t>宮城県蔵王自然の家</t>
  </si>
  <si>
    <t>　</t>
    <phoneticPr fontId="2"/>
  </si>
  <si>
    <t xml:space="preserve"> 自然の家では、食物アレルギーのある人も含め、利用される全ての方ができる限り同じメニューで食べることができるよう、栄養士が献立を作成しています。
　この調査票は、情報を正確に把握し、提供できる食事内容を検討するためのものです。 
　施設利用の1か月前までに、蔵王自然の家へ提出をお願いいたします。 献立案については、後日お知らせいたします。</t>
    <phoneticPr fontId="122"/>
  </si>
  <si>
    <t>利 　 用  　日</t>
    <rPh sb="0" eb="1">
      <t>リ</t>
    </rPh>
    <rPh sb="4" eb="5">
      <t>ヨウ</t>
    </rPh>
    <rPh sb="8" eb="9">
      <t>ニチ</t>
    </rPh>
    <phoneticPr fontId="122"/>
  </si>
  <si>
    <t>：</t>
    <phoneticPr fontId="122"/>
  </si>
  <si>
    <t>～</t>
    <phoneticPr fontId="122"/>
  </si>
  <si>
    <t>団体（学校）名</t>
    <rPh sb="0" eb="2">
      <t>ダンタイ</t>
    </rPh>
    <rPh sb="3" eb="5">
      <t>ガッコウ</t>
    </rPh>
    <rPh sb="6" eb="7">
      <t>メイ</t>
    </rPh>
    <phoneticPr fontId="122"/>
  </si>
  <si>
    <t>氏    　　　名</t>
    <rPh sb="0" eb="1">
      <t>シ</t>
    </rPh>
    <rPh sb="8" eb="9">
      <t>メイ</t>
    </rPh>
    <phoneticPr fontId="122"/>
  </si>
  <si>
    <t>（イニシャル等でも可）</t>
    <rPh sb="6" eb="7">
      <t>トウ</t>
    </rPh>
    <rPh sb="9" eb="10">
      <t>カ</t>
    </rPh>
    <phoneticPr fontId="122"/>
  </si>
  <si>
    <t>以下の質問の該当する項目に✔を御記入ください。</t>
    <rPh sb="0" eb="2">
      <t>イカ</t>
    </rPh>
    <rPh sb="3" eb="5">
      <t>シツモン</t>
    </rPh>
    <rPh sb="6" eb="8">
      <t>ガイトウ</t>
    </rPh>
    <rPh sb="10" eb="12">
      <t>コウモク</t>
    </rPh>
    <rPh sb="15" eb="18">
      <t>ゴキニュウ</t>
    </rPh>
    <phoneticPr fontId="122"/>
  </si>
  <si>
    <t>質問１　食物アレルギーの対応を希望しますか？</t>
    <rPh sb="0" eb="2">
      <t>シツモン</t>
    </rPh>
    <phoneticPr fontId="122"/>
  </si>
  <si>
    <t>はい</t>
    <phoneticPr fontId="122"/>
  </si>
  <si>
    <t>いいえ</t>
    <phoneticPr fontId="122"/>
  </si>
  <si>
    <t>（質問２へお進みください。）</t>
    <phoneticPr fontId="122"/>
  </si>
  <si>
    <t>（質問１で終わりです。）</t>
    <rPh sb="1" eb="3">
      <t>シツモン</t>
    </rPh>
    <rPh sb="5" eb="6">
      <t>オ</t>
    </rPh>
    <phoneticPr fontId="122"/>
  </si>
  <si>
    <t>※ 可能な範囲で対応いたします。</t>
    <rPh sb="2" eb="4">
      <t>カノウ</t>
    </rPh>
    <rPh sb="5" eb="7">
      <t>ハンイ</t>
    </rPh>
    <rPh sb="8" eb="10">
      <t>タイオウ</t>
    </rPh>
    <phoneticPr fontId="122"/>
  </si>
  <si>
    <t>質問２　除去しなければならない食物は何ですか？</t>
    <rPh sb="0" eb="2">
      <t>シツモン</t>
    </rPh>
    <phoneticPr fontId="122"/>
  </si>
  <si>
    <t>食物名：</t>
    <rPh sb="0" eb="3">
      <t>ショクモツメイ</t>
    </rPh>
    <phoneticPr fontId="122"/>
  </si>
  <si>
    <t>※ できるだけ詳しく御記入ください。　例：生卵（つなぎや加熱した卵は可）</t>
    <rPh sb="7" eb="8">
      <t>クワ</t>
    </rPh>
    <rPh sb="10" eb="13">
      <t>ゴキニュウ</t>
    </rPh>
    <rPh sb="19" eb="20">
      <t>レイ</t>
    </rPh>
    <rPh sb="21" eb="23">
      <t>ナマタマゴ</t>
    </rPh>
    <rPh sb="28" eb="30">
      <t>カネツ</t>
    </rPh>
    <rPh sb="32" eb="33">
      <t>タマゴ</t>
    </rPh>
    <rPh sb="34" eb="35">
      <t>カ</t>
    </rPh>
    <phoneticPr fontId="122"/>
  </si>
  <si>
    <t>質問３　特定の食物で、過去にアナフィラキシー（全身性のショック症状）を</t>
    <rPh sb="0" eb="2">
      <t>シツモン</t>
    </rPh>
    <phoneticPr fontId="122"/>
  </si>
  <si>
    <t>起こしたことはありますか？</t>
    <rPh sb="0" eb="1">
      <t>オ</t>
    </rPh>
    <phoneticPr fontId="122"/>
  </si>
  <si>
    <t>はい（食物名：</t>
    <rPh sb="3" eb="6">
      <t>ショクモツメイ</t>
    </rPh>
    <phoneticPr fontId="122"/>
  </si>
  <si>
    <t>）</t>
    <phoneticPr fontId="122"/>
  </si>
  <si>
    <t>　　（いつ頃：</t>
    <rPh sb="5" eb="6">
      <t>ゴロ</t>
    </rPh>
    <phoneticPr fontId="122"/>
  </si>
  <si>
    <t>質問４　エピペン（アドレナリン自己注射薬）を持参する予定ですか？</t>
    <rPh sb="0" eb="2">
      <t>シツモン</t>
    </rPh>
    <rPh sb="15" eb="20">
      <t>ジコチュウシャヤク</t>
    </rPh>
    <rPh sb="22" eb="24">
      <t>ジサン</t>
    </rPh>
    <rPh sb="26" eb="28">
      <t>ヨテイ</t>
    </rPh>
    <phoneticPr fontId="122"/>
  </si>
  <si>
    <t>はい（保管者：</t>
    <rPh sb="3" eb="6">
      <t>ホカンシャ</t>
    </rPh>
    <phoneticPr fontId="122"/>
  </si>
  <si>
    <t>質問５　現在かかりつけの病院があればお書きください。</t>
    <rPh sb="0" eb="2">
      <t>シツモン</t>
    </rPh>
    <rPh sb="4" eb="6">
      <t>ゲンザイ</t>
    </rPh>
    <rPh sb="12" eb="14">
      <t>ビョウイン</t>
    </rPh>
    <rPh sb="19" eb="20">
      <t>カ</t>
    </rPh>
    <phoneticPr fontId="122"/>
  </si>
  <si>
    <t>＜記入例＞</t>
    <rPh sb="1" eb="4">
      <t>キニュウレイ</t>
    </rPh>
    <phoneticPr fontId="122"/>
  </si>
  <si>
    <t>利 　 用  　日：</t>
    <rPh sb="0" eb="1">
      <t>リ</t>
    </rPh>
    <rPh sb="4" eb="5">
      <t>ヨウ</t>
    </rPh>
    <rPh sb="8" eb="9">
      <t>ニチ</t>
    </rPh>
    <phoneticPr fontId="122"/>
  </si>
  <si>
    <t>団体（学校）名：</t>
    <rPh sb="0" eb="2">
      <t>ダンタイ</t>
    </rPh>
    <rPh sb="3" eb="5">
      <t>ガッコウ</t>
    </rPh>
    <rPh sb="6" eb="7">
      <t>メイ</t>
    </rPh>
    <phoneticPr fontId="122"/>
  </si>
  <si>
    <t>蔵王町立蔵王小学校</t>
    <rPh sb="0" eb="4">
      <t>ザオウチョウリツ</t>
    </rPh>
    <rPh sb="4" eb="9">
      <t>ザオウショウガッコウ</t>
    </rPh>
    <phoneticPr fontId="122"/>
  </si>
  <si>
    <t>氏    　　　名：</t>
    <rPh sb="0" eb="1">
      <t>シ</t>
    </rPh>
    <rPh sb="8" eb="9">
      <t>メイ</t>
    </rPh>
    <phoneticPr fontId="122"/>
  </si>
  <si>
    <t>卵（加熱しても不可）、魚（だし・缶詰は可）、りんご</t>
    <rPh sb="0" eb="1">
      <t>タマゴ</t>
    </rPh>
    <rPh sb="2" eb="4">
      <t>カネツ</t>
    </rPh>
    <rPh sb="7" eb="9">
      <t>フカ</t>
    </rPh>
    <rPh sb="11" eb="12">
      <t>サカナ</t>
    </rPh>
    <rPh sb="16" eb="18">
      <t>カンヅメ</t>
    </rPh>
    <rPh sb="19" eb="20">
      <t>カ</t>
    </rPh>
    <phoneticPr fontId="122"/>
  </si>
  <si>
    <t>卵</t>
    <rPh sb="0" eb="1">
      <t>タマゴ</t>
    </rPh>
    <phoneticPr fontId="122"/>
  </si>
  <si>
    <t>生後8か月頃</t>
    <rPh sb="0" eb="2">
      <t>セイゴ</t>
    </rPh>
    <rPh sb="4" eb="5">
      <t>ゲツ</t>
    </rPh>
    <rPh sb="5" eb="6">
      <t>コロ</t>
    </rPh>
    <phoneticPr fontId="122"/>
  </si>
  <si>
    <t>本人</t>
    <rPh sb="0" eb="2">
      <t>ホンニン</t>
    </rPh>
    <phoneticPr fontId="122"/>
  </si>
  <si>
    <t>仙南こども病院</t>
    <rPh sb="0" eb="2">
      <t>センナン</t>
    </rPh>
    <rPh sb="5" eb="7">
      <t>ビョウイン</t>
    </rPh>
    <phoneticPr fontId="122"/>
  </si>
  <si>
    <t>（１）利用予定時刻　　　</t>
    <rPh sb="3" eb="5">
      <t>リヨウ</t>
    </rPh>
    <rPh sb="5" eb="7">
      <t>ヨテイ</t>
    </rPh>
    <rPh sb="7" eb="9">
      <t>ジコク</t>
    </rPh>
    <phoneticPr fontId="2"/>
  </si>
  <si>
    <t>～</t>
    <phoneticPr fontId="17"/>
  </si>
  <si>
    <r>
      <t>２　昼食数について</t>
    </r>
    <r>
      <rPr>
        <sz val="12"/>
        <color indexed="8"/>
        <rFont val="UD デジタル 教科書体 NK"/>
        <family val="1"/>
        <charset val="128"/>
      </rPr>
      <t>（※スキー講師も含む）</t>
    </r>
    <rPh sb="2" eb="4">
      <t>チュウショク</t>
    </rPh>
    <rPh sb="4" eb="5">
      <t>スウ</t>
    </rPh>
    <rPh sb="14" eb="16">
      <t>コウシ</t>
    </rPh>
    <rPh sb="17" eb="18">
      <t>フク</t>
    </rPh>
    <phoneticPr fontId="2"/>
  </si>
  <si>
    <t>食事場所・時間</t>
    <phoneticPr fontId="17"/>
  </si>
  <si>
    <t>【　　　　　　　　　・　　　　　　　　】</t>
    <phoneticPr fontId="17"/>
  </si>
  <si>
    <t>高校生及び
これに準ず
る者</t>
    <rPh sb="0" eb="3">
      <t>コウコウセイ</t>
    </rPh>
    <phoneticPr fontId="7"/>
  </si>
  <si>
    <t>１日　3,500円　　　　　　　　　　　　　　　　　　　　</t>
    <rPh sb="1" eb="2">
      <t>ニチ</t>
    </rPh>
    <rPh sb="8" eb="9">
      <t>エン</t>
    </rPh>
    <phoneticPr fontId="2"/>
  </si>
  <si>
    <t>１日　2,000円</t>
  </si>
  <si>
    <t>３時間　2,700円</t>
  </si>
  <si>
    <t>５時間　3,000円</t>
  </si>
  <si>
    <t>３時間　3,500円</t>
  </si>
  <si>
    <t>５時間　4,000円</t>
  </si>
  <si>
    <t>１日　4,200円</t>
  </si>
  <si>
    <t>３時間　2,400円</t>
  </si>
  <si>
    <t>５時間　2,900円</t>
  </si>
  <si>
    <t>１日　3,100円</t>
  </si>
  <si>
    <t>時</t>
    <rPh sb="0" eb="1">
      <t>ジ</t>
    </rPh>
    <phoneticPr fontId="17"/>
  </si>
  <si>
    <t>9時</t>
    <rPh sb="1" eb="2">
      <t>ジ</t>
    </rPh>
    <phoneticPr fontId="17"/>
  </si>
  <si>
    <t>10時</t>
    <rPh sb="2" eb="3">
      <t>ジ</t>
    </rPh>
    <phoneticPr fontId="17"/>
  </si>
  <si>
    <t>11時</t>
    <rPh sb="2" eb="3">
      <t>ジ</t>
    </rPh>
    <phoneticPr fontId="17"/>
  </si>
  <si>
    <t>12時</t>
    <rPh sb="2" eb="3">
      <t>ジ</t>
    </rPh>
    <phoneticPr fontId="17"/>
  </si>
  <si>
    <t>13時</t>
    <rPh sb="2" eb="3">
      <t>ジ</t>
    </rPh>
    <phoneticPr fontId="17"/>
  </si>
  <si>
    <t>14時</t>
    <rPh sb="2" eb="3">
      <t>ジ</t>
    </rPh>
    <phoneticPr fontId="17"/>
  </si>
  <si>
    <t>15時</t>
    <rPh sb="2" eb="3">
      <t>ジ</t>
    </rPh>
    <phoneticPr fontId="17"/>
  </si>
  <si>
    <t>16時</t>
    <rPh sb="2" eb="3">
      <t>ジ</t>
    </rPh>
    <phoneticPr fontId="17"/>
  </si>
  <si>
    <t>00分</t>
    <rPh sb="2" eb="3">
      <t>フン</t>
    </rPh>
    <phoneticPr fontId="17"/>
  </si>
  <si>
    <t>5分</t>
    <rPh sb="1" eb="2">
      <t>フン</t>
    </rPh>
    <phoneticPr fontId="17"/>
  </si>
  <si>
    <t>10分</t>
    <rPh sb="2" eb="3">
      <t>フン</t>
    </rPh>
    <phoneticPr fontId="17"/>
  </si>
  <si>
    <t>15分</t>
    <rPh sb="2" eb="3">
      <t>フン</t>
    </rPh>
    <phoneticPr fontId="17"/>
  </si>
  <si>
    <t>20分</t>
    <rPh sb="2" eb="3">
      <t>フン</t>
    </rPh>
    <phoneticPr fontId="17"/>
  </si>
  <si>
    <t>25分</t>
    <rPh sb="2" eb="3">
      <t>フン</t>
    </rPh>
    <phoneticPr fontId="17"/>
  </si>
  <si>
    <t>30分</t>
    <rPh sb="2" eb="3">
      <t>フン</t>
    </rPh>
    <phoneticPr fontId="17"/>
  </si>
  <si>
    <t>35分</t>
    <rPh sb="2" eb="3">
      <t>フン</t>
    </rPh>
    <phoneticPr fontId="17"/>
  </si>
  <si>
    <t>40分</t>
    <rPh sb="2" eb="3">
      <t>フン</t>
    </rPh>
    <phoneticPr fontId="17"/>
  </si>
  <si>
    <t>45分</t>
    <rPh sb="2" eb="3">
      <t>フン</t>
    </rPh>
    <phoneticPr fontId="17"/>
  </si>
  <si>
    <t>50分</t>
    <rPh sb="2" eb="3">
      <t>フン</t>
    </rPh>
    <phoneticPr fontId="17"/>
  </si>
  <si>
    <t>55分</t>
    <rPh sb="2" eb="3">
      <t>フン</t>
    </rPh>
    <phoneticPr fontId="17"/>
  </si>
  <si>
    <t>分</t>
    <rPh sb="0" eb="1">
      <t>フン</t>
    </rPh>
    <phoneticPr fontId="17"/>
  </si>
  <si>
    <t>時</t>
    <rPh sb="0" eb="1">
      <t>ジ</t>
    </rPh>
    <phoneticPr fontId="122"/>
  </si>
  <si>
    <t>分から</t>
    <rPh sb="0" eb="1">
      <t>フン</t>
    </rPh>
    <phoneticPr fontId="122"/>
  </si>
  <si>
    <t>分まで</t>
    <rPh sb="0" eb="1">
      <t>フン</t>
    </rPh>
    <phoneticPr fontId="1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</si>
</sst>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h:mm;@"/>
    <numFmt numFmtId="177" formatCode="0&quot;&quot;&quot;人&quot;\ "/>
    <numFmt numFmtId="178" formatCode="[$-411]ggge&quot;年&quot;m&quot;月&quot;d&quot;日&quot;\(aaa\)"/>
    <numFmt numFmtId="179" formatCode="h&quot;時&quot;mm&quot;分&quot;;@"/>
    <numFmt numFmtId="180" formatCode="m&quot;月&quot;d&quot;日&quot;\(aaa\)"/>
    <numFmt numFmtId="181" formatCode="&quot;〒”&quot;General"/>
    <numFmt numFmtId="182" formatCode="m&quot;月&quot;d&quot;日&quot;;@"/>
    <numFmt numFmtId="183" formatCode="0&quot;&quot;&quot;円&quot;\ "/>
  </numFmts>
  <fonts count="13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indexed="8"/>
      <name val="ＭＳ 明朝"/>
      <family val="1"/>
      <charset val="128"/>
    </font>
    <font>
      <sz val="6"/>
      <name val="ＭＳ Ｐゴシック"/>
      <family val="3"/>
      <charset val="128"/>
    </font>
    <font>
      <sz val="11"/>
      <name val="ＭＳ Ｐゴシック"/>
      <family val="3"/>
      <charset val="128"/>
    </font>
    <font>
      <sz val="10.5"/>
      <name val="ＭＳ Ｐ明朝"/>
      <family val="1"/>
      <charset val="128"/>
    </font>
    <font>
      <sz val="9"/>
      <name val="ＭＳ Ｐ明朝"/>
      <family val="1"/>
      <charset val="128"/>
    </font>
    <font>
      <sz val="16"/>
      <color indexed="8"/>
      <name val="ＭＳ Ｐゴシック"/>
      <family val="3"/>
      <charset val="128"/>
    </font>
    <font>
      <sz val="11"/>
      <name val="ＭＳ 明朝"/>
      <family val="1"/>
      <charset val="128"/>
    </font>
    <font>
      <sz val="24"/>
      <color indexed="8"/>
      <name val="ＭＳ Ｐゴシック"/>
      <family val="3"/>
      <charset val="128"/>
    </font>
    <font>
      <sz val="22"/>
      <name val="UD デジタル 教科書体 NK-R"/>
      <family val="1"/>
      <charset val="128"/>
    </font>
    <font>
      <sz val="11"/>
      <name val="UD デジタル 教科書体 NK-R"/>
      <family val="1"/>
      <charset val="128"/>
    </font>
    <font>
      <sz val="12"/>
      <name val="UD デジタル 教科書体 NK-R"/>
      <family val="1"/>
      <charset val="128"/>
    </font>
    <font>
      <sz val="6"/>
      <name val="ＭＳ Ｐゴシック"/>
      <family val="3"/>
      <charset val="128"/>
    </font>
    <font>
      <sz val="10.5"/>
      <color indexed="8"/>
      <name val="UD デジタル 教科書体 N"/>
      <family val="1"/>
      <charset val="128"/>
    </font>
    <font>
      <b/>
      <sz val="12"/>
      <color indexed="8"/>
      <name val="UD デジタル 教科書体 N"/>
      <family val="1"/>
      <charset val="128"/>
    </font>
    <font>
      <b/>
      <u/>
      <sz val="15"/>
      <color indexed="8"/>
      <name val="UD デジタル 教科書体 N"/>
      <family val="1"/>
      <charset val="128"/>
    </font>
    <font>
      <b/>
      <sz val="15"/>
      <color indexed="8"/>
      <name val="UD デジタル 教科書体 N"/>
      <family val="1"/>
      <charset val="128"/>
    </font>
    <font>
      <b/>
      <u/>
      <sz val="12"/>
      <color indexed="10"/>
      <name val="UD デジタル 教科書体 N"/>
      <family val="1"/>
      <charset val="128"/>
    </font>
    <font>
      <u/>
      <sz val="11"/>
      <color theme="10"/>
      <name val="ＭＳ Ｐゴシック"/>
      <family val="3"/>
      <charset val="128"/>
      <scheme val="minor"/>
    </font>
    <font>
      <sz val="11"/>
      <color theme="1"/>
      <name val="ＭＳ 明朝"/>
      <family val="1"/>
      <charset val="128"/>
    </font>
    <font>
      <sz val="11"/>
      <color theme="1"/>
      <name val="UD デジタル 教科書体 N-B"/>
      <family val="1"/>
      <charset val="128"/>
    </font>
    <font>
      <sz val="11"/>
      <color theme="1"/>
      <name val="ＭＳ Ｐ明朝"/>
      <family val="1"/>
      <charset val="128"/>
    </font>
    <font>
      <sz val="11"/>
      <color theme="1"/>
      <name val="UD デジタル 教科書体 NP-R"/>
      <family val="1"/>
      <charset val="128"/>
    </font>
    <font>
      <sz val="14"/>
      <color theme="1"/>
      <name val="UD デジタル 教科書体 NP-R"/>
      <family val="1"/>
      <charset val="128"/>
    </font>
    <font>
      <sz val="12"/>
      <color theme="1"/>
      <name val="UD デジタル 教科書体 NP-R"/>
      <family val="1"/>
      <charset val="128"/>
    </font>
    <font>
      <sz val="10.5"/>
      <color theme="1"/>
      <name val="Times New Roman"/>
      <family val="1"/>
    </font>
    <font>
      <sz val="10"/>
      <color theme="1"/>
      <name val="Times New Roman"/>
      <family val="1"/>
    </font>
    <font>
      <b/>
      <u/>
      <sz val="18"/>
      <color theme="1"/>
      <name val="ＭＳ 明朝"/>
      <family val="1"/>
      <charset val="128"/>
    </font>
    <font>
      <sz val="11"/>
      <color theme="1"/>
      <name val="UD デジタル 教科書体 NK-R"/>
      <family val="1"/>
      <charset val="128"/>
    </font>
    <font>
      <sz val="12"/>
      <color theme="1"/>
      <name val="UD デジタル 教科書体 NK-R"/>
      <family val="1"/>
      <charset val="128"/>
    </font>
    <font>
      <sz val="11"/>
      <color theme="0" tint="-0.34998626667073579"/>
      <name val="ＭＳ Ｐゴシック"/>
      <family val="3"/>
      <charset val="128"/>
    </font>
    <font>
      <sz val="11"/>
      <color theme="0" tint="-0.34998626667073579"/>
      <name val="ＭＳ Ｐゴシック"/>
      <family val="3"/>
      <charset val="128"/>
      <scheme val="minor"/>
    </font>
    <font>
      <b/>
      <sz val="24"/>
      <color rgb="FF000000"/>
      <name val="UD デジタル 教科書体 N"/>
      <family val="1"/>
      <charset val="128"/>
    </font>
    <font>
      <b/>
      <sz val="15"/>
      <color rgb="FF000000"/>
      <name val="UD デジタル 教科書体 N"/>
      <family val="1"/>
      <charset val="128"/>
    </font>
    <font>
      <sz val="11"/>
      <color theme="1"/>
      <name val="UD デジタル 教科書体 N"/>
      <family val="1"/>
      <charset val="128"/>
    </font>
    <font>
      <b/>
      <sz val="12"/>
      <color rgb="FF000000"/>
      <name val="UD デジタル 教科書体 N"/>
      <family val="1"/>
      <charset val="128"/>
    </font>
    <font>
      <sz val="10.5"/>
      <color rgb="FF000000"/>
      <name val="UD デジタル 教科書体 N"/>
      <family val="1"/>
      <charset val="128"/>
    </font>
    <font>
      <b/>
      <sz val="11"/>
      <color rgb="FF000000"/>
      <name val="UD デジタル 教科書体 N"/>
      <family val="1"/>
      <charset val="128"/>
    </font>
    <font>
      <b/>
      <sz val="18"/>
      <color rgb="FF000000"/>
      <name val="UD デジタル 教科書体 N"/>
      <family val="1"/>
      <charset val="128"/>
    </font>
    <font>
      <sz val="11"/>
      <color indexed="8"/>
      <name val="UD デジタル 教科書体 NK"/>
      <family val="1"/>
      <charset val="128"/>
    </font>
    <font>
      <sz val="11"/>
      <color theme="1"/>
      <name val="UD デジタル 教科書体 NK"/>
      <family val="1"/>
      <charset val="128"/>
    </font>
    <font>
      <sz val="12"/>
      <color indexed="8"/>
      <name val="UD デジタル 教科書体 NK"/>
      <family val="1"/>
      <charset val="128"/>
    </font>
    <font>
      <sz val="11"/>
      <color rgb="FFFF0000"/>
      <name val="UD デジタル 教科書体 NK"/>
      <family val="1"/>
      <charset val="128"/>
    </font>
    <font>
      <sz val="16"/>
      <color indexed="8"/>
      <name val="UD デジタル 教科書体 NK"/>
      <family val="1"/>
      <charset val="128"/>
    </font>
    <font>
      <sz val="22"/>
      <color indexed="8"/>
      <name val="UD デジタル 教科書体 NK"/>
      <family val="1"/>
      <charset val="128"/>
    </font>
    <font>
      <sz val="22"/>
      <color indexed="10"/>
      <name val="UD デジタル 教科書体 NK"/>
      <family val="1"/>
      <charset val="128"/>
    </font>
    <font>
      <b/>
      <sz val="14"/>
      <color indexed="8"/>
      <name val="UD デジタル 教科書体 NK"/>
      <family val="1"/>
      <charset val="128"/>
    </font>
    <font>
      <b/>
      <sz val="12"/>
      <color indexed="8"/>
      <name val="UD デジタル 教科書体 NK"/>
      <family val="1"/>
      <charset val="128"/>
    </font>
    <font>
      <sz val="14"/>
      <color indexed="8"/>
      <name val="UD デジタル 教科書体 NK"/>
      <family val="1"/>
      <charset val="128"/>
    </font>
    <font>
      <sz val="10"/>
      <color indexed="8"/>
      <name val="UD デジタル 教科書体 NK"/>
      <family val="1"/>
      <charset val="128"/>
    </font>
    <font>
      <sz val="10"/>
      <color rgb="FFFF0000"/>
      <name val="UD デジタル 教科書体 NK"/>
      <family val="1"/>
      <charset val="128"/>
    </font>
    <font>
      <sz val="9"/>
      <color indexed="8"/>
      <name val="UD デジタル 教科書体 NK"/>
      <family val="1"/>
      <charset val="128"/>
    </font>
    <font>
      <sz val="9"/>
      <color indexed="10"/>
      <name val="UD デジタル 教科書体 NK"/>
      <family val="1"/>
      <charset val="128"/>
    </font>
    <font>
      <sz val="8"/>
      <color indexed="8"/>
      <name val="UD デジタル 教科書体 NK"/>
      <family val="1"/>
      <charset val="128"/>
    </font>
    <font>
      <b/>
      <sz val="11"/>
      <color theme="1"/>
      <name val="UD デジタル 教科書体 NK"/>
      <family val="1"/>
      <charset val="128"/>
    </font>
    <font>
      <sz val="10.5"/>
      <color theme="1"/>
      <name val="UD デジタル 教科書体 NK"/>
      <family val="1"/>
      <charset val="128"/>
    </font>
    <font>
      <sz val="20"/>
      <color theme="1"/>
      <name val="UD デジタル 教科書体 NK"/>
      <family val="1"/>
      <charset val="128"/>
    </font>
    <font>
      <sz val="12"/>
      <color theme="1"/>
      <name val="UD デジタル 教科書体 NK"/>
      <family val="1"/>
      <charset val="128"/>
    </font>
    <font>
      <sz val="11"/>
      <name val="UD デジタル 教科書体 NK"/>
      <family val="1"/>
      <charset val="128"/>
    </font>
    <font>
      <sz val="10.5"/>
      <name val="UD デジタル 教科書体 NK"/>
      <family val="1"/>
      <charset val="128"/>
    </font>
    <font>
      <sz val="22"/>
      <name val="UD デジタル 教科書体 NK"/>
      <family val="1"/>
      <charset val="128"/>
    </font>
    <font>
      <sz val="18"/>
      <name val="UD デジタル 教科書体 NK"/>
      <family val="1"/>
      <charset val="128"/>
    </font>
    <font>
      <sz val="10"/>
      <name val="UD デジタル 教科書体 NK"/>
      <family val="1"/>
      <charset val="128"/>
    </font>
    <font>
      <sz val="12"/>
      <name val="UD デジタル 教科書体 NK"/>
      <family val="1"/>
      <charset val="128"/>
    </font>
    <font>
      <sz val="12"/>
      <color indexed="10"/>
      <name val="UD デジタル 教科書体 NK"/>
      <family val="1"/>
      <charset val="128"/>
    </font>
    <font>
      <sz val="9"/>
      <name val="UD デジタル 教科書体 NK"/>
      <family val="1"/>
      <charset val="128"/>
    </font>
    <font>
      <sz val="7"/>
      <name val="UD デジタル 教科書体 NK"/>
      <family val="1"/>
      <charset val="128"/>
    </font>
    <font>
      <b/>
      <u val="double"/>
      <sz val="10"/>
      <name val="UD デジタル 教科書体 NK"/>
      <family val="1"/>
      <charset val="128"/>
    </font>
    <font>
      <sz val="8"/>
      <name val="UD デジタル 教科書体 NK"/>
      <family val="1"/>
      <charset val="128"/>
    </font>
    <font>
      <sz val="9"/>
      <color rgb="FFFF0000"/>
      <name val="UD デジタル 教科書体 NK"/>
      <family val="1"/>
      <charset val="128"/>
    </font>
    <font>
      <sz val="7"/>
      <color indexed="10"/>
      <name val="UD デジタル 教科書体 NK"/>
      <family val="1"/>
      <charset val="128"/>
    </font>
    <font>
      <sz val="14"/>
      <name val="UD デジタル 教科書体 NK"/>
      <family val="1"/>
      <charset val="128"/>
    </font>
    <font>
      <sz val="14"/>
      <color indexed="10"/>
      <name val="UD デジタル 教科書体 NK"/>
      <family val="1"/>
      <charset val="128"/>
    </font>
    <font>
      <sz val="11"/>
      <color indexed="10"/>
      <name val="UD デジタル 教科書体 NK"/>
      <family val="1"/>
      <charset val="128"/>
    </font>
    <font>
      <u/>
      <sz val="9"/>
      <name val="UD デジタル 教科書体 NK"/>
      <family val="1"/>
      <charset val="128"/>
    </font>
    <font>
      <b/>
      <sz val="12"/>
      <color theme="1"/>
      <name val="UD デジタル 教科書体 NK"/>
      <family val="1"/>
      <charset val="128"/>
    </font>
    <font>
      <b/>
      <sz val="14"/>
      <color theme="1"/>
      <name val="UD デジタル 教科書体 NK"/>
      <family val="1"/>
      <charset val="128"/>
    </font>
    <font>
      <b/>
      <sz val="18"/>
      <color theme="1"/>
      <name val="UD デジタル 教科書体 NK"/>
      <family val="1"/>
      <charset val="128"/>
    </font>
    <font>
      <b/>
      <sz val="11"/>
      <color indexed="8"/>
      <name val="UD デジタル 教科書体 NK"/>
      <family val="1"/>
      <charset val="128"/>
    </font>
    <font>
      <b/>
      <sz val="9"/>
      <color indexed="8"/>
      <name val="UD デジタル 教科書体 NK"/>
      <family val="1"/>
      <charset val="128"/>
    </font>
    <font>
      <b/>
      <sz val="10"/>
      <color indexed="8"/>
      <name val="UD デジタル 教科書体 NK"/>
      <family val="1"/>
      <charset val="128"/>
    </font>
    <font>
      <b/>
      <sz val="16"/>
      <color theme="1"/>
      <name val="UD デジタル 教科書体 NK"/>
      <family val="1"/>
      <charset val="128"/>
    </font>
    <font>
      <u val="double"/>
      <sz val="11"/>
      <color theme="1"/>
      <name val="UD デジタル 教科書体 NK"/>
      <family val="1"/>
      <charset val="128"/>
    </font>
    <font>
      <sz val="22"/>
      <color theme="1"/>
      <name val="UD デジタル 教科書体 NK"/>
      <family val="1"/>
      <charset val="128"/>
    </font>
    <font>
      <b/>
      <sz val="12"/>
      <name val="UD デジタル 教科書体 NK"/>
      <family val="1"/>
      <charset val="128"/>
    </font>
    <font>
      <b/>
      <sz val="18"/>
      <color indexed="8"/>
      <name val="UD デジタル 教科書体 NK"/>
      <family val="1"/>
      <charset val="128"/>
    </font>
    <font>
      <b/>
      <sz val="14"/>
      <color rgb="FFFF0000"/>
      <name val="UD デジタル 教科書体 NK"/>
      <family val="1"/>
      <charset val="128"/>
    </font>
    <font>
      <i/>
      <sz val="12"/>
      <name val="UD デジタル 教科書体 NK"/>
      <family val="1"/>
      <charset val="128"/>
    </font>
    <font>
      <u/>
      <sz val="18"/>
      <name val="UD デジタル 教科書体 NK"/>
      <family val="1"/>
      <charset val="128"/>
    </font>
    <font>
      <b/>
      <sz val="15"/>
      <color rgb="FFFF0000"/>
      <name val="UD デジタル 教科書体 NK"/>
      <family val="1"/>
      <charset val="128"/>
    </font>
    <font>
      <sz val="12"/>
      <color rgb="FFFF0000"/>
      <name val="UD デジタル 教科書体 NK"/>
      <family val="1"/>
      <charset val="128"/>
    </font>
    <font>
      <sz val="10"/>
      <color indexed="10"/>
      <name val="UD デジタル 教科書体 NK"/>
      <family val="1"/>
      <charset val="128"/>
    </font>
    <font>
      <i/>
      <sz val="11"/>
      <name val="UD デジタル 教科書体 NK"/>
      <family val="1"/>
      <charset val="128"/>
    </font>
    <font>
      <i/>
      <u/>
      <sz val="11"/>
      <name val="UD デジタル 教科書体 NK"/>
      <family val="1"/>
      <charset val="128"/>
    </font>
    <font>
      <b/>
      <sz val="11"/>
      <name val="UD デジタル 教科書体 NK"/>
      <family val="1"/>
      <charset val="128"/>
    </font>
    <font>
      <b/>
      <sz val="10"/>
      <name val="UD デジタル 教科書体 NK"/>
      <family val="1"/>
      <charset val="128"/>
    </font>
    <font>
      <sz val="12"/>
      <color theme="0"/>
      <name val="UD デジタル 教科書体 NK"/>
      <family val="1"/>
      <charset val="128"/>
    </font>
    <font>
      <sz val="14"/>
      <color rgb="FFFF0000"/>
      <name val="UD デジタル 教科書体 NK"/>
      <family val="1"/>
      <charset val="128"/>
    </font>
    <font>
      <sz val="8"/>
      <color theme="1"/>
      <name val="UD デジタル 教科書体 NK"/>
      <family val="1"/>
      <charset val="128"/>
    </font>
    <font>
      <sz val="6"/>
      <color theme="1"/>
      <name val="UD デジタル 教科書体 NK"/>
      <family val="1"/>
      <charset val="128"/>
    </font>
    <font>
      <sz val="10"/>
      <color theme="1"/>
      <name val="UD デジタル 教科書体 NK"/>
      <family val="1"/>
      <charset val="128"/>
    </font>
    <font>
      <b/>
      <sz val="15.95"/>
      <name val="UD デジタル 教科書体 NK"/>
      <family val="1"/>
      <charset val="128"/>
    </font>
    <font>
      <b/>
      <sz val="13.95"/>
      <name val="UD デジタル 教科書体 NK"/>
      <family val="1"/>
      <charset val="128"/>
    </font>
    <font>
      <b/>
      <sz val="22"/>
      <name val="UD デジタル 教科書体 NK"/>
      <family val="1"/>
      <charset val="128"/>
    </font>
    <font>
      <sz val="18"/>
      <color indexed="10"/>
      <name val="UD デジタル 教科書体 NK"/>
      <family val="1"/>
      <charset val="128"/>
    </font>
    <font>
      <sz val="16"/>
      <name val="UD デジタル 教科書体 NK"/>
      <family val="1"/>
      <charset val="128"/>
    </font>
    <font>
      <sz val="16"/>
      <color rgb="FFFF0000"/>
      <name val="UD デジタル 教科書体 NK"/>
      <family val="1"/>
      <charset val="128"/>
    </font>
    <font>
      <sz val="10.45"/>
      <name val="UD デジタル 教科書体 NK"/>
      <family val="1"/>
      <charset val="128"/>
    </font>
    <font>
      <sz val="20"/>
      <color indexed="8"/>
      <name val="UD デジタル 教科書体 NK"/>
      <family val="1"/>
      <charset val="128"/>
    </font>
    <font>
      <sz val="24"/>
      <color indexed="8"/>
      <name val="UD デジタル 教科書体 NK"/>
      <family val="1"/>
      <charset val="128"/>
    </font>
    <font>
      <b/>
      <u val="double"/>
      <sz val="14"/>
      <color indexed="8"/>
      <name val="UD デジタル 教科書体 NK"/>
      <family val="1"/>
      <charset val="128"/>
    </font>
    <font>
      <sz val="16"/>
      <color indexed="10"/>
      <name val="UD デジタル 教科書体 NK"/>
      <family val="1"/>
      <charset val="128"/>
    </font>
    <font>
      <b/>
      <u/>
      <sz val="18"/>
      <color theme="1"/>
      <name val="UD デジタル 教科書体 NK"/>
      <family val="1"/>
      <charset val="128"/>
    </font>
    <font>
      <b/>
      <sz val="17"/>
      <color indexed="8"/>
      <name val="UD デジタル 教科書体 NK"/>
      <family val="1"/>
      <charset val="128"/>
    </font>
    <font>
      <sz val="10.5"/>
      <color indexed="8"/>
      <name val="UD デジタル 教科書体 NK"/>
      <family val="1"/>
      <charset val="128"/>
    </font>
    <font>
      <sz val="6"/>
      <name val="ＭＳ Ｐゴシック"/>
      <family val="3"/>
      <charset val="128"/>
      <scheme val="minor"/>
    </font>
    <font>
      <sz val="11"/>
      <color theme="1"/>
      <name val="ＭＳ Ｐゴシック"/>
      <family val="3"/>
      <charset val="128"/>
      <scheme val="minor"/>
    </font>
    <font>
      <sz val="6"/>
      <name val="UD デジタル 教科書体 NK-B"/>
      <family val="2"/>
      <charset val="128"/>
    </font>
    <font>
      <b/>
      <sz val="11"/>
      <color theme="1"/>
      <name val="ＭＳ 明朝"/>
      <family val="1"/>
      <charset val="128"/>
    </font>
    <font>
      <sz val="10"/>
      <color theme="1"/>
      <name val="ＭＳ 明朝"/>
      <family val="1"/>
      <charset val="128"/>
    </font>
    <font>
      <sz val="10"/>
      <color rgb="FF000000"/>
      <name val="Segoe UI Symbol"/>
      <family val="1"/>
    </font>
    <font>
      <b/>
      <sz val="12"/>
      <color rgb="FF000000"/>
      <name val="Segoe UI Symbol"/>
      <family val="1"/>
    </font>
    <font>
      <sz val="11"/>
      <name val="Segoe UI Symbol"/>
      <family val="1"/>
    </font>
    <font>
      <sz val="11"/>
      <color theme="1"/>
      <name val="BIZ UD明朝 Medium"/>
      <family val="1"/>
      <charset val="128"/>
    </font>
    <font>
      <sz val="16"/>
      <color theme="1"/>
      <name val="BIZ UD明朝 Medium"/>
      <family val="1"/>
      <charset val="128"/>
    </font>
    <font>
      <sz val="11"/>
      <color theme="1"/>
      <name val="BIZ UDゴシック"/>
      <family val="3"/>
      <charset val="128"/>
    </font>
    <font>
      <sz val="14"/>
      <color theme="1"/>
      <name val="BIZ UD明朝 Medium"/>
      <family val="1"/>
      <charset val="128"/>
    </font>
    <font>
      <sz val="12"/>
      <color theme="1"/>
      <name val="BIZ UDゴシック"/>
      <family val="3"/>
      <charset val="128"/>
    </font>
    <font>
      <sz val="12"/>
      <color theme="1"/>
      <name val="BIZ UD明朝 Medium"/>
      <family val="1"/>
      <charset val="128"/>
    </font>
    <font>
      <b/>
      <sz val="14"/>
      <color theme="1"/>
      <name val="BIZ UD明朝 Medium"/>
      <family val="1"/>
      <charset val="128"/>
    </font>
    <font>
      <b/>
      <sz val="16"/>
      <name val="BIZ UD明朝 Medium"/>
      <family val="1"/>
      <charset val="128"/>
    </font>
    <font>
      <b/>
      <sz val="14"/>
      <name val="BIZ UD明朝 Medium"/>
      <family val="1"/>
      <charset val="128"/>
    </font>
    <font>
      <sz val="10"/>
      <color theme="1"/>
      <name val="BIZ UD明朝 Medium"/>
      <family val="1"/>
      <charset val="128"/>
    </font>
    <font>
      <b/>
      <sz val="16"/>
      <color theme="1"/>
      <name val="BIZ UDゴシック"/>
      <family val="3"/>
      <charset val="128"/>
    </font>
  </fonts>
  <fills count="3">
    <fill>
      <patternFill patternType="none"/>
    </fill>
    <fill>
      <patternFill patternType="gray125"/>
    </fill>
    <fill>
      <patternFill patternType="solid">
        <fgColor theme="0"/>
        <bgColor indexed="64"/>
      </patternFill>
    </fill>
  </fills>
  <borders count="317">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hair">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diagonal/>
    </border>
    <border>
      <left/>
      <right style="dashed">
        <color indexed="64"/>
      </right>
      <top/>
      <bottom/>
      <diagonal/>
    </border>
    <border>
      <left/>
      <right style="dashed">
        <color indexed="64"/>
      </right>
      <top style="dashed">
        <color indexed="64"/>
      </top>
      <bottom/>
      <diagonal/>
    </border>
    <border>
      <left/>
      <right style="medium">
        <color indexed="64"/>
      </right>
      <top/>
      <bottom/>
      <diagonal/>
    </border>
    <border>
      <left style="dashed">
        <color indexed="64"/>
      </left>
      <right/>
      <top/>
      <bottom/>
      <diagonal/>
    </border>
    <border>
      <left style="dashed">
        <color indexed="64"/>
      </left>
      <right/>
      <top/>
      <bottom style="double">
        <color indexed="64"/>
      </bottom>
      <diagonal/>
    </border>
    <border>
      <left/>
      <right style="medium">
        <color indexed="64"/>
      </right>
      <top/>
      <bottom style="double">
        <color indexed="64"/>
      </bottom>
      <diagonal/>
    </border>
    <border>
      <left/>
      <right style="dashed">
        <color indexed="64"/>
      </right>
      <top/>
      <bottom style="double">
        <color indexed="64"/>
      </bottom>
      <diagonal/>
    </border>
    <border>
      <left style="dashed">
        <color indexed="64"/>
      </left>
      <right/>
      <top style="dashed">
        <color indexed="64"/>
      </top>
      <bottom/>
      <diagonal/>
    </border>
    <border>
      <left style="medium">
        <color indexed="64"/>
      </left>
      <right/>
      <top/>
      <bottom style="double">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medium">
        <color indexed="64"/>
      </right>
      <top style="double">
        <color indexed="64"/>
      </top>
      <bottom style="dashed">
        <color indexed="64"/>
      </bottom>
      <diagonal/>
    </border>
    <border>
      <left style="medium">
        <color indexed="64"/>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medium">
        <color indexed="8"/>
      </top>
      <bottom/>
      <diagonal/>
    </border>
    <border>
      <left/>
      <right/>
      <top/>
      <bottom style="medium">
        <color indexed="8"/>
      </bottom>
      <diagonal/>
    </border>
    <border>
      <left/>
      <right/>
      <top style="medium">
        <color indexed="8"/>
      </top>
      <bottom style="medium">
        <color indexed="8"/>
      </bottom>
      <diagonal/>
    </border>
    <border diagonalDown="1">
      <left style="thin">
        <color indexed="64"/>
      </left>
      <right style="thin">
        <color indexed="64"/>
      </right>
      <top/>
      <bottom style="thin">
        <color indexed="64"/>
      </bottom>
      <diagonal style="thin">
        <color indexed="64"/>
      </diagonal>
    </border>
    <border>
      <left/>
      <right style="medium">
        <color indexed="8"/>
      </right>
      <top style="medium">
        <color indexed="8"/>
      </top>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style="hair">
        <color indexed="64"/>
      </right>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right style="thin">
        <color indexed="64"/>
      </right>
      <top style="dashed">
        <color indexed="64"/>
      </top>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style="medium">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bottom style="double">
        <color indexed="64"/>
      </bottom>
      <diagonal/>
    </border>
    <border>
      <left style="dashed">
        <color indexed="64"/>
      </left>
      <right style="hair">
        <color indexed="64"/>
      </right>
      <top style="thin">
        <color indexed="64"/>
      </top>
      <bottom/>
      <diagonal/>
    </border>
    <border>
      <left style="dashed">
        <color indexed="64"/>
      </left>
      <right style="hair">
        <color indexed="64"/>
      </right>
      <top/>
      <bottom/>
      <diagonal/>
    </border>
    <border>
      <left style="dashed">
        <color indexed="64"/>
      </left>
      <right style="hair">
        <color indexed="64"/>
      </right>
      <top/>
      <bottom style="double">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hair">
        <color indexed="64"/>
      </right>
      <top style="dashed">
        <color indexed="64"/>
      </top>
      <bottom/>
      <diagonal/>
    </border>
    <border>
      <left style="dashed">
        <color indexed="64"/>
      </left>
      <right style="hair">
        <color indexed="64"/>
      </right>
      <top/>
      <bottom style="thin">
        <color indexed="64"/>
      </bottom>
      <diagonal/>
    </border>
    <border>
      <left style="thin">
        <color indexed="64"/>
      </left>
      <right/>
      <top style="thin">
        <color indexed="64"/>
      </top>
      <bottom style="dashed">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style="dotted">
        <color indexed="64"/>
      </right>
      <top/>
      <bottom style="medium">
        <color indexed="64"/>
      </bottom>
      <diagonal/>
    </border>
    <border>
      <left style="dotted">
        <color indexed="64"/>
      </left>
      <right/>
      <top/>
      <bottom/>
      <diagonal/>
    </border>
    <border>
      <left style="dotted">
        <color indexed="64"/>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diagonal/>
    </border>
    <border>
      <left style="dotted">
        <color indexed="64"/>
      </left>
      <right/>
      <top style="double">
        <color indexed="64"/>
      </top>
      <bottom/>
      <diagonal/>
    </border>
    <border>
      <left/>
      <right style="dotted">
        <color indexed="64"/>
      </right>
      <top style="double">
        <color indexed="64"/>
      </top>
      <bottom/>
      <diagonal/>
    </border>
    <border>
      <left style="dotted">
        <color indexed="64"/>
      </left>
      <right/>
      <top/>
      <bottom style="thin">
        <color indexed="64"/>
      </bottom>
      <diagonal/>
    </border>
    <border>
      <left style="thin">
        <color indexed="8"/>
      </left>
      <right/>
      <top style="medium">
        <color indexed="8"/>
      </top>
      <bottom/>
      <diagonal/>
    </border>
    <border>
      <left/>
      <right style="thin">
        <color indexed="8"/>
      </right>
      <top style="medium">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dotted">
        <color indexed="64"/>
      </left>
      <right/>
      <top style="double">
        <color indexed="64"/>
      </top>
      <bottom style="thin">
        <color indexed="64"/>
      </bottom>
      <diagonal/>
    </border>
    <border>
      <left/>
      <right style="medium">
        <color indexed="64"/>
      </right>
      <top style="double">
        <color indexed="64"/>
      </top>
      <bottom style="thin">
        <color indexed="64"/>
      </bottom>
      <diagonal/>
    </border>
    <border diagonalDown="1">
      <left style="dotted">
        <color indexed="64"/>
      </left>
      <right/>
      <top style="medium">
        <color indexed="64"/>
      </top>
      <bottom/>
      <diagonal style="dotted">
        <color indexed="64"/>
      </diagonal>
    </border>
    <border diagonalDown="1">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dotted">
        <color indexed="64"/>
      </left>
      <right/>
      <top/>
      <bottom/>
      <diagonal style="dotted">
        <color indexed="64"/>
      </diagonal>
    </border>
    <border diagonalDown="1">
      <left/>
      <right/>
      <top/>
      <bottom/>
      <diagonal style="dotted">
        <color indexed="64"/>
      </diagonal>
    </border>
    <border diagonalDown="1">
      <left/>
      <right style="medium">
        <color indexed="64"/>
      </right>
      <top/>
      <bottom/>
      <diagonal style="dotted">
        <color indexed="64"/>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otted">
        <color indexed="64"/>
      </right>
      <top style="thin">
        <color indexed="64"/>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diagonalDown="1">
      <left style="thin">
        <color indexed="8"/>
      </left>
      <right style="thin">
        <color indexed="8"/>
      </right>
      <top style="thin">
        <color indexed="64"/>
      </top>
      <bottom/>
      <diagonal style="thin">
        <color indexed="8"/>
      </diagonal>
    </border>
    <border diagonalDown="1">
      <left style="thin">
        <color indexed="8"/>
      </left>
      <right style="thin">
        <color indexed="8"/>
      </right>
      <top/>
      <bottom style="medium">
        <color indexed="64"/>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thin">
        <color indexed="8"/>
      </left>
      <right/>
      <top style="thin">
        <color indexed="64"/>
      </top>
      <bottom/>
      <diagonal/>
    </border>
    <border>
      <left style="thin">
        <color indexed="8"/>
      </left>
      <right/>
      <top/>
      <bottom style="medium">
        <color indexed="8"/>
      </bottom>
      <diagonal/>
    </border>
    <border>
      <left/>
      <right style="medium">
        <color indexed="64"/>
      </right>
      <top/>
      <bottom style="medium">
        <color indexed="8"/>
      </bottom>
      <diagonal/>
    </border>
    <border>
      <left/>
      <right style="thin">
        <color indexed="8"/>
      </right>
      <top style="thin">
        <color indexed="64"/>
      </top>
      <bottom/>
      <diagonal/>
    </border>
    <border>
      <left/>
      <right style="thin">
        <color indexed="8"/>
      </right>
      <top/>
      <bottom style="medium">
        <color indexed="8"/>
      </bottom>
      <diagonal/>
    </border>
    <border>
      <left/>
      <right style="medium">
        <color indexed="64"/>
      </right>
      <top style="medium">
        <color indexed="8"/>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8"/>
      </bottom>
      <diagonal/>
    </border>
    <border>
      <left style="thin">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diagonalDown="1">
      <left style="dotted">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dotted">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thin">
        <color indexed="64"/>
      </right>
      <top style="medium">
        <color indexed="8"/>
      </top>
      <bottom style="thin">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bottom/>
      <diagonal/>
    </border>
    <border>
      <left/>
      <right style="thin">
        <color indexed="8"/>
      </right>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64"/>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medium">
        <color indexed="8"/>
      </bottom>
      <diagonal/>
    </border>
    <border>
      <left/>
      <right style="thin">
        <color indexed="64"/>
      </right>
      <top/>
      <bottom style="medium">
        <color indexed="8"/>
      </bottom>
      <diagonal/>
    </border>
    <border>
      <left/>
      <right style="medium">
        <color indexed="64"/>
      </right>
      <top style="thin">
        <color indexed="8"/>
      </top>
      <bottom/>
      <diagonal/>
    </border>
    <border>
      <left/>
      <right style="thin">
        <color indexed="64"/>
      </right>
      <top style="medium">
        <color indexed="64"/>
      </top>
      <bottom style="thin">
        <color indexed="8"/>
      </bottom>
      <diagonal/>
    </border>
    <border>
      <left/>
      <right style="thin">
        <color indexed="8"/>
      </right>
      <top/>
      <bottom style="medium">
        <color indexed="64"/>
      </bottom>
      <diagonal/>
    </border>
    <border>
      <left/>
      <right style="dotted">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style="medium">
        <color indexed="8"/>
      </top>
      <bottom style="thin">
        <color indexed="64"/>
      </bottom>
      <diagonal/>
    </border>
    <border>
      <left style="thin">
        <color indexed="8"/>
      </left>
      <right/>
      <top style="medium">
        <color indexed="8"/>
      </top>
      <bottom style="thin">
        <color indexed="64"/>
      </bottom>
      <diagonal/>
    </border>
    <border>
      <left style="thin">
        <color indexed="64"/>
      </left>
      <right/>
      <top style="medium">
        <color indexed="8"/>
      </top>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medium">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diagonalDown="1">
      <left style="thin">
        <color indexed="8"/>
      </left>
      <right/>
      <top style="thin">
        <color indexed="64"/>
      </top>
      <bottom/>
      <diagonal style="thin">
        <color indexed="8"/>
      </diagonal>
    </border>
    <border diagonalDown="1">
      <left/>
      <right/>
      <top style="thin">
        <color indexed="64"/>
      </top>
      <bottom/>
      <diagonal style="thin">
        <color indexed="8"/>
      </diagonal>
    </border>
    <border diagonalDown="1">
      <left/>
      <right style="thin">
        <color indexed="8"/>
      </right>
      <top style="thin">
        <color indexed="64"/>
      </top>
      <bottom/>
      <diagonal style="thin">
        <color indexed="8"/>
      </diagonal>
    </border>
    <border diagonalDown="1">
      <left style="thin">
        <color indexed="8"/>
      </left>
      <right/>
      <top/>
      <bottom style="medium">
        <color indexed="64"/>
      </bottom>
      <diagonal style="thin">
        <color indexed="8"/>
      </diagonal>
    </border>
    <border diagonalDown="1">
      <left/>
      <right/>
      <top/>
      <bottom style="medium">
        <color indexed="64"/>
      </bottom>
      <diagonal style="thin">
        <color indexed="8"/>
      </diagonal>
    </border>
    <border diagonalDown="1">
      <left/>
      <right style="thin">
        <color indexed="8"/>
      </right>
      <top/>
      <bottom style="medium">
        <color indexed="64"/>
      </bottom>
      <diagonal style="thin">
        <color indexed="8"/>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medium">
        <color indexed="8"/>
      </top>
      <bottom/>
      <diagonal/>
    </border>
    <border>
      <left/>
      <right style="thin">
        <color indexed="64"/>
      </right>
      <top style="medium">
        <color indexed="8"/>
      </top>
      <bottom/>
      <diagonal/>
    </border>
    <border>
      <left style="medium">
        <color indexed="64"/>
      </left>
      <right/>
      <top style="thin">
        <color indexed="8"/>
      </top>
      <bottom/>
      <diagonal/>
    </border>
    <border>
      <left style="medium">
        <color indexed="8"/>
      </left>
      <right/>
      <top style="thin">
        <color indexed="8"/>
      </top>
      <bottom/>
      <diagonal/>
    </border>
    <border>
      <left style="thin">
        <color indexed="8"/>
      </left>
      <right style="thin">
        <color indexed="8"/>
      </right>
      <top style="medium">
        <color indexed="8"/>
      </top>
      <bottom style="thin">
        <color indexed="8"/>
      </bottom>
      <diagonal/>
    </border>
    <border>
      <left/>
      <right style="dotted">
        <color indexed="64"/>
      </right>
      <top style="double">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hair">
        <color indexed="64"/>
      </left>
      <right/>
      <top style="dashed">
        <color indexed="64"/>
      </top>
      <bottom/>
      <diagonal/>
    </border>
    <border>
      <left style="hair">
        <color indexed="64"/>
      </left>
      <right/>
      <top/>
      <bottom/>
      <diagonal/>
    </border>
    <border>
      <left style="hair">
        <color indexed="64"/>
      </left>
      <right/>
      <top style="thin">
        <color indexed="64"/>
      </top>
      <bottom/>
      <diagonal/>
    </border>
    <border>
      <left style="hair">
        <color indexed="64"/>
      </left>
      <right/>
      <top/>
      <bottom style="double">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6">
    <xf numFmtId="0" fontId="0" fillId="0" borderId="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8" fillId="0" borderId="0">
      <alignment vertical="center"/>
    </xf>
    <xf numFmtId="0" fontId="10" fillId="0" borderId="0"/>
    <xf numFmtId="0" fontId="121" fillId="0" borderId="0">
      <alignment vertical="center"/>
    </xf>
  </cellStyleXfs>
  <cellXfs count="2099">
    <xf numFmtId="0" fontId="0" fillId="0" borderId="0" xfId="0">
      <alignment vertical="center"/>
    </xf>
    <xf numFmtId="0" fontId="25" fillId="0" borderId="0" xfId="0" applyFont="1">
      <alignment vertical="center"/>
    </xf>
    <xf numFmtId="0" fontId="0" fillId="0" borderId="0" xfId="0" applyAlignment="1">
      <alignment vertical="center" wrapText="1"/>
    </xf>
    <xf numFmtId="0" fontId="8" fillId="0" borderId="0" xfId="3">
      <alignment vertical="center"/>
    </xf>
    <xf numFmtId="0" fontId="26" fillId="0" borderId="0" xfId="0" applyFont="1">
      <alignment vertical="center"/>
    </xf>
    <xf numFmtId="0" fontId="11" fillId="0" borderId="0" xfId="0" applyFont="1">
      <alignment vertical="center"/>
    </xf>
    <xf numFmtId="0" fontId="24" fillId="0" borderId="0" xfId="0" applyFont="1">
      <alignment vertical="center"/>
    </xf>
    <xf numFmtId="0" fontId="12" fillId="0" borderId="0" xfId="3" applyFont="1">
      <alignment vertical="center"/>
    </xf>
    <xf numFmtId="0" fontId="12" fillId="0" borderId="0" xfId="3" applyFont="1" applyAlignment="1">
      <alignment vertical="center"/>
    </xf>
    <xf numFmtId="0" fontId="13" fillId="0" borderId="0" xfId="0" applyFont="1">
      <alignment vertical="center"/>
    </xf>
    <xf numFmtId="0" fontId="30" fillId="0" borderId="0" xfId="0" applyFont="1" applyAlignment="1">
      <alignment horizontal="justify" vertical="center" wrapText="1"/>
    </xf>
    <xf numFmtId="0" fontId="31" fillId="0" borderId="0" xfId="0" applyFont="1" applyAlignment="1">
      <alignment vertical="center" wrapText="1"/>
    </xf>
    <xf numFmtId="0" fontId="32" fillId="0" borderId="0" xfId="0" applyFont="1" applyAlignment="1">
      <alignment vertical="center"/>
    </xf>
    <xf numFmtId="0" fontId="31" fillId="0" borderId="0" xfId="0" applyFont="1" applyAlignment="1">
      <alignment vertical="center" wrapText="1"/>
    </xf>
    <xf numFmtId="0" fontId="23" fillId="0" borderId="0" xfId="1">
      <alignment vertical="center"/>
    </xf>
    <xf numFmtId="0" fontId="33" fillId="0" borderId="0" xfId="0" applyFont="1">
      <alignment vertical="center"/>
    </xf>
    <xf numFmtId="0" fontId="15" fillId="0" borderId="0" xfId="3" applyFont="1">
      <alignment vertical="center"/>
    </xf>
    <xf numFmtId="0" fontId="16" fillId="0" borderId="0" xfId="3" applyFont="1">
      <alignment vertical="center"/>
    </xf>
    <xf numFmtId="0" fontId="33" fillId="2" borderId="0" xfId="0" applyFont="1" applyFill="1">
      <alignment vertical="center"/>
    </xf>
    <xf numFmtId="0" fontId="34" fillId="2" borderId="0" xfId="0" applyFont="1" applyFill="1" applyBorder="1" applyAlignment="1">
      <alignment vertical="top" wrapText="1"/>
    </xf>
    <xf numFmtId="0" fontId="34" fillId="2" borderId="0" xfId="0" applyFont="1" applyFill="1" applyAlignment="1">
      <alignment vertical="center" wrapText="1"/>
    </xf>
    <xf numFmtId="0" fontId="16" fillId="0" borderId="0" xfId="3" applyFont="1" applyBorder="1">
      <alignment vertical="center"/>
    </xf>
    <xf numFmtId="0" fontId="14" fillId="0" borderId="0" xfId="3" applyFont="1">
      <alignment vertical="center"/>
    </xf>
    <xf numFmtId="0" fontId="8" fillId="0" borderId="0" xfId="3" applyAlignment="1">
      <alignment vertical="center" shrinkToFit="1"/>
    </xf>
    <xf numFmtId="0" fontId="35" fillId="0" borderId="0" xfId="3" applyFont="1">
      <alignment vertical="center"/>
    </xf>
    <xf numFmtId="0" fontId="36" fillId="0" borderId="0" xfId="0" applyFont="1">
      <alignment vertical="center"/>
    </xf>
    <xf numFmtId="0" fontId="38" fillId="0" borderId="0" xfId="0" applyFont="1" applyAlignment="1">
      <alignment horizontal="left" vertical="center"/>
    </xf>
    <xf numFmtId="0" fontId="39" fillId="0" borderId="0" xfId="0" applyFont="1">
      <alignment vertical="center"/>
    </xf>
    <xf numFmtId="0" fontId="40" fillId="0" borderId="0" xfId="0" applyFont="1" applyAlignment="1">
      <alignment vertical="center"/>
    </xf>
    <xf numFmtId="0" fontId="41"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vertical="center" wrapText="1"/>
    </xf>
    <xf numFmtId="0" fontId="43" fillId="0" borderId="0" xfId="0" applyFont="1" applyAlignment="1">
      <alignment vertical="center"/>
    </xf>
    <xf numFmtId="0" fontId="37" fillId="0" borderId="0" xfId="0" applyFont="1" applyAlignment="1">
      <alignment vertical="center"/>
    </xf>
    <xf numFmtId="0" fontId="44" fillId="0" borderId="0" xfId="0" applyFont="1">
      <alignment vertical="center"/>
    </xf>
    <xf numFmtId="0" fontId="45" fillId="0" borderId="0" xfId="0" applyFont="1">
      <alignment vertical="center"/>
    </xf>
    <xf numFmtId="0" fontId="44" fillId="0" borderId="0" xfId="0" applyFont="1" applyBorder="1">
      <alignment vertical="center"/>
    </xf>
    <xf numFmtId="0" fontId="44" fillId="0" borderId="9" xfId="0" applyFont="1" applyBorder="1" applyAlignment="1">
      <alignment horizontal="center" vertical="center"/>
    </xf>
    <xf numFmtId="0" fontId="44" fillId="0" borderId="0" xfId="0" applyFont="1" applyBorder="1" applyAlignment="1">
      <alignment horizontal="center" vertical="center"/>
    </xf>
    <xf numFmtId="0" fontId="44" fillId="0" borderId="0" xfId="0" applyFont="1" applyBorder="1" applyAlignment="1">
      <alignment horizontal="center" vertical="center" shrinkToFit="1"/>
    </xf>
    <xf numFmtId="0" fontId="47" fillId="0" borderId="0" xfId="0" applyFont="1" applyBorder="1" applyAlignment="1">
      <alignment horizontal="center" vertical="center"/>
    </xf>
    <xf numFmtId="0" fontId="47" fillId="0" borderId="0" xfId="0" applyFont="1" applyBorder="1" applyAlignment="1">
      <alignment horizontal="center" vertical="center" shrinkToFit="1"/>
    </xf>
    <xf numFmtId="0" fontId="49" fillId="0" borderId="0" xfId="0" applyFont="1" applyBorder="1" applyAlignment="1">
      <alignment horizontal="center" vertical="center"/>
    </xf>
    <xf numFmtId="0" fontId="51" fillId="0" borderId="0" xfId="0" applyFont="1">
      <alignment vertical="center"/>
    </xf>
    <xf numFmtId="0" fontId="46" fillId="0" borderId="0" xfId="0" applyFont="1">
      <alignment vertical="center"/>
    </xf>
    <xf numFmtId="0" fontId="52" fillId="0" borderId="0" xfId="0" applyFont="1">
      <alignment vertical="center"/>
    </xf>
    <xf numFmtId="0" fontId="54" fillId="0" borderId="3" xfId="0" applyFont="1" applyBorder="1" applyAlignment="1">
      <alignment vertical="center"/>
    </xf>
    <xf numFmtId="0" fontId="54" fillId="0" borderId="9" xfId="0" applyFont="1" applyBorder="1">
      <alignment vertical="center"/>
    </xf>
    <xf numFmtId="0" fontId="44" fillId="0" borderId="2" xfId="0" applyFont="1" applyBorder="1">
      <alignment vertical="center"/>
    </xf>
    <xf numFmtId="0" fontId="54" fillId="0" borderId="9" xfId="0" applyFont="1" applyBorder="1" applyAlignment="1">
      <alignment horizontal="center" vertical="center"/>
    </xf>
    <xf numFmtId="0" fontId="54" fillId="0" borderId="0" xfId="0" applyFont="1">
      <alignment vertical="center"/>
    </xf>
    <xf numFmtId="0" fontId="58" fillId="0" borderId="10" xfId="0" applyFont="1" applyBorder="1">
      <alignment vertical="center"/>
    </xf>
    <xf numFmtId="0" fontId="54" fillId="0" borderId="10" xfId="0" applyFont="1" applyBorder="1">
      <alignment vertical="center"/>
    </xf>
    <xf numFmtId="0" fontId="54" fillId="0" borderId="11" xfId="0" applyFont="1" applyBorder="1" applyAlignment="1">
      <alignment horizontal="center" vertical="center"/>
    </xf>
    <xf numFmtId="0" fontId="55" fillId="0" borderId="10" xfId="0" applyFont="1" applyBorder="1">
      <alignment vertical="center"/>
    </xf>
    <xf numFmtId="0" fontId="54" fillId="0" borderId="12" xfId="0" applyFont="1" applyBorder="1">
      <alignment vertical="center"/>
    </xf>
    <xf numFmtId="0" fontId="58" fillId="0" borderId="1" xfId="0" applyFont="1" applyBorder="1" applyAlignment="1">
      <alignment vertical="center" wrapText="1"/>
    </xf>
    <xf numFmtId="0" fontId="54" fillId="0" borderId="1" xfId="0" applyFont="1" applyBorder="1">
      <alignment vertical="center"/>
    </xf>
    <xf numFmtId="0" fontId="54" fillId="0" borderId="5" xfId="0" applyFont="1" applyBorder="1" applyAlignment="1">
      <alignment horizontal="center" vertical="center"/>
    </xf>
    <xf numFmtId="0" fontId="54" fillId="0" borderId="12" xfId="0" applyFont="1" applyBorder="1" applyAlignment="1">
      <alignment horizontal="center" vertical="center"/>
    </xf>
    <xf numFmtId="0" fontId="55" fillId="0" borderId="1" xfId="0" applyFont="1" applyBorder="1">
      <alignment vertical="center"/>
    </xf>
    <xf numFmtId="0" fontId="56" fillId="0" borderId="1" xfId="0" applyFont="1" applyBorder="1" applyAlignment="1">
      <alignment vertical="center" shrinkToFit="1"/>
    </xf>
    <xf numFmtId="0" fontId="58" fillId="0" borderId="10" xfId="0" applyFont="1" applyBorder="1" applyAlignment="1">
      <alignment vertical="center" wrapText="1"/>
    </xf>
    <xf numFmtId="0" fontId="53" fillId="0" borderId="0" xfId="0" applyFont="1">
      <alignment vertical="center"/>
    </xf>
    <xf numFmtId="0" fontId="54" fillId="0" borderId="4" xfId="0" applyFont="1" applyBorder="1" applyAlignment="1">
      <alignment horizontal="right" vertical="center"/>
    </xf>
    <xf numFmtId="0" fontId="54" fillId="0" borderId="1" xfId="0" applyFont="1" applyBorder="1" applyAlignment="1">
      <alignment horizontal="right" vertical="center"/>
    </xf>
    <xf numFmtId="0" fontId="54" fillId="0" borderId="5" xfId="0" applyFont="1" applyBorder="1" applyAlignment="1">
      <alignment horizontal="right" vertical="center"/>
    </xf>
    <xf numFmtId="0" fontId="54" fillId="0" borderId="0" xfId="0" applyFont="1" applyBorder="1">
      <alignment vertical="center"/>
    </xf>
    <xf numFmtId="0" fontId="54" fillId="0" borderId="2" xfId="0" applyFont="1" applyBorder="1" applyAlignment="1">
      <alignment horizontal="center" vertical="center"/>
    </xf>
    <xf numFmtId="0" fontId="54" fillId="0" borderId="6" xfId="0" applyFont="1" applyBorder="1" applyAlignment="1">
      <alignment vertical="center"/>
    </xf>
    <xf numFmtId="0" fontId="58" fillId="0" borderId="7" xfId="0" applyFont="1" applyBorder="1">
      <alignment vertical="center"/>
    </xf>
    <xf numFmtId="0" fontId="44" fillId="0" borderId="3" xfId="0" applyFont="1" applyBorder="1">
      <alignment vertical="center"/>
    </xf>
    <xf numFmtId="0" fontId="44" fillId="0" borderId="8" xfId="0" applyFont="1" applyBorder="1">
      <alignment vertical="center"/>
    </xf>
    <xf numFmtId="0" fontId="44" fillId="0" borderId="8" xfId="0" applyFont="1" applyFill="1" applyBorder="1">
      <alignment vertical="center"/>
    </xf>
    <xf numFmtId="0" fontId="54" fillId="0" borderId="0" xfId="0" applyFont="1" applyBorder="1" applyAlignment="1">
      <alignment horizontal="center" vertical="center"/>
    </xf>
    <xf numFmtId="0" fontId="54" fillId="0" borderId="0" xfId="0" applyFont="1" applyBorder="1" applyAlignment="1">
      <alignment vertical="center"/>
    </xf>
    <xf numFmtId="0" fontId="55" fillId="0" borderId="0" xfId="0" applyFont="1">
      <alignment vertical="center"/>
    </xf>
    <xf numFmtId="0" fontId="59" fillId="0" borderId="0" xfId="0" applyFont="1" applyAlignment="1">
      <alignment horizontal="left" vertical="center"/>
    </xf>
    <xf numFmtId="0" fontId="59" fillId="0" borderId="0" xfId="0" applyFont="1" applyAlignment="1">
      <alignment horizontal="justify" vertical="center"/>
    </xf>
    <xf numFmtId="0" fontId="60" fillId="0" borderId="0" xfId="0" applyFont="1" applyAlignment="1">
      <alignment horizontal="left" vertical="center"/>
    </xf>
    <xf numFmtId="0" fontId="45" fillId="0" borderId="0" xfId="0" applyFont="1" applyBorder="1">
      <alignment vertical="center"/>
    </xf>
    <xf numFmtId="0" fontId="45" fillId="0" borderId="0" xfId="0" applyFont="1" applyAlignment="1">
      <alignment horizontal="center" vertical="center"/>
    </xf>
    <xf numFmtId="0" fontId="62" fillId="0" borderId="0" xfId="0"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justify" vertical="center"/>
    </xf>
    <xf numFmtId="0" fontId="45" fillId="0" borderId="13" xfId="0" applyFont="1" applyBorder="1" applyAlignment="1">
      <alignment horizontal="center" vertical="center" wrapText="1"/>
    </xf>
    <xf numFmtId="0" fontId="45" fillId="0" borderId="15" xfId="0" applyFont="1" applyBorder="1" applyAlignment="1">
      <alignment horizontal="center" wrapText="1"/>
    </xf>
    <xf numFmtId="0" fontId="45" fillId="0" borderId="16" xfId="0" applyFont="1" applyBorder="1" applyAlignment="1">
      <alignment horizontal="center" wrapText="1"/>
    </xf>
    <xf numFmtId="0" fontId="45" fillId="0" borderId="15" xfId="0" applyFont="1" applyBorder="1" applyAlignment="1">
      <alignment horizontal="center" vertical="center" wrapText="1"/>
    </xf>
    <xf numFmtId="0" fontId="45" fillId="0" borderId="17" xfId="0" applyFont="1" applyBorder="1" applyAlignment="1">
      <alignment horizontal="center" vertical="center" wrapText="1"/>
    </xf>
    <xf numFmtId="0" fontId="45" fillId="0" borderId="19" xfId="0" applyFont="1" applyBorder="1" applyAlignment="1">
      <alignment horizontal="center" wrapText="1"/>
    </xf>
    <xf numFmtId="0" fontId="45" fillId="0" borderId="10" xfId="0" applyFont="1" applyBorder="1" applyAlignment="1">
      <alignment horizontal="center" wrapText="1"/>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22" xfId="0" applyFont="1" applyBorder="1" applyAlignment="1">
      <alignment horizontal="center" wrapText="1"/>
    </xf>
    <xf numFmtId="0" fontId="45" fillId="0" borderId="23" xfId="0" applyFont="1" applyBorder="1" applyAlignment="1">
      <alignment horizontal="center" wrapText="1"/>
    </xf>
    <xf numFmtId="0" fontId="45" fillId="0" borderId="22" xfId="0" applyFont="1" applyBorder="1" applyAlignment="1">
      <alignment horizontal="center" vertical="center" wrapText="1"/>
    </xf>
    <xf numFmtId="0" fontId="45" fillId="0" borderId="0" xfId="0" applyFont="1" applyAlignment="1">
      <alignment vertical="center"/>
    </xf>
    <xf numFmtId="0" fontId="63" fillId="0" borderId="0" xfId="3" applyFont="1">
      <alignment vertical="center"/>
    </xf>
    <xf numFmtId="0" fontId="64" fillId="0" borderId="0" xfId="3" applyFont="1" applyBorder="1" applyAlignment="1">
      <alignment horizontal="left" vertical="center"/>
    </xf>
    <xf numFmtId="0" fontId="63" fillId="0" borderId="0" xfId="3" applyFont="1" applyBorder="1">
      <alignment vertical="center"/>
    </xf>
    <xf numFmtId="0" fontId="68" fillId="0" borderId="6" xfId="3" applyFont="1" applyBorder="1" applyAlignment="1">
      <alignment horizontal="center" vertical="center" shrinkToFit="1"/>
    </xf>
    <xf numFmtId="0" fontId="70" fillId="0" borderId="0" xfId="3" applyFont="1" applyAlignment="1">
      <alignment horizontal="justify" vertical="center"/>
    </xf>
    <xf numFmtId="0" fontId="70" fillId="0" borderId="0" xfId="3" applyFont="1" applyBorder="1" applyAlignment="1">
      <alignment horizontal="center" vertical="center" wrapText="1"/>
    </xf>
    <xf numFmtId="0" fontId="70" fillId="0" borderId="0" xfId="3" applyFont="1" applyBorder="1" applyAlignment="1">
      <alignment horizontal="center" vertical="top" wrapText="1"/>
    </xf>
    <xf numFmtId="0" fontId="67" fillId="0" borderId="0" xfId="3" applyFont="1" applyBorder="1" applyAlignment="1">
      <alignment horizontal="left" vertical="center"/>
    </xf>
    <xf numFmtId="0" fontId="63" fillId="0" borderId="0" xfId="3" applyFont="1" applyBorder="1" applyAlignment="1">
      <alignment vertical="center"/>
    </xf>
    <xf numFmtId="0" fontId="73" fillId="2" borderId="0" xfId="3" applyFont="1" applyFill="1" applyBorder="1" applyAlignment="1">
      <alignment horizontal="center" vertical="center" wrapText="1"/>
    </xf>
    <xf numFmtId="0" fontId="70" fillId="0" borderId="9" xfId="3" applyFont="1" applyBorder="1" applyAlignment="1">
      <alignment horizontal="center" vertical="center"/>
    </xf>
    <xf numFmtId="0" fontId="63" fillId="0" borderId="9" xfId="3" applyFont="1" applyBorder="1" applyAlignment="1">
      <alignment vertical="center"/>
    </xf>
    <xf numFmtId="0" fontId="63" fillId="2" borderId="6" xfId="3" applyFont="1" applyFill="1" applyBorder="1" applyAlignment="1">
      <alignment horizontal="center" vertical="center"/>
    </xf>
    <xf numFmtId="0" fontId="47" fillId="0" borderId="9" xfId="3" applyFont="1" applyBorder="1" applyAlignment="1">
      <alignment vertical="center"/>
    </xf>
    <xf numFmtId="0" fontId="63" fillId="0" borderId="0" xfId="3" applyFont="1" applyBorder="1" applyAlignment="1">
      <alignment horizontal="center" vertical="center"/>
    </xf>
    <xf numFmtId="0" fontId="68" fillId="0" borderId="0" xfId="3" applyFont="1">
      <alignment vertical="center"/>
    </xf>
    <xf numFmtId="0" fontId="63" fillId="0" borderId="24" xfId="3" applyFont="1" applyBorder="1">
      <alignment vertical="center"/>
    </xf>
    <xf numFmtId="0" fontId="47" fillId="0" borderId="24" xfId="3" applyFont="1" applyBorder="1" applyAlignment="1">
      <alignment horizontal="left" vertical="center"/>
    </xf>
    <xf numFmtId="0" fontId="63" fillId="0" borderId="0" xfId="3" applyFont="1" applyAlignment="1">
      <alignment vertical="top"/>
    </xf>
    <xf numFmtId="0" fontId="63" fillId="0" borderId="25" xfId="3" applyFont="1" applyBorder="1">
      <alignment vertical="center"/>
    </xf>
    <xf numFmtId="0" fontId="63" fillId="0" borderId="26" xfId="3" applyFont="1" applyBorder="1">
      <alignment vertical="center"/>
    </xf>
    <xf numFmtId="0" fontId="67" fillId="0" borderId="69" xfId="3" applyFont="1" applyBorder="1" applyAlignment="1">
      <alignment horizontal="center" vertical="center" wrapText="1"/>
    </xf>
    <xf numFmtId="0" fontId="67" fillId="0" borderId="27" xfId="3" applyFont="1" applyBorder="1" applyAlignment="1">
      <alignment horizontal="center" vertical="center"/>
    </xf>
    <xf numFmtId="0" fontId="71" fillId="2" borderId="52" xfId="3" applyFont="1" applyFill="1" applyBorder="1" applyAlignment="1">
      <alignment horizontal="center" vertical="center" wrapText="1"/>
    </xf>
    <xf numFmtId="0" fontId="71" fillId="2" borderId="36" xfId="3" applyFont="1" applyFill="1" applyBorder="1" applyAlignment="1">
      <alignment horizontal="center" vertical="center" wrapText="1"/>
    </xf>
    <xf numFmtId="0" fontId="63" fillId="0" borderId="28" xfId="3" applyFont="1" applyBorder="1">
      <alignment vertical="center"/>
    </xf>
    <xf numFmtId="0" fontId="47" fillId="2" borderId="75" xfId="3" applyFont="1" applyFill="1" applyBorder="1" applyAlignment="1">
      <alignment horizontal="center" vertical="center"/>
    </xf>
    <xf numFmtId="0" fontId="63" fillId="2" borderId="29" xfId="3" applyFont="1" applyFill="1" applyBorder="1">
      <alignment vertical="center"/>
    </xf>
    <xf numFmtId="0" fontId="63" fillId="2" borderId="76" xfId="3" applyFont="1" applyFill="1" applyBorder="1">
      <alignment vertical="center"/>
    </xf>
    <xf numFmtId="0" fontId="47" fillId="2" borderId="29" xfId="3" applyFont="1" applyFill="1" applyBorder="1" applyAlignment="1">
      <alignment horizontal="center" vertical="center"/>
    </xf>
    <xf numFmtId="0" fontId="47" fillId="2" borderId="7" xfId="3" applyFont="1" applyFill="1" applyBorder="1" applyAlignment="1">
      <alignment horizontal="center" vertical="center"/>
    </xf>
    <xf numFmtId="0" fontId="47" fillId="2" borderId="70" xfId="3" applyFont="1" applyFill="1" applyBorder="1">
      <alignment vertical="center"/>
    </xf>
    <xf numFmtId="0" fontId="47" fillId="2" borderId="30" xfId="3" applyFont="1" applyFill="1" applyBorder="1">
      <alignment vertical="center"/>
    </xf>
    <xf numFmtId="0" fontId="47" fillId="2" borderId="28" xfId="3" applyFont="1" applyFill="1" applyBorder="1" applyAlignment="1">
      <alignment horizontal="center" vertical="center"/>
    </xf>
    <xf numFmtId="0" fontId="63" fillId="0" borderId="18" xfId="3" applyFont="1" applyBorder="1">
      <alignment vertical="center"/>
    </xf>
    <xf numFmtId="0" fontId="63" fillId="0" borderId="9" xfId="3" applyFont="1" applyBorder="1">
      <alignment vertical="center"/>
    </xf>
    <xf numFmtId="0" fontId="63" fillId="0" borderId="31" xfId="3" applyFont="1" applyBorder="1">
      <alignment vertical="center"/>
    </xf>
    <xf numFmtId="0" fontId="47" fillId="2" borderId="72" xfId="3" applyFont="1" applyFill="1" applyBorder="1" applyAlignment="1">
      <alignment horizontal="center" vertical="center"/>
    </xf>
    <xf numFmtId="0" fontId="63" fillId="0" borderId="71" xfId="3" applyFont="1" applyBorder="1">
      <alignment vertical="center"/>
    </xf>
    <xf numFmtId="0" fontId="63" fillId="0" borderId="32" xfId="3" applyFont="1" applyBorder="1">
      <alignment vertical="center"/>
    </xf>
    <xf numFmtId="0" fontId="63" fillId="2" borderId="72" xfId="3" applyFont="1" applyFill="1" applyBorder="1">
      <alignment vertical="center"/>
    </xf>
    <xf numFmtId="0" fontId="63" fillId="2" borderId="18" xfId="3" applyFont="1" applyFill="1" applyBorder="1">
      <alignment vertical="center"/>
    </xf>
    <xf numFmtId="0" fontId="63" fillId="2" borderId="9" xfId="3" applyFont="1" applyFill="1" applyBorder="1">
      <alignment vertical="center"/>
    </xf>
    <xf numFmtId="0" fontId="63" fillId="2" borderId="19" xfId="3" applyFont="1" applyFill="1" applyBorder="1">
      <alignment vertical="center"/>
    </xf>
    <xf numFmtId="0" fontId="47" fillId="2" borderId="9" xfId="3" applyFont="1" applyFill="1" applyBorder="1" applyAlignment="1">
      <alignment horizontal="center" vertical="center"/>
    </xf>
    <xf numFmtId="0" fontId="47" fillId="2" borderId="31" xfId="3" applyFont="1" applyFill="1" applyBorder="1" applyAlignment="1">
      <alignment horizontal="center" vertical="center"/>
    </xf>
    <xf numFmtId="0" fontId="47" fillId="2" borderId="71" xfId="3" applyFont="1" applyFill="1" applyBorder="1">
      <alignment vertical="center"/>
    </xf>
    <xf numFmtId="0" fontId="47" fillId="2" borderId="32" xfId="3" applyFont="1" applyFill="1" applyBorder="1">
      <alignment vertical="center"/>
    </xf>
    <xf numFmtId="0" fontId="47" fillId="2" borderId="18" xfId="3" applyFont="1" applyFill="1" applyBorder="1" applyAlignment="1">
      <alignment horizontal="center" vertical="center"/>
    </xf>
    <xf numFmtId="0" fontId="63" fillId="0" borderId="72" xfId="3" applyFont="1" applyBorder="1">
      <alignment vertical="center"/>
    </xf>
    <xf numFmtId="0" fontId="63" fillId="2" borderId="9" xfId="3" applyFont="1" applyFill="1" applyBorder="1" applyAlignment="1">
      <alignment horizontal="center" vertical="center"/>
    </xf>
    <xf numFmtId="0" fontId="63" fillId="0" borderId="21" xfId="3" applyFont="1" applyBorder="1">
      <alignment vertical="center"/>
    </xf>
    <xf numFmtId="0" fontId="63" fillId="0" borderId="33" xfId="3" applyFont="1" applyBorder="1">
      <alignment vertical="center"/>
    </xf>
    <xf numFmtId="0" fontId="63" fillId="0" borderId="34" xfId="3" applyFont="1" applyBorder="1">
      <alignment vertical="center"/>
    </xf>
    <xf numFmtId="0" fontId="63" fillId="0" borderId="74" xfId="3" applyFont="1" applyBorder="1">
      <alignment vertical="center"/>
    </xf>
    <xf numFmtId="0" fontId="63" fillId="0" borderId="73" xfId="3" applyFont="1" applyBorder="1">
      <alignment vertical="center"/>
    </xf>
    <xf numFmtId="0" fontId="63" fillId="0" borderId="35" xfId="3" applyFont="1" applyBorder="1">
      <alignment vertical="center"/>
    </xf>
    <xf numFmtId="0" fontId="63" fillId="2" borderId="74" xfId="3" applyFont="1" applyFill="1" applyBorder="1">
      <alignment vertical="center"/>
    </xf>
    <xf numFmtId="0" fontId="63" fillId="2" borderId="21" xfId="3" applyFont="1" applyFill="1" applyBorder="1">
      <alignment vertical="center"/>
    </xf>
    <xf numFmtId="0" fontId="63" fillId="2" borderId="33" xfId="3" applyFont="1" applyFill="1" applyBorder="1">
      <alignment vertical="center"/>
    </xf>
    <xf numFmtId="0" fontId="63" fillId="2" borderId="22" xfId="3" applyFont="1" applyFill="1" applyBorder="1">
      <alignment vertical="center"/>
    </xf>
    <xf numFmtId="0" fontId="80" fillId="2" borderId="0" xfId="0" applyFont="1" applyFill="1">
      <alignment vertical="center"/>
    </xf>
    <xf numFmtId="0" fontId="45" fillId="2" borderId="0" xfId="0" applyFont="1" applyFill="1">
      <alignment vertical="center"/>
    </xf>
    <xf numFmtId="0" fontId="62" fillId="2" borderId="38" xfId="0" applyFont="1" applyFill="1" applyBorder="1" applyAlignment="1">
      <alignment wrapText="1"/>
    </xf>
    <xf numFmtId="0" fontId="62" fillId="2" borderId="38" xfId="0" applyFont="1" applyFill="1" applyBorder="1" applyAlignment="1">
      <alignment vertical="top" wrapText="1"/>
    </xf>
    <xf numFmtId="0" fontId="62" fillId="2" borderId="0" xfId="0" applyFont="1" applyFill="1" applyBorder="1" applyAlignment="1">
      <alignment vertical="top" wrapText="1"/>
    </xf>
    <xf numFmtId="0" fontId="62" fillId="2" borderId="38" xfId="0" applyFont="1" applyFill="1" applyBorder="1" applyAlignment="1">
      <alignment vertical="center" wrapText="1"/>
    </xf>
    <xf numFmtId="0" fontId="87" fillId="2" borderId="0" xfId="0" applyFont="1" applyFill="1">
      <alignment vertical="center"/>
    </xf>
    <xf numFmtId="0" fontId="45" fillId="0" borderId="39" xfId="0" applyFont="1" applyBorder="1" applyAlignment="1"/>
    <xf numFmtId="0" fontId="45" fillId="0" borderId="39" xfId="0" applyFont="1" applyBorder="1">
      <alignment vertical="center"/>
    </xf>
    <xf numFmtId="0" fontId="62" fillId="0" borderId="0" xfId="0" applyFont="1" applyBorder="1" applyAlignment="1">
      <alignment vertical="top" wrapText="1"/>
    </xf>
    <xf numFmtId="0" fontId="45" fillId="0" borderId="0" xfId="0" applyFont="1" applyAlignment="1">
      <alignment vertical="top"/>
    </xf>
    <xf numFmtId="0" fontId="62" fillId="0" borderId="0" xfId="0" applyFont="1" applyAlignment="1">
      <alignment vertical="center" wrapText="1"/>
    </xf>
    <xf numFmtId="0" fontId="45" fillId="0" borderId="0" xfId="0" applyFont="1" applyAlignment="1"/>
    <xf numFmtId="0" fontId="62" fillId="0" borderId="0" xfId="0" applyFont="1">
      <alignment vertical="center"/>
    </xf>
    <xf numFmtId="0" fontId="52" fillId="2" borderId="0" xfId="0" applyFont="1" applyFill="1">
      <alignment vertical="center"/>
    </xf>
    <xf numFmtId="0" fontId="45" fillId="2" borderId="0" xfId="0" applyFont="1" applyFill="1" applyBorder="1">
      <alignment vertical="center"/>
    </xf>
    <xf numFmtId="0" fontId="51" fillId="2" borderId="0" xfId="0" applyFont="1" applyFill="1">
      <alignment vertical="center"/>
    </xf>
    <xf numFmtId="0" fontId="46" fillId="2" borderId="36" xfId="0" applyFont="1" applyFill="1" applyBorder="1" applyAlignment="1">
      <alignment horizontal="center" vertical="center"/>
    </xf>
    <xf numFmtId="0" fontId="48" fillId="2" borderId="29" xfId="0" applyFont="1" applyFill="1" applyBorder="1">
      <alignment vertical="center"/>
    </xf>
    <xf numFmtId="0" fontId="48" fillId="2" borderId="9" xfId="0" applyFont="1" applyFill="1" applyBorder="1">
      <alignment vertical="center"/>
    </xf>
    <xf numFmtId="0" fontId="48" fillId="2" borderId="12" xfId="0" applyFont="1" applyFill="1" applyBorder="1">
      <alignment vertical="center"/>
    </xf>
    <xf numFmtId="0" fontId="51" fillId="2" borderId="0" xfId="0" applyFont="1" applyFill="1" applyBorder="1">
      <alignment vertical="center"/>
    </xf>
    <xf numFmtId="0" fontId="46" fillId="2" borderId="0" xfId="0" applyFont="1" applyFill="1">
      <alignment vertical="center"/>
    </xf>
    <xf numFmtId="0" fontId="62" fillId="2" borderId="0" xfId="0" applyFont="1" applyFill="1">
      <alignment vertical="center"/>
    </xf>
    <xf numFmtId="0" fontId="63" fillId="0" borderId="0" xfId="3" applyFont="1" applyAlignment="1">
      <alignment vertical="center"/>
    </xf>
    <xf numFmtId="0" fontId="68" fillId="0" borderId="0" xfId="3" applyFont="1" applyAlignment="1">
      <alignment vertical="center"/>
    </xf>
    <xf numFmtId="0" fontId="92" fillId="0" borderId="0" xfId="3" applyFont="1" applyBorder="1" applyAlignment="1">
      <alignment vertical="center"/>
    </xf>
    <xf numFmtId="0" fontId="68" fillId="0" borderId="0" xfId="3" applyFont="1" applyBorder="1" applyAlignment="1">
      <alignment vertical="center"/>
    </xf>
    <xf numFmtId="0" fontId="63" fillId="2" borderId="0" xfId="3" applyFont="1" applyFill="1">
      <alignment vertical="center"/>
    </xf>
    <xf numFmtId="0" fontId="68" fillId="2" borderId="0" xfId="3" applyFont="1" applyFill="1">
      <alignment vertical="center"/>
    </xf>
    <xf numFmtId="0" fontId="63" fillId="2" borderId="0" xfId="3" applyFont="1" applyFill="1" applyAlignment="1">
      <alignment vertical="center"/>
    </xf>
    <xf numFmtId="0" fontId="68" fillId="2" borderId="0" xfId="3" applyFont="1" applyFill="1" applyAlignment="1">
      <alignment vertical="center"/>
    </xf>
    <xf numFmtId="0" fontId="92" fillId="2" borderId="0" xfId="3" applyFont="1" applyFill="1" applyBorder="1" applyAlignment="1">
      <alignment vertical="center"/>
    </xf>
    <xf numFmtId="0" fontId="68" fillId="2" borderId="0" xfId="3" applyFont="1" applyFill="1" applyBorder="1" applyAlignment="1">
      <alignment vertical="center"/>
    </xf>
    <xf numFmtId="0" fontId="93" fillId="0" borderId="0" xfId="3" applyFont="1" applyAlignment="1">
      <alignment horizontal="right" vertical="center"/>
    </xf>
    <xf numFmtId="0" fontId="66" fillId="0" borderId="0" xfId="3" applyFont="1" applyAlignment="1">
      <alignment horizontal="right" vertical="center"/>
    </xf>
    <xf numFmtId="0" fontId="94" fillId="0" borderId="24" xfId="3" applyFont="1" applyBorder="1" applyAlignment="1">
      <alignment vertical="center"/>
    </xf>
    <xf numFmtId="0" fontId="68" fillId="0" borderId="24" xfId="3" applyFont="1" applyBorder="1" applyAlignment="1">
      <alignment vertical="center"/>
    </xf>
    <xf numFmtId="0" fontId="68" fillId="0" borderId="24" xfId="3" applyFont="1" applyBorder="1">
      <alignment vertical="center"/>
    </xf>
    <xf numFmtId="0" fontId="93" fillId="2" borderId="0" xfId="3" applyFont="1" applyFill="1" applyAlignment="1">
      <alignment horizontal="right" vertical="center"/>
    </xf>
    <xf numFmtId="0" fontId="66" fillId="2" borderId="0" xfId="3" applyFont="1" applyFill="1" applyAlignment="1">
      <alignment horizontal="right" vertical="center"/>
    </xf>
    <xf numFmtId="0" fontId="94" fillId="2" borderId="24" xfId="3" applyFont="1" applyFill="1" applyBorder="1" applyAlignment="1">
      <alignment vertical="center"/>
    </xf>
    <xf numFmtId="0" fontId="68" fillId="2" borderId="24" xfId="3" applyFont="1" applyFill="1" applyBorder="1" applyAlignment="1">
      <alignment vertical="center"/>
    </xf>
    <xf numFmtId="0" fontId="68" fillId="2" borderId="24" xfId="3" applyFont="1" applyFill="1" applyBorder="1">
      <alignment vertical="center"/>
    </xf>
    <xf numFmtId="0" fontId="68" fillId="0" borderId="0" xfId="3" applyFont="1" applyBorder="1">
      <alignment vertical="center"/>
    </xf>
    <xf numFmtId="0" fontId="68" fillId="2" borderId="0" xfId="3" applyFont="1" applyFill="1" applyBorder="1">
      <alignment vertical="center"/>
    </xf>
    <xf numFmtId="0" fontId="68" fillId="0" borderId="0" xfId="0" applyFont="1">
      <alignment vertical="center"/>
    </xf>
    <xf numFmtId="0" fontId="67" fillId="0" borderId="0" xfId="3" applyFont="1" applyBorder="1" applyAlignment="1">
      <alignment horizontal="center" vertical="center"/>
    </xf>
    <xf numFmtId="0" fontId="95" fillId="0" borderId="0" xfId="3" applyFont="1" applyBorder="1" applyAlignment="1">
      <alignment horizontal="center" vertical="center"/>
    </xf>
    <xf numFmtId="0" fontId="55" fillId="0" borderId="0" xfId="3" applyFont="1" applyBorder="1" applyAlignment="1">
      <alignment horizontal="center" vertical="center"/>
    </xf>
    <xf numFmtId="0" fontId="67" fillId="0" borderId="0" xfId="3" applyFont="1" applyBorder="1" applyAlignment="1">
      <alignment horizontal="center" vertical="center" shrinkToFit="1"/>
    </xf>
    <xf numFmtId="0" fontId="55" fillId="0" borderId="0" xfId="3" applyFont="1" applyBorder="1" applyAlignment="1">
      <alignment horizontal="center" vertical="center" shrinkToFit="1"/>
    </xf>
    <xf numFmtId="0" fontId="67" fillId="2" borderId="0" xfId="3" applyFont="1" applyFill="1" applyBorder="1" applyAlignment="1">
      <alignment horizontal="left" vertical="center"/>
    </xf>
    <xf numFmtId="0" fontId="95" fillId="2" borderId="0" xfId="3" applyFont="1" applyFill="1" applyBorder="1" applyAlignment="1">
      <alignment horizontal="left" vertical="center"/>
    </xf>
    <xf numFmtId="0" fontId="55" fillId="2" borderId="0" xfId="3" applyFont="1" applyFill="1" applyBorder="1" applyAlignment="1">
      <alignment horizontal="left" vertical="center"/>
    </xf>
    <xf numFmtId="0" fontId="67" fillId="2" borderId="0" xfId="3" applyFont="1" applyFill="1" applyBorder="1" applyAlignment="1">
      <alignment horizontal="left" vertical="center" shrinkToFit="1"/>
    </xf>
    <xf numFmtId="0" fontId="55" fillId="2" borderId="0" xfId="3" applyFont="1" applyFill="1" applyBorder="1" applyAlignment="1">
      <alignment horizontal="left" vertical="center" shrinkToFit="1"/>
    </xf>
    <xf numFmtId="0" fontId="68" fillId="0" borderId="0" xfId="3" applyFont="1" applyBorder="1" applyAlignment="1">
      <alignment horizontal="left" vertical="center"/>
    </xf>
    <xf numFmtId="0" fontId="68" fillId="2" borderId="0" xfId="0" applyFont="1" applyFill="1" applyAlignment="1" applyProtection="1">
      <alignment horizontal="right" vertical="center"/>
      <protection locked="0"/>
    </xf>
    <xf numFmtId="0" fontId="68" fillId="2" borderId="0" xfId="3" applyFont="1" applyFill="1" applyBorder="1" applyAlignment="1">
      <alignment horizontal="left" vertical="center"/>
    </xf>
    <xf numFmtId="0" fontId="63" fillId="2" borderId="0" xfId="3" applyFont="1" applyFill="1" applyAlignment="1">
      <alignment horizontal="left" vertical="center"/>
    </xf>
    <xf numFmtId="0" fontId="68" fillId="2" borderId="0" xfId="3" applyFont="1" applyFill="1" applyAlignment="1">
      <alignment horizontal="left" vertical="center"/>
    </xf>
    <xf numFmtId="0" fontId="68" fillId="0" borderId="38" xfId="3" applyFont="1" applyBorder="1" applyAlignment="1">
      <alignment horizontal="center" vertical="center"/>
    </xf>
    <xf numFmtId="0" fontId="68" fillId="0" borderId="0" xfId="3" applyFont="1" applyBorder="1" applyAlignment="1">
      <alignment horizontal="center" vertical="center"/>
    </xf>
    <xf numFmtId="0" fontId="68" fillId="0" borderId="2" xfId="3" applyFont="1" applyBorder="1" applyAlignment="1">
      <alignment horizontal="center" vertical="center"/>
    </xf>
    <xf numFmtId="0" fontId="68" fillId="0" borderId="40" xfId="3" applyFont="1" applyBorder="1" applyAlignment="1">
      <alignment horizontal="center" vertical="center"/>
    </xf>
    <xf numFmtId="0" fontId="68" fillId="0" borderId="41" xfId="3" applyFont="1" applyBorder="1" applyAlignment="1">
      <alignment horizontal="center" vertical="center"/>
    </xf>
    <xf numFmtId="0" fontId="68" fillId="0" borderId="42" xfId="3" applyFont="1" applyBorder="1" applyAlignment="1">
      <alignment horizontal="center" vertical="center"/>
    </xf>
    <xf numFmtId="0" fontId="68" fillId="0" borderId="43" xfId="3" applyFont="1" applyBorder="1" applyAlignment="1">
      <alignment horizontal="center" vertical="center"/>
    </xf>
    <xf numFmtId="0" fontId="68" fillId="0" borderId="51" xfId="3" applyFont="1" applyBorder="1" applyAlignment="1">
      <alignment horizontal="center" vertical="center"/>
    </xf>
    <xf numFmtId="0" fontId="68" fillId="0" borderId="45" xfId="3" applyFont="1" applyBorder="1" applyAlignment="1">
      <alignment horizontal="center" vertical="center"/>
    </xf>
    <xf numFmtId="0" fontId="68" fillId="0" borderId="291" xfId="3" applyFont="1" applyBorder="1" applyAlignment="1">
      <alignment horizontal="center" vertical="center"/>
    </xf>
    <xf numFmtId="0" fontId="68" fillId="2" borderId="38" xfId="3" applyFont="1" applyFill="1" applyBorder="1" applyAlignment="1">
      <alignment horizontal="center" vertical="center"/>
    </xf>
    <xf numFmtId="0" fontId="68" fillId="2" borderId="0" xfId="3" applyFont="1" applyFill="1" applyBorder="1" applyAlignment="1">
      <alignment horizontal="center" vertical="center"/>
    </xf>
    <xf numFmtId="0" fontId="68" fillId="2" borderId="2" xfId="3" applyFont="1" applyFill="1" applyBorder="1" applyAlignment="1">
      <alignment horizontal="center" vertical="center"/>
    </xf>
    <xf numFmtId="0" fontId="68" fillId="2" borderId="40" xfId="3" applyFont="1" applyFill="1" applyBorder="1" applyAlignment="1">
      <alignment horizontal="center" vertical="center"/>
    </xf>
    <xf numFmtId="0" fontId="68" fillId="2" borderId="41" xfId="3" applyFont="1" applyFill="1" applyBorder="1" applyAlignment="1">
      <alignment horizontal="center" vertical="center"/>
    </xf>
    <xf numFmtId="0" fontId="68" fillId="2" borderId="42" xfId="3" applyFont="1" applyFill="1" applyBorder="1" applyAlignment="1">
      <alignment horizontal="center" vertical="center"/>
    </xf>
    <xf numFmtId="0" fontId="68" fillId="2" borderId="43" xfId="3" applyFont="1" applyFill="1" applyBorder="1" applyAlignment="1">
      <alignment horizontal="center" vertical="center"/>
    </xf>
    <xf numFmtId="0" fontId="68" fillId="2" borderId="51" xfId="3" applyFont="1" applyFill="1" applyBorder="1" applyAlignment="1">
      <alignment horizontal="center" vertical="center"/>
    </xf>
    <xf numFmtId="0" fontId="68" fillId="2" borderId="45" xfId="3" applyFont="1" applyFill="1" applyBorder="1" applyAlignment="1">
      <alignment horizontal="center" vertical="center"/>
    </xf>
    <xf numFmtId="0" fontId="68" fillId="2" borderId="46" xfId="3" applyFont="1" applyFill="1" applyBorder="1" applyAlignment="1">
      <alignment horizontal="center" vertical="center"/>
    </xf>
    <xf numFmtId="0" fontId="68" fillId="0" borderId="6" xfId="3" applyFont="1" applyBorder="1" applyAlignment="1">
      <alignment horizontal="center" vertical="center"/>
    </xf>
    <xf numFmtId="0" fontId="68" fillId="0" borderId="46" xfId="3" applyFont="1" applyBorder="1" applyAlignment="1">
      <alignment horizontal="center" vertical="center"/>
    </xf>
    <xf numFmtId="0" fontId="68" fillId="0" borderId="47" xfId="3" applyFont="1" applyBorder="1" applyAlignment="1">
      <alignment horizontal="center" vertical="center"/>
    </xf>
    <xf numFmtId="0" fontId="68" fillId="0" borderId="44" xfId="3" applyFont="1" applyBorder="1" applyAlignment="1">
      <alignment horizontal="center" vertical="center"/>
    </xf>
    <xf numFmtId="0" fontId="68" fillId="2" borderId="6" xfId="3" applyFont="1" applyFill="1" applyBorder="1" applyAlignment="1">
      <alignment horizontal="center" vertical="center"/>
    </xf>
    <xf numFmtId="0" fontId="68" fillId="2" borderId="47" xfId="3" applyFont="1" applyFill="1" applyBorder="1" applyAlignment="1">
      <alignment horizontal="center" vertical="center"/>
    </xf>
    <xf numFmtId="0" fontId="68" fillId="2" borderId="44" xfId="3" applyFont="1" applyFill="1" applyBorder="1" applyAlignment="1">
      <alignment horizontal="center" vertical="center"/>
    </xf>
    <xf numFmtId="0" fontId="68" fillId="0" borderId="38" xfId="3" applyNumberFormat="1" applyFont="1" applyBorder="1" applyAlignment="1">
      <alignment vertical="center" wrapText="1" shrinkToFit="1"/>
    </xf>
    <xf numFmtId="0" fontId="68" fillId="0" borderId="0" xfId="3" applyNumberFormat="1" applyFont="1" applyBorder="1" applyAlignment="1">
      <alignment vertical="center" wrapText="1" shrinkToFit="1"/>
    </xf>
    <xf numFmtId="0" fontId="68" fillId="0" borderId="2" xfId="3" applyNumberFormat="1" applyFont="1" applyBorder="1" applyAlignment="1">
      <alignment vertical="center" wrapText="1" shrinkToFit="1"/>
    </xf>
    <xf numFmtId="0" fontId="68" fillId="2" borderId="38" xfId="3" applyNumberFormat="1" applyFont="1" applyFill="1" applyBorder="1" applyAlignment="1">
      <alignment vertical="center" wrapText="1" shrinkToFit="1"/>
    </xf>
    <xf numFmtId="0" fontId="68" fillId="2" borderId="0" xfId="3" applyNumberFormat="1" applyFont="1" applyFill="1" applyBorder="1" applyAlignment="1">
      <alignment vertical="center" wrapText="1" shrinkToFit="1"/>
    </xf>
    <xf numFmtId="0" fontId="68" fillId="2" borderId="2" xfId="3" applyNumberFormat="1" applyFont="1" applyFill="1" applyBorder="1" applyAlignment="1">
      <alignment vertical="center" wrapText="1" shrinkToFit="1"/>
    </xf>
    <xf numFmtId="0" fontId="63" fillId="0" borderId="0" xfId="3" applyFont="1" applyBorder="1" applyAlignment="1">
      <alignment horizontal="center" vertical="center" wrapText="1"/>
    </xf>
    <xf numFmtId="0" fontId="63" fillId="0" borderId="47" xfId="3" applyFont="1" applyBorder="1" applyAlignment="1">
      <alignment horizontal="center" vertical="center"/>
    </xf>
    <xf numFmtId="0" fontId="63" fillId="0" borderId="46" xfId="3" applyFont="1" applyBorder="1" applyAlignment="1">
      <alignment horizontal="center" vertical="center"/>
    </xf>
    <xf numFmtId="0" fontId="63" fillId="0" borderId="44" xfId="3" applyFont="1" applyBorder="1" applyAlignment="1">
      <alignment horizontal="center" vertical="center"/>
    </xf>
    <xf numFmtId="0" fontId="63" fillId="0" borderId="292" xfId="3" applyFont="1" applyBorder="1" applyAlignment="1">
      <alignment horizontal="center" vertical="center" wrapText="1"/>
    </xf>
    <xf numFmtId="0" fontId="63" fillId="2" borderId="0" xfId="3" applyFont="1" applyFill="1" applyBorder="1" applyAlignment="1">
      <alignment horizontal="center" vertical="center" wrapText="1"/>
    </xf>
    <xf numFmtId="0" fontId="63" fillId="2" borderId="0" xfId="3" applyFont="1" applyFill="1" applyBorder="1" applyAlignment="1">
      <alignment horizontal="center" vertical="center"/>
    </xf>
    <xf numFmtId="0" fontId="63" fillId="2" borderId="47" xfId="3" applyFont="1" applyFill="1" applyBorder="1" applyAlignment="1">
      <alignment horizontal="center" vertical="center"/>
    </xf>
    <xf numFmtId="0" fontId="63" fillId="2" borderId="46" xfId="3" applyFont="1" applyFill="1" applyBorder="1" applyAlignment="1">
      <alignment horizontal="center" vertical="center"/>
    </xf>
    <xf numFmtId="0" fontId="63" fillId="2" borderId="38" xfId="3" applyFont="1" applyFill="1" applyBorder="1" applyAlignment="1">
      <alignment horizontal="center" vertical="center"/>
    </xf>
    <xf numFmtId="0" fontId="63" fillId="2" borderId="44" xfId="3" applyFont="1" applyFill="1" applyBorder="1" applyAlignment="1">
      <alignment horizontal="center" vertical="center"/>
    </xf>
    <xf numFmtId="0" fontId="67" fillId="0" borderId="0" xfId="3" applyFont="1" applyBorder="1" applyAlignment="1">
      <alignment horizontal="center" vertical="center" wrapText="1"/>
    </xf>
    <xf numFmtId="0" fontId="67" fillId="0" borderId="47" xfId="3" applyFont="1" applyBorder="1" applyAlignment="1">
      <alignment horizontal="center" vertical="center"/>
    </xf>
    <xf numFmtId="0" fontId="67" fillId="0" borderId="46" xfId="3" applyFont="1" applyBorder="1" applyAlignment="1">
      <alignment horizontal="center" vertical="center"/>
    </xf>
    <xf numFmtId="0" fontId="67" fillId="0" borderId="44" xfId="3" applyFont="1" applyBorder="1" applyAlignment="1">
      <alignment horizontal="center" vertical="center"/>
    </xf>
    <xf numFmtId="0" fontId="67" fillId="0" borderId="292" xfId="3" applyFont="1" applyBorder="1" applyAlignment="1">
      <alignment horizontal="center" vertical="center" wrapText="1"/>
    </xf>
    <xf numFmtId="0" fontId="67" fillId="2" borderId="0" xfId="3" applyFont="1" applyFill="1" applyBorder="1" applyAlignment="1">
      <alignment horizontal="center" vertical="center" wrapText="1"/>
    </xf>
    <xf numFmtId="0" fontId="67" fillId="2" borderId="0" xfId="3" applyFont="1" applyFill="1" applyBorder="1" applyAlignment="1">
      <alignment horizontal="center" vertical="center"/>
    </xf>
    <xf numFmtId="0" fontId="67" fillId="2" borderId="47" xfId="3" applyFont="1" applyFill="1" applyBorder="1" applyAlignment="1">
      <alignment horizontal="center" vertical="center"/>
    </xf>
    <xf numFmtId="0" fontId="67" fillId="2" borderId="46" xfId="3" applyFont="1" applyFill="1" applyBorder="1" applyAlignment="1">
      <alignment horizontal="center" vertical="center"/>
    </xf>
    <xf numFmtId="0" fontId="67" fillId="2" borderId="38" xfId="3" applyFont="1" applyFill="1" applyBorder="1" applyAlignment="1">
      <alignment horizontal="center" vertical="center"/>
    </xf>
    <xf numFmtId="0" fontId="67" fillId="2" borderId="44" xfId="3" applyFont="1" applyFill="1" applyBorder="1" applyAlignment="1">
      <alignment horizontal="center" vertical="center"/>
    </xf>
    <xf numFmtId="0" fontId="68" fillId="0" borderId="6" xfId="3" applyFont="1" applyBorder="1" applyAlignment="1">
      <alignment vertical="center"/>
    </xf>
    <xf numFmtId="0" fontId="68" fillId="0" borderId="46" xfId="3" applyFont="1" applyBorder="1" applyAlignment="1">
      <alignment vertical="center"/>
    </xf>
    <xf numFmtId="0" fontId="68" fillId="0" borderId="38" xfId="3" applyFont="1" applyBorder="1" applyAlignment="1">
      <alignment vertical="center"/>
    </xf>
    <xf numFmtId="0" fontId="67" fillId="0" borderId="48" xfId="3" applyFont="1" applyBorder="1" applyAlignment="1">
      <alignment horizontal="center" vertical="center"/>
    </xf>
    <xf numFmtId="0" fontId="67" fillId="0" borderId="24" xfId="3" applyFont="1" applyBorder="1" applyAlignment="1">
      <alignment horizontal="center" vertical="center"/>
    </xf>
    <xf numFmtId="0" fontId="67" fillId="0" borderId="49" xfId="3" applyFont="1" applyBorder="1" applyAlignment="1">
      <alignment horizontal="center" vertical="center"/>
    </xf>
    <xf numFmtId="0" fontId="67" fillId="0" borderId="50" xfId="3" applyFont="1" applyBorder="1" applyAlignment="1">
      <alignment horizontal="center" vertical="center"/>
    </xf>
    <xf numFmtId="0" fontId="68" fillId="2" borderId="6" xfId="3" applyFont="1" applyFill="1" applyBorder="1" applyAlignment="1">
      <alignment vertical="center"/>
    </xf>
    <xf numFmtId="0" fontId="68" fillId="2" borderId="46" xfId="3" applyFont="1" applyFill="1" applyBorder="1" applyAlignment="1">
      <alignment vertical="center"/>
    </xf>
    <xf numFmtId="0" fontId="68" fillId="2" borderId="38" xfId="3" applyFont="1" applyFill="1" applyBorder="1" applyAlignment="1">
      <alignment vertical="center"/>
    </xf>
    <xf numFmtId="0" fontId="67" fillId="2" borderId="48" xfId="3" applyFont="1" applyFill="1" applyBorder="1" applyAlignment="1">
      <alignment horizontal="center" vertical="center"/>
    </xf>
    <xf numFmtId="0" fontId="67" fillId="2" borderId="24" xfId="3" applyFont="1" applyFill="1" applyBorder="1" applyAlignment="1">
      <alignment horizontal="center" vertical="center"/>
    </xf>
    <xf numFmtId="0" fontId="67" fillId="2" borderId="49" xfId="3" applyFont="1" applyFill="1" applyBorder="1" applyAlignment="1">
      <alignment horizontal="center" vertical="center"/>
    </xf>
    <xf numFmtId="0" fontId="67" fillId="2" borderId="52" xfId="3" applyFont="1" applyFill="1" applyBorder="1" applyAlignment="1">
      <alignment horizontal="center" vertical="center"/>
    </xf>
    <xf numFmtId="0" fontId="67" fillId="2" borderId="50" xfId="3" applyFont="1" applyFill="1" applyBorder="1" applyAlignment="1">
      <alignment horizontal="center" vertical="center"/>
    </xf>
    <xf numFmtId="0" fontId="68" fillId="2" borderId="53" xfId="3" applyFont="1" applyFill="1" applyBorder="1" applyAlignment="1">
      <alignment vertical="center"/>
    </xf>
    <xf numFmtId="0" fontId="68" fillId="2" borderId="54" xfId="3" applyFont="1" applyFill="1" applyBorder="1" applyAlignment="1">
      <alignment vertical="center"/>
    </xf>
    <xf numFmtId="0" fontId="68" fillId="2" borderId="55" xfId="3" applyFont="1" applyFill="1" applyBorder="1" applyAlignment="1">
      <alignment vertical="center"/>
    </xf>
    <xf numFmtId="0" fontId="68" fillId="2" borderId="56" xfId="3" applyFont="1" applyFill="1" applyBorder="1" applyAlignment="1">
      <alignment vertical="center"/>
    </xf>
    <xf numFmtId="0" fontId="68" fillId="2" borderId="57" xfId="3" applyFont="1" applyFill="1" applyBorder="1" applyAlignment="1">
      <alignment vertical="center"/>
    </xf>
    <xf numFmtId="0" fontId="68" fillId="2" borderId="58" xfId="3" applyFont="1" applyFill="1" applyBorder="1" applyAlignment="1">
      <alignment vertical="center"/>
    </xf>
    <xf numFmtId="0" fontId="68" fillId="2" borderId="59" xfId="3" applyFont="1" applyFill="1" applyBorder="1" applyAlignment="1">
      <alignment vertical="center"/>
    </xf>
    <xf numFmtId="0" fontId="68" fillId="2" borderId="60" xfId="3" applyFont="1" applyFill="1" applyBorder="1" applyAlignment="1">
      <alignment vertical="center"/>
    </xf>
    <xf numFmtId="0" fontId="68" fillId="2" borderId="20" xfId="3" applyFont="1" applyFill="1" applyBorder="1" applyAlignment="1">
      <alignment vertical="center"/>
    </xf>
    <xf numFmtId="0" fontId="68" fillId="2" borderId="61" xfId="3" applyFont="1" applyFill="1" applyBorder="1" applyAlignment="1">
      <alignment vertical="center"/>
    </xf>
    <xf numFmtId="0" fontId="63" fillId="0" borderId="0" xfId="3" applyFont="1" applyFill="1" applyBorder="1" applyAlignment="1">
      <alignment horizontal="center" vertical="center" shrinkToFit="1"/>
    </xf>
    <xf numFmtId="0" fontId="106" fillId="0" borderId="0" xfId="3" applyFont="1" applyBorder="1" applyAlignment="1">
      <alignment horizontal="center" vertical="center"/>
    </xf>
    <xf numFmtId="0" fontId="107" fillId="0" borderId="0" xfId="3" applyFont="1" applyAlignment="1">
      <alignment horizontal="left" vertical="center"/>
    </xf>
    <xf numFmtId="0" fontId="63" fillId="0" borderId="62" xfId="3" applyFont="1" applyBorder="1">
      <alignment vertical="center"/>
    </xf>
    <xf numFmtId="0" fontId="63" fillId="0" borderId="62" xfId="3" applyFont="1" applyBorder="1" applyAlignment="1">
      <alignment horizontal="distributed" vertical="center"/>
    </xf>
    <xf numFmtId="0" fontId="63" fillId="0" borderId="63" xfId="3" applyFont="1" applyBorder="1">
      <alignment vertical="center"/>
    </xf>
    <xf numFmtId="0" fontId="63" fillId="0" borderId="63" xfId="3" applyFont="1" applyBorder="1" applyAlignment="1">
      <alignment vertical="center"/>
    </xf>
    <xf numFmtId="0" fontId="67" fillId="0" borderId="63" xfId="3" applyFont="1" applyBorder="1" applyAlignment="1">
      <alignment vertical="center"/>
    </xf>
    <xf numFmtId="0" fontId="67" fillId="0" borderId="0" xfId="3" applyFont="1" applyBorder="1" applyAlignment="1">
      <alignment vertical="center"/>
    </xf>
    <xf numFmtId="0" fontId="112" fillId="0" borderId="38" xfId="3" applyFont="1" applyBorder="1" applyAlignment="1">
      <alignment vertical="center"/>
    </xf>
    <xf numFmtId="0" fontId="112" fillId="0" borderId="0" xfId="3" applyFont="1" applyBorder="1" applyAlignment="1">
      <alignment vertical="center"/>
    </xf>
    <xf numFmtId="0" fontId="67" fillId="0" borderId="46" xfId="3" applyFont="1" applyBorder="1" applyAlignment="1">
      <alignment vertical="center"/>
    </xf>
    <xf numFmtId="0" fontId="63" fillId="0" borderId="64" xfId="3" applyFont="1" applyBorder="1">
      <alignment vertical="center"/>
    </xf>
    <xf numFmtId="0" fontId="70" fillId="0" borderId="16" xfId="3" applyFont="1" applyBorder="1" applyAlignment="1"/>
    <xf numFmtId="0" fontId="55" fillId="0" borderId="1" xfId="3" applyFont="1" applyBorder="1" applyAlignment="1">
      <alignment vertical="center"/>
    </xf>
    <xf numFmtId="0" fontId="55" fillId="0" borderId="78" xfId="3" applyFont="1" applyBorder="1" applyAlignment="1">
      <alignment vertical="center"/>
    </xf>
    <xf numFmtId="0" fontId="55" fillId="0" borderId="0" xfId="3" applyFont="1" applyBorder="1" applyAlignment="1">
      <alignment vertical="center"/>
    </xf>
    <xf numFmtId="0" fontId="55" fillId="0" borderId="77" xfId="3" applyFont="1" applyBorder="1" applyAlignment="1">
      <alignment vertical="center"/>
    </xf>
    <xf numFmtId="0" fontId="55" fillId="0" borderId="3" xfId="3" applyFont="1" applyBorder="1" applyAlignment="1">
      <alignment vertical="center"/>
    </xf>
    <xf numFmtId="0" fontId="55" fillId="0" borderId="3" xfId="3" applyFont="1" applyBorder="1" applyAlignment="1">
      <alignment vertical="top"/>
    </xf>
    <xf numFmtId="0" fontId="55" fillId="0" borderId="79" xfId="3" applyFont="1" applyBorder="1" applyAlignment="1">
      <alignment vertical="top"/>
    </xf>
    <xf numFmtId="0" fontId="114" fillId="0" borderId="0" xfId="0" applyFont="1">
      <alignment vertical="center"/>
    </xf>
    <xf numFmtId="0" fontId="114" fillId="0" borderId="0" xfId="0" applyFont="1" applyAlignment="1">
      <alignment horizontal="center" vertical="center"/>
    </xf>
    <xf numFmtId="0" fontId="45" fillId="0" borderId="0" xfId="0" applyFont="1" applyBorder="1" applyAlignment="1">
      <alignment horizontal="center" vertical="center"/>
    </xf>
    <xf numFmtId="0" fontId="45" fillId="0" borderId="29" xfId="0" applyFont="1" applyBorder="1">
      <alignment vertical="center"/>
    </xf>
    <xf numFmtId="0" fontId="45" fillId="0" borderId="29" xfId="0" applyFont="1" applyBorder="1" applyAlignment="1">
      <alignment horizontal="center" vertical="center"/>
    </xf>
    <xf numFmtId="0" fontId="45" fillId="0" borderId="29" xfId="0" applyFont="1" applyBorder="1" applyAlignment="1">
      <alignment horizontal="center" vertical="center"/>
    </xf>
    <xf numFmtId="0" fontId="45" fillId="0" borderId="29" xfId="0" applyFont="1" applyBorder="1" applyAlignment="1">
      <alignment horizontal="right" vertical="center"/>
    </xf>
    <xf numFmtId="0" fontId="45" fillId="0" borderId="65" xfId="0" applyFont="1" applyBorder="1" applyAlignment="1">
      <alignment horizontal="right" vertical="center"/>
    </xf>
    <xf numFmtId="0" fontId="45" fillId="0" borderId="9" xfId="0" applyFont="1" applyBorder="1" applyAlignment="1">
      <alignment horizontal="center" vertical="center"/>
    </xf>
    <xf numFmtId="0" fontId="45" fillId="0" borderId="12" xfId="0" applyFont="1" applyBorder="1" applyAlignment="1">
      <alignment horizontal="center" vertical="center"/>
    </xf>
    <xf numFmtId="0" fontId="45" fillId="0" borderId="9" xfId="0" applyFont="1" applyBorder="1" applyAlignment="1">
      <alignment horizontal="right" vertical="center"/>
    </xf>
    <xf numFmtId="0" fontId="45" fillId="0" borderId="12" xfId="0" applyFont="1" applyBorder="1" applyAlignment="1">
      <alignment horizontal="right" vertical="center"/>
    </xf>
    <xf numFmtId="0" fontId="45" fillId="2" borderId="9" xfId="0" applyFont="1" applyFill="1" applyBorder="1" applyAlignment="1">
      <alignment horizontal="right" vertical="center"/>
    </xf>
    <xf numFmtId="0" fontId="45" fillId="0" borderId="12" xfId="0" applyFont="1" applyBorder="1" applyAlignment="1">
      <alignment horizontal="center" vertical="center"/>
    </xf>
    <xf numFmtId="0" fontId="45" fillId="0" borderId="12" xfId="0" applyFont="1" applyBorder="1" applyAlignment="1">
      <alignment horizontal="right" vertical="center"/>
    </xf>
    <xf numFmtId="0" fontId="45" fillId="0" borderId="29" xfId="0" applyFont="1" applyBorder="1" applyAlignment="1">
      <alignment horizontal="right" vertical="center"/>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51" fillId="0" borderId="0" xfId="0" applyFont="1" applyAlignment="1">
      <alignment horizontal="left" vertical="center"/>
    </xf>
    <xf numFmtId="0" fontId="53" fillId="0" borderId="0" xfId="0" applyFont="1" applyAlignment="1">
      <alignment horizontal="left" vertical="center"/>
    </xf>
    <xf numFmtId="0" fontId="45" fillId="0" borderId="0" xfId="0" applyFont="1" applyBorder="1" applyAlignment="1">
      <alignment vertical="center"/>
    </xf>
    <xf numFmtId="0" fontId="51" fillId="2" borderId="0" xfId="0" applyFont="1" applyFill="1" applyAlignment="1">
      <alignment horizontal="left" vertical="center"/>
    </xf>
    <xf numFmtId="0" fontId="53" fillId="2" borderId="0" xfId="0" applyFont="1" applyFill="1" applyAlignment="1">
      <alignment horizontal="left" vertical="center"/>
    </xf>
    <xf numFmtId="0" fontId="45" fillId="2" borderId="3" xfId="0" applyFont="1" applyFill="1" applyBorder="1" applyAlignment="1">
      <alignment vertical="center"/>
    </xf>
    <xf numFmtId="0" fontId="60" fillId="2" borderId="0" xfId="0" applyFont="1" applyFill="1" applyAlignment="1">
      <alignment horizontal="justify" vertical="center"/>
    </xf>
    <xf numFmtId="0" fontId="60" fillId="2" borderId="0" xfId="0" applyFont="1" applyFill="1" applyAlignment="1">
      <alignment horizontal="center" vertical="center" wrapText="1"/>
    </xf>
    <xf numFmtId="0" fontId="60" fillId="2" borderId="0" xfId="0" applyFont="1" applyFill="1" applyAlignment="1">
      <alignment horizontal="justify" vertical="center" wrapText="1"/>
    </xf>
    <xf numFmtId="0" fontId="60" fillId="2" borderId="0" xfId="0" applyFont="1" applyFill="1" applyBorder="1" applyAlignment="1">
      <alignment horizontal="justify" vertical="center" wrapText="1"/>
    </xf>
    <xf numFmtId="0" fontId="60" fillId="2" borderId="20" xfId="0" applyFont="1" applyFill="1" applyBorder="1" applyAlignment="1">
      <alignment vertical="center" wrapText="1"/>
    </xf>
    <xf numFmtId="0" fontId="60" fillId="2" borderId="60" xfId="0" applyFont="1" applyFill="1" applyBorder="1" applyAlignment="1">
      <alignment vertical="center" wrapText="1"/>
    </xf>
    <xf numFmtId="0" fontId="60" fillId="2" borderId="297" xfId="0" applyFont="1" applyFill="1" applyBorder="1" applyAlignment="1">
      <alignment horizontal="center" vertical="center" wrapText="1"/>
    </xf>
    <xf numFmtId="0" fontId="60" fillId="2" borderId="297" xfId="0" applyFont="1" applyFill="1" applyBorder="1" applyAlignment="1">
      <alignment horizontal="justify" vertical="center" wrapText="1"/>
    </xf>
    <xf numFmtId="0" fontId="60" fillId="2" borderId="298" xfId="0" applyFont="1" applyFill="1" applyBorder="1" applyAlignment="1">
      <alignment horizontal="justify" vertical="center" wrapText="1"/>
    </xf>
    <xf numFmtId="0" fontId="105" fillId="2" borderId="0" xfId="0" applyFont="1" applyFill="1" applyAlignment="1">
      <alignment vertical="center" wrapText="1"/>
    </xf>
    <xf numFmtId="0" fontId="68" fillId="0" borderId="0" xfId="3" applyFont="1" applyBorder="1" applyAlignment="1">
      <alignment horizontal="center" vertical="center" shrinkToFit="1"/>
    </xf>
    <xf numFmtId="0" fontId="70" fillId="0" borderId="9" xfId="3" applyFont="1" applyBorder="1" applyAlignment="1">
      <alignment vertical="center"/>
    </xf>
    <xf numFmtId="0" fontId="89" fillId="2" borderId="37" xfId="0" applyFont="1" applyFill="1" applyBorder="1" applyAlignment="1">
      <alignment horizontal="center" vertical="center"/>
    </xf>
    <xf numFmtId="0" fontId="91" fillId="2" borderId="0" xfId="3" applyFont="1" applyFill="1" applyAlignment="1">
      <alignment vertical="center"/>
    </xf>
    <xf numFmtId="0" fontId="91" fillId="0" borderId="0" xfId="3" applyFont="1" applyAlignment="1">
      <alignment vertical="center"/>
    </xf>
    <xf numFmtId="0" fontId="97" fillId="0" borderId="0" xfId="3" applyFont="1" applyBorder="1" applyAlignment="1">
      <alignment horizontal="center" vertical="center"/>
    </xf>
    <xf numFmtId="0" fontId="73" fillId="0" borderId="0" xfId="3" applyFont="1" applyBorder="1" applyAlignment="1">
      <alignment horizontal="left" vertical="top"/>
    </xf>
    <xf numFmtId="0" fontId="65" fillId="0" borderId="0" xfId="3" applyFont="1" applyBorder="1" applyAlignment="1">
      <alignment horizontal="center" vertical="center"/>
    </xf>
    <xf numFmtId="0" fontId="99" fillId="0" borderId="0" xfId="3" applyFont="1" applyBorder="1" applyAlignment="1">
      <alignment horizontal="center" vertical="center"/>
    </xf>
    <xf numFmtId="0" fontId="70" fillId="0" borderId="0" xfId="3" applyFont="1" applyBorder="1" applyAlignment="1">
      <alignment horizontal="center" vertical="top"/>
    </xf>
    <xf numFmtId="0" fontId="101" fillId="0" borderId="0" xfId="3" applyFont="1" applyBorder="1" applyAlignment="1">
      <alignment horizontal="center" vertical="center"/>
    </xf>
    <xf numFmtId="0" fontId="63" fillId="0" borderId="0" xfId="3" applyFont="1" applyBorder="1" applyAlignment="1">
      <alignment horizontal="left" vertical="center" wrapText="1"/>
    </xf>
    <xf numFmtId="0" fontId="68" fillId="0" borderId="0" xfId="3" applyFont="1" applyBorder="1" applyAlignment="1">
      <alignment horizontal="center" vertical="center"/>
    </xf>
    <xf numFmtId="0" fontId="45" fillId="2" borderId="0" xfId="0" applyFont="1" applyFill="1" applyAlignment="1">
      <alignment horizontal="center" vertical="center"/>
    </xf>
    <xf numFmtId="0" fontId="63" fillId="2" borderId="0" xfId="3" applyFont="1" applyFill="1" applyBorder="1" applyAlignment="1">
      <alignment horizontal="center" vertical="center" shrinkToFit="1"/>
    </xf>
    <xf numFmtId="0" fontId="44" fillId="0" borderId="9" xfId="0" applyFont="1" applyBorder="1" applyAlignment="1">
      <alignment horizontal="right" vertical="center"/>
    </xf>
    <xf numFmtId="0" fontId="46" fillId="0" borderId="0" xfId="0" applyFont="1" applyAlignment="1">
      <alignment horizontal="center" vertical="center"/>
    </xf>
    <xf numFmtId="0" fontId="89" fillId="2" borderId="37" xfId="0" applyFont="1" applyFill="1" applyBorder="1" applyAlignment="1">
      <alignment horizontal="center" vertical="center"/>
    </xf>
    <xf numFmtId="0" fontId="68" fillId="0" borderId="251" xfId="4" applyFont="1" applyBorder="1" applyAlignment="1">
      <alignment horizontal="center" vertical="center"/>
    </xf>
    <xf numFmtId="0" fontId="63" fillId="0" borderId="0" xfId="3" applyFont="1" applyBorder="1" applyAlignment="1">
      <alignment vertical="center" wrapText="1"/>
    </xf>
    <xf numFmtId="0" fontId="63" fillId="0" borderId="46" xfId="3" applyFont="1" applyBorder="1" applyAlignment="1">
      <alignment vertical="center" wrapText="1"/>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81" fillId="2" borderId="76" xfId="5" applyFont="1" applyFill="1" applyBorder="1">
      <alignment vertical="center"/>
    </xf>
    <xf numFmtId="0" fontId="81" fillId="2" borderId="19" xfId="5" applyFont="1" applyFill="1" applyBorder="1">
      <alignment vertical="center"/>
    </xf>
    <xf numFmtId="0" fontId="81" fillId="2" borderId="22" xfId="5" applyFont="1" applyFill="1" applyBorder="1">
      <alignment vertical="center"/>
    </xf>
    <xf numFmtId="0" fontId="81" fillId="2" borderId="49" xfId="5" applyFont="1" applyFill="1" applyBorder="1">
      <alignment vertical="center"/>
    </xf>
    <xf numFmtId="0" fontId="81" fillId="2" borderId="311" xfId="5" applyFont="1" applyFill="1" applyBorder="1">
      <alignment vertical="center"/>
    </xf>
    <xf numFmtId="0" fontId="81" fillId="2" borderId="86" xfId="5" applyFont="1" applyFill="1" applyBorder="1">
      <alignment vertical="center"/>
    </xf>
    <xf numFmtId="0" fontId="45" fillId="2" borderId="0" xfId="0" applyFont="1" applyFill="1" applyAlignment="1">
      <alignment horizontal="right" vertical="center"/>
    </xf>
    <xf numFmtId="0" fontId="45" fillId="2" borderId="0" xfId="0" applyFont="1" applyFill="1" applyAlignment="1">
      <alignment vertical="center"/>
    </xf>
    <xf numFmtId="0" fontId="45" fillId="2" borderId="9" xfId="0" applyFont="1" applyFill="1" applyBorder="1" applyAlignment="1">
      <alignment vertical="center"/>
    </xf>
    <xf numFmtId="0" fontId="45" fillId="2" borderId="31" xfId="0" applyFont="1" applyFill="1" applyBorder="1" applyAlignment="1">
      <alignment vertical="center"/>
    </xf>
    <xf numFmtId="0" fontId="54"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51" fillId="0" borderId="0" xfId="0" applyFont="1">
      <alignment vertical="center"/>
      <extLst>
        <ext xmlns:xfpb="http://schemas.microsoft.com/office/spreadsheetml/2022/featurepropertybag" uri="{C7286773-470A-42A8-94C5-96B5CB345126}">
          <xfpb:xfComplement i="0"/>
        </ext>
      </extLst>
    </xf>
    <xf numFmtId="0" fontId="54" fillId="0" borderId="10" xfId="0" applyFont="1" applyBorder="1" applyProtection="1">
      <alignment vertical="center"/>
      <protection locked="0"/>
    </xf>
    <xf numFmtId="0" fontId="54" fillId="0" borderId="1" xfId="0" applyFont="1" applyBorder="1" applyProtection="1">
      <alignment vertical="center"/>
      <protection locked="0"/>
    </xf>
    <xf numFmtId="177" fontId="54" fillId="0" borderId="10" xfId="0" applyNumberFormat="1" applyFont="1" applyBorder="1" applyProtection="1">
      <alignment vertical="center"/>
      <protection locked="0"/>
    </xf>
    <xf numFmtId="180" fontId="46" fillId="0" borderId="11" xfId="0" applyNumberFormat="1" applyFont="1" applyBorder="1" applyAlignment="1">
      <alignment vertical="center" shrinkToFit="1"/>
    </xf>
    <xf numFmtId="0" fontId="54" fillId="0" borderId="0" xfId="0" applyFont="1" applyBorder="1" applyProtection="1">
      <alignment vertical="center"/>
    </xf>
    <xf numFmtId="0" fontId="58" fillId="0" borderId="10" xfId="0" applyFont="1" applyBorder="1">
      <alignment vertical="center"/>
      <extLst>
        <ext xmlns:xfpb="http://schemas.microsoft.com/office/spreadsheetml/2022/featurepropertybag" uri="{C7286773-470A-42A8-94C5-96B5CB345126}">
          <xfpb:xfComplement i="0"/>
        </ext>
      </extLst>
    </xf>
    <xf numFmtId="180" fontId="54" fillId="0" borderId="9" xfId="0" applyNumberFormat="1" applyFont="1" applyBorder="1" applyAlignment="1">
      <alignment horizontal="center" vertical="center" shrinkToFit="1"/>
    </xf>
    <xf numFmtId="180" fontId="54" fillId="0" borderId="29" xfId="0" applyNumberFormat="1" applyFont="1" applyBorder="1" applyAlignment="1">
      <alignment horizontal="center" vertical="center" shrinkToFit="1"/>
    </xf>
    <xf numFmtId="180" fontId="54" fillId="0" borderId="312" xfId="0" applyNumberFormat="1" applyFont="1" applyBorder="1" applyAlignment="1">
      <alignment horizontal="center" vertical="center" shrinkToFit="1"/>
    </xf>
    <xf numFmtId="180" fontId="54" fillId="0" borderId="316" xfId="0" applyNumberFormat="1" applyFont="1" applyBorder="1" applyAlignment="1">
      <alignment horizontal="center" vertical="center" shrinkToFit="1"/>
    </xf>
    <xf numFmtId="0" fontId="54"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1" fillId="0" borderId="0" xfId="0" applyFont="1" applyProtection="1">
      <alignment vertical="center"/>
      <protection locked="0"/>
      <extLst>
        <ext xmlns:xfpb="http://schemas.microsoft.com/office/spreadsheetml/2022/featurepropertybag" uri="{C7286773-470A-42A8-94C5-96B5CB345126}">
          <xfpb:xfComplement i="0"/>
        </ext>
      </extLst>
    </xf>
    <xf numFmtId="181" fontId="45" fillId="0" borderId="13" xfId="0" applyNumberFormat="1" applyFont="1" applyBorder="1" applyAlignment="1">
      <alignment horizontal="center" vertical="center" wrapText="1"/>
    </xf>
    <xf numFmtId="0" fontId="45" fillId="0" borderId="0" xfId="0" applyFont="1" applyProtection="1">
      <alignment vertical="center"/>
      <protection locked="0"/>
    </xf>
    <xf numFmtId="0" fontId="45" fillId="0" borderId="0" xfId="0" applyFont="1" applyAlignment="1" applyProtection="1">
      <alignment vertical="center"/>
      <protection locked="0"/>
    </xf>
    <xf numFmtId="0" fontId="45" fillId="0" borderId="85"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5" fillId="0" borderId="20"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45" fillId="0" borderId="14" xfId="0" applyFont="1" applyBorder="1" applyProtection="1">
      <alignment vertical="center"/>
      <protection locked="0"/>
    </xf>
    <xf numFmtId="0" fontId="45" fillId="0" borderId="18" xfId="0" applyFont="1" applyBorder="1" applyProtection="1">
      <alignment vertical="center"/>
      <protection locked="0"/>
    </xf>
    <xf numFmtId="0" fontId="45" fillId="0" borderId="21" xfId="0" applyFont="1" applyBorder="1" applyProtection="1">
      <alignment vertical="center"/>
      <protection locked="0"/>
    </xf>
    <xf numFmtId="0" fontId="45" fillId="0" borderId="16" xfId="0" applyFont="1" applyBorder="1" applyProtection="1">
      <alignment vertical="center"/>
      <protection locked="0"/>
    </xf>
    <xf numFmtId="0" fontId="45" fillId="0" borderId="10" xfId="0" applyFont="1" applyBorder="1" applyProtection="1">
      <alignment vertical="center"/>
      <protection locked="0"/>
    </xf>
    <xf numFmtId="0" fontId="45" fillId="0" borderId="23" xfId="0" applyFont="1" applyBorder="1" applyProtection="1">
      <alignment vertical="center"/>
      <protection locked="0"/>
    </xf>
    <xf numFmtId="0" fontId="81" fillId="0" borderId="0" xfId="0" applyFont="1">
      <alignment vertical="center"/>
      <extLst>
        <ext xmlns:xfpb="http://schemas.microsoft.com/office/spreadsheetml/2022/featurepropertybag" uri="{C7286773-470A-42A8-94C5-96B5CB345126}">
          <xfpb:xfComplement i="0"/>
        </ext>
      </extLst>
    </xf>
    <xf numFmtId="0" fontId="105"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68" fillId="0" borderId="38" xfId="3" applyFont="1" applyBorder="1" applyAlignment="1">
      <alignment vertical="center" wrapText="1"/>
    </xf>
    <xf numFmtId="0" fontId="63" fillId="0" borderId="0" xfId="3" applyFont="1" applyBorder="1" applyAlignment="1">
      <alignment vertical="center" wrapText="1"/>
      <extLst>
        <ext xmlns:xfpb="http://schemas.microsoft.com/office/spreadsheetml/2022/featurepropertybag" uri="{C7286773-470A-42A8-94C5-96B5CB345126}">
          <xfpb:xfComplement i="0"/>
        </ext>
      </extLst>
    </xf>
    <xf numFmtId="0" fontId="67" fillId="0" borderId="0" xfId="3" applyFont="1" applyBorder="1" applyAlignment="1" applyProtection="1">
      <alignment vertical="center"/>
      <protection locked="0"/>
    </xf>
    <xf numFmtId="0" fontId="63" fillId="0" borderId="0" xfId="3"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7" fillId="0" borderId="1" xfId="3" applyFont="1" applyBorder="1" applyAlignment="1" applyProtection="1">
      <alignment vertical="center"/>
    </xf>
    <xf numFmtId="0" fontId="67" fillId="0" borderId="78" xfId="3" applyFont="1" applyBorder="1" applyAlignment="1" applyProtection="1">
      <alignment vertical="center"/>
    </xf>
    <xf numFmtId="0" fontId="67" fillId="0" borderId="0" xfId="3" applyFont="1" applyBorder="1" applyAlignment="1" applyProtection="1">
      <alignment vertical="center"/>
    </xf>
    <xf numFmtId="0" fontId="67" fillId="0" borderId="77" xfId="3" applyFont="1" applyBorder="1" applyAlignment="1" applyProtection="1">
      <alignment vertical="center"/>
    </xf>
    <xf numFmtId="0" fontId="67" fillId="0" borderId="3" xfId="3" applyFont="1" applyBorder="1" applyAlignment="1" applyProtection="1">
      <alignment vertical="center"/>
    </xf>
    <xf numFmtId="0" fontId="67" fillId="0" borderId="3" xfId="3" applyFont="1" applyBorder="1" applyAlignment="1" applyProtection="1">
      <alignment vertical="top"/>
    </xf>
    <xf numFmtId="0" fontId="67" fillId="0" borderId="79" xfId="3" applyFont="1" applyBorder="1" applyAlignment="1" applyProtection="1">
      <alignment vertical="top"/>
    </xf>
    <xf numFmtId="0" fontId="68" fillId="0" borderId="10" xfId="3" applyFont="1" applyBorder="1" applyAlignment="1">
      <alignment vertical="center" shrinkToFit="1"/>
    </xf>
    <xf numFmtId="0" fontId="63" fillId="0" borderId="9" xfId="3" applyFont="1" applyBorder="1" applyAlignment="1" applyProtection="1">
      <alignment vertical="center"/>
      <protection locked="0"/>
    </xf>
    <xf numFmtId="0" fontId="63" fillId="0" borderId="29" xfId="3" applyFont="1" applyBorder="1" applyProtection="1">
      <alignment vertical="center"/>
      <protection locked="0"/>
    </xf>
    <xf numFmtId="0" fontId="63" fillId="0" borderId="7" xfId="3" applyFont="1" applyBorder="1" applyProtection="1">
      <alignment vertical="center"/>
      <protection locked="0"/>
    </xf>
    <xf numFmtId="0" fontId="47" fillId="2" borderId="75" xfId="3" applyFont="1" applyFill="1" applyBorder="1" applyAlignment="1" applyProtection="1">
      <alignment horizontal="center" vertical="center"/>
      <protection locked="0"/>
    </xf>
    <xf numFmtId="0" fontId="63" fillId="0" borderId="70" xfId="3" applyFont="1" applyBorder="1" applyProtection="1">
      <alignment vertical="center"/>
      <protection locked="0"/>
    </xf>
    <xf numFmtId="0" fontId="63" fillId="0" borderId="30" xfId="3" applyFont="1" applyBorder="1" applyProtection="1">
      <alignment vertical="center"/>
      <protection locked="0"/>
    </xf>
    <xf numFmtId="0" fontId="63" fillId="2" borderId="75" xfId="3" applyFont="1" applyFill="1" applyBorder="1" applyProtection="1">
      <alignment vertical="center"/>
      <protection locked="0"/>
    </xf>
    <xf numFmtId="0" fontId="63" fillId="2" borderId="28" xfId="3" applyFont="1" applyFill="1" applyBorder="1" applyProtection="1">
      <alignment vertical="center"/>
      <protection locked="0"/>
    </xf>
    <xf numFmtId="0" fontId="63" fillId="2" borderId="29" xfId="3" applyFont="1" applyFill="1" applyBorder="1" applyProtection="1">
      <alignment vertical="center"/>
      <protection locked="0"/>
    </xf>
    <xf numFmtId="0" fontId="63" fillId="0" borderId="9" xfId="3" applyFont="1" applyBorder="1" applyProtection="1">
      <alignment vertical="center"/>
      <protection locked="0"/>
    </xf>
    <xf numFmtId="0" fontId="63" fillId="0" borderId="31" xfId="3" applyFont="1" applyBorder="1" applyProtection="1">
      <alignment vertical="center"/>
      <protection locked="0"/>
    </xf>
    <xf numFmtId="0" fontId="47" fillId="2" borderId="72" xfId="3" applyFont="1" applyFill="1" applyBorder="1" applyAlignment="1" applyProtection="1">
      <alignment horizontal="center" vertical="center"/>
      <protection locked="0"/>
    </xf>
    <xf numFmtId="0" fontId="63" fillId="0" borderId="71" xfId="3" applyFont="1" applyBorder="1" applyProtection="1">
      <alignment vertical="center"/>
      <protection locked="0"/>
    </xf>
    <xf numFmtId="0" fontId="63" fillId="0" borderId="32" xfId="3" applyFont="1" applyBorder="1" applyProtection="1">
      <alignment vertical="center"/>
      <protection locked="0"/>
    </xf>
    <xf numFmtId="0" fontId="63" fillId="2" borderId="72" xfId="3" applyFont="1" applyFill="1" applyBorder="1" applyProtection="1">
      <alignment vertical="center"/>
      <protection locked="0"/>
    </xf>
    <xf numFmtId="0" fontId="63" fillId="2" borderId="18" xfId="3" applyFont="1" applyFill="1" applyBorder="1" applyProtection="1">
      <alignment vertical="center"/>
      <protection locked="0"/>
    </xf>
    <xf numFmtId="0" fontId="63" fillId="2" borderId="9" xfId="3" applyFont="1" applyFill="1" applyBorder="1" applyProtection="1">
      <alignment vertical="center"/>
      <protection locked="0"/>
    </xf>
    <xf numFmtId="0" fontId="63" fillId="0" borderId="72" xfId="3" applyFont="1" applyBorder="1" applyProtection="1">
      <alignment vertical="center"/>
      <protection locked="0"/>
    </xf>
    <xf numFmtId="0" fontId="63" fillId="2" borderId="9" xfId="3" applyFont="1" applyFill="1" applyBorder="1" applyAlignment="1" applyProtection="1">
      <alignment horizontal="center" vertical="center"/>
      <protection locked="0"/>
    </xf>
    <xf numFmtId="0" fontId="63" fillId="0" borderId="33" xfId="3" applyFont="1" applyBorder="1" applyProtection="1">
      <alignment vertical="center"/>
      <protection locked="0"/>
    </xf>
    <xf numFmtId="0" fontId="63" fillId="0" borderId="34" xfId="3" applyFont="1" applyBorder="1" applyProtection="1">
      <alignment vertical="center"/>
      <protection locked="0"/>
    </xf>
    <xf numFmtId="0" fontId="63" fillId="0" borderId="74" xfId="3" applyFont="1" applyBorder="1" applyProtection="1">
      <alignment vertical="center"/>
      <protection locked="0"/>
    </xf>
    <xf numFmtId="0" fontId="63" fillId="0" borderId="73" xfId="3" applyFont="1" applyBorder="1" applyProtection="1">
      <alignment vertical="center"/>
      <protection locked="0"/>
    </xf>
    <xf numFmtId="0" fontId="63" fillId="0" borderId="35" xfId="3" applyFont="1" applyBorder="1" applyProtection="1">
      <alignment vertical="center"/>
      <protection locked="0"/>
    </xf>
    <xf numFmtId="0" fontId="63" fillId="2" borderId="74" xfId="3" applyFont="1" applyFill="1" applyBorder="1" applyProtection="1">
      <alignment vertical="center"/>
      <protection locked="0"/>
    </xf>
    <xf numFmtId="0" fontId="63" fillId="2" borderId="21" xfId="3" applyFont="1" applyFill="1" applyBorder="1" applyProtection="1">
      <alignment vertical="center"/>
      <protection locked="0"/>
    </xf>
    <xf numFmtId="0" fontId="63" fillId="2" borderId="33" xfId="3" applyFont="1" applyFill="1" applyBorder="1" applyProtection="1">
      <alignment vertical="center"/>
      <protection locked="0"/>
    </xf>
    <xf numFmtId="0" fontId="128" fillId="0" borderId="0" xfId="5" applyFont="1">
      <alignment vertical="center"/>
    </xf>
    <xf numFmtId="0" fontId="128" fillId="0" borderId="0" xfId="5" applyFont="1" applyAlignment="1"/>
    <xf numFmtId="0" fontId="129" fillId="0" borderId="0" xfId="5" applyFont="1" applyAlignment="1">
      <alignment horizontal="centerContinuous"/>
    </xf>
    <xf numFmtId="0" fontId="128" fillId="0" borderId="0" xfId="5" applyFont="1" applyAlignment="1">
      <alignment horizontal="centerContinuous"/>
    </xf>
    <xf numFmtId="0" fontId="130" fillId="0" borderId="0" xfId="5" applyFont="1" applyAlignment="1">
      <alignment horizontal="centerContinuous"/>
    </xf>
    <xf numFmtId="0" fontId="131" fillId="0" borderId="0" xfId="5" applyFont="1" applyAlignment="1"/>
    <xf numFmtId="0" fontId="132" fillId="0" borderId="0" xfId="5" applyFont="1" applyAlignment="1">
      <alignment horizontal="right"/>
    </xf>
    <xf numFmtId="0" fontId="133" fillId="0" borderId="0" xfId="5" applyFont="1" applyAlignment="1">
      <alignment vertical="center" wrapText="1"/>
    </xf>
    <xf numFmtId="0" fontId="131" fillId="0" borderId="3" xfId="5" applyFont="1" applyBorder="1" applyAlignment="1">
      <alignment horizontal="center"/>
    </xf>
    <xf numFmtId="0" fontId="131" fillId="0" borderId="3" xfId="5" applyFont="1" applyBorder="1" applyAlignment="1"/>
    <xf numFmtId="0" fontId="137" fillId="0" borderId="3" xfId="5" applyFont="1" applyBorder="1" applyAlignment="1"/>
    <xf numFmtId="0" fontId="133" fillId="0" borderId="0" xfId="5" applyFont="1" applyAlignment="1"/>
    <xf numFmtId="0" fontId="131" fillId="0" borderId="4" xfId="5" applyFont="1" applyBorder="1" applyAlignment="1"/>
    <xf numFmtId="0" fontId="131" fillId="0" borderId="1" xfId="5" applyFont="1" applyBorder="1" applyAlignment="1"/>
    <xf numFmtId="0" fontId="131" fillId="0" borderId="5" xfId="5" applyFont="1" applyBorder="1" applyAlignment="1"/>
    <xf numFmtId="0" fontId="128" fillId="0" borderId="6" xfId="5" applyFont="1" applyBorder="1" applyAlignment="1"/>
    <xf numFmtId="0" fontId="128" fillId="0" borderId="2" xfId="5" applyFont="1" applyBorder="1" applyAlignment="1"/>
    <xf numFmtId="0" fontId="131" fillId="0" borderId="6" xfId="5" applyFont="1" applyBorder="1" applyAlignment="1"/>
    <xf numFmtId="0" fontId="133" fillId="0" borderId="0" xfId="5" applyFont="1" applyAlignment="1" applyProtection="1">
      <protection locked="0"/>
      <extLst>
        <ext xmlns:xfpb="http://schemas.microsoft.com/office/spreadsheetml/2022/featurepropertybag" uri="{C7286773-470A-42A8-94C5-96B5CB345126}">
          <xfpb:xfComplement i="0"/>
        </ext>
      </extLst>
    </xf>
    <xf numFmtId="0" fontId="131" fillId="0" borderId="2" xfId="5" applyFont="1" applyBorder="1" applyAlignment="1"/>
    <xf numFmtId="0" fontId="131" fillId="0" borderId="0" xfId="5" applyFont="1">
      <alignment vertical="center"/>
    </xf>
    <xf numFmtId="0" fontId="128" fillId="0" borderId="7" xfId="5" applyFont="1" applyBorder="1" applyAlignment="1"/>
    <xf numFmtId="0" fontId="128" fillId="0" borderId="3" xfId="5" applyFont="1" applyBorder="1" applyAlignment="1"/>
    <xf numFmtId="0" fontId="128" fillId="0" borderId="8" xfId="5" applyFont="1" applyBorder="1" applyAlignment="1"/>
    <xf numFmtId="0" fontId="27" fillId="0" borderId="0" xfId="5" applyFont="1">
      <alignment vertical="center"/>
    </xf>
    <xf numFmtId="0" fontId="138" fillId="0" borderId="0" xfId="5" applyFont="1" applyAlignment="1">
      <alignment horizontal="centerContinuous" vertical="center"/>
    </xf>
    <xf numFmtId="0" fontId="27" fillId="0" borderId="0" xfId="5" applyFont="1" applyAlignment="1"/>
    <xf numFmtId="0" fontId="132" fillId="0" borderId="0" xfId="5" applyFont="1" applyAlignment="1">
      <alignment horizontal="right" indent="1"/>
    </xf>
    <xf numFmtId="0" fontId="28" fillId="0" borderId="0" xfId="5" applyFont="1" applyAlignment="1"/>
    <xf numFmtId="0" fontId="136" fillId="0" borderId="3" xfId="5" applyFont="1" applyBorder="1" applyAlignment="1"/>
    <xf numFmtId="0" fontId="29" fillId="0" borderId="0" xfId="5" applyFont="1" applyAlignment="1"/>
    <xf numFmtId="0" fontId="133" fillId="0" borderId="0" xfId="5" applyFont="1" applyAlignment="1">
      <extLst>
        <ext xmlns:xfpb="http://schemas.microsoft.com/office/spreadsheetml/2022/featurepropertybag" uri="{C7286773-470A-42A8-94C5-96B5CB345126}">
          <xfpb:xfComplement i="0"/>
        </ext>
      </extLst>
    </xf>
    <xf numFmtId="0" fontId="46" fillId="0" borderId="0" xfId="0" applyFont="1" applyAlignment="1">
      <alignment vertical="center"/>
    </xf>
    <xf numFmtId="0" fontId="53" fillId="0" borderId="0" xfId="0" applyFont="1" applyAlignment="1">
      <alignment vertical="center"/>
    </xf>
    <xf numFmtId="177" fontId="45" fillId="0" borderId="29" xfId="0" applyNumberFormat="1" applyFont="1" applyBorder="1" applyAlignment="1" applyProtection="1">
      <alignment horizontal="right" vertical="center"/>
      <protection locked="0"/>
    </xf>
    <xf numFmtId="177" fontId="45" fillId="0" borderId="9" xfId="0" applyNumberFormat="1" applyFont="1" applyBorder="1" applyAlignment="1" applyProtection="1">
      <alignment horizontal="right" vertical="center"/>
      <protection locked="0"/>
    </xf>
    <xf numFmtId="177" fontId="45" fillId="0" borderId="9" xfId="0" applyNumberFormat="1" applyFont="1" applyBorder="1" applyAlignment="1">
      <alignment horizontal="right" vertical="center"/>
    </xf>
    <xf numFmtId="0" fontId="47" fillId="2" borderId="9" xfId="0" applyFont="1" applyFill="1" applyBorder="1" applyAlignment="1">
      <alignment horizontal="right" vertical="center"/>
    </xf>
    <xf numFmtId="0" fontId="60" fillId="2" borderId="295" xfId="0" applyFont="1" applyFill="1" applyBorder="1" applyAlignment="1" applyProtection="1">
      <alignment horizontal="center" vertical="center" wrapText="1"/>
      <protection locked="0"/>
    </xf>
    <xf numFmtId="0" fontId="60" fillId="2" borderId="296" xfId="0" applyFont="1" applyFill="1" applyBorder="1" applyAlignment="1" applyProtection="1">
      <alignment horizontal="center" vertical="center" wrapText="1"/>
      <protection locked="0"/>
    </xf>
    <xf numFmtId="0" fontId="60" fillId="2" borderId="297" xfId="0" applyFont="1" applyFill="1" applyBorder="1" applyAlignment="1" applyProtection="1">
      <alignment horizontal="center" vertical="center" wrapText="1"/>
      <protection locked="0"/>
    </xf>
    <xf numFmtId="177" fontId="45" fillId="0" borderId="12" xfId="0" applyNumberFormat="1" applyFont="1" applyBorder="1" applyAlignment="1" applyProtection="1">
      <alignment horizontal="right" vertical="center"/>
      <protection locked="0"/>
    </xf>
    <xf numFmtId="0" fontId="70"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177" fontId="45" fillId="0" borderId="12" xfId="0" applyNumberFormat="1" applyFont="1" applyBorder="1" applyAlignment="1" applyProtection="1">
      <alignment horizontal="right" vertical="center"/>
      <protection locked="0"/>
    </xf>
    <xf numFmtId="0" fontId="46" fillId="0" borderId="0" xfId="0" applyFont="1" applyAlignment="1">
      <alignment horizontal="center" vertical="center"/>
    </xf>
    <xf numFmtId="0" fontId="33" fillId="0" borderId="0" xfId="0" applyFont="1" applyAlignment="1">
      <alignment horizontal="center" vertical="center"/>
    </xf>
    <xf numFmtId="49" fontId="33" fillId="0" borderId="0" xfId="0" applyNumberFormat="1" applyFont="1" applyAlignment="1">
      <alignment horizontal="center" vertical="center"/>
    </xf>
    <xf numFmtId="0" fontId="46" fillId="0" borderId="0" xfId="0" applyNumberFormat="1" applyFont="1" applyAlignment="1" applyProtection="1">
      <alignment horizontal="right" vertical="center"/>
      <protection locked="0"/>
    </xf>
    <xf numFmtId="0" fontId="95" fillId="0" borderId="0" xfId="0" applyNumberFormat="1" applyFont="1" applyAlignment="1" applyProtection="1">
      <alignment horizontal="right" vertical="center"/>
      <protection locked="0"/>
    </xf>
    <xf numFmtId="179" fontId="124" fillId="0" borderId="10" xfId="5" applyNumberFormat="1" applyFont="1" applyBorder="1" applyAlignment="1">
      <alignment horizontal="center" vertical="center"/>
    </xf>
    <xf numFmtId="179" fontId="124" fillId="0" borderId="10" xfId="5" applyNumberFormat="1" applyFont="1" applyBorder="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37"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wrapText="1"/>
    </xf>
    <xf numFmtId="0" fontId="45" fillId="2" borderId="10" xfId="0" applyFont="1" applyFill="1" applyBorder="1" applyAlignment="1" applyProtection="1">
      <alignment horizontal="center" vertical="center"/>
      <protection locked="0"/>
    </xf>
    <xf numFmtId="0" fontId="45" fillId="2" borderId="11" xfId="0" applyFont="1" applyFill="1" applyBorder="1" applyAlignment="1" applyProtection="1">
      <alignment horizontal="center" vertical="center"/>
      <protection locked="0"/>
    </xf>
    <xf numFmtId="0" fontId="45" fillId="2" borderId="0" xfId="0" applyFont="1" applyFill="1" applyAlignment="1" applyProtection="1">
      <alignment vertical="center"/>
      <protection locked="0"/>
    </xf>
    <xf numFmtId="0" fontId="45" fillId="2" borderId="0" xfId="0" applyFont="1" applyFill="1" applyAlignment="1" applyProtection="1">
      <alignment horizontal="left" vertical="top" wrapText="1"/>
      <protection locked="0"/>
    </xf>
    <xf numFmtId="0" fontId="45" fillId="2" borderId="0" xfId="0" applyFont="1" applyFill="1" applyAlignment="1" applyProtection="1">
      <alignment horizontal="center" vertical="center"/>
      <protection locked="0"/>
    </xf>
    <xf numFmtId="0" fontId="45" fillId="2" borderId="9" xfId="0" applyFont="1" applyFill="1" applyBorder="1" applyAlignment="1">
      <alignment horizontal="distributed" vertical="center" wrapText="1" indent="1"/>
    </xf>
    <xf numFmtId="0" fontId="45" fillId="2" borderId="9" xfId="0" applyFont="1" applyFill="1" applyBorder="1" applyAlignment="1">
      <alignment horizontal="distributed" vertical="center" indent="1"/>
    </xf>
    <xf numFmtId="0" fontId="45" fillId="2" borderId="9" xfId="0" applyFont="1" applyFill="1" applyBorder="1" applyAlignment="1" applyProtection="1">
      <alignment horizontal="center" vertical="center"/>
      <protection locked="0"/>
    </xf>
    <xf numFmtId="0" fontId="104" fillId="2" borderId="9" xfId="0" applyFont="1" applyFill="1" applyBorder="1" applyAlignment="1">
      <alignment horizontal="center" vertical="center" wrapText="1"/>
    </xf>
    <xf numFmtId="177" fontId="45" fillId="2" borderId="9" xfId="0" applyNumberFormat="1" applyFont="1" applyFill="1" applyBorder="1" applyAlignment="1" applyProtection="1">
      <alignment horizontal="center" vertical="center"/>
      <protection locked="0"/>
    </xf>
    <xf numFmtId="0" fontId="45" fillId="2" borderId="9" xfId="0" applyFont="1" applyFill="1" applyBorder="1" applyAlignment="1">
      <alignment horizontal="center" vertical="center"/>
    </xf>
    <xf numFmtId="0" fontId="45" fillId="2" borderId="31" xfId="0" applyFont="1" applyFill="1" applyBorder="1" applyAlignment="1" applyProtection="1">
      <alignment horizontal="center" vertical="center"/>
      <protection locked="0"/>
    </xf>
    <xf numFmtId="0" fontId="105" fillId="2" borderId="9" xfId="0" applyFont="1" applyFill="1" applyBorder="1" applyAlignment="1">
      <alignment horizontal="center" vertical="center" wrapText="1"/>
    </xf>
    <xf numFmtId="0" fontId="45" fillId="2" borderId="0" xfId="0" applyFont="1" applyFill="1" applyAlignment="1">
      <alignment horizontal="center" vertical="center"/>
    </xf>
    <xf numFmtId="0" fontId="45" fillId="2" borderId="9" xfId="0" applyFont="1" applyFill="1" applyBorder="1" applyAlignment="1">
      <alignment horizontal="distributed" vertical="center"/>
    </xf>
    <xf numFmtId="0" fontId="45" fillId="2" borderId="31" xfId="0" applyFont="1" applyFill="1" applyBorder="1" applyAlignment="1">
      <alignment horizontal="right" vertical="center" wrapText="1"/>
    </xf>
    <xf numFmtId="0" fontId="45" fillId="2" borderId="10" xfId="0" applyFont="1" applyFill="1" applyBorder="1" applyAlignment="1">
      <alignment horizontal="right" vertical="center" wrapText="1"/>
    </xf>
    <xf numFmtId="0" fontId="45" fillId="2" borderId="11" xfId="0" applyFont="1" applyFill="1" applyBorder="1" applyAlignment="1">
      <alignment horizontal="right" vertical="center" wrapText="1"/>
    </xf>
    <xf numFmtId="0" fontId="88" fillId="2" borderId="0" xfId="0" applyFont="1" applyFill="1" applyAlignment="1">
      <alignment horizontal="center" vertical="center"/>
    </xf>
    <xf numFmtId="0" fontId="45" fillId="2" borderId="9" xfId="0" applyFont="1" applyFill="1" applyBorder="1" applyAlignment="1">
      <alignment horizontal="center" vertical="center" textRotation="255"/>
    </xf>
    <xf numFmtId="0" fontId="104" fillId="2" borderId="9" xfId="0" applyFont="1" applyFill="1" applyBorder="1" applyAlignment="1">
      <alignment horizontal="distributed" vertical="center"/>
    </xf>
    <xf numFmtId="0" fontId="103" fillId="2" borderId="9" xfId="0" applyFont="1" applyFill="1" applyBorder="1" applyAlignment="1">
      <alignment horizontal="distributed" vertical="center"/>
    </xf>
    <xf numFmtId="0" fontId="45" fillId="2" borderId="0" xfId="0" applyFont="1" applyFill="1" applyAlignment="1">
      <alignment horizontal="center" vertical="center" wrapText="1"/>
    </xf>
    <xf numFmtId="0" fontId="103" fillId="2" borderId="9" xfId="0" applyFont="1" applyFill="1" applyBorder="1" applyAlignment="1">
      <alignment horizontal="center" vertical="center" wrapText="1"/>
    </xf>
    <xf numFmtId="0" fontId="45" fillId="2" borderId="31" xfId="0" applyFont="1" applyFill="1" applyBorder="1" applyAlignment="1">
      <alignment horizontal="center" vertical="center"/>
    </xf>
    <xf numFmtId="0" fontId="45" fillId="2" borderId="10" xfId="0" applyFont="1" applyFill="1" applyBorder="1" applyAlignment="1">
      <alignment horizontal="center" vertical="center"/>
    </xf>
    <xf numFmtId="0" fontId="45" fillId="2" borderId="11" xfId="0" applyFont="1" applyFill="1" applyBorder="1" applyAlignment="1">
      <alignment horizontal="center" vertical="center"/>
    </xf>
    <xf numFmtId="0" fontId="45" fillId="2" borderId="4" xfId="0" applyFont="1" applyFill="1" applyBorder="1" applyAlignment="1" applyProtection="1">
      <alignment vertical="top" wrapText="1"/>
      <protection locked="0"/>
    </xf>
    <xf numFmtId="0" fontId="45" fillId="2" borderId="1" xfId="0" applyFont="1" applyFill="1" applyBorder="1" applyAlignment="1" applyProtection="1">
      <alignment vertical="top" wrapText="1"/>
      <protection locked="0"/>
    </xf>
    <xf numFmtId="0" fontId="45" fillId="2" borderId="5" xfId="0" applyFont="1" applyFill="1" applyBorder="1" applyAlignment="1" applyProtection="1">
      <alignment vertical="top" wrapText="1"/>
      <protection locked="0"/>
    </xf>
    <xf numFmtId="0" fontId="45" fillId="2" borderId="6" xfId="0" applyFont="1" applyFill="1" applyBorder="1" applyAlignment="1" applyProtection="1">
      <alignment vertical="top" wrapText="1"/>
      <protection locked="0"/>
    </xf>
    <xf numFmtId="0" fontId="45" fillId="2" borderId="0" xfId="0" applyFont="1" applyFill="1" applyBorder="1" applyAlignment="1" applyProtection="1">
      <alignment vertical="top" wrapText="1"/>
      <protection locked="0"/>
    </xf>
    <xf numFmtId="0" fontId="45" fillId="2" borderId="2" xfId="0" applyFont="1" applyFill="1" applyBorder="1" applyAlignment="1" applyProtection="1">
      <alignment vertical="top" wrapText="1"/>
      <protection locked="0"/>
    </xf>
    <xf numFmtId="0" fontId="45" fillId="2" borderId="7" xfId="0" applyFont="1" applyFill="1" applyBorder="1" applyAlignment="1" applyProtection="1">
      <alignment vertical="top" wrapText="1"/>
      <protection locked="0"/>
    </xf>
    <xf numFmtId="0" fontId="45" fillId="2" borderId="3" xfId="0" applyFont="1" applyFill="1" applyBorder="1" applyAlignment="1" applyProtection="1">
      <alignment vertical="top" wrapText="1"/>
      <protection locked="0"/>
    </xf>
    <xf numFmtId="0" fontId="45" fillId="2" borderId="8" xfId="0" applyFont="1" applyFill="1" applyBorder="1" applyAlignment="1" applyProtection="1">
      <alignment vertical="top" wrapText="1"/>
      <protection locked="0"/>
    </xf>
    <xf numFmtId="0" fontId="45" fillId="2" borderId="4" xfId="0" applyFont="1" applyFill="1" applyBorder="1" applyAlignment="1">
      <alignment horizontal="center" vertical="center" wrapText="1"/>
    </xf>
    <xf numFmtId="0" fontId="45" fillId="2" borderId="1" xfId="0" applyFont="1" applyFill="1" applyBorder="1" applyAlignment="1">
      <alignment horizontal="center" vertical="center"/>
    </xf>
    <xf numFmtId="0" fontId="45" fillId="2" borderId="5" xfId="0" applyFont="1" applyFill="1" applyBorder="1" applyAlignment="1">
      <alignment horizontal="center" vertical="center"/>
    </xf>
    <xf numFmtId="0" fontId="45" fillId="2" borderId="6"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7" xfId="0" applyFont="1" applyFill="1" applyBorder="1" applyAlignment="1">
      <alignment horizontal="center" vertical="center"/>
    </xf>
    <xf numFmtId="0" fontId="45" fillId="2" borderId="3" xfId="0" applyFont="1" applyFill="1" applyBorder="1" applyAlignment="1">
      <alignment horizontal="center" vertical="center"/>
    </xf>
    <xf numFmtId="0" fontId="45" fillId="2" borderId="8" xfId="0" applyFont="1" applyFill="1" applyBorder="1" applyAlignment="1">
      <alignment horizontal="center" vertical="center"/>
    </xf>
    <xf numFmtId="0" fontId="45" fillId="2" borderId="31" xfId="0" applyFont="1" applyFill="1" applyBorder="1" applyAlignment="1">
      <alignment horizontal="distributed" vertical="center" wrapText="1" indent="1"/>
    </xf>
    <xf numFmtId="0" fontId="45" fillId="2" borderId="10" xfId="0" applyFont="1" applyFill="1" applyBorder="1" applyAlignment="1">
      <alignment horizontal="distributed" vertical="center" wrapText="1" indent="1"/>
    </xf>
    <xf numFmtId="0" fontId="45" fillId="2" borderId="11" xfId="0" applyFont="1" applyFill="1" applyBorder="1" applyAlignment="1">
      <alignment horizontal="distributed" vertical="center" wrapText="1" indent="1"/>
    </xf>
    <xf numFmtId="49" fontId="123" fillId="0" borderId="10" xfId="5" applyNumberFormat="1" applyFont="1" applyBorder="1" applyAlignment="1" applyProtection="1">
      <alignment horizontal="center" vertical="center"/>
      <protection locked="0"/>
    </xf>
    <xf numFmtId="178" fontId="123" fillId="0" borderId="31" xfId="5" applyNumberFormat="1" applyFont="1" applyBorder="1" applyAlignment="1" applyProtection="1">
      <alignment horizontal="center" vertical="center"/>
      <protection locked="0"/>
    </xf>
    <xf numFmtId="178" fontId="123" fillId="0" borderId="10" xfId="5" applyNumberFormat="1" applyFont="1" applyBorder="1" applyAlignment="1" applyProtection="1">
      <alignment horizontal="center" vertical="center"/>
      <protection locked="0"/>
    </xf>
    <xf numFmtId="179" fontId="54" fillId="0" borderId="313" xfId="0" applyNumberFormat="1" applyFont="1" applyBorder="1" applyAlignment="1" applyProtection="1">
      <alignment vertical="center"/>
      <protection locked="0"/>
    </xf>
    <xf numFmtId="179" fontId="54" fillId="0" borderId="314" xfId="0" applyNumberFormat="1" applyFont="1" applyBorder="1" applyAlignment="1" applyProtection="1">
      <alignment vertical="center"/>
      <protection locked="0"/>
    </xf>
    <xf numFmtId="179" fontId="54" fillId="0" borderId="315" xfId="0" applyNumberFormat="1" applyFont="1" applyBorder="1" applyAlignment="1" applyProtection="1">
      <alignment vertical="center"/>
      <protection locked="0"/>
    </xf>
    <xf numFmtId="179" fontId="54" fillId="0" borderId="6" xfId="0" applyNumberFormat="1" applyFont="1" applyBorder="1" applyAlignment="1" applyProtection="1">
      <alignment vertical="center"/>
      <protection locked="0"/>
    </xf>
    <xf numFmtId="179" fontId="54" fillId="0" borderId="0" xfId="0" applyNumberFormat="1" applyFont="1" applyBorder="1" applyAlignment="1" applyProtection="1">
      <alignment vertical="center"/>
      <protection locked="0"/>
    </xf>
    <xf numFmtId="179" fontId="54" fillId="0" borderId="2" xfId="0" applyNumberFormat="1" applyFont="1" applyBorder="1" applyAlignment="1" applyProtection="1">
      <alignment vertical="center"/>
      <protection locked="0"/>
    </xf>
    <xf numFmtId="180" fontId="54" fillId="0" borderId="9" xfId="0" applyNumberFormat="1" applyFont="1" applyBorder="1" applyAlignment="1" applyProtection="1">
      <alignment horizontal="center" vertical="center"/>
      <protection locked="0"/>
    </xf>
    <xf numFmtId="179" fontId="54" fillId="0" borderId="7" xfId="0" applyNumberFormat="1" applyFont="1" applyBorder="1" applyAlignment="1" applyProtection="1">
      <alignment vertical="center"/>
      <protection locked="0"/>
    </xf>
    <xf numFmtId="179" fontId="54" fillId="0" borderId="3" xfId="0" applyNumberFormat="1" applyFont="1" applyBorder="1" applyAlignment="1" applyProtection="1">
      <alignment vertical="center"/>
      <protection locked="0"/>
    </xf>
    <xf numFmtId="179" fontId="54" fillId="0" borderId="8" xfId="0" applyNumberFormat="1" applyFont="1" applyBorder="1" applyAlignment="1" applyProtection="1">
      <alignment vertical="center"/>
      <protection locked="0"/>
    </xf>
    <xf numFmtId="179" fontId="55" fillId="0" borderId="31" xfId="0" applyNumberFormat="1" applyFont="1" applyBorder="1" applyAlignment="1">
      <alignment vertical="center"/>
    </xf>
    <xf numFmtId="179" fontId="55" fillId="0" borderId="10" xfId="0" applyNumberFormat="1" applyFont="1" applyBorder="1" applyAlignment="1">
      <alignment vertical="center"/>
    </xf>
    <xf numFmtId="179" fontId="55" fillId="0" borderId="11" xfId="0" applyNumberFormat="1" applyFont="1" applyBorder="1" applyAlignment="1">
      <alignment vertical="center"/>
    </xf>
    <xf numFmtId="180" fontId="55" fillId="0" borderId="9"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5" xfId="0" applyFont="1" applyBorder="1" applyAlignment="1">
      <alignment horizontal="center" vertical="center" wrapText="1"/>
    </xf>
    <xf numFmtId="0" fontId="44" fillId="0" borderId="0" xfId="0" applyFont="1" applyAlignment="1">
      <alignment horizontal="center" vertical="center"/>
    </xf>
    <xf numFmtId="0" fontId="46" fillId="0" borderId="0" xfId="0" applyFont="1" applyBorder="1" applyAlignment="1">
      <alignment horizontal="center" vertical="center"/>
    </xf>
    <xf numFmtId="0" fontId="54" fillId="0" borderId="0" xfId="0" applyFont="1" applyBorder="1" applyAlignment="1">
      <alignment horizontal="center" vertical="center"/>
    </xf>
    <xf numFmtId="0" fontId="44" fillId="0" borderId="0" xfId="0" applyFont="1" applyBorder="1" applyAlignment="1">
      <alignment horizontal="center" vertical="center"/>
    </xf>
    <xf numFmtId="0" fontId="54" fillId="0" borderId="0" xfId="0" applyFont="1" applyBorder="1" applyAlignment="1">
      <alignment vertical="center"/>
    </xf>
    <xf numFmtId="0" fontId="54" fillId="0" borderId="0" xfId="0" applyFont="1" applyBorder="1" applyAlignment="1">
      <alignment vertical="top" wrapText="1"/>
    </xf>
    <xf numFmtId="0" fontId="54" fillId="0" borderId="0" xfId="0" applyFont="1" applyBorder="1" applyAlignment="1">
      <alignment horizontal="right" vertical="center"/>
    </xf>
    <xf numFmtId="0" fontId="56" fillId="0" borderId="0" xfId="0" applyFont="1" applyBorder="1" applyAlignment="1">
      <alignment horizontal="center" vertical="center" textRotation="255" wrapText="1"/>
    </xf>
    <xf numFmtId="0" fontId="46" fillId="0" borderId="0" xfId="0" applyFont="1" applyAlignment="1">
      <alignment horizontal="center" vertical="center"/>
    </xf>
    <xf numFmtId="0" fontId="48" fillId="0" borderId="3" xfId="0" applyFont="1" applyBorder="1" applyAlignment="1">
      <alignment horizontal="center" vertical="center"/>
    </xf>
    <xf numFmtId="0" fontId="44" fillId="0" borderId="3" xfId="0" applyFont="1" applyBorder="1" applyAlignment="1">
      <alignment horizontal="center" vertical="center"/>
    </xf>
    <xf numFmtId="0" fontId="45" fillId="0" borderId="3" xfId="0" applyFont="1" applyBorder="1" applyAlignment="1">
      <alignment horizontal="center" vertical="center"/>
    </xf>
    <xf numFmtId="0" fontId="54" fillId="0" borderId="9" xfId="0" applyFont="1" applyBorder="1" applyAlignment="1">
      <alignment horizontal="center" vertical="center"/>
    </xf>
    <xf numFmtId="0" fontId="44" fillId="0" borderId="9" xfId="0" applyFont="1" applyBorder="1" applyAlignment="1">
      <alignment horizontal="center" vertical="center"/>
    </xf>
    <xf numFmtId="0" fontId="54" fillId="0" borderId="12" xfId="0" applyFont="1" applyBorder="1" applyAlignment="1">
      <alignment horizontal="center" vertical="center" textRotation="255"/>
    </xf>
    <xf numFmtId="0" fontId="54" fillId="0" borderId="80" xfId="0" applyFont="1" applyBorder="1" applyAlignment="1">
      <alignment horizontal="center" vertical="center" textRotation="255"/>
    </xf>
    <xf numFmtId="0" fontId="54" fillId="0" borderId="29" xfId="0" applyFont="1" applyBorder="1" applyAlignment="1">
      <alignment horizontal="center" vertical="center" textRotation="255"/>
    </xf>
    <xf numFmtId="0" fontId="54" fillId="0" borderId="1" xfId="0" applyFont="1" applyBorder="1" applyAlignment="1">
      <alignment horizontal="center" vertical="center"/>
    </xf>
    <xf numFmtId="0" fontId="54" fillId="0" borderId="5" xfId="0" applyFont="1" applyBorder="1" applyAlignment="1">
      <alignment horizontal="center" vertical="center"/>
    </xf>
    <xf numFmtId="0" fontId="54" fillId="0" borderId="4"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4" fillId="0" borderId="31" xfId="0" applyFont="1" applyBorder="1" applyAlignment="1">
      <alignment horizontal="right" vertical="center"/>
    </xf>
    <xf numFmtId="0" fontId="54" fillId="0" borderId="10" xfId="0" applyFont="1" applyBorder="1" applyAlignment="1">
      <alignment horizontal="right" vertical="center"/>
    </xf>
    <xf numFmtId="0" fontId="54" fillId="0" borderId="11" xfId="0" applyFont="1" applyBorder="1" applyAlignment="1">
      <alignment horizontal="right" vertical="center"/>
    </xf>
    <xf numFmtId="180" fontId="44" fillId="0" borderId="10" xfId="0" applyNumberFormat="1"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54" fillId="0" borderId="4" xfId="0" applyFont="1" applyBorder="1" applyAlignment="1">
      <alignment vertical="center"/>
    </xf>
    <xf numFmtId="0" fontId="54" fillId="0" borderId="1" xfId="0" applyFont="1" applyBorder="1" applyAlignment="1">
      <alignment vertical="center"/>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6" xfId="0" applyFont="1" applyBorder="1" applyAlignment="1">
      <alignment horizontal="left" vertical="center" wrapText="1"/>
    </xf>
    <xf numFmtId="0" fontId="54" fillId="0" borderId="2"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44" fillId="0" borderId="31" xfId="0" applyFont="1" applyBorder="1" applyAlignment="1">
      <alignment horizontal="center" vertical="center"/>
    </xf>
    <xf numFmtId="0" fontId="49" fillId="0" borderId="0" xfId="0" applyFont="1" applyBorder="1" applyAlignment="1">
      <alignment horizontal="center" vertical="center"/>
    </xf>
    <xf numFmtId="0" fontId="58" fillId="0" borderId="7" xfId="0" applyFont="1" applyFill="1" applyBorder="1" applyAlignment="1">
      <alignment horizontal="left" vertical="center"/>
    </xf>
    <xf numFmtId="0" fontId="58" fillId="0" borderId="3" xfId="0" applyFont="1" applyFill="1" applyBorder="1" applyAlignment="1">
      <alignment horizontal="left" vertical="center"/>
    </xf>
    <xf numFmtId="0" fontId="58" fillId="0" borderId="31" xfId="0" applyFont="1" applyBorder="1" applyAlignment="1">
      <alignment horizontal="center" vertical="center" wrapText="1"/>
    </xf>
    <xf numFmtId="0" fontId="58" fillId="0" borderId="10" xfId="0" applyFont="1" applyBorder="1" applyAlignment="1">
      <alignment horizontal="center" vertical="center" wrapText="1"/>
    </xf>
    <xf numFmtId="0" fontId="54" fillId="0" borderId="12" xfId="0" applyFont="1" applyBorder="1" applyAlignment="1">
      <alignment horizontal="center" vertical="center"/>
    </xf>
    <xf numFmtId="0" fontId="54" fillId="0" borderId="29" xfId="0" applyFont="1" applyBorder="1" applyAlignment="1">
      <alignment horizontal="center" vertical="center"/>
    </xf>
    <xf numFmtId="0" fontId="54" fillId="0" borderId="80" xfId="0" applyFont="1" applyBorder="1" applyAlignment="1">
      <alignment horizontal="center" vertical="center" wrapText="1"/>
    </xf>
    <xf numFmtId="0" fontId="54" fillId="0" borderId="29" xfId="0" applyFont="1" applyBorder="1" applyAlignment="1">
      <alignment horizontal="center" vertical="center" wrapText="1"/>
    </xf>
    <xf numFmtId="0" fontId="54" fillId="0" borderId="6" xfId="0" applyFont="1" applyBorder="1" applyAlignment="1">
      <alignment vertical="center"/>
    </xf>
    <xf numFmtId="0" fontId="54" fillId="0" borderId="10" xfId="0" applyFont="1" applyBorder="1" applyAlignment="1">
      <alignment horizontal="left" vertical="center"/>
    </xf>
    <xf numFmtId="0" fontId="54" fillId="0" borderId="11" xfId="0" applyFont="1" applyBorder="1" applyAlignment="1">
      <alignment horizontal="left" vertical="center"/>
    </xf>
    <xf numFmtId="0" fontId="54" fillId="0" borderId="9" xfId="0" applyFont="1" applyBorder="1" applyAlignment="1">
      <alignment horizontal="right" vertical="center"/>
    </xf>
    <xf numFmtId="180" fontId="44" fillId="0" borderId="9" xfId="0" applyNumberFormat="1" applyFont="1" applyBorder="1" applyAlignment="1">
      <alignment horizontal="center" vertical="center"/>
    </xf>
    <xf numFmtId="0" fontId="54" fillId="0" borderId="12" xfId="0" applyFont="1" applyBorder="1" applyAlignment="1">
      <alignment horizontal="center" vertical="center" wrapText="1"/>
    </xf>
    <xf numFmtId="0" fontId="54" fillId="0" borderId="6" xfId="0" applyFont="1" applyBorder="1" applyAlignment="1">
      <alignment horizontal="center" vertical="center"/>
    </xf>
    <xf numFmtId="0" fontId="54" fillId="0" borderId="2" xfId="0" applyFont="1" applyBorder="1" applyAlignment="1">
      <alignment horizontal="center" vertical="center"/>
    </xf>
    <xf numFmtId="0" fontId="47" fillId="0" borderId="0" xfId="0" applyFont="1" applyBorder="1" applyAlignment="1">
      <alignment horizontal="center" vertical="center"/>
    </xf>
    <xf numFmtId="0" fontId="47" fillId="0" borderId="31" xfId="0" applyFont="1" applyBorder="1" applyAlignment="1">
      <alignment horizontal="center" vertical="center"/>
    </xf>
    <xf numFmtId="0" fontId="47" fillId="0" borderId="31"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11" xfId="0" applyFont="1" applyBorder="1" applyAlignment="1">
      <alignment horizontal="center" vertical="center" shrinkToFit="1"/>
    </xf>
    <xf numFmtId="0" fontId="53" fillId="0" borderId="3" xfId="0" applyFont="1" applyBorder="1" applyAlignment="1">
      <alignment horizontal="center" vertical="center"/>
    </xf>
    <xf numFmtId="180" fontId="46" fillId="0" borderId="31" xfId="0" applyNumberFormat="1" applyFont="1" applyBorder="1" applyAlignment="1">
      <alignment horizontal="left" vertical="center" shrinkToFit="1"/>
    </xf>
    <xf numFmtId="180" fontId="46" fillId="0" borderId="10" xfId="0" applyNumberFormat="1" applyFont="1" applyBorder="1" applyAlignment="1">
      <alignment horizontal="left" vertical="center" shrinkToFit="1"/>
    </xf>
    <xf numFmtId="0" fontId="54" fillId="0" borderId="9" xfId="0" applyFont="1" applyBorder="1" applyAlignment="1">
      <alignment horizontal="center" vertical="center" textRotation="255"/>
    </xf>
    <xf numFmtId="0" fontId="47" fillId="0" borderId="9" xfId="0" applyFont="1" applyBorder="1" applyAlignment="1">
      <alignment horizontal="center" vertical="center"/>
    </xf>
    <xf numFmtId="3" fontId="55" fillId="0" borderId="0" xfId="0" applyNumberFormat="1" applyFont="1" applyBorder="1" applyAlignment="1">
      <alignment horizontal="right" vertical="center"/>
    </xf>
    <xf numFmtId="0" fontId="55" fillId="0" borderId="0" xfId="0" applyFont="1" applyBorder="1" applyAlignment="1">
      <alignment horizontal="right" vertical="center"/>
    </xf>
    <xf numFmtId="0" fontId="54" fillId="0" borderId="31" xfId="0" applyFont="1" applyBorder="1" applyAlignment="1">
      <alignment horizontal="center" vertical="center"/>
    </xf>
    <xf numFmtId="0" fontId="54" fillId="0" borderId="10" xfId="0" applyFont="1" applyBorder="1" applyAlignment="1">
      <alignment horizontal="center" vertical="center"/>
    </xf>
    <xf numFmtId="0" fontId="54" fillId="0" borderId="11" xfId="0" applyFont="1" applyBorder="1" applyAlignment="1">
      <alignment horizontal="center" vertical="center"/>
    </xf>
    <xf numFmtId="0" fontId="55" fillId="0" borderId="9" xfId="0" applyFont="1" applyBorder="1" applyAlignment="1">
      <alignment horizontal="right" vertical="center"/>
    </xf>
    <xf numFmtId="0" fontId="54" fillId="0" borderId="80" xfId="0" applyFont="1" applyBorder="1" applyAlignment="1">
      <alignment horizontal="center" vertical="center"/>
    </xf>
    <xf numFmtId="0" fontId="45" fillId="0" borderId="0" xfId="0" applyFont="1" applyAlignment="1">
      <alignment horizontal="center" vertical="center"/>
    </xf>
    <xf numFmtId="0" fontId="45" fillId="0" borderId="13"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87" xfId="0" applyFont="1" applyBorder="1" applyAlignment="1">
      <alignment horizontal="center" vertical="center" wrapText="1"/>
    </xf>
    <xf numFmtId="0" fontId="45" fillId="0" borderId="20" xfId="0" applyFont="1" applyBorder="1" applyAlignment="1">
      <alignment vertical="center" wrapText="1"/>
    </xf>
    <xf numFmtId="0" fontId="45" fillId="0" borderId="59" xfId="0" applyFont="1" applyBorder="1" applyAlignment="1">
      <alignment vertical="center" wrapText="1"/>
    </xf>
    <xf numFmtId="0" fontId="45" fillId="0" borderId="60" xfId="0" applyFont="1" applyBorder="1" applyAlignment="1">
      <alignment vertical="center" wrapText="1"/>
    </xf>
    <xf numFmtId="0" fontId="45" fillId="0" borderId="0" xfId="0" applyFont="1" applyAlignment="1">
      <alignment horizontal="left" vertical="center"/>
    </xf>
    <xf numFmtId="0" fontId="45" fillId="0" borderId="0" xfId="0" applyFont="1" applyAlignment="1">
      <alignment horizontal="left" vertical="top" wrapText="1"/>
    </xf>
    <xf numFmtId="0" fontId="45" fillId="0" borderId="0" xfId="0" applyFont="1" applyAlignment="1">
      <alignment horizontal="left" vertical="top"/>
    </xf>
    <xf numFmtId="0" fontId="45" fillId="0" borderId="0" xfId="0" applyFont="1" applyAlignment="1">
      <alignment horizontal="left" vertical="center" wrapText="1"/>
    </xf>
    <xf numFmtId="0" fontId="45" fillId="0" borderId="85" xfId="0" applyFont="1" applyBorder="1" applyAlignment="1">
      <alignment horizontal="left" vertical="center" wrapText="1" indent="1"/>
    </xf>
    <xf numFmtId="0" fontId="45" fillId="0" borderId="86" xfId="0" applyFont="1" applyBorder="1" applyAlignment="1">
      <alignment horizontal="left" vertical="center" wrapText="1" indent="1"/>
    </xf>
    <xf numFmtId="0" fontId="45" fillId="0" borderId="0" xfId="0" applyFont="1" applyBorder="1" applyAlignment="1">
      <alignment horizontal="center" vertical="center"/>
    </xf>
    <xf numFmtId="0" fontId="45" fillId="0" borderId="11" xfId="0" applyFont="1" applyBorder="1" applyAlignment="1" applyProtection="1">
      <alignment horizontal="center" vertical="center" wrapText="1"/>
      <protection locked="0"/>
    </xf>
    <xf numFmtId="0" fontId="45" fillId="0" borderId="72" xfId="0" applyFont="1" applyBorder="1" applyAlignment="1" applyProtection="1">
      <alignment horizontal="center" vertical="center" wrapText="1"/>
      <protection locked="0"/>
    </xf>
    <xf numFmtId="0" fontId="45" fillId="0" borderId="92" xfId="0" applyFont="1" applyBorder="1" applyAlignment="1" applyProtection="1">
      <alignment horizontal="center" vertical="center" wrapText="1"/>
      <protection locked="0"/>
    </xf>
    <xf numFmtId="0" fontId="45" fillId="0" borderId="74" xfId="0" applyFont="1" applyBorder="1" applyAlignment="1" applyProtection="1">
      <alignment horizontal="center" vertical="center" wrapText="1"/>
      <protection locked="0"/>
    </xf>
    <xf numFmtId="0" fontId="61" fillId="0" borderId="0" xfId="0" applyFont="1" applyAlignment="1">
      <alignment horizontal="center" vertical="center"/>
    </xf>
    <xf numFmtId="0" fontId="45" fillId="0" borderId="0" xfId="0" applyFont="1" applyBorder="1" applyAlignment="1">
      <alignment horizontal="center" vertical="center" wrapText="1"/>
    </xf>
    <xf numFmtId="0" fontId="45" fillId="0" borderId="46" xfId="0" applyFont="1" applyBorder="1" applyAlignment="1">
      <alignment horizontal="center" vertical="center" wrapText="1"/>
    </xf>
    <xf numFmtId="0" fontId="45" fillId="0" borderId="90" xfId="0" applyFont="1" applyBorder="1" applyAlignment="1" applyProtection="1">
      <alignment horizontal="center" vertical="center" wrapText="1"/>
      <protection locked="0"/>
    </xf>
    <xf numFmtId="0" fontId="45" fillId="0" borderId="91" xfId="0" applyFont="1" applyBorder="1" applyAlignment="1" applyProtection="1">
      <alignment horizontal="center" vertical="center" wrapText="1"/>
      <protection locked="0"/>
    </xf>
    <xf numFmtId="180" fontId="45" fillId="0" borderId="81" xfId="0" applyNumberFormat="1" applyFont="1" applyBorder="1" applyAlignment="1" applyProtection="1">
      <alignment horizontal="right" vertical="center" wrapText="1"/>
      <protection locked="0"/>
    </xf>
    <xf numFmtId="180" fontId="45" fillId="0" borderId="31" xfId="0" applyNumberFormat="1" applyFont="1" applyBorder="1" applyAlignment="1" applyProtection="1">
      <alignment horizontal="right" vertical="center" wrapText="1"/>
      <protection locked="0"/>
    </xf>
    <xf numFmtId="180" fontId="45" fillId="0" borderId="82" xfId="0" applyNumberFormat="1" applyFont="1" applyBorder="1" applyAlignment="1" applyProtection="1">
      <alignment horizontal="right" vertical="center" wrapText="1"/>
      <protection locked="0"/>
    </xf>
    <xf numFmtId="180" fontId="45" fillId="0" borderId="34" xfId="0" applyNumberFormat="1" applyFont="1" applyBorder="1" applyAlignment="1" applyProtection="1">
      <alignment horizontal="right" vertical="center" wrapText="1"/>
      <protection locked="0"/>
    </xf>
    <xf numFmtId="0" fontId="45" fillId="0" borderId="83" xfId="0" applyFont="1" applyBorder="1" applyAlignment="1">
      <alignment horizontal="center" vertical="center" wrapText="1"/>
    </xf>
    <xf numFmtId="0" fontId="45" fillId="0" borderId="84" xfId="0" applyFont="1" applyBorder="1" applyAlignment="1">
      <alignment horizontal="center" vertical="center" wrapText="1"/>
    </xf>
    <xf numFmtId="0" fontId="45" fillId="0" borderId="38" xfId="0" applyFont="1" applyBorder="1" applyAlignment="1">
      <alignment horizontal="center" vertical="center" wrapText="1"/>
    </xf>
    <xf numFmtId="0" fontId="45" fillId="0" borderId="20" xfId="0" applyFont="1" applyBorder="1" applyAlignment="1">
      <alignment horizontal="center" vertical="center" wrapText="1"/>
    </xf>
    <xf numFmtId="0" fontId="45" fillId="0" borderId="60" xfId="0" applyFont="1" applyBorder="1" applyAlignment="1">
      <alignment horizontal="center" vertical="center" wrapText="1"/>
    </xf>
    <xf numFmtId="0" fontId="45" fillId="0" borderId="37" xfId="0" applyFont="1" applyBorder="1" applyAlignment="1">
      <alignment vertical="center" wrapText="1"/>
    </xf>
    <xf numFmtId="0" fontId="45" fillId="0" borderId="86" xfId="0" applyFont="1" applyBorder="1" applyAlignment="1">
      <alignment vertical="center" wrapText="1"/>
    </xf>
    <xf numFmtId="181" fontId="45" fillId="0" borderId="39" xfId="0" applyNumberFormat="1" applyFont="1" applyBorder="1" applyAlignment="1">
      <alignment vertical="center" wrapText="1"/>
    </xf>
    <xf numFmtId="181" fontId="45" fillId="0" borderId="87" xfId="0" applyNumberFormat="1" applyFont="1" applyBorder="1" applyAlignment="1">
      <alignment vertical="center" wrapText="1"/>
    </xf>
    <xf numFmtId="180" fontId="45" fillId="0" borderId="88" xfId="0" applyNumberFormat="1" applyFont="1" applyBorder="1" applyAlignment="1" applyProtection="1">
      <alignment horizontal="right" vertical="center" wrapText="1"/>
      <protection locked="0"/>
    </xf>
    <xf numFmtId="180" fontId="45" fillId="0" borderId="89" xfId="0" applyNumberFormat="1" applyFont="1" applyBorder="1" applyAlignment="1" applyProtection="1">
      <alignment horizontal="right" vertical="center" wrapText="1"/>
      <protection locked="0"/>
    </xf>
    <xf numFmtId="0" fontId="63" fillId="0" borderId="0" xfId="3" applyFont="1" applyAlignment="1">
      <alignment horizontal="center" vertical="center"/>
    </xf>
    <xf numFmtId="0" fontId="63" fillId="2" borderId="33" xfId="3" applyFont="1" applyFill="1" applyBorder="1" applyAlignment="1">
      <alignment horizontal="center" vertical="center"/>
    </xf>
    <xf numFmtId="0" fontId="63" fillId="2" borderId="74" xfId="3" applyFont="1" applyFill="1" applyBorder="1" applyAlignment="1">
      <alignment horizontal="center" vertical="center"/>
    </xf>
    <xf numFmtId="0" fontId="63" fillId="2" borderId="93" xfId="3" applyFont="1" applyFill="1" applyBorder="1" applyAlignment="1">
      <alignment horizontal="center" vertical="center"/>
    </xf>
    <xf numFmtId="0" fontId="63" fillId="2" borderId="34" xfId="3" applyFont="1" applyFill="1" applyBorder="1" applyAlignment="1">
      <alignment horizontal="center" vertical="center"/>
    </xf>
    <xf numFmtId="0" fontId="63" fillId="2" borderId="11" xfId="3" applyFont="1" applyFill="1" applyBorder="1" applyAlignment="1">
      <alignment horizontal="center" vertical="center"/>
    </xf>
    <xf numFmtId="0" fontId="63" fillId="2" borderId="9" xfId="3" applyFont="1" applyFill="1" applyBorder="1" applyAlignment="1">
      <alignment horizontal="center" vertical="center"/>
    </xf>
    <xf numFmtId="0" fontId="63" fillId="0" borderId="0" xfId="3" applyFont="1" applyBorder="1" applyAlignment="1">
      <alignment horizontal="center" vertical="center"/>
    </xf>
    <xf numFmtId="0" fontId="63" fillId="0" borderId="9" xfId="3" applyFont="1" applyBorder="1" applyAlignment="1">
      <alignment horizontal="center" vertical="center"/>
    </xf>
    <xf numFmtId="0" fontId="63" fillId="0" borderId="31" xfId="3" applyFont="1" applyBorder="1" applyAlignment="1">
      <alignment horizontal="center" vertical="center"/>
    </xf>
    <xf numFmtId="0" fontId="63" fillId="0" borderId="10" xfId="3" applyFont="1" applyBorder="1" applyAlignment="1">
      <alignment horizontal="center" vertical="center"/>
    </xf>
    <xf numFmtId="0" fontId="63" fillId="0" borderId="11" xfId="3" applyFont="1" applyBorder="1" applyAlignment="1">
      <alignment horizontal="center" vertical="center"/>
    </xf>
    <xf numFmtId="0" fontId="63" fillId="2" borderId="72" xfId="3" applyFont="1" applyFill="1" applyBorder="1" applyAlignment="1">
      <alignment horizontal="center" vertical="center"/>
    </xf>
    <xf numFmtId="0" fontId="63" fillId="2" borderId="94" xfId="3" applyFont="1" applyFill="1" applyBorder="1" applyAlignment="1">
      <alignment horizontal="center" vertical="center"/>
    </xf>
    <xf numFmtId="0" fontId="63" fillId="2" borderId="31" xfId="3" applyFont="1" applyFill="1" applyBorder="1" applyAlignment="1">
      <alignment horizontal="center" vertical="center"/>
    </xf>
    <xf numFmtId="0" fontId="71" fillId="0" borderId="31" xfId="3" applyFont="1" applyBorder="1" applyAlignment="1">
      <alignment horizontal="left" vertical="center" wrapText="1"/>
    </xf>
    <xf numFmtId="0" fontId="71" fillId="0" borderId="10" xfId="3" applyFont="1" applyBorder="1" applyAlignment="1">
      <alignment horizontal="left" vertical="center" wrapText="1"/>
    </xf>
    <xf numFmtId="0" fontId="63" fillId="0" borderId="93" xfId="3" applyFont="1" applyBorder="1" applyAlignment="1">
      <alignment horizontal="center" vertical="center"/>
    </xf>
    <xf numFmtId="0" fontId="63" fillId="0" borderId="33" xfId="3" applyFont="1" applyBorder="1" applyAlignment="1">
      <alignment horizontal="center" vertical="center"/>
    </xf>
    <xf numFmtId="0" fontId="63" fillId="0" borderId="94" xfId="3" applyFont="1" applyBorder="1" applyAlignment="1">
      <alignment horizontal="center" vertical="center"/>
    </xf>
    <xf numFmtId="0" fontId="47" fillId="2" borderId="9" xfId="3" applyFont="1" applyFill="1" applyBorder="1" applyAlignment="1">
      <alignment horizontal="center" vertical="center"/>
    </xf>
    <xf numFmtId="0" fontId="47" fillId="2" borderId="72" xfId="3" applyFont="1" applyFill="1" applyBorder="1" applyAlignment="1">
      <alignment horizontal="center" vertical="center"/>
    </xf>
    <xf numFmtId="0" fontId="47" fillId="2" borderId="94" xfId="3" applyFont="1" applyFill="1" applyBorder="1" applyAlignment="1">
      <alignment horizontal="center" vertical="center"/>
    </xf>
    <xf numFmtId="0" fontId="47" fillId="2" borderId="31" xfId="3" applyFont="1" applyFill="1" applyBorder="1" applyAlignment="1">
      <alignment horizontal="center" vertical="center"/>
    </xf>
    <xf numFmtId="0" fontId="74" fillId="0" borderId="31" xfId="3" applyFont="1" applyBorder="1" applyAlignment="1">
      <alignment horizontal="center" vertical="center" wrapText="1"/>
    </xf>
    <xf numFmtId="0" fontId="74" fillId="0" borderId="11" xfId="3" applyFont="1" applyBorder="1" applyAlignment="1">
      <alignment horizontal="center" vertical="center" wrapText="1"/>
    </xf>
    <xf numFmtId="0" fontId="47" fillId="0" borderId="31" xfId="3" applyFont="1" applyBorder="1" applyAlignment="1">
      <alignment horizontal="center" vertical="center"/>
    </xf>
    <xf numFmtId="0" fontId="47" fillId="0" borderId="10" xfId="3" applyFont="1" applyBorder="1" applyAlignment="1">
      <alignment horizontal="center" vertical="center"/>
    </xf>
    <xf numFmtId="0" fontId="47" fillId="0" borderId="11" xfId="3" applyFont="1" applyBorder="1" applyAlignment="1">
      <alignment horizontal="center" vertical="center"/>
    </xf>
    <xf numFmtId="0" fontId="47" fillId="0" borderId="94" xfId="3" applyFont="1" applyBorder="1" applyAlignment="1">
      <alignment horizontal="center" vertical="center"/>
    </xf>
    <xf numFmtId="0" fontId="47" fillId="0" borderId="9" xfId="3" applyFont="1" applyBorder="1" applyAlignment="1">
      <alignment horizontal="center" vertical="center"/>
    </xf>
    <xf numFmtId="0" fontId="47" fillId="0" borderId="9" xfId="3" applyFont="1" applyBorder="1" applyAlignment="1">
      <alignment horizontal="center" vertical="center" shrinkToFit="1"/>
    </xf>
    <xf numFmtId="0" fontId="67" fillId="0" borderId="3" xfId="3" applyFont="1" applyBorder="1" applyAlignment="1">
      <alignment horizontal="left" vertical="center"/>
    </xf>
    <xf numFmtId="0" fontId="67" fillId="0" borderId="0" xfId="3" applyFont="1" applyBorder="1" applyAlignment="1">
      <alignment horizontal="left" vertical="center"/>
    </xf>
    <xf numFmtId="0" fontId="67" fillId="0" borderId="9" xfId="3" applyFont="1" applyBorder="1" applyAlignment="1">
      <alignment horizontal="center" vertical="center"/>
    </xf>
    <xf numFmtId="0" fontId="63" fillId="0" borderId="4" xfId="3" applyFont="1" applyBorder="1" applyAlignment="1">
      <alignment horizontal="center" vertical="center"/>
    </xf>
    <xf numFmtId="0" fontId="63" fillId="0" borderId="1" xfId="3" applyFont="1" applyBorder="1" applyAlignment="1">
      <alignment horizontal="center" vertical="center"/>
    </xf>
    <xf numFmtId="0" fontId="63" fillId="0" borderId="7" xfId="3" applyFont="1" applyBorder="1" applyAlignment="1">
      <alignment horizontal="center" vertical="center"/>
    </xf>
    <xf numFmtId="0" fontId="63" fillId="0" borderId="3" xfId="3" applyFont="1" applyBorder="1" applyAlignment="1">
      <alignment horizontal="center" vertical="center"/>
    </xf>
    <xf numFmtId="0" fontId="70" fillId="0" borderId="12" xfId="3" applyFont="1" applyBorder="1" applyAlignment="1">
      <alignment horizontal="center" vertical="center" wrapText="1"/>
    </xf>
    <xf numFmtId="0" fontId="70" fillId="0" borderId="29" xfId="3" applyFont="1" applyBorder="1" applyAlignment="1">
      <alignment horizontal="center" vertical="center" wrapText="1"/>
    </xf>
    <xf numFmtId="0" fontId="73" fillId="0" borderId="9" xfId="3" applyFont="1" applyBorder="1" applyAlignment="1">
      <alignment horizontal="center" vertical="center" wrapText="1"/>
    </xf>
    <xf numFmtId="0" fontId="73" fillId="0" borderId="4" xfId="3" applyFont="1" applyBorder="1" applyAlignment="1">
      <alignment horizontal="center" vertical="center" wrapText="1"/>
    </xf>
    <xf numFmtId="0" fontId="73" fillId="0" borderId="1" xfId="3" applyFont="1" applyBorder="1" applyAlignment="1">
      <alignment horizontal="center" vertical="center" wrapText="1"/>
    </xf>
    <xf numFmtId="0" fontId="73" fillId="0" borderId="7" xfId="3" applyFont="1" applyBorder="1" applyAlignment="1">
      <alignment horizontal="center" vertical="center" wrapText="1"/>
    </xf>
    <xf numFmtId="0" fontId="73" fillId="0" borderId="3" xfId="3" applyFont="1" applyBorder="1" applyAlignment="1">
      <alignment horizontal="center" vertical="center" wrapText="1"/>
    </xf>
    <xf numFmtId="0" fontId="73" fillId="0" borderId="95" xfId="3" applyFont="1" applyBorder="1" applyAlignment="1">
      <alignment horizontal="center" vertical="center"/>
    </xf>
    <xf numFmtId="0" fontId="73" fillId="0" borderId="96" xfId="3" applyFont="1" applyBorder="1" applyAlignment="1">
      <alignment horizontal="center" vertical="center"/>
    </xf>
    <xf numFmtId="0" fontId="73" fillId="2" borderId="67" xfId="3" applyFont="1" applyFill="1" applyBorder="1" applyAlignment="1">
      <alignment horizontal="center" vertical="center" wrapText="1"/>
    </xf>
    <xf numFmtId="0" fontId="73" fillId="2" borderId="87" xfId="3" applyFont="1" applyFill="1" applyBorder="1" applyAlignment="1">
      <alignment horizontal="center" vertical="center" wrapText="1"/>
    </xf>
    <xf numFmtId="0" fontId="73" fillId="2" borderId="7" xfId="3" applyFont="1" applyFill="1" applyBorder="1" applyAlignment="1">
      <alignment horizontal="center" vertical="center" wrapText="1"/>
    </xf>
    <xf numFmtId="0" fontId="73" fillId="2" borderId="76" xfId="3" applyFont="1" applyFill="1" applyBorder="1" applyAlignment="1">
      <alignment horizontal="center" vertical="center" wrapText="1"/>
    </xf>
    <xf numFmtId="0" fontId="70" fillId="2" borderId="95" xfId="3" applyFont="1" applyFill="1" applyBorder="1" applyAlignment="1">
      <alignment horizontal="center" vertical="center"/>
    </xf>
    <xf numFmtId="0" fontId="70" fillId="2" borderId="96" xfId="3" applyFont="1" applyFill="1" applyBorder="1" applyAlignment="1">
      <alignment horizontal="center" vertical="center"/>
    </xf>
    <xf numFmtId="0" fontId="73" fillId="2" borderId="1" xfId="3" applyFont="1" applyFill="1" applyBorder="1" applyAlignment="1">
      <alignment horizontal="center" vertical="center" wrapText="1"/>
    </xf>
    <xf numFmtId="0" fontId="73" fillId="2" borderId="5" xfId="3" applyFont="1" applyFill="1" applyBorder="1" applyAlignment="1">
      <alignment horizontal="center" vertical="center" wrapText="1"/>
    </xf>
    <xf numFmtId="0" fontId="73" fillId="2" borderId="3" xfId="3" applyFont="1" applyFill="1" applyBorder="1" applyAlignment="1">
      <alignment horizontal="center" vertical="center" wrapText="1"/>
    </xf>
    <xf numFmtId="0" fontId="73" fillId="2" borderId="8" xfId="3" applyFont="1" applyFill="1" applyBorder="1" applyAlignment="1">
      <alignment horizontal="center" vertical="center" wrapText="1"/>
    </xf>
    <xf numFmtId="0" fontId="73" fillId="0" borderId="18" xfId="3" applyFont="1" applyBorder="1" applyAlignment="1">
      <alignment horizontal="center" vertical="center" wrapText="1"/>
    </xf>
    <xf numFmtId="0" fontId="73" fillId="0" borderId="11" xfId="3" applyFont="1" applyBorder="1" applyAlignment="1">
      <alignment horizontal="center" vertical="center" wrapText="1"/>
    </xf>
    <xf numFmtId="0" fontId="67" fillId="0" borderId="31" xfId="3" applyFont="1" applyBorder="1" applyAlignment="1">
      <alignment horizontal="center" vertical="center" wrapText="1"/>
    </xf>
    <xf numFmtId="0" fontId="67" fillId="0" borderId="11" xfId="3" applyFont="1" applyBorder="1" applyAlignment="1">
      <alignment horizontal="center" vertical="center" wrapText="1"/>
    </xf>
    <xf numFmtId="0" fontId="73" fillId="2" borderId="18" xfId="3" applyFont="1" applyFill="1" applyBorder="1" applyAlignment="1">
      <alignment horizontal="center" vertical="center" wrapText="1"/>
    </xf>
    <xf numFmtId="0" fontId="73" fillId="2" borderId="10" xfId="3" applyFont="1" applyFill="1" applyBorder="1" applyAlignment="1">
      <alignment horizontal="center" vertical="center" wrapText="1"/>
    </xf>
    <xf numFmtId="0" fontId="67" fillId="2" borderId="9" xfId="3" applyFont="1" applyFill="1" applyBorder="1" applyAlignment="1">
      <alignment horizontal="center" vertical="center"/>
    </xf>
    <xf numFmtId="0" fontId="47" fillId="0" borderId="31" xfId="3" applyFont="1" applyBorder="1" applyAlignment="1">
      <alignment horizontal="center" vertical="center" wrapText="1"/>
    </xf>
    <xf numFmtId="0" fontId="47" fillId="0" borderId="10" xfId="3" applyFont="1" applyBorder="1" applyAlignment="1">
      <alignment horizontal="center" vertical="center" wrapText="1"/>
    </xf>
    <xf numFmtId="0" fontId="47" fillId="0" borderId="11" xfId="3" applyFont="1" applyBorder="1" applyAlignment="1">
      <alignment horizontal="center" vertical="center" wrapText="1"/>
    </xf>
    <xf numFmtId="0" fontId="63" fillId="0" borderId="1" xfId="3" applyFont="1" applyBorder="1" applyAlignment="1">
      <alignment horizontal="left"/>
    </xf>
    <xf numFmtId="0" fontId="67" fillId="0" borderId="0" xfId="3" applyFont="1" applyAlignment="1">
      <alignment horizontal="left" vertical="center"/>
    </xf>
    <xf numFmtId="0" fontId="63" fillId="0" borderId="0" xfId="3" applyFont="1" applyAlignment="1">
      <alignment vertical="center"/>
    </xf>
    <xf numFmtId="0" fontId="63" fillId="0" borderId="9" xfId="3" applyFont="1" applyBorder="1" applyAlignment="1">
      <alignment horizontal="center" vertical="center" wrapText="1"/>
    </xf>
    <xf numFmtId="0" fontId="64" fillId="0" borderId="0" xfId="3" applyFont="1" applyAlignment="1">
      <alignment horizontal="left" vertical="center"/>
    </xf>
    <xf numFmtId="0" fontId="67" fillId="0" borderId="9" xfId="3" applyFont="1" applyBorder="1" applyAlignment="1">
      <alignment horizontal="center" vertical="center" wrapText="1"/>
    </xf>
    <xf numFmtId="0" fontId="63" fillId="0" borderId="31" xfId="3" applyFont="1" applyBorder="1" applyAlignment="1">
      <alignment horizontal="center" vertical="center" wrapText="1"/>
    </xf>
    <xf numFmtId="0" fontId="63" fillId="0" borderId="10" xfId="3" applyFont="1" applyBorder="1" applyAlignment="1">
      <alignment horizontal="center" vertical="center" wrapText="1"/>
    </xf>
    <xf numFmtId="0" fontId="63" fillId="0" borderId="11" xfId="3" applyFont="1" applyBorder="1" applyAlignment="1">
      <alignment horizontal="center" vertical="center" wrapText="1"/>
    </xf>
    <xf numFmtId="0" fontId="68" fillId="0" borderId="9" xfId="3" applyFont="1" applyBorder="1" applyAlignment="1">
      <alignment horizontal="center" vertical="center" wrapText="1"/>
    </xf>
    <xf numFmtId="0" fontId="71" fillId="0" borderId="31" xfId="3" applyFont="1" applyBorder="1" applyAlignment="1">
      <alignment horizontal="center" vertical="center" shrinkToFit="1"/>
    </xf>
    <xf numFmtId="0" fontId="71" fillId="0" borderId="10" xfId="3" applyFont="1" applyBorder="1" applyAlignment="1">
      <alignment horizontal="center" vertical="center" shrinkToFit="1"/>
    </xf>
    <xf numFmtId="0" fontId="71" fillId="0" borderId="11" xfId="3" applyFont="1" applyBorder="1" applyAlignment="1">
      <alignment horizontal="center" vertical="center" shrinkToFit="1"/>
    </xf>
    <xf numFmtId="0" fontId="70" fillId="0" borderId="31" xfId="3" applyFont="1" applyBorder="1" applyAlignment="1">
      <alignment horizontal="center" vertical="center" shrinkToFit="1"/>
    </xf>
    <xf numFmtId="0" fontId="70" fillId="0" borderId="10" xfId="3" applyFont="1" applyBorder="1" applyAlignment="1">
      <alignment horizontal="center" vertical="center" shrinkToFit="1"/>
    </xf>
    <xf numFmtId="0" fontId="70" fillId="0" borderId="11" xfId="3" applyFont="1" applyBorder="1" applyAlignment="1">
      <alignment horizontal="center" vertical="center" shrinkToFit="1"/>
    </xf>
    <xf numFmtId="0" fontId="70" fillId="0" borderId="31" xfId="3" applyFont="1" applyBorder="1" applyAlignment="1">
      <alignment horizontal="center" vertical="center" wrapText="1"/>
    </xf>
    <xf numFmtId="0" fontId="70" fillId="0" borderId="10" xfId="3" applyFont="1" applyBorder="1" applyAlignment="1">
      <alignment horizontal="center" vertical="center" wrapText="1"/>
    </xf>
    <xf numFmtId="0" fontId="70" fillId="0" borderId="11" xfId="3" applyFont="1" applyBorder="1" applyAlignment="1">
      <alignment horizontal="center" vertical="center" wrapText="1"/>
    </xf>
    <xf numFmtId="0" fontId="63" fillId="0" borderId="9" xfId="3" applyFont="1" applyBorder="1" applyAlignment="1">
      <alignment horizontal="center" vertical="center" shrinkToFit="1"/>
    </xf>
    <xf numFmtId="0" fontId="70" fillId="0" borderId="9" xfId="3" applyFont="1" applyBorder="1" applyAlignment="1">
      <alignment horizontal="center" vertical="top" wrapText="1"/>
    </xf>
    <xf numFmtId="180" fontId="68" fillId="0" borderId="10" xfId="3" applyNumberFormat="1" applyFont="1" applyBorder="1" applyAlignment="1">
      <alignment horizontal="center" vertical="center" shrinkToFit="1"/>
    </xf>
    <xf numFmtId="180" fontId="68" fillId="0" borderId="11" xfId="3" applyNumberFormat="1" applyFont="1" applyBorder="1" applyAlignment="1">
      <alignment horizontal="center" vertical="center" shrinkToFit="1"/>
    </xf>
    <xf numFmtId="180" fontId="68" fillId="0" borderId="31" xfId="3" applyNumberFormat="1" applyFont="1" applyBorder="1" applyAlignment="1">
      <alignment horizontal="center" vertical="center" shrinkToFit="1"/>
    </xf>
    <xf numFmtId="0" fontId="70" fillId="0" borderId="9" xfId="3" applyFont="1" applyBorder="1" applyAlignment="1" applyProtection="1">
      <alignment horizontal="center" vertical="center" wrapText="1"/>
      <protection locked="0"/>
    </xf>
    <xf numFmtId="0" fontId="70" fillId="0" borderId="31" xfId="3" applyFont="1" applyBorder="1" applyAlignment="1" applyProtection="1">
      <alignment horizontal="center" vertical="center" wrapText="1"/>
      <protection locked="0"/>
    </xf>
    <xf numFmtId="0" fontId="70" fillId="0" borderId="10" xfId="3" applyFont="1" applyBorder="1" applyAlignment="1" applyProtection="1">
      <alignment horizontal="center" vertical="center" wrapText="1"/>
      <protection locked="0"/>
    </xf>
    <xf numFmtId="0" fontId="70" fillId="0" borderId="11" xfId="3" applyFont="1" applyBorder="1" applyAlignment="1" applyProtection="1">
      <alignment horizontal="center" vertical="center" wrapText="1"/>
      <protection locked="0"/>
    </xf>
    <xf numFmtId="0" fontId="70" fillId="0" borderId="9" xfId="3" applyFont="1" applyBorder="1" applyAlignment="1">
      <alignment horizontal="center" vertical="center" wrapText="1"/>
    </xf>
    <xf numFmtId="0" fontId="63" fillId="0" borderId="9" xfId="3" applyFont="1" applyBorder="1" applyAlignment="1" applyProtection="1">
      <alignment horizontal="center" vertical="center"/>
      <protection locked="0"/>
    </xf>
    <xf numFmtId="0" fontId="63" fillId="0" borderId="31" xfId="3" applyFont="1" applyBorder="1" applyAlignment="1" applyProtection="1">
      <alignment horizontal="center" vertical="center"/>
      <protection locked="0"/>
    </xf>
    <xf numFmtId="0" fontId="63" fillId="0" borderId="10" xfId="3" applyFont="1" applyBorder="1" applyAlignment="1" applyProtection="1">
      <alignment horizontal="center" vertical="center"/>
      <protection locked="0"/>
    </xf>
    <xf numFmtId="0" fontId="63" fillId="0" borderId="11" xfId="3" applyFont="1" applyBorder="1" applyAlignment="1" applyProtection="1">
      <alignment horizontal="center" vertical="center"/>
      <protection locked="0"/>
    </xf>
    <xf numFmtId="0" fontId="71" fillId="0" borderId="31" xfId="3" applyFont="1" applyBorder="1" applyAlignment="1" applyProtection="1">
      <alignment horizontal="left" vertical="center" wrapText="1"/>
      <protection locked="0"/>
    </xf>
    <xf numFmtId="0" fontId="71" fillId="0" borderId="10" xfId="3" applyFont="1" applyBorder="1" applyAlignment="1" applyProtection="1">
      <alignment horizontal="left" vertical="center" wrapText="1"/>
      <protection locked="0"/>
    </xf>
    <xf numFmtId="0" fontId="63" fillId="0" borderId="94" xfId="3" applyFont="1" applyBorder="1" applyAlignment="1" applyProtection="1">
      <alignment horizontal="center" vertical="center"/>
      <protection locked="0"/>
    </xf>
    <xf numFmtId="0" fontId="63" fillId="2" borderId="94" xfId="3" applyFont="1" applyFill="1" applyBorder="1" applyAlignment="1" applyProtection="1">
      <alignment horizontal="center" vertical="center"/>
      <protection locked="0"/>
    </xf>
    <xf numFmtId="0" fontId="63" fillId="2" borderId="31" xfId="3" applyFont="1" applyFill="1" applyBorder="1" applyAlignment="1" applyProtection="1">
      <alignment horizontal="center" vertical="center"/>
      <protection locked="0"/>
    </xf>
    <xf numFmtId="0" fontId="63" fillId="2" borderId="9" xfId="3" applyFont="1" applyFill="1" applyBorder="1" applyAlignment="1" applyProtection="1">
      <alignment horizontal="center" vertical="center"/>
      <protection locked="0"/>
    </xf>
    <xf numFmtId="0" fontId="63" fillId="2" borderId="72" xfId="3" applyFont="1" applyFill="1" applyBorder="1" applyAlignment="1" applyProtection="1">
      <alignment horizontal="center" vertical="center"/>
      <protection locked="0"/>
    </xf>
    <xf numFmtId="0" fontId="63" fillId="2" borderId="33" xfId="3" applyFont="1" applyFill="1" applyBorder="1" applyAlignment="1" applyProtection="1">
      <alignment horizontal="center" vertical="center"/>
      <protection locked="0"/>
    </xf>
    <xf numFmtId="0" fontId="63" fillId="2" borderId="74" xfId="3" applyFont="1" applyFill="1" applyBorder="1" applyAlignment="1" applyProtection="1">
      <alignment horizontal="center" vertical="center"/>
      <protection locked="0"/>
    </xf>
    <xf numFmtId="0" fontId="63" fillId="2" borderId="93" xfId="3" applyFont="1" applyFill="1" applyBorder="1" applyAlignment="1" applyProtection="1">
      <alignment horizontal="center" vertical="center"/>
      <protection locked="0"/>
    </xf>
    <xf numFmtId="0" fontId="63" fillId="2" borderId="34" xfId="3" applyFont="1" applyFill="1" applyBorder="1" applyAlignment="1" applyProtection="1">
      <alignment horizontal="center" vertical="center"/>
      <protection locked="0"/>
    </xf>
    <xf numFmtId="0" fontId="63" fillId="0" borderId="93" xfId="3" applyFont="1" applyBorder="1" applyAlignment="1" applyProtection="1">
      <alignment horizontal="center" vertical="center"/>
      <protection locked="0"/>
    </xf>
    <xf numFmtId="0" fontId="63" fillId="0" borderId="33" xfId="3" applyFont="1" applyBorder="1" applyAlignment="1" applyProtection="1">
      <alignment horizontal="center" vertical="center"/>
      <protection locked="0"/>
    </xf>
    <xf numFmtId="0" fontId="70" fillId="0" borderId="0" xfId="3" applyFont="1" applyAlignment="1">
      <alignment vertical="center"/>
    </xf>
    <xf numFmtId="0" fontId="47" fillId="0" borderId="24" xfId="3" applyFont="1" applyBorder="1" applyAlignment="1">
      <alignment horizontal="center" vertical="center"/>
    </xf>
    <xf numFmtId="0" fontId="63" fillId="0" borderId="25" xfId="3" applyFont="1" applyBorder="1" applyAlignment="1">
      <alignment horizontal="center" vertical="center"/>
    </xf>
    <xf numFmtId="0" fontId="63" fillId="0" borderId="13" xfId="3" applyFont="1" applyBorder="1" applyAlignment="1">
      <alignment horizontal="center" vertical="center"/>
    </xf>
    <xf numFmtId="0" fontId="63" fillId="0" borderId="52" xfId="3" applyFont="1" applyBorder="1" applyAlignment="1">
      <alignment horizontal="center" vertical="center"/>
    </xf>
    <xf numFmtId="0" fontId="63" fillId="0" borderId="99" xfId="3" applyFont="1" applyBorder="1" applyAlignment="1">
      <alignment horizontal="center" vertical="center"/>
    </xf>
    <xf numFmtId="0" fontId="63" fillId="0" borderId="100" xfId="3" applyFont="1" applyBorder="1" applyAlignment="1">
      <alignment horizontal="center" vertical="center"/>
    </xf>
    <xf numFmtId="0" fontId="63" fillId="0" borderId="99" xfId="3" applyFont="1" applyBorder="1" applyAlignment="1">
      <alignment horizontal="center" vertical="center" textRotation="255"/>
    </xf>
    <xf numFmtId="0" fontId="63" fillId="0" borderId="100" xfId="3" applyFont="1" applyBorder="1" applyAlignment="1">
      <alignment horizontal="center" vertical="center" textRotation="255"/>
    </xf>
    <xf numFmtId="0" fontId="63" fillId="0" borderId="67" xfId="3" applyFont="1" applyBorder="1" applyAlignment="1">
      <alignment horizontal="center" vertical="center" textRotation="255"/>
    </xf>
    <xf numFmtId="0" fontId="63" fillId="0" borderId="68" xfId="3" applyFont="1" applyBorder="1" applyAlignment="1">
      <alignment horizontal="center" vertical="center" textRotation="255"/>
    </xf>
    <xf numFmtId="0" fontId="63" fillId="0" borderId="14" xfId="3" applyFont="1" applyBorder="1" applyAlignment="1">
      <alignment horizontal="center" vertical="center"/>
    </xf>
    <xf numFmtId="0" fontId="63" fillId="0" borderId="90" xfId="3" applyFont="1" applyBorder="1" applyAlignment="1">
      <alignment horizontal="center" vertical="center"/>
    </xf>
    <xf numFmtId="0" fontId="70" fillId="0" borderId="0" xfId="3" applyFont="1" applyAlignment="1">
      <alignment vertical="center" wrapText="1"/>
    </xf>
    <xf numFmtId="0" fontId="73" fillId="2" borderId="97" xfId="3" applyFont="1" applyFill="1" applyBorder="1" applyAlignment="1">
      <alignment horizontal="center" vertical="center" wrapText="1"/>
    </xf>
    <xf numFmtId="0" fontId="73" fillId="2" borderId="98" xfId="3" applyFont="1" applyFill="1" applyBorder="1" applyAlignment="1">
      <alignment horizontal="center" vertical="center" wrapText="1"/>
    </xf>
    <xf numFmtId="0" fontId="73" fillId="2" borderId="49" xfId="3" applyFont="1" applyFill="1" applyBorder="1" applyAlignment="1">
      <alignment horizontal="center" vertical="center" wrapText="1"/>
    </xf>
    <xf numFmtId="0" fontId="63" fillId="2" borderId="14" xfId="3" applyFont="1" applyFill="1" applyBorder="1" applyAlignment="1">
      <alignment horizontal="center" vertical="center"/>
    </xf>
    <xf numFmtId="0" fontId="63" fillId="2" borderId="90" xfId="3" applyFont="1" applyFill="1" applyBorder="1" applyAlignment="1">
      <alignment horizontal="center" vertical="center"/>
    </xf>
    <xf numFmtId="0" fontId="70" fillId="0" borderId="39" xfId="3" applyFont="1" applyBorder="1" applyAlignment="1">
      <alignment vertical="center"/>
    </xf>
    <xf numFmtId="0" fontId="63" fillId="0" borderId="97" xfId="3" applyFont="1" applyBorder="1" applyAlignment="1">
      <alignment horizontal="center" vertical="center" wrapText="1"/>
    </xf>
    <xf numFmtId="0" fontId="63" fillId="0" borderId="98" xfId="3" applyFont="1" applyBorder="1" applyAlignment="1">
      <alignment horizontal="center" vertical="center" wrapText="1"/>
    </xf>
    <xf numFmtId="0" fontId="63" fillId="0" borderId="24" xfId="3" applyFont="1" applyBorder="1" applyAlignment="1">
      <alignment vertical="center" shrinkToFit="1"/>
    </xf>
    <xf numFmtId="180" fontId="63" fillId="0" borderId="25" xfId="3" applyNumberFormat="1" applyFont="1" applyBorder="1" applyAlignment="1">
      <alignment horizontal="center" vertical="center"/>
    </xf>
    <xf numFmtId="0" fontId="81" fillId="2" borderId="309" xfId="5" applyFont="1" applyFill="1" applyBorder="1" applyAlignment="1" applyProtection="1">
      <alignment horizontal="center" vertical="center"/>
      <protection locked="0"/>
    </xf>
    <xf numFmtId="0" fontId="81" fillId="2" borderId="310" xfId="5" applyFont="1" applyFill="1" applyBorder="1" applyAlignment="1" applyProtection="1">
      <alignment horizontal="center" vertical="center"/>
      <protection locked="0"/>
    </xf>
    <xf numFmtId="0" fontId="81" fillId="2" borderId="109" xfId="5" applyFont="1" applyFill="1" applyBorder="1" applyAlignment="1">
      <alignment horizontal="center" vertical="center"/>
    </xf>
    <xf numFmtId="0" fontId="81" fillId="2" borderId="37" xfId="5" applyFont="1" applyFill="1" applyBorder="1" applyAlignment="1">
      <alignment horizontal="center" vertical="center"/>
    </xf>
    <xf numFmtId="0" fontId="80" fillId="2" borderId="13" xfId="0" applyFont="1" applyFill="1" applyBorder="1" applyAlignment="1">
      <alignment horizontal="center" vertical="center"/>
    </xf>
    <xf numFmtId="0" fontId="80" fillId="2" borderId="39" xfId="0" applyFont="1" applyFill="1" applyBorder="1" applyAlignment="1">
      <alignment horizontal="center" vertical="center"/>
    </xf>
    <xf numFmtId="0" fontId="80" fillId="2" borderId="87" xfId="0" applyFont="1" applyFill="1" applyBorder="1" applyAlignment="1">
      <alignment horizontal="center" vertical="center"/>
    </xf>
    <xf numFmtId="0" fontId="81" fillId="2" borderId="85" xfId="0" applyFont="1" applyFill="1" applyBorder="1" applyAlignment="1">
      <alignment horizontal="center" vertical="center"/>
    </xf>
    <xf numFmtId="0" fontId="81" fillId="2" borderId="37" xfId="0" applyFont="1" applyFill="1" applyBorder="1" applyAlignment="1">
      <alignment horizontal="center" vertical="center"/>
    </xf>
    <xf numFmtId="0" fontId="81" fillId="2" borderId="86" xfId="0" applyFont="1" applyFill="1" applyBorder="1" applyAlignment="1">
      <alignment horizontal="center" vertical="center"/>
    </xf>
    <xf numFmtId="0" fontId="89" fillId="2" borderId="85" xfId="0" applyFont="1" applyFill="1" applyBorder="1" applyAlignment="1">
      <alignment horizontal="center" vertical="center"/>
    </xf>
    <xf numFmtId="0" fontId="89" fillId="2" borderId="37" xfId="0" applyFont="1" applyFill="1" applyBorder="1" applyAlignment="1">
      <alignment horizontal="center" vertical="center"/>
    </xf>
    <xf numFmtId="0" fontId="89" fillId="2" borderId="109" xfId="0" applyFont="1" applyFill="1" applyBorder="1" applyAlignment="1">
      <alignment horizontal="center" vertical="center" shrinkToFit="1"/>
    </xf>
    <xf numFmtId="0" fontId="89" fillId="2" borderId="37" xfId="0" applyFont="1" applyFill="1" applyBorder="1" applyAlignment="1">
      <alignment horizontal="center" vertical="center" shrinkToFit="1"/>
    </xf>
    <xf numFmtId="0" fontId="89" fillId="2" borderId="110" xfId="0" applyFont="1" applyFill="1" applyBorder="1" applyAlignment="1">
      <alignment horizontal="center" vertical="center" shrinkToFit="1"/>
    </xf>
    <xf numFmtId="0" fontId="89" fillId="2" borderId="109" xfId="0" applyFont="1" applyFill="1" applyBorder="1" applyAlignment="1">
      <alignment horizontal="center" vertical="center"/>
    </xf>
    <xf numFmtId="0" fontId="89" fillId="2" borderId="110" xfId="0" applyFont="1" applyFill="1" applyBorder="1" applyAlignment="1">
      <alignment horizontal="center" vertical="center"/>
    </xf>
    <xf numFmtId="180" fontId="89" fillId="2" borderId="109" xfId="0" applyNumberFormat="1" applyFont="1" applyFill="1" applyBorder="1" applyAlignment="1">
      <alignment horizontal="center" vertical="center"/>
    </xf>
    <xf numFmtId="180" fontId="89" fillId="2" borderId="37" xfId="0" applyNumberFormat="1" applyFont="1" applyFill="1" applyBorder="1" applyAlignment="1">
      <alignment horizontal="center" vertical="center"/>
    </xf>
    <xf numFmtId="180" fontId="89" fillId="2" borderId="86" xfId="0" applyNumberFormat="1" applyFont="1" applyFill="1" applyBorder="1" applyAlignment="1">
      <alignment horizontal="center" vertical="center"/>
    </xf>
    <xf numFmtId="0" fontId="82" fillId="2" borderId="95" xfId="0" applyFont="1" applyFill="1" applyBorder="1" applyAlignment="1">
      <alignment horizontal="center" vertical="center"/>
    </xf>
    <xf numFmtId="0" fontId="82" fillId="2" borderId="96" xfId="0" applyFont="1" applyFill="1" applyBorder="1" applyAlignment="1">
      <alignment horizontal="center" vertical="center"/>
    </xf>
    <xf numFmtId="0" fontId="83" fillId="2" borderId="95" xfId="0" applyFont="1" applyFill="1" applyBorder="1" applyAlignment="1">
      <alignment horizontal="left" vertical="center"/>
    </xf>
    <xf numFmtId="0" fontId="59" fillId="2" borderId="96" xfId="0" applyFont="1" applyFill="1" applyBorder="1" applyAlignment="1">
      <alignment horizontal="left" vertical="center"/>
    </xf>
    <xf numFmtId="0" fontId="81" fillId="2" borderId="89" xfId="5" applyFont="1" applyFill="1" applyBorder="1" applyAlignment="1" applyProtection="1">
      <alignment horizontal="center" vertical="center"/>
      <protection locked="0"/>
    </xf>
    <xf numFmtId="0" fontId="81" fillId="2" borderId="16" xfId="5" applyFont="1" applyFill="1" applyBorder="1" applyAlignment="1" applyProtection="1">
      <alignment horizontal="center" vertical="center"/>
      <protection locked="0"/>
    </xf>
    <xf numFmtId="0" fontId="81" fillId="2" borderId="31" xfId="5" applyFont="1" applyFill="1" applyBorder="1" applyAlignment="1" applyProtection="1">
      <alignment horizontal="center" vertical="center"/>
      <protection locked="0"/>
    </xf>
    <xf numFmtId="0" fontId="81" fillId="2" borderId="10" xfId="5" applyFont="1" applyFill="1" applyBorder="1" applyAlignment="1" applyProtection="1">
      <alignment horizontal="center" vertical="center"/>
      <protection locked="0"/>
    </xf>
    <xf numFmtId="0" fontId="82" fillId="2" borderId="94" xfId="0" applyFont="1" applyFill="1" applyBorder="1" applyAlignment="1">
      <alignment horizontal="center" vertical="center"/>
    </xf>
    <xf numFmtId="0" fontId="82" fillId="2" borderId="9" xfId="0" applyFont="1" applyFill="1" applyBorder="1" applyAlignment="1">
      <alignment horizontal="center" vertical="center"/>
    </xf>
    <xf numFmtId="0" fontId="59" fillId="2" borderId="18" xfId="0" applyFont="1" applyFill="1" applyBorder="1" applyAlignment="1">
      <alignment horizontal="left" vertical="center"/>
    </xf>
    <xf numFmtId="0" fontId="59" fillId="2" borderId="10" xfId="0" applyFont="1" applyFill="1" applyBorder="1" applyAlignment="1">
      <alignment horizontal="left" vertical="center"/>
    </xf>
    <xf numFmtId="0" fontId="59" fillId="2" borderId="11" xfId="0" applyFont="1" applyFill="1" applyBorder="1" applyAlignment="1">
      <alignment horizontal="left" vertical="center"/>
    </xf>
    <xf numFmtId="0" fontId="59" fillId="2" borderId="94" xfId="0" applyFont="1" applyFill="1" applyBorder="1" applyAlignment="1">
      <alignment horizontal="left" vertical="center"/>
    </xf>
    <xf numFmtId="0" fontId="59" fillId="2" borderId="9" xfId="0" applyFont="1" applyFill="1" applyBorder="1" applyAlignment="1">
      <alignment horizontal="left" vertical="center"/>
    </xf>
    <xf numFmtId="0" fontId="81" fillId="2" borderId="94" xfId="0" applyFont="1" applyFill="1" applyBorder="1" applyAlignment="1">
      <alignment horizontal="left" vertical="center"/>
    </xf>
    <xf numFmtId="0" fontId="81" fillId="2" borderId="9" xfId="0" applyFont="1" applyFill="1" applyBorder="1" applyAlignment="1">
      <alignment horizontal="left" vertical="center"/>
    </xf>
    <xf numFmtId="0" fontId="81" fillId="2" borderId="34" xfId="5" applyFont="1" applyFill="1" applyBorder="1" applyAlignment="1" applyProtection="1">
      <alignment horizontal="center" vertical="center"/>
      <protection locked="0"/>
    </xf>
    <xf numFmtId="0" fontId="81" fillId="2" borderId="23" xfId="5" applyFont="1" applyFill="1" applyBorder="1" applyAlignment="1" applyProtection="1">
      <alignment horizontal="center" vertical="center"/>
      <protection locked="0"/>
    </xf>
    <xf numFmtId="0" fontId="81" fillId="2" borderId="68" xfId="5" applyFont="1" applyFill="1" applyBorder="1" applyAlignment="1">
      <alignment horizontal="center" vertical="center"/>
    </xf>
    <xf numFmtId="0" fontId="81" fillId="2" borderId="24" xfId="5" applyFont="1" applyFill="1" applyBorder="1" applyAlignment="1">
      <alignment horizontal="center" vertical="center"/>
    </xf>
    <xf numFmtId="0" fontId="86" fillId="2" borderId="106" xfId="0" applyFont="1" applyFill="1" applyBorder="1" applyAlignment="1">
      <alignment horizontal="center" vertical="center"/>
    </xf>
    <xf numFmtId="0" fontId="86" fillId="2" borderId="107" xfId="0" applyFont="1" applyFill="1" applyBorder="1" applyAlignment="1">
      <alignment horizontal="center" vertical="center"/>
    </xf>
    <xf numFmtId="0" fontId="86" fillId="2" borderId="101" xfId="0" applyFont="1" applyFill="1" applyBorder="1" applyAlignment="1">
      <alignment horizontal="center" vertical="center"/>
    </xf>
    <xf numFmtId="0" fontId="86" fillId="2" borderId="102" xfId="0" applyFont="1" applyFill="1" applyBorder="1" applyAlignment="1">
      <alignment horizontal="center" vertical="center"/>
    </xf>
    <xf numFmtId="0" fontId="81" fillId="2" borderId="93" xfId="0" applyFont="1" applyFill="1" applyBorder="1" applyAlignment="1">
      <alignment horizontal="left" vertical="center"/>
    </xf>
    <xf numFmtId="0" fontId="81" fillId="2" borderId="33" xfId="0" applyFont="1" applyFill="1" applyBorder="1" applyAlignment="1">
      <alignment horizontal="left" vertical="center"/>
    </xf>
    <xf numFmtId="0" fontId="86" fillId="2" borderId="108" xfId="0" applyFont="1" applyFill="1" applyBorder="1" applyAlignment="1">
      <alignment horizontal="center" vertical="center"/>
    </xf>
    <xf numFmtId="0" fontId="86" fillId="2" borderId="100" xfId="0" applyFont="1" applyFill="1" applyBorder="1" applyAlignment="1">
      <alignment horizontal="center" vertical="center"/>
    </xf>
    <xf numFmtId="0" fontId="45" fillId="2" borderId="39" xfId="0" applyFont="1" applyFill="1" applyBorder="1" applyAlignment="1">
      <alignment horizontal="center" vertical="center"/>
    </xf>
    <xf numFmtId="0" fontId="82" fillId="2" borderId="103" xfId="0" applyFont="1" applyFill="1" applyBorder="1" applyAlignment="1">
      <alignment horizontal="center" vertical="center"/>
    </xf>
    <xf numFmtId="0" fontId="82" fillId="2" borderId="12" xfId="0" applyFont="1" applyFill="1" applyBorder="1" applyAlignment="1">
      <alignment horizontal="center" vertical="center"/>
    </xf>
    <xf numFmtId="0" fontId="82" fillId="2" borderId="104" xfId="0" applyFont="1" applyFill="1" applyBorder="1" applyAlignment="1">
      <alignment horizontal="center" vertical="center"/>
    </xf>
    <xf numFmtId="0" fontId="82" fillId="2" borderId="105" xfId="0" applyFont="1" applyFill="1" applyBorder="1" applyAlignment="1">
      <alignment horizontal="center" vertical="center"/>
    </xf>
    <xf numFmtId="0" fontId="82" fillId="2" borderId="101" xfId="0" applyFont="1" applyFill="1" applyBorder="1" applyAlignment="1">
      <alignment horizontal="center" vertical="center"/>
    </xf>
    <xf numFmtId="0" fontId="82" fillId="2" borderId="102" xfId="0" applyFont="1" applyFill="1" applyBorder="1" applyAlignment="1">
      <alignment horizontal="center" vertical="center"/>
    </xf>
    <xf numFmtId="0" fontId="62" fillId="2" borderId="0" xfId="0" applyFont="1" applyFill="1" applyBorder="1" applyAlignment="1">
      <alignment horizontal="left" vertical="top" wrapText="1"/>
    </xf>
    <xf numFmtId="0" fontId="59" fillId="2" borderId="95" xfId="0" applyFont="1" applyFill="1" applyBorder="1" applyAlignment="1">
      <alignment horizontal="left" vertical="center" shrinkToFit="1"/>
    </xf>
    <xf numFmtId="0" fontId="59" fillId="2" borderId="96" xfId="0" applyFont="1" applyFill="1" applyBorder="1" applyAlignment="1">
      <alignment horizontal="left" vertical="center" shrinkToFit="1"/>
    </xf>
    <xf numFmtId="0" fontId="59" fillId="2" borderId="94" xfId="0" applyFont="1" applyFill="1" applyBorder="1" applyAlignment="1">
      <alignment horizontal="left" vertical="center" shrinkToFit="1"/>
    </xf>
    <xf numFmtId="0" fontId="59" fillId="2" borderId="9" xfId="0" applyFont="1" applyFill="1" applyBorder="1" applyAlignment="1">
      <alignment horizontal="left" vertical="center" shrinkToFit="1"/>
    </xf>
    <xf numFmtId="0" fontId="59" fillId="2" borderId="18" xfId="0" applyFont="1" applyFill="1" applyBorder="1" applyAlignment="1">
      <alignment horizontal="left" vertical="center" shrinkToFit="1"/>
    </xf>
    <xf numFmtId="0" fontId="59" fillId="2" borderId="10" xfId="0" applyFont="1" applyFill="1" applyBorder="1" applyAlignment="1">
      <alignment horizontal="left" vertical="center" shrinkToFit="1"/>
    </xf>
    <xf numFmtId="0" fontId="59" fillId="2" borderId="11" xfId="0" applyFont="1" applyFill="1" applyBorder="1" applyAlignment="1">
      <alignment horizontal="left" vertical="center" shrinkToFit="1"/>
    </xf>
    <xf numFmtId="0" fontId="62" fillId="2" borderId="0" xfId="0" applyFont="1" applyFill="1" applyBorder="1" applyAlignment="1">
      <alignment horizontal="left" vertical="top"/>
    </xf>
    <xf numFmtId="0" fontId="62" fillId="2" borderId="111" xfId="0" applyFont="1" applyFill="1" applyBorder="1" applyAlignment="1">
      <alignment horizontal="left" vertical="center" wrapText="1"/>
    </xf>
    <xf numFmtId="0" fontId="62" fillId="2" borderId="1" xfId="0" applyFont="1" applyFill="1" applyBorder="1" applyAlignment="1">
      <alignment horizontal="left" vertical="center" wrapText="1"/>
    </xf>
    <xf numFmtId="0" fontId="62" fillId="2" borderId="112" xfId="0" applyFont="1" applyFill="1" applyBorder="1" applyAlignment="1">
      <alignment horizontal="left" vertical="center" wrapText="1"/>
    </xf>
    <xf numFmtId="0" fontId="62" fillId="2" borderId="38" xfId="0" applyFont="1" applyFill="1" applyBorder="1" applyAlignment="1">
      <alignment horizontal="left" vertical="center" wrapText="1"/>
    </xf>
    <xf numFmtId="0" fontId="62" fillId="2" borderId="0" xfId="0" applyFont="1" applyFill="1" applyBorder="1" applyAlignment="1">
      <alignment horizontal="left" vertical="center" wrapText="1"/>
    </xf>
    <xf numFmtId="0" fontId="62" fillId="2" borderId="46" xfId="0" applyFont="1" applyFill="1" applyBorder="1" applyAlignment="1">
      <alignment horizontal="left" vertical="center" wrapText="1"/>
    </xf>
    <xf numFmtId="0" fontId="62" fillId="2" borderId="20" xfId="0" applyFont="1" applyFill="1" applyBorder="1" applyAlignment="1">
      <alignment horizontal="left" vertical="center" wrapText="1"/>
    </xf>
    <xf numFmtId="0" fontId="62" fillId="2" borderId="59" xfId="0" applyFont="1" applyFill="1" applyBorder="1" applyAlignment="1">
      <alignment horizontal="left" vertical="center" wrapText="1"/>
    </xf>
    <xf numFmtId="0" fontId="62" fillId="2" borderId="60" xfId="0" applyFont="1" applyFill="1" applyBorder="1" applyAlignment="1">
      <alignment horizontal="left" vertical="center" wrapText="1"/>
    </xf>
    <xf numFmtId="0" fontId="46" fillId="2" borderId="36" xfId="0" applyFont="1" applyFill="1" applyBorder="1" applyAlignment="1">
      <alignment horizontal="center" vertical="center"/>
    </xf>
    <xf numFmtId="0" fontId="90" fillId="2" borderId="0" xfId="0" applyFont="1" applyFill="1" applyAlignment="1">
      <alignment horizontal="center" vertical="center"/>
    </xf>
    <xf numFmtId="0" fontId="46" fillId="2" borderId="113" xfId="0" applyFont="1" applyFill="1" applyBorder="1" applyAlignment="1">
      <alignment horizontal="center" vertical="center"/>
    </xf>
    <xf numFmtId="0" fontId="46" fillId="2" borderId="114" xfId="0" applyFont="1" applyFill="1" applyBorder="1" applyAlignment="1">
      <alignment horizontal="center" vertical="center"/>
    </xf>
    <xf numFmtId="0" fontId="46" fillId="0" borderId="113" xfId="0" applyFont="1" applyFill="1" applyBorder="1" applyAlignment="1">
      <alignment horizontal="center" vertical="center"/>
    </xf>
    <xf numFmtId="0" fontId="46" fillId="0" borderId="115" xfId="0" applyFont="1" applyFill="1" applyBorder="1" applyAlignment="1">
      <alignment horizontal="center" vertical="center"/>
    </xf>
    <xf numFmtId="0" fontId="46" fillId="0" borderId="114" xfId="0" applyFont="1" applyFill="1" applyBorder="1" applyAlignment="1">
      <alignment horizontal="center" vertical="center"/>
    </xf>
    <xf numFmtId="0" fontId="46" fillId="2" borderId="31" xfId="0" applyFont="1" applyFill="1" applyBorder="1" applyAlignment="1">
      <alignment horizontal="center" vertical="center"/>
    </xf>
    <xf numFmtId="0" fontId="46" fillId="2" borderId="11" xfId="0" applyFont="1" applyFill="1" applyBorder="1" applyAlignment="1">
      <alignment horizontal="center" vertical="center"/>
    </xf>
    <xf numFmtId="0" fontId="46" fillId="0" borderId="9" xfId="0" applyFont="1" applyFill="1" applyBorder="1" applyAlignment="1">
      <alignment horizontal="center" vertical="center"/>
    </xf>
    <xf numFmtId="0" fontId="46" fillId="2" borderId="1"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12" xfId="0" applyFont="1" applyFill="1" applyBorder="1" applyAlignment="1">
      <alignment horizontal="center" vertical="center"/>
    </xf>
    <xf numFmtId="0" fontId="46" fillId="2" borderId="4" xfId="0" applyFont="1" applyFill="1" applyBorder="1" applyAlignment="1">
      <alignment horizontal="center" vertical="center"/>
    </xf>
    <xf numFmtId="0" fontId="46" fillId="2" borderId="2" xfId="0" applyFont="1" applyFill="1" applyBorder="1" applyAlignment="1">
      <alignment horizontal="center" vertical="center"/>
    </xf>
    <xf numFmtId="0" fontId="46" fillId="2" borderId="80" xfId="0" applyFont="1" applyFill="1" applyBorder="1" applyAlignment="1">
      <alignment horizontal="center" vertical="center"/>
    </xf>
    <xf numFmtId="0" fontId="46" fillId="2" borderId="6"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9" xfId="0" applyFont="1" applyFill="1" applyBorder="1" applyAlignment="1">
      <alignment horizontal="center" vertical="center"/>
    </xf>
    <xf numFmtId="0" fontId="45" fillId="2" borderId="1" xfId="0" applyFont="1" applyFill="1" applyBorder="1" applyAlignment="1">
      <alignment horizontal="left" vertical="center"/>
    </xf>
    <xf numFmtId="0" fontId="46" fillId="2" borderId="0" xfId="0" applyFont="1" applyFill="1" applyBorder="1" applyAlignment="1">
      <alignment horizontal="center" vertical="center"/>
    </xf>
    <xf numFmtId="0" fontId="45" fillId="2" borderId="0" xfId="0" applyFont="1" applyFill="1" applyBorder="1" applyAlignment="1">
      <alignment horizontal="left" vertical="center"/>
    </xf>
    <xf numFmtId="0" fontId="68" fillId="2" borderId="0" xfId="3" applyFont="1" applyFill="1" applyAlignment="1">
      <alignment horizontal="center" vertical="center"/>
    </xf>
    <xf numFmtId="0" fontId="68" fillId="0" borderId="0" xfId="3" applyFont="1" applyAlignment="1">
      <alignment horizontal="center" vertical="center"/>
    </xf>
    <xf numFmtId="0" fontId="63" fillId="0" borderId="0" xfId="3" applyFont="1" applyAlignment="1">
      <alignment horizontal="left" vertical="center" wrapText="1"/>
    </xf>
    <xf numFmtId="0" fontId="63" fillId="0" borderId="56" xfId="3" applyFont="1" applyFill="1" applyBorder="1" applyAlignment="1" applyProtection="1">
      <alignment horizontal="center" vertical="center" shrinkToFit="1"/>
      <protection locked="0"/>
    </xf>
    <xf numFmtId="0" fontId="63" fillId="0" borderId="54" xfId="3" applyFont="1" applyFill="1" applyBorder="1" applyAlignment="1" applyProtection="1">
      <alignment horizontal="center" vertical="center" shrinkToFit="1"/>
      <protection locked="0"/>
    </xf>
    <xf numFmtId="0" fontId="63" fillId="0" borderId="57" xfId="3" applyFont="1" applyFill="1" applyBorder="1" applyAlignment="1" applyProtection="1">
      <alignment horizontal="center" vertical="center" shrinkToFit="1"/>
      <protection locked="0"/>
    </xf>
    <xf numFmtId="0" fontId="63" fillId="0" borderId="20" xfId="3" applyFont="1" applyFill="1" applyBorder="1" applyAlignment="1" applyProtection="1">
      <alignment horizontal="center" vertical="center" shrinkToFit="1"/>
      <protection locked="0"/>
    </xf>
    <xf numFmtId="0" fontId="63" fillId="0" borderId="59" xfId="3" applyFont="1" applyFill="1" applyBorder="1" applyAlignment="1" applyProtection="1">
      <alignment horizontal="center" vertical="center" shrinkToFit="1"/>
      <protection locked="0"/>
    </xf>
    <xf numFmtId="0" fontId="63" fillId="0" borderId="61" xfId="3" applyFont="1" applyFill="1" applyBorder="1" applyAlignment="1" applyProtection="1">
      <alignment horizontal="center" vertical="center" shrinkToFit="1"/>
      <protection locked="0"/>
    </xf>
    <xf numFmtId="0" fontId="63" fillId="2" borderId="43" xfId="3" applyFont="1" applyFill="1" applyBorder="1" applyAlignment="1">
      <alignment horizontal="center" vertical="center" shrinkToFit="1"/>
    </xf>
    <xf numFmtId="0" fontId="63" fillId="2" borderId="41" xfId="3" applyFont="1" applyFill="1" applyBorder="1" applyAlignment="1">
      <alignment horizontal="center" vertical="center" shrinkToFit="1"/>
    </xf>
    <xf numFmtId="0" fontId="63" fillId="2" borderId="124" xfId="3" applyFont="1" applyFill="1" applyBorder="1" applyAlignment="1">
      <alignment horizontal="center" vertical="center" shrinkToFit="1"/>
    </xf>
    <xf numFmtId="0" fontId="95" fillId="2" borderId="125" xfId="3" applyFont="1" applyFill="1" applyBorder="1" applyAlignment="1">
      <alignment horizontal="center" vertical="center"/>
    </xf>
    <xf numFmtId="0" fontId="95" fillId="2" borderId="126" xfId="3" applyFont="1" applyFill="1" applyBorder="1" applyAlignment="1">
      <alignment horizontal="center" vertical="center"/>
    </xf>
    <xf numFmtId="0" fontId="95" fillId="2" borderId="127" xfId="3" applyFont="1" applyFill="1" applyBorder="1" applyAlignment="1">
      <alignment horizontal="center" vertical="center"/>
    </xf>
    <xf numFmtId="0" fontId="95" fillId="2" borderId="128" xfId="3" applyFont="1" applyFill="1" applyBorder="1" applyAlignment="1">
      <alignment horizontal="center" vertical="center"/>
    </xf>
    <xf numFmtId="0" fontId="95" fillId="2" borderId="129" xfId="3" applyFont="1" applyFill="1" applyBorder="1" applyAlignment="1">
      <alignment horizontal="center" vertical="center"/>
    </xf>
    <xf numFmtId="0" fontId="62" fillId="0" borderId="53" xfId="3" applyFont="1" applyBorder="1" applyAlignment="1" applyProtection="1">
      <alignment horizontal="center" vertical="center"/>
      <protection locked="0"/>
    </xf>
    <xf numFmtId="0" fontId="62" fillId="0" borderId="54" xfId="3" applyFont="1" applyBorder="1" applyAlignment="1" applyProtection="1">
      <alignment horizontal="center" vertical="center"/>
      <protection locked="0"/>
    </xf>
    <xf numFmtId="0" fontId="62" fillId="0" borderId="55" xfId="3" applyFont="1" applyBorder="1" applyAlignment="1" applyProtection="1">
      <alignment horizontal="center" vertical="center"/>
      <protection locked="0"/>
    </xf>
    <xf numFmtId="0" fontId="62" fillId="0" borderId="286" xfId="3" applyFont="1" applyBorder="1" applyAlignment="1" applyProtection="1">
      <alignment horizontal="center" vertical="center"/>
      <protection locked="0"/>
    </xf>
    <xf numFmtId="0" fontId="62" fillId="0" borderId="287" xfId="3" applyFont="1" applyBorder="1" applyAlignment="1" applyProtection="1">
      <alignment horizontal="center" vertical="center"/>
      <protection locked="0"/>
    </xf>
    <xf numFmtId="0" fontId="62" fillId="0" borderId="288" xfId="3" applyFont="1" applyBorder="1" applyAlignment="1" applyProtection="1">
      <alignment horizontal="center" vertical="center"/>
      <protection locked="0"/>
    </xf>
    <xf numFmtId="0" fontId="62" fillId="0" borderId="56" xfId="3" applyFont="1" applyBorder="1" applyAlignment="1" applyProtection="1">
      <alignment horizontal="center" vertical="center"/>
      <protection locked="0"/>
    </xf>
    <xf numFmtId="0" fontId="62" fillId="0" borderId="57" xfId="3" applyFont="1" applyBorder="1" applyAlignment="1" applyProtection="1">
      <alignment horizontal="center" vertical="center"/>
      <protection locked="0"/>
    </xf>
    <xf numFmtId="0" fontId="62" fillId="0" borderId="289" xfId="3" applyFont="1" applyBorder="1" applyAlignment="1" applyProtection="1">
      <alignment horizontal="center" vertical="center"/>
      <protection locked="0"/>
    </xf>
    <xf numFmtId="0" fontId="62" fillId="0" borderId="290" xfId="3" applyFont="1" applyBorder="1" applyAlignment="1" applyProtection="1">
      <alignment horizontal="center" vertical="center"/>
      <protection locked="0"/>
    </xf>
    <xf numFmtId="0" fontId="63" fillId="2" borderId="56" xfId="3" applyFont="1" applyFill="1" applyBorder="1" applyAlignment="1">
      <alignment horizontal="center" vertical="center" shrinkToFit="1"/>
    </xf>
    <xf numFmtId="0" fontId="63" fillId="2" borderId="54" xfId="3" applyFont="1" applyFill="1" applyBorder="1" applyAlignment="1">
      <alignment horizontal="center" vertical="center" shrinkToFit="1"/>
    </xf>
    <xf numFmtId="0" fontId="63" fillId="2" borderId="57" xfId="3" applyFont="1" applyFill="1" applyBorder="1" applyAlignment="1">
      <alignment horizontal="center" vertical="center" shrinkToFit="1"/>
    </xf>
    <xf numFmtId="0" fontId="63" fillId="2" borderId="20" xfId="3" applyFont="1" applyFill="1" applyBorder="1" applyAlignment="1">
      <alignment horizontal="center" vertical="center" shrinkToFit="1"/>
    </xf>
    <xf numFmtId="0" fontId="63" fillId="2" borderId="59" xfId="3" applyFont="1" applyFill="1" applyBorder="1" applyAlignment="1">
      <alignment horizontal="center" vertical="center" shrinkToFit="1"/>
    </xf>
    <xf numFmtId="0" fontId="63" fillId="2" borderId="61" xfId="3" applyFont="1" applyFill="1" applyBorder="1" applyAlignment="1">
      <alignment horizontal="center" vertical="center" shrinkToFit="1"/>
    </xf>
    <xf numFmtId="0" fontId="63" fillId="2" borderId="130" xfId="3" applyFont="1" applyFill="1" applyBorder="1" applyAlignment="1">
      <alignment horizontal="center" vertical="center" wrapText="1" shrinkToFit="1"/>
    </xf>
    <xf numFmtId="0" fontId="63" fillId="2" borderId="131" xfId="3" applyFont="1" applyFill="1" applyBorder="1" applyAlignment="1">
      <alignment horizontal="center" vertical="center" shrinkToFit="1"/>
    </xf>
    <xf numFmtId="0" fontId="63" fillId="2" borderId="132" xfId="3" applyFont="1" applyFill="1" applyBorder="1" applyAlignment="1">
      <alignment horizontal="center" vertical="center" shrinkToFit="1"/>
    </xf>
    <xf numFmtId="0" fontId="68" fillId="2" borderId="130" xfId="3" applyFont="1" applyFill="1" applyBorder="1" applyAlignment="1">
      <alignment horizontal="center" vertical="center" wrapText="1" shrinkToFit="1"/>
    </xf>
    <xf numFmtId="0" fontId="68" fillId="2" borderId="131" xfId="3" applyFont="1" applyFill="1" applyBorder="1" applyAlignment="1">
      <alignment horizontal="center" vertical="center" shrinkToFit="1"/>
    </xf>
    <xf numFmtId="0" fontId="68" fillId="2" borderId="132" xfId="3" applyFont="1" applyFill="1" applyBorder="1" applyAlignment="1">
      <alignment horizontal="center" vertical="center" shrinkToFit="1"/>
    </xf>
    <xf numFmtId="0" fontId="95" fillId="2" borderId="133" xfId="3" applyFont="1" applyFill="1" applyBorder="1" applyAlignment="1">
      <alignment horizontal="center" vertical="center"/>
    </xf>
    <xf numFmtId="0" fontId="95" fillId="2" borderId="122" xfId="3" applyFont="1" applyFill="1" applyBorder="1" applyAlignment="1">
      <alignment horizontal="center" vertical="center"/>
    </xf>
    <xf numFmtId="0" fontId="95" fillId="2" borderId="123" xfId="3" applyFont="1" applyFill="1" applyBorder="1" applyAlignment="1">
      <alignment horizontal="center" vertical="center"/>
    </xf>
    <xf numFmtId="0" fontId="62" fillId="0" borderId="154" xfId="3" applyFont="1" applyBorder="1" applyAlignment="1" applyProtection="1">
      <alignment horizontal="center" vertical="center"/>
      <protection locked="0"/>
    </xf>
    <xf numFmtId="0" fontId="62" fillId="0" borderId="117" xfId="3" applyFont="1" applyBorder="1" applyAlignment="1" applyProtection="1">
      <alignment horizontal="center" vertical="center"/>
      <protection locked="0"/>
    </xf>
    <xf numFmtId="0" fontId="62" fillId="0" borderId="155" xfId="3" applyFont="1" applyBorder="1" applyAlignment="1" applyProtection="1">
      <alignment horizontal="center" vertical="center"/>
      <protection locked="0"/>
    </xf>
    <xf numFmtId="0" fontId="95" fillId="2" borderId="134" xfId="3" applyFont="1" applyFill="1" applyBorder="1" applyAlignment="1">
      <alignment horizontal="center" vertical="center"/>
    </xf>
    <xf numFmtId="0" fontId="95" fillId="2" borderId="135" xfId="3" applyFont="1" applyFill="1" applyBorder="1" applyAlignment="1">
      <alignment horizontal="center" vertical="center"/>
    </xf>
    <xf numFmtId="0" fontId="95" fillId="2" borderId="154" xfId="3" applyFont="1" applyFill="1" applyBorder="1" applyAlignment="1">
      <alignment horizontal="center" vertical="center"/>
    </xf>
    <xf numFmtId="0" fontId="95" fillId="2" borderId="117" xfId="3" applyFont="1" applyFill="1" applyBorder="1" applyAlignment="1">
      <alignment horizontal="center" vertical="center"/>
    </xf>
    <xf numFmtId="0" fontId="95" fillId="2" borderId="118" xfId="3" applyFont="1" applyFill="1" applyBorder="1" applyAlignment="1">
      <alignment horizontal="center" vertical="center"/>
    </xf>
    <xf numFmtId="0" fontId="95" fillId="2" borderId="155" xfId="3" applyFont="1" applyFill="1" applyBorder="1" applyAlignment="1">
      <alignment horizontal="center" vertical="center"/>
    </xf>
    <xf numFmtId="0" fontId="70" fillId="2" borderId="52" xfId="3" applyFont="1" applyFill="1" applyBorder="1" applyAlignment="1">
      <alignment horizontal="left" vertical="center"/>
    </xf>
    <xf numFmtId="0" fontId="70" fillId="2" borderId="24" xfId="3" applyFont="1" applyFill="1" applyBorder="1" applyAlignment="1">
      <alignment horizontal="left" vertical="center"/>
    </xf>
    <xf numFmtId="0" fontId="70" fillId="2" borderId="136" xfId="3" applyFont="1" applyFill="1" applyBorder="1" applyAlignment="1">
      <alignment horizontal="left" vertical="center"/>
    </xf>
    <xf numFmtId="0" fontId="70" fillId="2" borderId="24" xfId="3" applyFont="1" applyFill="1" applyBorder="1" applyAlignment="1">
      <alignment horizontal="center" vertical="top" wrapText="1"/>
    </xf>
    <xf numFmtId="0" fontId="70" fillId="2" borderId="24" xfId="3" applyFont="1" applyFill="1" applyBorder="1" applyAlignment="1">
      <alignment horizontal="center" vertical="top"/>
    </xf>
    <xf numFmtId="0" fontId="70" fillId="2" borderId="49" xfId="3" applyFont="1" applyFill="1" applyBorder="1" applyAlignment="1">
      <alignment horizontal="center" vertical="top"/>
    </xf>
    <xf numFmtId="0" fontId="95" fillId="2" borderId="53" xfId="3" applyFont="1" applyFill="1" applyBorder="1" applyAlignment="1">
      <alignment horizontal="center" vertical="center"/>
    </xf>
    <xf numFmtId="0" fontId="95" fillId="2" borderId="54" xfId="3" applyFont="1" applyFill="1" applyBorder="1" applyAlignment="1">
      <alignment horizontal="center" vertical="center"/>
    </xf>
    <xf numFmtId="0" fontId="95" fillId="2" borderId="55" xfId="3" applyFont="1" applyFill="1" applyBorder="1" applyAlignment="1">
      <alignment horizontal="center" vertical="center"/>
    </xf>
    <xf numFmtId="0" fontId="95" fillId="2" borderId="56" xfId="3" applyFont="1" applyFill="1" applyBorder="1" applyAlignment="1">
      <alignment horizontal="center" vertical="center"/>
    </xf>
    <xf numFmtId="0" fontId="95" fillId="2" borderId="57" xfId="3" applyFont="1" applyFill="1" applyBorder="1" applyAlignment="1">
      <alignment horizontal="center" vertical="center"/>
    </xf>
    <xf numFmtId="0" fontId="63" fillId="2" borderId="134" xfId="3" applyFont="1" applyFill="1" applyBorder="1" applyAlignment="1">
      <alignment horizontal="center" vertical="center" shrinkToFit="1"/>
    </xf>
    <xf numFmtId="0" fontId="63" fillId="2" borderId="122" xfId="3" applyFont="1" applyFill="1" applyBorder="1" applyAlignment="1">
      <alignment horizontal="center" vertical="center" shrinkToFit="1"/>
    </xf>
    <xf numFmtId="0" fontId="63" fillId="2" borderId="135" xfId="3" applyFont="1" applyFill="1" applyBorder="1" applyAlignment="1">
      <alignment horizontal="center" vertical="center" shrinkToFit="1"/>
    </xf>
    <xf numFmtId="0" fontId="68" fillId="2" borderId="6" xfId="3" applyFont="1" applyFill="1" applyBorder="1" applyAlignment="1">
      <alignment horizontal="center" vertical="center"/>
    </xf>
    <xf numFmtId="0" fontId="68" fillId="2" borderId="0" xfId="3" applyFont="1" applyFill="1" applyBorder="1" applyAlignment="1">
      <alignment horizontal="center" vertical="center"/>
    </xf>
    <xf numFmtId="0" fontId="68" fillId="2" borderId="46" xfId="3" applyFont="1" applyFill="1" applyBorder="1" applyAlignment="1">
      <alignment horizontal="center" vertical="center"/>
    </xf>
    <xf numFmtId="0" fontId="68" fillId="2" borderId="38" xfId="3" applyFont="1" applyFill="1" applyBorder="1" applyAlignment="1">
      <alignment horizontal="center" vertical="center"/>
    </xf>
    <xf numFmtId="0" fontId="73" fillId="2" borderId="0" xfId="3" applyFont="1" applyFill="1" applyBorder="1" applyAlignment="1">
      <alignment horizontal="left" vertical="top" wrapText="1"/>
    </xf>
    <xf numFmtId="0" fontId="73" fillId="2" borderId="0" xfId="3" applyFont="1" applyFill="1" applyBorder="1" applyAlignment="1">
      <alignment horizontal="left" vertical="top"/>
    </xf>
    <xf numFmtId="0" fontId="67" fillId="2" borderId="47" xfId="3" applyFont="1" applyFill="1" applyBorder="1" applyAlignment="1">
      <alignment horizontal="center" vertical="center"/>
    </xf>
    <xf numFmtId="0" fontId="67" fillId="2" borderId="0" xfId="3" applyFont="1" applyFill="1" applyBorder="1" applyAlignment="1">
      <alignment horizontal="center" vertical="center"/>
    </xf>
    <xf numFmtId="0" fontId="67" fillId="2" borderId="46" xfId="3" applyFont="1" applyFill="1" applyBorder="1" applyAlignment="1">
      <alignment horizontal="center" vertical="center"/>
    </xf>
    <xf numFmtId="0" fontId="67" fillId="2" borderId="38" xfId="3" applyFont="1" applyFill="1" applyBorder="1" applyAlignment="1">
      <alignment horizontal="center" vertical="center"/>
    </xf>
    <xf numFmtId="0" fontId="67" fillId="2" borderId="44" xfId="3" applyFont="1" applyFill="1" applyBorder="1" applyAlignment="1">
      <alignment horizontal="center" vertical="center"/>
    </xf>
    <xf numFmtId="0" fontId="73" fillId="2" borderId="46" xfId="3" applyFont="1" applyFill="1" applyBorder="1" applyAlignment="1">
      <alignment horizontal="left" vertical="top"/>
    </xf>
    <xf numFmtId="0" fontId="70" fillId="2" borderId="137" xfId="3" applyFont="1" applyFill="1" applyBorder="1" applyAlignment="1">
      <alignment horizontal="center" vertical="center" textRotation="255" shrinkToFit="1"/>
    </xf>
    <xf numFmtId="0" fontId="70" fillId="2" borderId="138" xfId="3" applyFont="1" applyFill="1" applyBorder="1" applyAlignment="1">
      <alignment horizontal="center" vertical="center" textRotation="255" shrinkToFit="1"/>
    </xf>
    <xf numFmtId="0" fontId="70" fillId="2" borderId="139" xfId="3" applyFont="1" applyFill="1" applyBorder="1" applyAlignment="1">
      <alignment horizontal="center" vertical="center" textRotation="255" shrinkToFit="1"/>
    </xf>
    <xf numFmtId="0" fontId="70" fillId="2" borderId="1" xfId="3" applyFont="1" applyFill="1" applyBorder="1" applyAlignment="1">
      <alignment horizontal="center" vertical="center" wrapText="1"/>
    </xf>
    <xf numFmtId="0" fontId="70" fillId="2" borderId="112" xfId="3" applyFont="1" applyFill="1" applyBorder="1" applyAlignment="1">
      <alignment horizontal="center" vertical="center" wrapText="1"/>
    </xf>
    <xf numFmtId="0" fontId="63" fillId="2" borderId="111" xfId="3" applyFont="1" applyFill="1" applyBorder="1" applyAlignment="1">
      <alignment horizontal="center" vertical="center"/>
    </xf>
    <xf numFmtId="0" fontId="63" fillId="2" borderId="1" xfId="3" applyFont="1" applyFill="1" applyBorder="1" applyAlignment="1">
      <alignment horizontal="center" vertical="center"/>
    </xf>
    <xf numFmtId="0" fontId="63" fillId="2" borderId="5" xfId="3" applyFont="1" applyFill="1" applyBorder="1" applyAlignment="1">
      <alignment horizontal="center" vertical="center"/>
    </xf>
    <xf numFmtId="0" fontId="63" fillId="2" borderId="147" xfId="3" applyFont="1" applyFill="1" applyBorder="1" applyAlignment="1">
      <alignment horizontal="center" vertical="center"/>
    </xf>
    <xf numFmtId="0" fontId="63" fillId="2" borderId="120" xfId="3" applyFont="1" applyFill="1" applyBorder="1" applyAlignment="1">
      <alignment horizontal="center" vertical="center"/>
    </xf>
    <xf numFmtId="0" fontId="63" fillId="2" borderId="144" xfId="3" applyFont="1" applyFill="1" applyBorder="1" applyAlignment="1">
      <alignment horizontal="center" vertical="center"/>
    </xf>
    <xf numFmtId="0" fontId="63" fillId="2" borderId="119" xfId="3" applyFont="1" applyFill="1" applyBorder="1" applyAlignment="1">
      <alignment horizontal="center" vertical="center"/>
    </xf>
    <xf numFmtId="0" fontId="63" fillId="2" borderId="143" xfId="3" applyFont="1" applyFill="1" applyBorder="1" applyAlignment="1">
      <alignment horizontal="center" vertical="center"/>
    </xf>
    <xf numFmtId="0" fontId="63" fillId="2" borderId="121" xfId="3" applyFont="1" applyFill="1" applyBorder="1" applyAlignment="1">
      <alignment horizontal="center" vertical="center"/>
    </xf>
    <xf numFmtId="0" fontId="67" fillId="2" borderId="145" xfId="3" applyFont="1" applyFill="1" applyBorder="1" applyAlignment="1">
      <alignment horizontal="center" vertical="center" textRotation="255"/>
    </xf>
    <xf numFmtId="0" fontId="67" fillId="2" borderId="138" xfId="3" applyFont="1" applyFill="1" applyBorder="1" applyAlignment="1">
      <alignment horizontal="center" vertical="center" textRotation="255"/>
    </xf>
    <xf numFmtId="0" fontId="67" fillId="2" borderId="146" xfId="3" applyFont="1" applyFill="1" applyBorder="1" applyAlignment="1">
      <alignment horizontal="center" vertical="center" textRotation="255"/>
    </xf>
    <xf numFmtId="0" fontId="100" fillId="2" borderId="38" xfId="3" applyNumberFormat="1" applyFont="1" applyFill="1" applyBorder="1" applyAlignment="1">
      <alignment horizontal="left" vertical="center" wrapText="1" shrinkToFit="1"/>
    </xf>
    <xf numFmtId="0" fontId="100" fillId="2" borderId="0" xfId="3" applyNumberFormat="1" applyFont="1" applyFill="1" applyBorder="1" applyAlignment="1">
      <alignment horizontal="left" vertical="center" wrapText="1" shrinkToFit="1"/>
    </xf>
    <xf numFmtId="0" fontId="100" fillId="2" borderId="2" xfId="3" applyNumberFormat="1" applyFont="1" applyFill="1" applyBorder="1" applyAlignment="1">
      <alignment horizontal="left" vertical="center" wrapText="1" shrinkToFit="1"/>
    </xf>
    <xf numFmtId="0" fontId="63" fillId="2" borderId="6" xfId="3" applyFont="1" applyFill="1" applyBorder="1" applyAlignment="1">
      <alignment horizontal="center" vertical="center" wrapText="1"/>
    </xf>
    <xf numFmtId="0" fontId="63" fillId="2" borderId="0" xfId="3" applyFont="1" applyFill="1" applyBorder="1" applyAlignment="1">
      <alignment horizontal="center" vertical="center"/>
    </xf>
    <xf numFmtId="0" fontId="63" fillId="2" borderId="46" xfId="3" applyFont="1" applyFill="1" applyBorder="1" applyAlignment="1">
      <alignment horizontal="center" vertical="center"/>
    </xf>
    <xf numFmtId="0" fontId="63" fillId="2" borderId="38" xfId="3" applyFont="1" applyFill="1" applyBorder="1" applyAlignment="1">
      <alignment horizontal="center" wrapText="1"/>
    </xf>
    <xf numFmtId="0" fontId="63" fillId="2" borderId="0" xfId="3" applyFont="1" applyFill="1" applyBorder="1" applyAlignment="1">
      <alignment horizontal="center" wrapText="1"/>
    </xf>
    <xf numFmtId="0" fontId="63" fillId="2" borderId="0" xfId="3" applyFont="1" applyFill="1" applyBorder="1" applyAlignment="1">
      <alignment horizontal="center"/>
    </xf>
    <xf numFmtId="0" fontId="63" fillId="2" borderId="44" xfId="3" applyFont="1" applyFill="1" applyBorder="1" applyAlignment="1">
      <alignment horizontal="center"/>
    </xf>
    <xf numFmtId="0" fontId="63" fillId="2" borderId="47" xfId="3" applyFont="1" applyFill="1" applyBorder="1" applyAlignment="1">
      <alignment horizontal="center" wrapText="1"/>
    </xf>
    <xf numFmtId="0" fontId="63" fillId="2" borderId="46" xfId="3" applyFont="1" applyFill="1" applyBorder="1" applyAlignment="1">
      <alignment horizontal="center"/>
    </xf>
    <xf numFmtId="0" fontId="63" fillId="2" borderId="0" xfId="3" applyFont="1" applyFill="1" applyBorder="1" applyAlignment="1">
      <alignment horizontal="center" vertical="center" wrapText="1"/>
    </xf>
    <xf numFmtId="0" fontId="63" fillId="2" borderId="47" xfId="3" applyFont="1" applyFill="1" applyBorder="1" applyAlignment="1">
      <alignment horizontal="center" vertical="center"/>
    </xf>
    <xf numFmtId="0" fontId="63" fillId="2" borderId="38" xfId="3" applyFont="1" applyFill="1" applyBorder="1" applyAlignment="1">
      <alignment horizontal="center" vertical="center"/>
    </xf>
    <xf numFmtId="0" fontId="63" fillId="2" borderId="44" xfId="3" applyFont="1" applyFill="1" applyBorder="1" applyAlignment="1">
      <alignment horizontal="center" vertical="center"/>
    </xf>
    <xf numFmtId="0" fontId="67" fillId="2" borderId="85" xfId="3" applyFont="1" applyFill="1" applyBorder="1" applyAlignment="1">
      <alignment horizontal="center" vertical="center"/>
    </xf>
    <xf numFmtId="0" fontId="67" fillId="2" borderId="37" xfId="3" applyFont="1" applyFill="1" applyBorder="1" applyAlignment="1">
      <alignment horizontal="center" vertical="center"/>
    </xf>
    <xf numFmtId="0" fontId="95" fillId="2" borderId="109" xfId="3" applyFont="1" applyFill="1" applyBorder="1" applyAlignment="1">
      <alignment horizontal="center" vertical="center"/>
    </xf>
    <xf numFmtId="0" fontId="95" fillId="2" borderId="37" xfId="3" applyFont="1" applyFill="1" applyBorder="1" applyAlignment="1">
      <alignment horizontal="center" vertical="center"/>
    </xf>
    <xf numFmtId="0" fontId="95" fillId="2" borderId="110" xfId="3" applyFont="1" applyFill="1" applyBorder="1" applyAlignment="1">
      <alignment horizontal="center" vertical="center"/>
    </xf>
    <xf numFmtId="0" fontId="67" fillId="2" borderId="109" xfId="3" applyFont="1" applyFill="1" applyBorder="1" applyAlignment="1">
      <alignment horizontal="center" vertical="center"/>
    </xf>
    <xf numFmtId="0" fontId="55" fillId="2" borderId="109" xfId="3" applyFont="1" applyFill="1" applyBorder="1" applyAlignment="1">
      <alignment horizontal="center" vertical="center"/>
    </xf>
    <xf numFmtId="0" fontId="55" fillId="2" borderId="37" xfId="3" applyFont="1" applyFill="1" applyBorder="1" applyAlignment="1">
      <alignment horizontal="center" vertical="center"/>
    </xf>
    <xf numFmtId="0" fontId="55" fillId="2" borderId="110" xfId="3" applyFont="1" applyFill="1" applyBorder="1" applyAlignment="1">
      <alignment horizontal="center" vertical="center"/>
    </xf>
    <xf numFmtId="0" fontId="97" fillId="2" borderId="59" xfId="3" applyFont="1" applyFill="1" applyBorder="1" applyAlignment="1">
      <alignment horizontal="center" vertical="center"/>
    </xf>
    <xf numFmtId="0" fontId="63" fillId="2" borderId="13" xfId="3" applyFont="1" applyFill="1" applyBorder="1" applyAlignment="1">
      <alignment horizontal="distributed" vertical="center"/>
    </xf>
    <xf numFmtId="0" fontId="63" fillId="2" borderId="39" xfId="3" applyFont="1" applyFill="1" applyBorder="1" applyAlignment="1">
      <alignment horizontal="distributed" vertical="center"/>
    </xf>
    <xf numFmtId="0" fontId="63" fillId="2" borderId="148" xfId="3" applyFont="1" applyFill="1" applyBorder="1" applyAlignment="1">
      <alignment horizontal="distributed" vertical="center"/>
    </xf>
    <xf numFmtId="0" fontId="63" fillId="2" borderId="28" xfId="3" applyFont="1" applyFill="1" applyBorder="1" applyAlignment="1">
      <alignment horizontal="distributed" vertical="center"/>
    </xf>
    <xf numFmtId="0" fontId="63" fillId="2" borderId="3" xfId="3" applyFont="1" applyFill="1" applyBorder="1" applyAlignment="1">
      <alignment horizontal="distributed" vertical="center"/>
    </xf>
    <xf numFmtId="0" fontId="63" fillId="2" borderId="8" xfId="3" applyFont="1" applyFill="1" applyBorder="1" applyAlignment="1">
      <alignment horizontal="distributed" vertical="center"/>
    </xf>
    <xf numFmtId="0" fontId="99" fillId="2" borderId="149" xfId="3" applyFont="1" applyFill="1" applyBorder="1" applyAlignment="1">
      <alignment horizontal="center" vertical="center"/>
    </xf>
    <xf numFmtId="0" fontId="99" fillId="2" borderId="141" xfId="3" applyFont="1" applyFill="1" applyBorder="1" applyAlignment="1">
      <alignment horizontal="center" vertical="center"/>
    </xf>
    <xf numFmtId="0" fontId="99" fillId="2" borderId="142" xfId="3" applyFont="1" applyFill="1" applyBorder="1" applyAlignment="1">
      <alignment horizontal="center" vertical="center"/>
    </xf>
    <xf numFmtId="0" fontId="59" fillId="2" borderId="140" xfId="3" applyFont="1" applyFill="1" applyBorder="1" applyAlignment="1">
      <alignment horizontal="center" vertical="center"/>
    </xf>
    <xf numFmtId="0" fontId="59" fillId="2" borderId="141" xfId="3" applyFont="1" applyFill="1" applyBorder="1" applyAlignment="1">
      <alignment horizontal="center" vertical="center"/>
    </xf>
    <xf numFmtId="0" fontId="59" fillId="2" borderId="142" xfId="3" applyFont="1" applyFill="1" applyBorder="1" applyAlignment="1">
      <alignment horizontal="center" vertical="center"/>
    </xf>
    <xf numFmtId="0" fontId="99" fillId="2" borderId="140" xfId="3" applyFont="1" applyFill="1" applyBorder="1" applyAlignment="1">
      <alignment horizontal="center" vertical="center"/>
    </xf>
    <xf numFmtId="0" fontId="70" fillId="2" borderId="150" xfId="3" applyFont="1" applyFill="1" applyBorder="1" applyAlignment="1">
      <alignment horizontal="center" vertical="center"/>
    </xf>
    <xf numFmtId="0" fontId="70" fillId="2" borderId="151" xfId="3" applyFont="1" applyFill="1" applyBorder="1" applyAlignment="1">
      <alignment horizontal="center" vertical="center"/>
    </xf>
    <xf numFmtId="0" fontId="70" fillId="2" borderId="152" xfId="3" applyFont="1" applyFill="1" applyBorder="1" applyAlignment="1">
      <alignment horizontal="center" vertical="center"/>
    </xf>
    <xf numFmtId="0" fontId="67" fillId="2" borderId="153" xfId="3" applyFont="1" applyFill="1" applyBorder="1" applyAlignment="1">
      <alignment horizontal="center" vertical="center"/>
    </xf>
    <xf numFmtId="0" fontId="67" fillId="2" borderId="151" xfId="3" applyFont="1" applyFill="1" applyBorder="1" applyAlignment="1">
      <alignment horizontal="center" vertical="center"/>
    </xf>
    <xf numFmtId="0" fontId="67" fillId="2" borderId="152" xfId="3" applyFont="1" applyFill="1" applyBorder="1" applyAlignment="1">
      <alignment horizontal="center" vertical="center"/>
    </xf>
    <xf numFmtId="0" fontId="67" fillId="2" borderId="109" xfId="3" applyFont="1" applyFill="1" applyBorder="1" applyAlignment="1">
      <alignment horizontal="center" vertical="center" shrinkToFit="1"/>
    </xf>
    <xf numFmtId="0" fontId="67" fillId="2" borderId="37" xfId="3" applyFont="1" applyFill="1" applyBorder="1" applyAlignment="1">
      <alignment horizontal="center" vertical="center" shrinkToFit="1"/>
    </xf>
    <xf numFmtId="0" fontId="67" fillId="2" borderId="110" xfId="3" applyFont="1" applyFill="1" applyBorder="1" applyAlignment="1">
      <alignment horizontal="center" vertical="center" shrinkToFit="1"/>
    </xf>
    <xf numFmtId="0" fontId="55" fillId="2" borderId="109" xfId="3" applyFont="1" applyFill="1" applyBorder="1" applyAlignment="1">
      <alignment horizontal="center" vertical="center" shrinkToFit="1"/>
    </xf>
    <xf numFmtId="0" fontId="55" fillId="2" borderId="37" xfId="3" applyFont="1" applyFill="1" applyBorder="1" applyAlignment="1">
      <alignment horizontal="center" vertical="center" shrinkToFit="1"/>
    </xf>
    <xf numFmtId="0" fontId="55" fillId="2" borderId="86" xfId="3" applyFont="1" applyFill="1" applyBorder="1" applyAlignment="1">
      <alignment horizontal="center" vertical="center" shrinkToFit="1"/>
    </xf>
    <xf numFmtId="0" fontId="65" fillId="2" borderId="0" xfId="3" applyFont="1" applyFill="1" applyAlignment="1">
      <alignment horizontal="center" vertical="center"/>
    </xf>
    <xf numFmtId="0" fontId="67" fillId="0" borderId="109" xfId="3" applyFont="1" applyBorder="1" applyAlignment="1">
      <alignment horizontal="center" vertical="center" shrinkToFit="1"/>
    </xf>
    <xf numFmtId="0" fontId="67" fillId="0" borderId="37" xfId="3" applyFont="1" applyBorder="1" applyAlignment="1">
      <alignment horizontal="center" vertical="center" shrinkToFit="1"/>
    </xf>
    <xf numFmtId="0" fontId="67" fillId="0" borderId="110" xfId="3" applyFont="1" applyBorder="1" applyAlignment="1">
      <alignment horizontal="center" vertical="center" shrinkToFit="1"/>
    </xf>
    <xf numFmtId="0" fontId="63" fillId="0" borderId="111" xfId="3" applyFont="1" applyBorder="1" applyAlignment="1">
      <alignment horizontal="center" vertical="center"/>
    </xf>
    <xf numFmtId="0" fontId="63" fillId="0" borderId="5" xfId="3" applyFont="1" applyBorder="1" applyAlignment="1">
      <alignment horizontal="center" vertical="center"/>
    </xf>
    <xf numFmtId="0" fontId="63" fillId="0" borderId="147" xfId="3" applyFont="1" applyBorder="1" applyAlignment="1">
      <alignment horizontal="center" vertical="center"/>
    </xf>
    <xf numFmtId="0" fontId="63" fillId="0" borderId="120" xfId="3" applyFont="1" applyBorder="1" applyAlignment="1">
      <alignment horizontal="center" vertical="center"/>
    </xf>
    <xf numFmtId="0" fontId="63" fillId="0" borderId="144" xfId="3" applyFont="1" applyBorder="1" applyAlignment="1">
      <alignment horizontal="center" vertical="center"/>
    </xf>
    <xf numFmtId="0" fontId="63" fillId="0" borderId="119" xfId="3" applyFont="1" applyBorder="1" applyAlignment="1">
      <alignment horizontal="center" vertical="center"/>
    </xf>
    <xf numFmtId="0" fontId="63" fillId="0" borderId="143" xfId="3" applyFont="1" applyBorder="1" applyAlignment="1">
      <alignment horizontal="center" vertical="center"/>
    </xf>
    <xf numFmtId="0" fontId="97" fillId="0" borderId="59" xfId="3" applyFont="1" applyBorder="1" applyAlignment="1">
      <alignment horizontal="center" vertical="center"/>
    </xf>
    <xf numFmtId="0" fontId="63" fillId="0" borderId="13" xfId="3" applyFont="1" applyBorder="1" applyAlignment="1">
      <alignment horizontal="distributed" vertical="center"/>
    </xf>
    <xf numFmtId="0" fontId="63" fillId="0" borderId="39" xfId="3" applyFont="1" applyBorder="1" applyAlignment="1">
      <alignment horizontal="distributed" vertical="center"/>
    </xf>
    <xf numFmtId="0" fontId="63" fillId="0" borderId="148" xfId="3" applyFont="1" applyBorder="1" applyAlignment="1">
      <alignment horizontal="distributed" vertical="center"/>
    </xf>
    <xf numFmtId="0" fontId="63" fillId="0" borderId="28" xfId="3" applyFont="1" applyBorder="1" applyAlignment="1">
      <alignment horizontal="distributed" vertical="center"/>
    </xf>
    <xf numFmtId="0" fontId="63" fillId="0" borderId="3" xfId="3" applyFont="1" applyBorder="1" applyAlignment="1">
      <alignment horizontal="distributed" vertical="center"/>
    </xf>
    <xf numFmtId="0" fontId="63" fillId="0" borderId="8" xfId="3" applyFont="1" applyBorder="1" applyAlignment="1">
      <alignment horizontal="distributed" vertical="center"/>
    </xf>
    <xf numFmtId="0" fontId="99" fillId="0" borderId="149" xfId="3" applyFont="1" applyBorder="1" applyAlignment="1">
      <alignment horizontal="center" vertical="center"/>
    </xf>
    <xf numFmtId="0" fontId="99" fillId="0" borderId="141" xfId="3" applyFont="1" applyBorder="1" applyAlignment="1">
      <alignment horizontal="center" vertical="center"/>
    </xf>
    <xf numFmtId="0" fontId="99" fillId="0" borderId="142" xfId="3" applyFont="1" applyBorder="1" applyAlignment="1">
      <alignment horizontal="center" vertical="center"/>
    </xf>
    <xf numFmtId="0" fontId="59" fillId="0" borderId="140" xfId="3" applyFont="1" applyBorder="1" applyAlignment="1">
      <alignment horizontal="center" vertical="center"/>
    </xf>
    <xf numFmtId="0" fontId="59" fillId="0" borderId="141" xfId="3" applyFont="1" applyBorder="1" applyAlignment="1">
      <alignment horizontal="center" vertical="center"/>
    </xf>
    <xf numFmtId="0" fontId="59" fillId="0" borderId="142" xfId="3" applyFont="1" applyBorder="1" applyAlignment="1">
      <alignment horizontal="center" vertical="center"/>
    </xf>
    <xf numFmtId="180" fontId="67" fillId="0" borderId="150" xfId="3" applyNumberFormat="1" applyFont="1" applyBorder="1" applyAlignment="1" applyProtection="1">
      <alignment horizontal="center" vertical="center"/>
    </xf>
    <xf numFmtId="180" fontId="67" fillId="0" borderId="151" xfId="3" applyNumberFormat="1" applyFont="1" applyBorder="1" applyAlignment="1" applyProtection="1">
      <alignment horizontal="center" vertical="center"/>
    </xf>
    <xf numFmtId="180" fontId="67" fillId="0" borderId="152" xfId="3" applyNumberFormat="1" applyFont="1" applyBorder="1" applyAlignment="1" applyProtection="1">
      <alignment horizontal="center" vertical="center"/>
    </xf>
    <xf numFmtId="180" fontId="67" fillId="0" borderId="153" xfId="3" applyNumberFormat="1" applyFont="1" applyBorder="1" applyAlignment="1" applyProtection="1">
      <alignment horizontal="center" vertical="center"/>
    </xf>
    <xf numFmtId="0" fontId="99" fillId="0" borderId="140" xfId="3" applyFont="1" applyBorder="1" applyAlignment="1">
      <alignment horizontal="center" vertical="center"/>
    </xf>
    <xf numFmtId="0" fontId="63" fillId="0" borderId="121" xfId="3" applyFont="1" applyBorder="1" applyAlignment="1">
      <alignment horizontal="center" vertical="center"/>
    </xf>
    <xf numFmtId="0" fontId="95" fillId="0" borderId="0" xfId="0" applyFont="1" applyAlignment="1" applyProtection="1">
      <alignment horizontal="center" vertical="center"/>
      <protection locked="0"/>
    </xf>
    <xf numFmtId="0" fontId="65" fillId="0" borderId="0" xfId="3" applyFont="1" applyAlignment="1">
      <alignment horizontal="center" vertical="center"/>
    </xf>
    <xf numFmtId="0" fontId="67" fillId="0" borderId="85" xfId="3" applyFont="1" applyBorder="1" applyAlignment="1">
      <alignment horizontal="center" vertical="center"/>
    </xf>
    <xf numFmtId="0" fontId="67" fillId="0" borderId="37" xfId="3" applyFont="1" applyBorder="1" applyAlignment="1">
      <alignment horizontal="center" vertical="center"/>
    </xf>
    <xf numFmtId="0" fontId="95" fillId="0" borderId="109" xfId="3" applyFont="1" applyBorder="1" applyAlignment="1">
      <alignment horizontal="center" vertical="center"/>
    </xf>
    <xf numFmtId="0" fontId="95" fillId="0" borderId="37" xfId="3" applyFont="1" applyBorder="1" applyAlignment="1">
      <alignment horizontal="center" vertical="center"/>
    </xf>
    <xf numFmtId="0" fontId="95" fillId="0" borderId="110" xfId="3" applyFont="1" applyBorder="1" applyAlignment="1">
      <alignment horizontal="center" vertical="center"/>
    </xf>
    <xf numFmtId="0" fontId="67" fillId="0" borderId="109" xfId="3" applyFont="1" applyBorder="1" applyAlignment="1">
      <alignment horizontal="center" vertical="center"/>
    </xf>
    <xf numFmtId="0" fontId="55" fillId="0" borderId="109" xfId="3" applyFont="1" applyBorder="1" applyAlignment="1">
      <alignment horizontal="center" vertical="center"/>
    </xf>
    <xf numFmtId="0" fontId="55" fillId="0" borderId="37" xfId="3" applyFont="1" applyBorder="1" applyAlignment="1">
      <alignment horizontal="center" vertical="center"/>
    </xf>
    <xf numFmtId="0" fontId="55" fillId="0" borderId="110" xfId="3" applyFont="1" applyBorder="1" applyAlignment="1">
      <alignment horizontal="center" vertical="center"/>
    </xf>
    <xf numFmtId="182" fontId="55" fillId="0" borderId="37" xfId="3" applyNumberFormat="1" applyFont="1" applyBorder="1" applyAlignment="1">
      <alignment horizontal="center" vertical="center" shrinkToFit="1"/>
    </xf>
    <xf numFmtId="182" fontId="55" fillId="0" borderId="86" xfId="3" applyNumberFormat="1" applyFont="1" applyBorder="1" applyAlignment="1">
      <alignment horizontal="center" vertical="center" shrinkToFit="1"/>
    </xf>
    <xf numFmtId="0" fontId="67" fillId="0" borderId="145" xfId="3" applyFont="1" applyBorder="1" applyAlignment="1">
      <alignment horizontal="center" vertical="center" textRotation="255"/>
    </xf>
    <xf numFmtId="0" fontId="67" fillId="0" borderId="47" xfId="3" applyFont="1" applyBorder="1" applyAlignment="1">
      <alignment horizontal="center" vertical="center" textRotation="255"/>
    </xf>
    <xf numFmtId="0" fontId="67" fillId="0" borderId="146" xfId="3" applyFont="1" applyBorder="1" applyAlignment="1">
      <alignment horizontal="center" vertical="center" textRotation="255"/>
    </xf>
    <xf numFmtId="0" fontId="67" fillId="0" borderId="138" xfId="3" applyFont="1" applyBorder="1" applyAlignment="1">
      <alignment horizontal="center" vertical="center" textRotation="255"/>
    </xf>
    <xf numFmtId="0" fontId="100" fillId="0" borderId="38" xfId="3" applyNumberFormat="1" applyFont="1" applyBorder="1" applyAlignment="1">
      <alignment horizontal="left" vertical="center" wrapText="1" shrinkToFit="1"/>
    </xf>
    <xf numFmtId="0" fontId="100" fillId="0" borderId="0" xfId="3" applyNumberFormat="1" applyFont="1" applyBorder="1" applyAlignment="1">
      <alignment horizontal="left" vertical="center" wrapText="1" shrinkToFit="1"/>
    </xf>
    <xf numFmtId="0" fontId="100" fillId="0" borderId="2" xfId="3" applyNumberFormat="1" applyFont="1" applyBorder="1" applyAlignment="1">
      <alignment horizontal="left" vertical="center" wrapText="1" shrinkToFit="1"/>
    </xf>
    <xf numFmtId="0" fontId="63" fillId="0" borderId="6" xfId="3" applyFont="1" applyBorder="1" applyAlignment="1">
      <alignment horizontal="center" vertical="center" wrapText="1"/>
    </xf>
    <xf numFmtId="0" fontId="63" fillId="0" borderId="46" xfId="3" applyFont="1" applyBorder="1" applyAlignment="1">
      <alignment horizontal="center" vertical="center"/>
    </xf>
    <xf numFmtId="0" fontId="63" fillId="0" borderId="38" xfId="3" applyFont="1" applyBorder="1" applyAlignment="1">
      <alignment horizontal="center" wrapText="1"/>
    </xf>
    <xf numFmtId="0" fontId="63" fillId="0" borderId="0" xfId="3" applyFont="1" applyBorder="1" applyAlignment="1">
      <alignment horizontal="center" wrapText="1"/>
    </xf>
    <xf numFmtId="0" fontId="63" fillId="0" borderId="0" xfId="3" applyFont="1" applyBorder="1" applyAlignment="1">
      <alignment horizontal="center"/>
    </xf>
    <xf numFmtId="0" fontId="63" fillId="0" borderId="292" xfId="3" applyFont="1" applyBorder="1" applyAlignment="1">
      <alignment horizontal="center" wrapText="1"/>
    </xf>
    <xf numFmtId="0" fontId="63" fillId="0" borderId="47" xfId="3" applyFont="1" applyBorder="1" applyAlignment="1">
      <alignment horizontal="center" vertical="center" wrapText="1"/>
    </xf>
    <xf numFmtId="0" fontId="63" fillId="0" borderId="0" xfId="3" applyFont="1" applyBorder="1" applyAlignment="1">
      <alignment horizontal="center" vertical="center" wrapText="1"/>
    </xf>
    <xf numFmtId="0" fontId="63" fillId="0" borderId="44" xfId="3" applyFont="1" applyBorder="1" applyAlignment="1">
      <alignment horizontal="center" wrapText="1"/>
    </xf>
    <xf numFmtId="0" fontId="63" fillId="0" borderId="292" xfId="3" applyFont="1" applyBorder="1" applyAlignment="1">
      <alignment horizontal="center" vertical="center" wrapText="1"/>
    </xf>
    <xf numFmtId="0" fontId="68" fillId="0" borderId="292" xfId="3" applyFont="1" applyBorder="1" applyAlignment="1">
      <alignment horizontal="center" vertical="center"/>
    </xf>
    <xf numFmtId="0" fontId="68" fillId="0" borderId="0" xfId="3" applyFont="1" applyBorder="1" applyAlignment="1">
      <alignment horizontal="center" vertical="center"/>
    </xf>
    <xf numFmtId="0" fontId="68" fillId="0" borderId="46" xfId="3" applyFont="1" applyBorder="1" applyAlignment="1">
      <alignment horizontal="center" vertical="center"/>
    </xf>
    <xf numFmtId="0" fontId="68" fillId="0" borderId="6" xfId="3" applyFont="1" applyBorder="1" applyAlignment="1">
      <alignment horizontal="center" vertical="center"/>
    </xf>
    <xf numFmtId="0" fontId="68" fillId="0" borderId="38" xfId="3" applyFont="1" applyBorder="1" applyAlignment="1">
      <alignment horizontal="center" vertical="center"/>
    </xf>
    <xf numFmtId="0" fontId="63" fillId="0" borderId="47" xfId="3" applyFont="1" applyBorder="1" applyAlignment="1">
      <alignment horizontal="center" vertical="center"/>
    </xf>
    <xf numFmtId="0" fontId="63" fillId="0" borderId="38" xfId="3" applyFont="1" applyBorder="1" applyAlignment="1">
      <alignment horizontal="center" vertical="center"/>
    </xf>
    <xf numFmtId="0" fontId="63" fillId="0" borderId="44" xfId="3" applyFont="1" applyBorder="1" applyAlignment="1">
      <alignment horizontal="center" vertical="center"/>
    </xf>
    <xf numFmtId="0" fontId="73" fillId="0" borderId="0" xfId="3" applyFont="1" applyBorder="1" applyAlignment="1">
      <alignment horizontal="left" vertical="top" wrapText="1"/>
    </xf>
    <xf numFmtId="0" fontId="73" fillId="0" borderId="0" xfId="3" applyFont="1" applyBorder="1" applyAlignment="1">
      <alignment horizontal="left" vertical="top"/>
    </xf>
    <xf numFmtId="0" fontId="67" fillId="0" borderId="47" xfId="3" applyFont="1" applyBorder="1" applyAlignment="1">
      <alignment horizontal="center" vertical="center"/>
    </xf>
    <xf numFmtId="0" fontId="67" fillId="0" borderId="0" xfId="3" applyFont="1" applyBorder="1" applyAlignment="1">
      <alignment horizontal="center" vertical="center"/>
    </xf>
    <xf numFmtId="0" fontId="67" fillId="0" borderId="46" xfId="3" applyFont="1" applyBorder="1" applyAlignment="1">
      <alignment horizontal="center" vertical="center"/>
    </xf>
    <xf numFmtId="0" fontId="67" fillId="0" borderId="38" xfId="3" applyFont="1" applyBorder="1" applyAlignment="1">
      <alignment horizontal="center" vertical="center"/>
    </xf>
    <xf numFmtId="0" fontId="67" fillId="0" borderId="44" xfId="3" applyFont="1" applyBorder="1" applyAlignment="1">
      <alignment horizontal="center" vertical="center"/>
    </xf>
    <xf numFmtId="0" fontId="73" fillId="0" borderId="292" xfId="3" applyFont="1" applyBorder="1" applyAlignment="1">
      <alignment horizontal="left" vertical="top" wrapText="1"/>
    </xf>
    <xf numFmtId="0" fontId="73" fillId="0" borderId="46" xfId="3" applyFont="1" applyBorder="1" applyAlignment="1">
      <alignment horizontal="left" vertical="top"/>
    </xf>
    <xf numFmtId="0" fontId="70" fillId="0" borderId="137" xfId="3" applyFont="1" applyBorder="1" applyAlignment="1">
      <alignment horizontal="center" vertical="center" textRotation="255" shrinkToFit="1"/>
    </xf>
    <xf numFmtId="0" fontId="70" fillId="0" borderId="138" xfId="3" applyFont="1" applyBorder="1" applyAlignment="1">
      <alignment horizontal="center" vertical="center" textRotation="255" shrinkToFit="1"/>
    </xf>
    <xf numFmtId="0" fontId="70" fillId="0" borderId="139" xfId="3" applyFont="1" applyBorder="1" applyAlignment="1">
      <alignment horizontal="center" vertical="center" textRotation="255" shrinkToFit="1"/>
    </xf>
    <xf numFmtId="0" fontId="70" fillId="0" borderId="1" xfId="3" applyFont="1" applyBorder="1" applyAlignment="1">
      <alignment horizontal="center" vertical="center" wrapText="1"/>
    </xf>
    <xf numFmtId="0" fontId="70" fillId="0" borderId="293" xfId="3" applyFont="1" applyBorder="1" applyAlignment="1">
      <alignment horizontal="center" vertical="center" wrapText="1"/>
    </xf>
    <xf numFmtId="0" fontId="70" fillId="0" borderId="112" xfId="3" applyFont="1" applyBorder="1" applyAlignment="1">
      <alignment horizontal="center" vertical="center" wrapText="1"/>
    </xf>
    <xf numFmtId="0" fontId="70" fillId="0" borderId="294" xfId="3" applyFont="1" applyBorder="1" applyAlignment="1">
      <alignment horizontal="center" vertical="top" wrapText="1"/>
    </xf>
    <xf numFmtId="0" fontId="70" fillId="0" borderId="24" xfId="3" applyFont="1" applyBorder="1" applyAlignment="1">
      <alignment horizontal="center" vertical="top"/>
    </xf>
    <xf numFmtId="0" fontId="70" fillId="0" borderId="49" xfId="3" applyFont="1" applyBorder="1" applyAlignment="1">
      <alignment horizontal="center" vertical="top"/>
    </xf>
    <xf numFmtId="0" fontId="62" fillId="0" borderId="118" xfId="3" applyFont="1" applyBorder="1" applyAlignment="1" applyProtection="1">
      <alignment horizontal="center" vertical="center"/>
      <protection locked="0"/>
    </xf>
    <xf numFmtId="0" fontId="62" fillId="0" borderId="125" xfId="3" applyFont="1" applyBorder="1" applyAlignment="1">
      <alignment horizontal="center" vertical="center"/>
    </xf>
    <xf numFmtId="0" fontId="62" fillId="0" borderId="126" xfId="3" applyFont="1" applyBorder="1" applyAlignment="1">
      <alignment horizontal="center" vertical="center"/>
    </xf>
    <xf numFmtId="0" fontId="62" fillId="0" borderId="129" xfId="3" applyFont="1" applyBorder="1" applyAlignment="1">
      <alignment horizontal="center" vertical="center"/>
    </xf>
    <xf numFmtId="0" fontId="63" fillId="0" borderId="56" xfId="3" applyFont="1" applyBorder="1" applyAlignment="1">
      <alignment horizontal="center" vertical="center" shrinkToFit="1"/>
    </xf>
    <xf numFmtId="0" fontId="63" fillId="0" borderId="54" xfId="3" applyFont="1" applyBorder="1" applyAlignment="1">
      <alignment horizontal="center" vertical="center" shrinkToFit="1"/>
    </xf>
    <xf numFmtId="0" fontId="63" fillId="0" borderId="57" xfId="3" applyFont="1" applyBorder="1" applyAlignment="1">
      <alignment horizontal="center" vertical="center" shrinkToFit="1"/>
    </xf>
    <xf numFmtId="0" fontId="62" fillId="0" borderId="116" xfId="3" applyFont="1" applyBorder="1" applyAlignment="1" applyProtection="1">
      <alignment horizontal="center" vertical="center"/>
      <protection locked="0"/>
    </xf>
    <xf numFmtId="0" fontId="62" fillId="0" borderId="127" xfId="3" applyFont="1" applyBorder="1" applyAlignment="1">
      <alignment horizontal="center" vertical="center"/>
    </xf>
    <xf numFmtId="182" fontId="55" fillId="0" borderId="109" xfId="3" applyNumberFormat="1" applyFont="1" applyBorder="1" applyAlignment="1">
      <alignment horizontal="center" vertical="center" shrinkToFit="1"/>
    </xf>
    <xf numFmtId="0" fontId="105" fillId="0" borderId="37" xfId="3" applyFont="1" applyBorder="1" applyAlignment="1">
      <alignment horizontal="center" vertical="center" shrinkToFit="1"/>
    </xf>
    <xf numFmtId="0" fontId="70" fillId="0" borderId="52" xfId="3" applyFont="1" applyBorder="1" applyAlignment="1">
      <alignment horizontal="left" vertical="center"/>
    </xf>
    <xf numFmtId="0" fontId="70" fillId="0" borderId="24" xfId="3" applyFont="1" applyBorder="1" applyAlignment="1">
      <alignment horizontal="left" vertical="center"/>
    </xf>
    <xf numFmtId="0" fontId="70" fillId="0" borderId="136" xfId="3" applyFont="1" applyBorder="1" applyAlignment="1">
      <alignment horizontal="left" vertical="center"/>
    </xf>
    <xf numFmtId="0" fontId="70" fillId="0" borderId="24" xfId="3" applyFont="1" applyBorder="1" applyAlignment="1">
      <alignment horizontal="center" vertical="top" wrapText="1"/>
    </xf>
    <xf numFmtId="0" fontId="63" fillId="0" borderId="43" xfId="3" applyFont="1" applyBorder="1" applyAlignment="1">
      <alignment horizontal="center" vertical="center" shrinkToFit="1"/>
    </xf>
    <xf numFmtId="0" fontId="63" fillId="0" borderId="41" xfId="3" applyFont="1" applyBorder="1" applyAlignment="1">
      <alignment horizontal="center" vertical="center" shrinkToFit="1"/>
    </xf>
    <xf numFmtId="0" fontId="63" fillId="0" borderId="124" xfId="3" applyFont="1" applyBorder="1" applyAlignment="1">
      <alignment horizontal="center" vertical="center" shrinkToFit="1"/>
    </xf>
    <xf numFmtId="0" fontId="62" fillId="0" borderId="128" xfId="3" applyFont="1" applyBorder="1" applyAlignment="1">
      <alignment horizontal="center" vertical="center"/>
    </xf>
    <xf numFmtId="0" fontId="63" fillId="0" borderId="130" xfId="3" applyFont="1" applyBorder="1" applyAlignment="1">
      <alignment horizontal="center" vertical="center" wrapText="1" shrinkToFit="1"/>
    </xf>
    <xf numFmtId="0" fontId="63" fillId="0" borderId="131" xfId="3" applyFont="1" applyBorder="1" applyAlignment="1">
      <alignment horizontal="center" vertical="center" shrinkToFit="1"/>
    </xf>
    <xf numFmtId="0" fontId="63" fillId="0" borderId="132" xfId="3" applyFont="1" applyBorder="1" applyAlignment="1">
      <alignment horizontal="center" vertical="center" shrinkToFit="1"/>
    </xf>
    <xf numFmtId="0" fontId="62" fillId="0" borderId="133" xfId="3" applyFont="1" applyBorder="1" applyAlignment="1" applyProtection="1">
      <alignment horizontal="center" vertical="center"/>
      <protection locked="0"/>
    </xf>
    <xf numFmtId="0" fontId="62" fillId="0" borderId="122" xfId="3" applyFont="1" applyBorder="1" applyAlignment="1" applyProtection="1">
      <alignment horizontal="center" vertical="center"/>
      <protection locked="0"/>
    </xf>
    <xf numFmtId="0" fontId="62" fillId="0" borderId="123" xfId="3" applyFont="1" applyBorder="1" applyAlignment="1" applyProtection="1">
      <alignment horizontal="center" vertical="center"/>
      <protection locked="0"/>
    </xf>
    <xf numFmtId="0" fontId="62" fillId="0" borderId="134" xfId="3" applyFont="1" applyBorder="1" applyAlignment="1" applyProtection="1">
      <alignment horizontal="center" vertical="center"/>
      <protection locked="0"/>
    </xf>
    <xf numFmtId="0" fontId="62" fillId="0" borderId="135" xfId="3" applyFont="1" applyBorder="1" applyAlignment="1" applyProtection="1">
      <alignment horizontal="center" vertical="center"/>
      <protection locked="0"/>
    </xf>
    <xf numFmtId="0" fontId="68" fillId="0" borderId="116" xfId="3" applyFont="1" applyBorder="1" applyAlignment="1">
      <alignment horizontal="center" vertical="center" wrapText="1" shrinkToFit="1"/>
    </xf>
    <xf numFmtId="0" fontId="68" fillId="0" borderId="117" xfId="3" applyFont="1" applyBorder="1" applyAlignment="1">
      <alignment horizontal="center" vertical="center" shrinkToFit="1"/>
    </xf>
    <xf numFmtId="0" fontId="68" fillId="0" borderId="118" xfId="3" applyFont="1" applyBorder="1" applyAlignment="1">
      <alignment horizontal="center" vertical="center" shrinkToFit="1"/>
    </xf>
    <xf numFmtId="0" fontId="134" fillId="0" borderId="0" xfId="5" applyFont="1" applyAlignment="1" applyProtection="1">
      <alignment horizontal="left" shrinkToFit="1"/>
      <protection locked="0"/>
    </xf>
    <xf numFmtId="0" fontId="134" fillId="0" borderId="0" xfId="5" applyFont="1" applyAlignment="1">
      <alignment horizontal="left" vertical="center" shrinkToFit="1"/>
    </xf>
    <xf numFmtId="0" fontId="133" fillId="0" borderId="0" xfId="5" applyFont="1" applyAlignment="1">
      <alignment horizontal="left" vertical="center" wrapText="1"/>
    </xf>
    <xf numFmtId="178" fontId="134" fillId="0" borderId="3" xfId="5" applyNumberFormat="1" applyFont="1" applyBorder="1" applyAlignment="1">
      <alignment horizontal="left"/>
    </xf>
    <xf numFmtId="0" fontId="135" fillId="0" borderId="3" xfId="5" applyFont="1" applyBorder="1" applyAlignment="1">
      <alignment shrinkToFit="1"/>
    </xf>
    <xf numFmtId="0" fontId="136" fillId="0" borderId="3" xfId="5" applyFont="1" applyBorder="1" applyAlignment="1" applyProtection="1">
      <alignment horizontal="left"/>
      <protection locked="0"/>
    </xf>
    <xf numFmtId="0" fontId="134" fillId="0" borderId="3" xfId="5" applyFont="1" applyBorder="1" applyAlignment="1" applyProtection="1">
      <alignment horizontal="left" shrinkToFit="1"/>
      <protection locked="0"/>
    </xf>
    <xf numFmtId="0" fontId="134" fillId="0" borderId="3" xfId="5" applyFont="1" applyBorder="1" applyAlignment="1">
      <alignment horizontal="left" shrinkToFit="1"/>
    </xf>
    <xf numFmtId="0" fontId="134" fillId="0" borderId="3" xfId="5" applyFont="1" applyBorder="1" applyAlignment="1" applyProtection="1">
      <alignment horizontal="center"/>
      <protection locked="0"/>
    </xf>
    <xf numFmtId="0" fontId="134" fillId="0" borderId="3" xfId="5" applyFont="1" applyBorder="1" applyAlignment="1">
      <alignment horizontal="left"/>
    </xf>
    <xf numFmtId="0" fontId="67" fillId="0" borderId="159" xfId="3" applyFont="1" applyBorder="1" applyAlignment="1">
      <alignment horizontal="center" vertical="center"/>
    </xf>
    <xf numFmtId="0" fontId="67" fillId="0" borderId="10" xfId="3" applyFont="1" applyBorder="1" applyAlignment="1">
      <alignment horizontal="center" vertical="center"/>
    </xf>
    <xf numFmtId="0" fontId="67" fillId="0" borderId="19" xfId="3" applyFont="1" applyBorder="1" applyAlignment="1">
      <alignment horizontal="center" vertical="center"/>
    </xf>
    <xf numFmtId="0" fontId="55" fillId="0" borderId="4" xfId="3" applyFont="1" applyBorder="1" applyAlignment="1">
      <alignment horizontal="center" vertical="top" wrapText="1"/>
    </xf>
    <xf numFmtId="0" fontId="55" fillId="0" borderId="1" xfId="3" applyFont="1" applyBorder="1" applyAlignment="1">
      <alignment horizontal="center" vertical="top" wrapText="1"/>
    </xf>
    <xf numFmtId="0" fontId="55" fillId="0" borderId="78" xfId="3" applyFont="1" applyBorder="1" applyAlignment="1">
      <alignment horizontal="center" vertical="top" wrapText="1"/>
    </xf>
    <xf numFmtId="0" fontId="55" fillId="0" borderId="6" xfId="3" applyFont="1" applyBorder="1" applyAlignment="1">
      <alignment horizontal="center" vertical="top" wrapText="1"/>
    </xf>
    <xf numFmtId="0" fontId="55" fillId="0" borderId="0" xfId="3" applyFont="1" applyBorder="1" applyAlignment="1">
      <alignment horizontal="center" vertical="top" wrapText="1"/>
    </xf>
    <xf numFmtId="0" fontId="55" fillId="0" borderId="77" xfId="3" applyFont="1" applyBorder="1" applyAlignment="1">
      <alignment horizontal="center" vertical="top" wrapText="1"/>
    </xf>
    <xf numFmtId="0" fontId="55" fillId="0" borderId="7" xfId="3" applyFont="1" applyBorder="1" applyAlignment="1">
      <alignment horizontal="center" vertical="top" wrapText="1"/>
    </xf>
    <xf numFmtId="0" fontId="55" fillId="0" borderId="3" xfId="3" applyFont="1" applyBorder="1" applyAlignment="1">
      <alignment horizontal="center" vertical="top" wrapText="1"/>
    </xf>
    <xf numFmtId="0" fontId="55" fillId="0" borderId="79" xfId="3" applyFont="1" applyBorder="1" applyAlignment="1">
      <alignment horizontal="center" vertical="top" wrapText="1"/>
    </xf>
    <xf numFmtId="0" fontId="67" fillId="0" borderId="161" xfId="3" applyFont="1" applyBorder="1" applyAlignment="1">
      <alignment horizontal="center" vertical="top"/>
    </xf>
    <xf numFmtId="0" fontId="67" fillId="0" borderId="1" xfId="3" applyFont="1" applyBorder="1" applyAlignment="1">
      <alignment horizontal="center" vertical="top"/>
    </xf>
    <xf numFmtId="0" fontId="67" fillId="0" borderId="78" xfId="3" applyFont="1" applyBorder="1" applyAlignment="1">
      <alignment horizontal="center" vertical="top"/>
    </xf>
    <xf numFmtId="0" fontId="67" fillId="0" borderId="157" xfId="3" applyFont="1" applyBorder="1" applyAlignment="1">
      <alignment horizontal="center" vertical="top"/>
    </xf>
    <xf numFmtId="0" fontId="67" fillId="0" borderId="0" xfId="3" applyFont="1" applyBorder="1" applyAlignment="1">
      <alignment horizontal="center" vertical="top"/>
    </xf>
    <xf numFmtId="0" fontId="67" fillId="0" borderId="77" xfId="3" applyFont="1" applyBorder="1" applyAlignment="1">
      <alignment horizontal="center" vertical="top"/>
    </xf>
    <xf numFmtId="0" fontId="67" fillId="0" borderId="167" xfId="3" applyFont="1" applyBorder="1" applyAlignment="1">
      <alignment horizontal="center" vertical="top"/>
    </xf>
    <xf numFmtId="0" fontId="67" fillId="0" borderId="3" xfId="3" applyFont="1" applyBorder="1" applyAlignment="1">
      <alignment horizontal="center" vertical="top"/>
    </xf>
    <xf numFmtId="0" fontId="67" fillId="0" borderId="79" xfId="3" applyFont="1" applyBorder="1" applyAlignment="1">
      <alignment horizontal="center" vertical="top"/>
    </xf>
    <xf numFmtId="0" fontId="55" fillId="0" borderId="1" xfId="3" applyFont="1" applyBorder="1" applyAlignment="1">
      <alignment horizontal="center" vertical="top"/>
    </xf>
    <xf numFmtId="0" fontId="55" fillId="0" borderId="78" xfId="3" applyFont="1" applyBorder="1" applyAlignment="1">
      <alignment horizontal="center" vertical="top"/>
    </xf>
    <xf numFmtId="0" fontId="55" fillId="0" borderId="6" xfId="3" applyFont="1" applyBorder="1" applyAlignment="1">
      <alignment horizontal="center" vertical="top"/>
    </xf>
    <xf numFmtId="0" fontId="55" fillId="0" borderId="0" xfId="3" applyFont="1" applyBorder="1" applyAlignment="1">
      <alignment horizontal="center" vertical="top"/>
    </xf>
    <xf numFmtId="0" fontId="55" fillId="0" borderId="77" xfId="3" applyFont="1" applyBorder="1" applyAlignment="1">
      <alignment horizontal="center" vertical="top"/>
    </xf>
    <xf numFmtId="0" fontId="55" fillId="0" borderId="58" xfId="3" applyFont="1" applyBorder="1" applyAlignment="1">
      <alignment horizontal="center" vertical="top"/>
    </xf>
    <xf numFmtId="0" fontId="55" fillId="0" borderId="59" xfId="3" applyFont="1" applyBorder="1" applyAlignment="1">
      <alignment horizontal="center" vertical="top"/>
    </xf>
    <xf numFmtId="0" fontId="55" fillId="0" borderId="156" xfId="3" applyFont="1" applyBorder="1" applyAlignment="1">
      <alignment horizontal="center" vertical="top"/>
    </xf>
    <xf numFmtId="0" fontId="67" fillId="0" borderId="158" xfId="3" applyFont="1" applyBorder="1" applyAlignment="1">
      <alignment horizontal="center" vertical="top"/>
    </xf>
    <xf numFmtId="0" fontId="67" fillId="0" borderId="59" xfId="3" applyFont="1" applyBorder="1" applyAlignment="1">
      <alignment horizontal="center" vertical="top"/>
    </xf>
    <xf numFmtId="0" fontId="67" fillId="0" borderId="156" xfId="3" applyFont="1" applyBorder="1" applyAlignment="1">
      <alignment horizontal="center" vertical="top"/>
    </xf>
    <xf numFmtId="0" fontId="67" fillId="0" borderId="4" xfId="3" applyFont="1" applyBorder="1" applyAlignment="1">
      <alignment horizontal="center" vertical="top" wrapText="1"/>
    </xf>
    <xf numFmtId="0" fontId="67" fillId="0" borderId="1" xfId="3" applyFont="1" applyBorder="1" applyAlignment="1">
      <alignment horizontal="center" vertical="top" wrapText="1"/>
    </xf>
    <xf numFmtId="0" fontId="67" fillId="0" borderId="6" xfId="3" applyFont="1" applyBorder="1" applyAlignment="1">
      <alignment horizontal="center" vertical="top" wrapText="1"/>
    </xf>
    <xf numFmtId="0" fontId="67" fillId="0" borderId="0" xfId="3" applyFont="1" applyBorder="1" applyAlignment="1">
      <alignment horizontal="center" vertical="top" wrapText="1"/>
    </xf>
    <xf numFmtId="0" fontId="67" fillId="0" borderId="7" xfId="3" applyFont="1" applyBorder="1" applyAlignment="1">
      <alignment horizontal="center" vertical="top" wrapText="1"/>
    </xf>
    <xf numFmtId="0" fontId="67" fillId="0" borderId="3" xfId="3" applyFont="1" applyBorder="1" applyAlignment="1">
      <alignment horizontal="center" vertical="top" wrapText="1"/>
    </xf>
    <xf numFmtId="0" fontId="67" fillId="0" borderId="161" xfId="3" applyFont="1" applyBorder="1" applyAlignment="1">
      <alignment horizontal="center" vertical="top" wrapText="1"/>
    </xf>
    <xf numFmtId="0" fontId="67" fillId="0" borderId="78" xfId="3" applyFont="1" applyBorder="1" applyAlignment="1">
      <alignment horizontal="center" vertical="top" wrapText="1"/>
    </xf>
    <xf numFmtId="0" fontId="67" fillId="0" borderId="157" xfId="3" applyFont="1" applyBorder="1" applyAlignment="1">
      <alignment horizontal="center" vertical="top" wrapText="1"/>
    </xf>
    <xf numFmtId="0" fontId="67" fillId="0" borderId="77" xfId="3" applyFont="1" applyBorder="1" applyAlignment="1">
      <alignment horizontal="center" vertical="top" wrapText="1"/>
    </xf>
    <xf numFmtId="0" fontId="67" fillId="0" borderId="167" xfId="3" applyFont="1" applyBorder="1" applyAlignment="1">
      <alignment horizontal="center" vertical="top" wrapText="1"/>
    </xf>
    <xf numFmtId="0" fontId="67" fillId="0" borderId="79" xfId="3" applyFont="1" applyBorder="1" applyAlignment="1">
      <alignment horizontal="center" vertical="top" wrapText="1"/>
    </xf>
    <xf numFmtId="0" fontId="55" fillId="0" borderId="164" xfId="3" applyFont="1" applyBorder="1" applyAlignment="1">
      <alignment horizontal="center" vertical="top" wrapText="1"/>
    </xf>
    <xf numFmtId="0" fontId="55" fillId="0" borderId="26" xfId="3" applyFont="1" applyBorder="1" applyAlignment="1">
      <alignment horizontal="center" vertical="top"/>
    </xf>
    <xf numFmtId="0" fontId="55" fillId="0" borderId="7" xfId="3" applyFont="1" applyBorder="1" applyAlignment="1">
      <alignment horizontal="center" vertical="top"/>
    </xf>
    <xf numFmtId="0" fontId="55" fillId="0" borderId="3" xfId="3" applyFont="1" applyBorder="1" applyAlignment="1">
      <alignment horizontal="center" vertical="top"/>
    </xf>
    <xf numFmtId="0" fontId="55" fillId="0" borderId="165" xfId="3" applyFont="1" applyBorder="1" applyAlignment="1">
      <alignment horizontal="center" vertical="top" wrapText="1"/>
    </xf>
    <xf numFmtId="0" fontId="55" fillId="0" borderId="166" xfId="3" applyFont="1" applyBorder="1" applyAlignment="1">
      <alignment horizontal="center" vertical="top"/>
    </xf>
    <xf numFmtId="0" fontId="55" fillId="0" borderId="157" xfId="3" applyFont="1" applyBorder="1" applyAlignment="1">
      <alignment horizontal="center" vertical="top"/>
    </xf>
    <xf numFmtId="0" fontId="55" fillId="0" borderId="167" xfId="3" applyFont="1" applyBorder="1" applyAlignment="1">
      <alignment horizontal="center" vertical="top"/>
    </xf>
    <xf numFmtId="0" fontId="55" fillId="0" borderId="79" xfId="3" applyFont="1" applyBorder="1" applyAlignment="1">
      <alignment horizontal="center" vertical="top"/>
    </xf>
    <xf numFmtId="0" fontId="55" fillId="0" borderId="4" xfId="3" applyFont="1" applyBorder="1" applyAlignment="1">
      <alignment horizontal="center" vertical="center"/>
    </xf>
    <xf numFmtId="0" fontId="55" fillId="0" borderId="1" xfId="3" applyFont="1" applyBorder="1" applyAlignment="1">
      <alignment horizontal="center" vertical="center"/>
    </xf>
    <xf numFmtId="0" fontId="55" fillId="0" borderId="78" xfId="3" applyFont="1" applyBorder="1" applyAlignment="1">
      <alignment horizontal="center" vertical="center"/>
    </xf>
    <xf numFmtId="0" fontId="55" fillId="0" borderId="6" xfId="3" applyFont="1" applyBorder="1" applyAlignment="1">
      <alignment horizontal="center" vertical="center"/>
    </xf>
    <xf numFmtId="0" fontId="55" fillId="0" borderId="0" xfId="3" applyFont="1" applyBorder="1" applyAlignment="1">
      <alignment horizontal="center" vertical="center"/>
    </xf>
    <xf numFmtId="0" fontId="55" fillId="0" borderId="77" xfId="3" applyFont="1" applyBorder="1" applyAlignment="1">
      <alignment horizontal="center" vertical="center"/>
    </xf>
    <xf numFmtId="0" fontId="55" fillId="0" borderId="7" xfId="3" applyFont="1" applyBorder="1" applyAlignment="1">
      <alignment horizontal="center" vertical="center"/>
    </xf>
    <xf numFmtId="0" fontId="55" fillId="0" borderId="3" xfId="3" applyFont="1" applyBorder="1" applyAlignment="1">
      <alignment horizontal="center" vertical="center"/>
    </xf>
    <xf numFmtId="0" fontId="55" fillId="0" borderId="79" xfId="3" applyFont="1" applyBorder="1" applyAlignment="1">
      <alignment horizontal="center" vertical="center"/>
    </xf>
    <xf numFmtId="0" fontId="67" fillId="0" borderId="4" xfId="3" applyFont="1" applyBorder="1" applyAlignment="1">
      <alignment horizontal="center" vertical="top"/>
    </xf>
    <xf numFmtId="0" fontId="67" fillId="0" borderId="6" xfId="3" applyFont="1" applyBorder="1" applyAlignment="1">
      <alignment horizontal="center" vertical="top"/>
    </xf>
    <xf numFmtId="0" fontId="67" fillId="0" borderId="58" xfId="3" applyFont="1" applyBorder="1" applyAlignment="1">
      <alignment horizontal="center" vertical="top"/>
    </xf>
    <xf numFmtId="20" fontId="65" fillId="0" borderId="13" xfId="3" applyNumberFormat="1" applyFont="1" applyBorder="1" applyAlignment="1">
      <alignment horizontal="center" vertical="center"/>
    </xf>
    <xf numFmtId="20" fontId="65" fillId="0" borderId="39" xfId="3" applyNumberFormat="1" applyFont="1" applyBorder="1" applyAlignment="1">
      <alignment horizontal="center" vertical="center"/>
    </xf>
    <xf numFmtId="20" fontId="65" fillId="0" borderId="87" xfId="3" applyNumberFormat="1" applyFont="1" applyBorder="1" applyAlignment="1">
      <alignment horizontal="center" vertical="center"/>
    </xf>
    <xf numFmtId="20" fontId="65" fillId="0" borderId="38" xfId="3" applyNumberFormat="1" applyFont="1" applyBorder="1" applyAlignment="1">
      <alignment horizontal="center" vertical="center"/>
    </xf>
    <xf numFmtId="20" fontId="65" fillId="0" borderId="0" xfId="3" applyNumberFormat="1" applyFont="1" applyBorder="1" applyAlignment="1">
      <alignment horizontal="center" vertical="center"/>
    </xf>
    <xf numFmtId="20" fontId="65" fillId="0" borderId="46" xfId="3" applyNumberFormat="1" applyFont="1" applyBorder="1" applyAlignment="1">
      <alignment horizontal="center" vertical="center"/>
    </xf>
    <xf numFmtId="0" fontId="55" fillId="0" borderId="159" xfId="3" applyFont="1" applyBorder="1" applyAlignment="1">
      <alignment horizontal="center" vertical="center"/>
    </xf>
    <xf numFmtId="0" fontId="55" fillId="0" borderId="10" xfId="3" applyFont="1" applyBorder="1" applyAlignment="1">
      <alignment horizontal="center" vertical="center"/>
    </xf>
    <xf numFmtId="0" fontId="55" fillId="0" borderId="19" xfId="3" applyFont="1" applyBorder="1" applyAlignment="1">
      <alignment horizontal="center" vertical="center"/>
    </xf>
    <xf numFmtId="0" fontId="55" fillId="0" borderId="26" xfId="3" applyFont="1" applyBorder="1" applyAlignment="1">
      <alignment horizontal="center" vertical="top" wrapText="1"/>
    </xf>
    <xf numFmtId="0" fontId="55" fillId="0" borderId="166" xfId="3" applyFont="1" applyBorder="1" applyAlignment="1">
      <alignment horizontal="center" vertical="top" wrapText="1"/>
    </xf>
    <xf numFmtId="0" fontId="55" fillId="0" borderId="157" xfId="3" applyFont="1" applyBorder="1" applyAlignment="1">
      <alignment horizontal="center" vertical="top" wrapText="1"/>
    </xf>
    <xf numFmtId="0" fontId="55" fillId="0" borderId="167" xfId="3" applyFont="1" applyBorder="1" applyAlignment="1">
      <alignment horizontal="center" vertical="top" wrapText="1"/>
    </xf>
    <xf numFmtId="0" fontId="67" fillId="0" borderId="159" xfId="3" applyFont="1" applyBorder="1" applyAlignment="1" applyProtection="1">
      <alignment horizontal="center" vertical="top" wrapText="1"/>
      <protection locked="0"/>
    </xf>
    <xf numFmtId="0" fontId="67" fillId="0" borderId="10" xfId="3" applyFont="1" applyBorder="1" applyAlignment="1" applyProtection="1">
      <alignment horizontal="center" vertical="top" wrapText="1"/>
      <protection locked="0"/>
    </xf>
    <xf numFmtId="0" fontId="67" fillId="0" borderId="19" xfId="3" applyFont="1" applyBorder="1" applyAlignment="1" applyProtection="1">
      <alignment horizontal="center" vertical="top" wrapText="1"/>
      <protection locked="0"/>
    </xf>
    <xf numFmtId="0" fontId="67" fillId="0" borderId="18" xfId="3" applyFont="1" applyBorder="1" applyAlignment="1" applyProtection="1">
      <alignment horizontal="center" vertical="top" wrapText="1"/>
      <protection locked="0"/>
    </xf>
    <xf numFmtId="0" fontId="67" fillId="0" borderId="11" xfId="3" applyFont="1" applyBorder="1" applyAlignment="1" applyProtection="1">
      <alignment horizontal="center" vertical="top" wrapText="1"/>
      <protection locked="0"/>
    </xf>
    <xf numFmtId="0" fontId="67" fillId="0" borderId="21" xfId="3" applyFont="1" applyBorder="1" applyAlignment="1" applyProtection="1">
      <alignment horizontal="center" vertical="top" wrapText="1"/>
      <protection locked="0"/>
    </xf>
    <xf numFmtId="0" fontId="67" fillId="0" borderId="23" xfId="3" applyFont="1" applyBorder="1" applyAlignment="1" applyProtection="1">
      <alignment horizontal="center" vertical="top" wrapText="1"/>
      <protection locked="0"/>
    </xf>
    <xf numFmtId="0" fontId="67" fillId="0" borderId="92" xfId="3" applyFont="1" applyBorder="1" applyAlignment="1" applyProtection="1">
      <alignment horizontal="center" vertical="top" wrapText="1"/>
      <protection locked="0"/>
    </xf>
    <xf numFmtId="0" fontId="67" fillId="0" borderId="160" xfId="3" applyFont="1" applyBorder="1" applyAlignment="1" applyProtection="1">
      <alignment horizontal="center" vertical="top" wrapText="1"/>
      <protection locked="0"/>
    </xf>
    <xf numFmtId="0" fontId="67" fillId="0" borderId="22" xfId="3" applyFont="1" applyBorder="1" applyAlignment="1" applyProtection="1">
      <alignment horizontal="center" vertical="top" wrapText="1"/>
      <protection locked="0"/>
    </xf>
    <xf numFmtId="20" fontId="67" fillId="0" borderId="18" xfId="3" applyNumberFormat="1" applyFont="1" applyBorder="1" applyAlignment="1" applyProtection="1">
      <alignment horizontal="center" vertical="top" wrapText="1"/>
      <protection locked="0"/>
    </xf>
    <xf numFmtId="20" fontId="67" fillId="0" borderId="10" xfId="3" applyNumberFormat="1" applyFont="1" applyBorder="1" applyAlignment="1" applyProtection="1">
      <alignment horizontal="center" vertical="top" wrapText="1"/>
      <protection locked="0"/>
    </xf>
    <xf numFmtId="20" fontId="67" fillId="0" borderId="11" xfId="3" applyNumberFormat="1" applyFont="1" applyBorder="1" applyAlignment="1" applyProtection="1">
      <alignment horizontal="center" vertical="top" wrapText="1"/>
      <protection locked="0"/>
    </xf>
    <xf numFmtId="20" fontId="55" fillId="0" borderId="38" xfId="3" applyNumberFormat="1" applyFont="1" applyBorder="1" applyAlignment="1">
      <alignment horizontal="center" vertical="top" wrapText="1"/>
    </xf>
    <xf numFmtId="20" fontId="55" fillId="0" borderId="0" xfId="3" applyNumberFormat="1" applyFont="1" applyBorder="1" applyAlignment="1">
      <alignment horizontal="center" vertical="top" wrapText="1"/>
    </xf>
    <xf numFmtId="20" fontId="55" fillId="0" borderId="2" xfId="3" applyNumberFormat="1" applyFont="1" applyBorder="1" applyAlignment="1">
      <alignment horizontal="center" vertical="top" wrapText="1"/>
    </xf>
    <xf numFmtId="0" fontId="55" fillId="0" borderId="159" xfId="3" applyFont="1" applyBorder="1" applyAlignment="1">
      <alignment horizontal="center" vertical="top" wrapText="1"/>
    </xf>
    <xf numFmtId="0" fontId="55" fillId="0" borderId="10" xfId="3" applyFont="1" applyBorder="1" applyAlignment="1">
      <alignment horizontal="center" vertical="top" wrapText="1"/>
    </xf>
    <xf numFmtId="0" fontId="55" fillId="0" borderId="19" xfId="3" applyFont="1" applyBorder="1" applyAlignment="1">
      <alignment horizontal="center" vertical="top" wrapText="1"/>
    </xf>
    <xf numFmtId="0" fontId="67" fillId="0" borderId="4" xfId="3" applyFont="1" applyBorder="1" applyAlignment="1" applyProtection="1">
      <alignment horizontal="center" vertical="top" wrapText="1"/>
      <protection locked="0"/>
    </xf>
    <xf numFmtId="0" fontId="67" fillId="0" borderId="1" xfId="3" applyFont="1" applyBorder="1" applyAlignment="1" applyProtection="1">
      <alignment horizontal="center" vertical="top" wrapText="1"/>
      <protection locked="0"/>
    </xf>
    <xf numFmtId="0" fontId="67" fillId="0" borderId="6" xfId="3" applyFont="1" applyBorder="1" applyAlignment="1" applyProtection="1">
      <alignment horizontal="center" vertical="top" wrapText="1"/>
      <protection locked="0"/>
    </xf>
    <xf numFmtId="0" fontId="67" fillId="0" borderId="0" xfId="3" applyFont="1" applyBorder="1" applyAlignment="1" applyProtection="1">
      <alignment horizontal="center" vertical="top" wrapText="1"/>
      <protection locked="0"/>
    </xf>
    <xf numFmtId="0" fontId="67" fillId="0" borderId="7" xfId="3" applyFont="1" applyBorder="1" applyAlignment="1" applyProtection="1">
      <alignment horizontal="center" vertical="top" wrapText="1"/>
      <protection locked="0"/>
    </xf>
    <xf numFmtId="0" fontId="67" fillId="0" borderId="3" xfId="3" applyFont="1" applyBorder="1" applyAlignment="1" applyProtection="1">
      <alignment horizontal="center" vertical="top" wrapText="1"/>
      <protection locked="0"/>
    </xf>
    <xf numFmtId="20" fontId="55" fillId="0" borderId="111" xfId="3" applyNumberFormat="1" applyFont="1" applyBorder="1" applyAlignment="1">
      <alignment horizontal="center" vertical="top" wrapText="1"/>
    </xf>
    <xf numFmtId="20" fontId="55" fillId="0" borderId="1" xfId="3" applyNumberFormat="1" applyFont="1" applyBorder="1" applyAlignment="1">
      <alignment horizontal="center" vertical="top" wrapText="1"/>
    </xf>
    <xf numFmtId="20" fontId="55" fillId="0" borderId="5" xfId="3" applyNumberFormat="1" applyFont="1" applyBorder="1" applyAlignment="1">
      <alignment horizontal="center" vertical="top" wrapText="1"/>
    </xf>
    <xf numFmtId="20" fontId="55" fillId="0" borderId="20" xfId="3" applyNumberFormat="1" applyFont="1" applyBorder="1" applyAlignment="1">
      <alignment horizontal="center" vertical="top" wrapText="1"/>
    </xf>
    <xf numFmtId="20" fontId="55" fillId="0" borderId="59" xfId="3" applyNumberFormat="1" applyFont="1" applyBorder="1" applyAlignment="1">
      <alignment horizontal="center" vertical="top" wrapText="1"/>
    </xf>
    <xf numFmtId="20" fontId="55" fillId="0" borderId="61" xfId="3" applyNumberFormat="1" applyFont="1" applyBorder="1" applyAlignment="1">
      <alignment horizontal="center" vertical="top" wrapText="1"/>
    </xf>
    <xf numFmtId="0" fontId="55" fillId="0" borderId="160" xfId="3" applyFont="1" applyBorder="1" applyAlignment="1">
      <alignment horizontal="center" vertical="top" wrapText="1"/>
    </xf>
    <xf numFmtId="0" fontId="55" fillId="0" borderId="23" xfId="3" applyFont="1" applyBorder="1" applyAlignment="1">
      <alignment horizontal="center" vertical="top" wrapText="1"/>
    </xf>
    <xf numFmtId="0" fontId="55" fillId="0" borderId="22" xfId="3" applyFont="1" applyBorder="1" applyAlignment="1">
      <alignment horizontal="center" vertical="top" wrapText="1"/>
    </xf>
    <xf numFmtId="0" fontId="67" fillId="0" borderId="4" xfId="3" applyFont="1" applyBorder="1" applyAlignment="1" applyProtection="1">
      <alignment horizontal="center" vertical="center" wrapText="1"/>
      <protection locked="0"/>
    </xf>
    <xf numFmtId="0" fontId="67" fillId="0" borderId="1" xfId="3" applyFont="1" applyBorder="1" applyAlignment="1" applyProtection="1">
      <alignment horizontal="center" vertical="center" wrapText="1"/>
      <protection locked="0"/>
    </xf>
    <xf numFmtId="0" fontId="67" fillId="0" borderId="6" xfId="3" applyFont="1" applyBorder="1" applyAlignment="1" applyProtection="1">
      <alignment horizontal="center" vertical="center" wrapText="1"/>
      <protection locked="0"/>
    </xf>
    <xf numFmtId="0" fontId="67" fillId="0" borderId="0" xfId="3" applyFont="1" applyBorder="1" applyAlignment="1" applyProtection="1">
      <alignment horizontal="center" vertical="center" wrapText="1"/>
      <protection locked="0"/>
    </xf>
    <xf numFmtId="0" fontId="67" fillId="0" borderId="7" xfId="3" applyFont="1" applyBorder="1" applyAlignment="1" applyProtection="1">
      <alignment horizontal="center" vertical="center" wrapText="1"/>
      <protection locked="0"/>
    </xf>
    <xf numFmtId="0" fontId="67" fillId="0" borderId="3" xfId="3" applyFont="1" applyBorder="1" applyAlignment="1" applyProtection="1">
      <alignment horizontal="center" vertical="center" wrapText="1"/>
      <protection locked="0"/>
    </xf>
    <xf numFmtId="0" fontId="67" fillId="0" borderId="161" xfId="3" applyFont="1" applyBorder="1" applyAlignment="1" applyProtection="1">
      <alignment horizontal="center" vertical="center" wrapText="1"/>
      <protection locked="0"/>
    </xf>
    <xf numFmtId="0" fontId="67" fillId="0" borderId="78" xfId="3" applyFont="1" applyBorder="1" applyAlignment="1" applyProtection="1">
      <alignment horizontal="center" vertical="center" wrapText="1"/>
      <protection locked="0"/>
    </xf>
    <xf numFmtId="0" fontId="67" fillId="0" borderId="157" xfId="3" applyFont="1" applyBorder="1" applyAlignment="1" applyProtection="1">
      <alignment horizontal="center" vertical="center" wrapText="1"/>
      <protection locked="0"/>
    </xf>
    <xf numFmtId="0" fontId="67" fillId="0" borderId="77" xfId="3" applyFont="1" applyBorder="1" applyAlignment="1" applyProtection="1">
      <alignment horizontal="center" vertical="center" wrapText="1"/>
      <protection locked="0"/>
    </xf>
    <xf numFmtId="0" fontId="67" fillId="0" borderId="167" xfId="3" applyFont="1" applyBorder="1" applyAlignment="1" applyProtection="1">
      <alignment horizontal="center" vertical="center" wrapText="1"/>
      <protection locked="0"/>
    </xf>
    <xf numFmtId="0" fontId="67" fillId="0" borderId="79" xfId="3" applyFont="1" applyBorder="1" applyAlignment="1" applyProtection="1">
      <alignment horizontal="center" vertical="center" wrapText="1"/>
      <protection locked="0"/>
    </xf>
    <xf numFmtId="0" fontId="67" fillId="0" borderId="4" xfId="3" applyFont="1" applyBorder="1" applyAlignment="1" applyProtection="1">
      <alignment horizontal="center" vertical="top"/>
      <protection locked="0"/>
    </xf>
    <xf numFmtId="0" fontId="67" fillId="0" borderId="1" xfId="3" applyFont="1" applyBorder="1" applyAlignment="1" applyProtection="1">
      <alignment horizontal="center" vertical="top"/>
      <protection locked="0"/>
    </xf>
    <xf numFmtId="0" fontId="67" fillId="0" borderId="6" xfId="3" applyFont="1" applyBorder="1" applyAlignment="1" applyProtection="1">
      <alignment horizontal="center" vertical="top"/>
      <protection locked="0"/>
    </xf>
    <xf numFmtId="0" fontId="67" fillId="0" borderId="0" xfId="3" applyFont="1" applyBorder="1" applyAlignment="1" applyProtection="1">
      <alignment horizontal="center" vertical="top"/>
      <protection locked="0"/>
    </xf>
    <xf numFmtId="0" fontId="67" fillId="0" borderId="58" xfId="3" applyFont="1" applyBorder="1" applyAlignment="1" applyProtection="1">
      <alignment horizontal="center" vertical="top"/>
      <protection locked="0"/>
    </xf>
    <xf numFmtId="0" fontId="67" fillId="0" borderId="59" xfId="3" applyFont="1" applyBorder="1" applyAlignment="1" applyProtection="1">
      <alignment horizontal="center" vertical="top"/>
      <protection locked="0"/>
    </xf>
    <xf numFmtId="0" fontId="67" fillId="0" borderId="165" xfId="3" applyFont="1" applyBorder="1" applyAlignment="1" applyProtection="1">
      <alignment horizontal="center" vertical="top" wrapText="1"/>
      <protection locked="0"/>
    </xf>
    <xf numFmtId="0" fontId="67" fillId="0" borderId="26" xfId="3" applyFont="1" applyBorder="1" applyAlignment="1" applyProtection="1">
      <alignment horizontal="center" vertical="top" wrapText="1"/>
      <protection locked="0"/>
    </xf>
    <xf numFmtId="0" fontId="67" fillId="0" borderId="166" xfId="3" applyFont="1" applyBorder="1" applyAlignment="1" applyProtection="1">
      <alignment horizontal="center" vertical="top" wrapText="1"/>
      <protection locked="0"/>
    </xf>
    <xf numFmtId="0" fontId="67" fillId="0" borderId="157" xfId="3" applyFont="1" applyBorder="1" applyAlignment="1" applyProtection="1">
      <alignment horizontal="center" vertical="top" wrapText="1"/>
      <protection locked="0"/>
    </xf>
    <xf numFmtId="0" fontId="67" fillId="0" borderId="77" xfId="3" applyFont="1" applyBorder="1" applyAlignment="1" applyProtection="1">
      <alignment horizontal="center" vertical="top" wrapText="1"/>
      <protection locked="0"/>
    </xf>
    <xf numFmtId="0" fontId="67" fillId="0" borderId="167" xfId="3" applyFont="1" applyBorder="1" applyAlignment="1" applyProtection="1">
      <alignment horizontal="center" vertical="top" wrapText="1"/>
      <protection locked="0"/>
    </xf>
    <xf numFmtId="0" fontId="67" fillId="0" borderId="79" xfId="3" applyFont="1" applyBorder="1" applyAlignment="1" applyProtection="1">
      <alignment horizontal="center" vertical="top" wrapText="1"/>
      <protection locked="0"/>
    </xf>
    <xf numFmtId="0" fontId="67" fillId="0" borderId="161" xfId="3" applyFont="1" applyBorder="1" applyAlignment="1" applyProtection="1">
      <alignment horizontal="center" vertical="top" wrapText="1"/>
      <protection locked="0"/>
    </xf>
    <xf numFmtId="0" fontId="67" fillId="0" borderId="78" xfId="3" applyFont="1" applyBorder="1" applyAlignment="1" applyProtection="1">
      <alignment horizontal="center" vertical="top" wrapText="1"/>
      <protection locked="0"/>
    </xf>
    <xf numFmtId="0" fontId="67" fillId="0" borderId="58" xfId="3" applyFont="1" applyBorder="1" applyAlignment="1" applyProtection="1">
      <alignment horizontal="center" vertical="top" wrapText="1"/>
      <protection locked="0"/>
    </xf>
    <xf numFmtId="0" fontId="67" fillId="0" borderId="59" xfId="3" applyFont="1" applyBorder="1" applyAlignment="1" applyProtection="1">
      <alignment horizontal="center" vertical="top" wrapText="1"/>
      <protection locked="0"/>
    </xf>
    <xf numFmtId="0" fontId="67" fillId="0" borderId="158" xfId="3" applyFont="1" applyBorder="1" applyAlignment="1" applyProtection="1">
      <alignment horizontal="center" vertical="top" wrapText="1"/>
      <protection locked="0"/>
    </xf>
    <xf numFmtId="0" fontId="67" fillId="0" borderId="156" xfId="3" applyFont="1" applyBorder="1" applyAlignment="1" applyProtection="1">
      <alignment horizontal="center" vertical="top" wrapText="1"/>
      <protection locked="0"/>
    </xf>
    <xf numFmtId="0" fontId="67" fillId="0" borderId="164" xfId="3" applyFont="1" applyBorder="1" applyAlignment="1" applyProtection="1">
      <alignment horizontal="center" vertical="top" wrapText="1"/>
      <protection locked="0"/>
    </xf>
    <xf numFmtId="20" fontId="65" fillId="0" borderId="13" xfId="3" applyNumberFormat="1" applyFont="1" applyBorder="1" applyAlignment="1">
      <alignment horizontal="center" vertical="center" wrapText="1"/>
    </xf>
    <xf numFmtId="20" fontId="65" fillId="0" borderId="39" xfId="3" applyNumberFormat="1" applyFont="1" applyBorder="1" applyAlignment="1">
      <alignment horizontal="center" vertical="center" wrapText="1"/>
    </xf>
    <xf numFmtId="20" fontId="65" fillId="0" borderId="87" xfId="3" applyNumberFormat="1" applyFont="1" applyBorder="1" applyAlignment="1">
      <alignment horizontal="center" vertical="center" wrapText="1"/>
    </xf>
    <xf numFmtId="20" fontId="65" fillId="0" borderId="38" xfId="3" applyNumberFormat="1" applyFont="1" applyBorder="1" applyAlignment="1">
      <alignment horizontal="center" vertical="center" wrapText="1"/>
    </xf>
    <xf numFmtId="20" fontId="65" fillId="0" borderId="0" xfId="3" applyNumberFormat="1" applyFont="1" applyBorder="1" applyAlignment="1">
      <alignment horizontal="center" vertical="center" wrapText="1"/>
    </xf>
    <xf numFmtId="20" fontId="65" fillId="0" borderId="46" xfId="3" applyNumberFormat="1" applyFont="1" applyBorder="1" applyAlignment="1">
      <alignment horizontal="center" vertical="center" wrapText="1"/>
    </xf>
    <xf numFmtId="0" fontId="63" fillId="0" borderId="0" xfId="3" applyFont="1" applyAlignment="1">
      <alignment horizontal="right"/>
    </xf>
    <xf numFmtId="0" fontId="63" fillId="0" borderId="0" xfId="3" applyFont="1" applyAlignment="1">
      <alignment horizontal="right" vertical="center"/>
    </xf>
    <xf numFmtId="0" fontId="108" fillId="0" borderId="0" xfId="3" applyFont="1" applyBorder="1" applyAlignment="1">
      <alignment horizontal="center" vertical="center"/>
    </xf>
    <xf numFmtId="0" fontId="65" fillId="0" borderId="0" xfId="3" applyFont="1" applyAlignment="1">
      <alignment vertical="center"/>
    </xf>
    <xf numFmtId="0" fontId="107" fillId="0" borderId="0" xfId="3" applyFont="1" applyAlignment="1">
      <alignment horizontal="right" vertical="center"/>
    </xf>
    <xf numFmtId="0" fontId="68" fillId="0" borderId="270" xfId="4" applyFont="1" applyBorder="1" applyAlignment="1">
      <alignment horizontal="center" vertical="center"/>
    </xf>
    <xf numFmtId="0" fontId="68" fillId="0" borderId="169" xfId="3" applyFont="1" applyBorder="1" applyAlignment="1">
      <alignment horizontal="center" vertical="center"/>
    </xf>
    <xf numFmtId="0" fontId="68" fillId="0" borderId="271" xfId="3" applyFont="1" applyBorder="1" applyAlignment="1">
      <alignment horizontal="center" vertical="center"/>
    </xf>
    <xf numFmtId="0" fontId="68" fillId="0" borderId="172" xfId="3" applyFont="1" applyBorder="1" applyAlignment="1">
      <alignment horizontal="center" vertical="center"/>
    </xf>
    <xf numFmtId="0" fontId="63" fillId="0" borderId="168" xfId="4" applyFont="1" applyBorder="1" applyAlignment="1">
      <alignment horizontal="center" vertical="center" wrapText="1"/>
    </xf>
    <xf numFmtId="0" fontId="63" fillId="0" borderId="62" xfId="3" applyFont="1" applyBorder="1" applyAlignment="1">
      <alignment horizontal="center" vertical="center"/>
    </xf>
    <xf numFmtId="0" fontId="63" fillId="0" borderId="169" xfId="3" applyFont="1" applyBorder="1" applyAlignment="1">
      <alignment horizontal="center" vertical="center"/>
    </xf>
    <xf numFmtId="0" fontId="68" fillId="0" borderId="284" xfId="4" applyFont="1" applyBorder="1" applyAlignment="1">
      <alignment horizontal="center" vertical="center"/>
    </xf>
    <xf numFmtId="0" fontId="63" fillId="0" borderId="258" xfId="4" applyFont="1" applyBorder="1" applyAlignment="1">
      <alignment horizontal="center" vertical="center" shrinkToFit="1"/>
    </xf>
    <xf numFmtId="0" fontId="63" fillId="0" borderId="228" xfId="4" applyFont="1" applyBorder="1" applyAlignment="1">
      <alignment horizontal="center" vertical="center" shrinkToFit="1"/>
    </xf>
    <xf numFmtId="0" fontId="63" fillId="0" borderId="229" xfId="4" applyFont="1" applyBorder="1" applyAlignment="1">
      <alignment horizontal="center" vertical="center" shrinkToFit="1"/>
    </xf>
    <xf numFmtId="0" fontId="68" fillId="0" borderId="62" xfId="4" applyFont="1" applyBorder="1" applyAlignment="1">
      <alignment horizontal="center" vertical="center" wrapText="1"/>
    </xf>
    <xf numFmtId="0" fontId="68" fillId="0" borderId="169" xfId="4" applyFont="1" applyBorder="1" applyAlignment="1">
      <alignment horizontal="center" vertical="center" wrapText="1"/>
    </xf>
    <xf numFmtId="0" fontId="68" fillId="0" borderId="171" xfId="4" applyFont="1" applyBorder="1" applyAlignment="1">
      <alignment horizontal="center" vertical="center" wrapText="1"/>
    </xf>
    <xf numFmtId="0" fontId="68" fillId="0" borderId="172" xfId="4" applyFont="1" applyBorder="1" applyAlignment="1">
      <alignment horizontal="center" vertical="center" wrapText="1"/>
    </xf>
    <xf numFmtId="0" fontId="70" fillId="0" borderId="168" xfId="4" applyFont="1" applyBorder="1" applyAlignment="1">
      <alignment horizontal="center" vertical="center" wrapText="1"/>
    </xf>
    <xf numFmtId="0" fontId="70" fillId="0" borderId="62" xfId="4" applyFont="1" applyBorder="1" applyAlignment="1">
      <alignment horizontal="center" vertical="center" wrapText="1"/>
    </xf>
    <xf numFmtId="0" fontId="70" fillId="0" borderId="66" xfId="4" applyFont="1" applyBorder="1" applyAlignment="1">
      <alignment horizontal="center" vertical="center" wrapText="1"/>
    </xf>
    <xf numFmtId="0" fontId="110" fillId="0" borderId="170" xfId="4" applyFont="1" applyBorder="1" applyAlignment="1" applyProtection="1">
      <alignment horizontal="right" vertical="center"/>
      <protection locked="0"/>
    </xf>
    <xf numFmtId="0" fontId="110" fillId="0" borderId="171" xfId="3" applyFont="1" applyBorder="1" applyAlignment="1" applyProtection="1">
      <alignment horizontal="right" vertical="center"/>
      <protection locked="0"/>
    </xf>
    <xf numFmtId="0" fontId="110" fillId="0" borderId="172" xfId="3" applyFont="1" applyBorder="1" applyAlignment="1" applyProtection="1">
      <alignment horizontal="right" vertical="center"/>
      <protection locked="0"/>
    </xf>
    <xf numFmtId="0" fontId="68" fillId="0" borderId="210" xfId="4" applyFont="1" applyBorder="1" applyAlignment="1">
      <alignment horizontal="center" vertical="center" shrinkToFit="1"/>
    </xf>
    <xf numFmtId="0" fontId="63" fillId="0" borderId="263" xfId="3" applyFont="1" applyBorder="1" applyAlignment="1">
      <alignment horizontal="center" vertical="center" shrinkToFit="1"/>
    </xf>
    <xf numFmtId="0" fontId="63" fillId="0" borderId="264" xfId="3" applyFont="1" applyBorder="1" applyAlignment="1">
      <alignment horizontal="center" vertical="center" shrinkToFit="1"/>
    </xf>
    <xf numFmtId="0" fontId="63" fillId="0" borderId="265" xfId="3" applyFont="1" applyBorder="1" applyAlignment="1">
      <alignment horizontal="center" vertical="center" shrinkToFit="1"/>
    </xf>
    <xf numFmtId="0" fontId="70" fillId="0" borderId="170" xfId="4" applyFont="1" applyBorder="1" applyAlignment="1" applyProtection="1">
      <alignment horizontal="center" vertical="center" wrapText="1"/>
      <protection locked="0"/>
    </xf>
    <xf numFmtId="0" fontId="70" fillId="0" borderId="171" xfId="4" applyFont="1" applyBorder="1" applyAlignment="1" applyProtection="1">
      <alignment horizontal="center" vertical="center" wrapText="1"/>
      <protection locked="0"/>
    </xf>
    <xf numFmtId="0" fontId="70" fillId="0" borderId="266" xfId="4" applyFont="1" applyBorder="1" applyAlignment="1" applyProtection="1">
      <alignment horizontal="center" vertical="center" wrapText="1"/>
      <protection locked="0"/>
    </xf>
    <xf numFmtId="0" fontId="68" fillId="0" borderId="283" xfId="4" applyFont="1" applyBorder="1" applyAlignment="1">
      <alignment horizontal="center" vertical="center"/>
    </xf>
    <xf numFmtId="0" fontId="68" fillId="0" borderId="239" xfId="4" applyFont="1" applyBorder="1" applyAlignment="1">
      <alignment vertical="center"/>
    </xf>
    <xf numFmtId="0" fontId="73" fillId="0" borderId="253" xfId="4" applyFont="1" applyBorder="1" applyAlignment="1">
      <alignment horizontal="center" vertical="center" wrapText="1"/>
    </xf>
    <xf numFmtId="0" fontId="73" fillId="0" borderId="251" xfId="4" applyFont="1" applyBorder="1" applyAlignment="1">
      <alignment horizontal="center" vertical="center" wrapText="1"/>
    </xf>
    <xf numFmtId="0" fontId="73" fillId="0" borderId="252" xfId="4" applyFont="1" applyBorder="1" applyAlignment="1">
      <alignment horizontal="center" vertical="center" wrapText="1"/>
    </xf>
    <xf numFmtId="0" fontId="70" fillId="0" borderId="253" xfId="4" applyFont="1" applyBorder="1" applyAlignment="1" applyProtection="1">
      <alignment horizontal="center" vertical="center"/>
      <protection locked="0"/>
    </xf>
    <xf numFmtId="0" fontId="70" fillId="0" borderId="251" xfId="4" applyFont="1" applyBorder="1" applyAlignment="1" applyProtection="1">
      <alignment horizontal="center" vertical="center"/>
      <protection locked="0"/>
    </xf>
    <xf numFmtId="0" fontId="70" fillId="0" borderId="254" xfId="4" applyFont="1" applyBorder="1" applyAlignment="1" applyProtection="1">
      <alignment horizontal="center" vertical="center"/>
      <protection locked="0"/>
    </xf>
    <xf numFmtId="0" fontId="66" fillId="0" borderId="9" xfId="3" applyFont="1" applyBorder="1" applyAlignment="1" applyProtection="1">
      <alignment horizontal="center" vertical="center" wrapText="1"/>
      <protection locked="0"/>
    </xf>
    <xf numFmtId="0" fontId="66" fillId="0" borderId="72" xfId="3" applyFont="1" applyBorder="1" applyAlignment="1" applyProtection="1">
      <alignment horizontal="center" vertical="center" wrapText="1"/>
      <protection locked="0"/>
    </xf>
    <xf numFmtId="0" fontId="66" fillId="0" borderId="33" xfId="3" applyFont="1" applyBorder="1" applyAlignment="1" applyProtection="1">
      <alignment horizontal="center" vertical="center" wrapText="1"/>
      <protection locked="0"/>
    </xf>
    <xf numFmtId="0" fontId="66" fillId="0" borderId="74" xfId="3" applyFont="1" applyBorder="1" applyAlignment="1" applyProtection="1">
      <alignment horizontal="center" vertical="center" wrapText="1"/>
      <protection locked="0"/>
    </xf>
    <xf numFmtId="0" fontId="63" fillId="0" borderId="38" xfId="3" applyFont="1" applyBorder="1" applyAlignment="1">
      <alignment vertical="center" wrapText="1"/>
    </xf>
    <xf numFmtId="0" fontId="63" fillId="0" borderId="0" xfId="3" applyFont="1" applyBorder="1" applyAlignment="1">
      <alignment vertical="center" wrapText="1"/>
    </xf>
    <xf numFmtId="0" fontId="63" fillId="0" borderId="46" xfId="3" applyFont="1" applyBorder="1" applyAlignment="1">
      <alignment vertical="center" wrapText="1"/>
    </xf>
    <xf numFmtId="0" fontId="63" fillId="0" borderId="38" xfId="3" applyFont="1" applyBorder="1" applyAlignment="1">
      <alignment horizontal="center" vertical="center" wrapText="1"/>
    </xf>
    <xf numFmtId="0" fontId="63" fillId="0" borderId="2" xfId="3" applyFont="1" applyBorder="1" applyAlignment="1">
      <alignment horizontal="center" vertical="center" wrapText="1"/>
    </xf>
    <xf numFmtId="0" fontId="63" fillId="0" borderId="211" xfId="3" applyFont="1" applyBorder="1" applyAlignment="1">
      <alignment horizontal="center" vertical="center" wrapText="1"/>
    </xf>
    <xf numFmtId="0" fontId="63" fillId="0" borderId="63" xfId="3" applyFont="1" applyBorder="1" applyAlignment="1">
      <alignment horizontal="center" vertical="center" wrapText="1"/>
    </xf>
    <xf numFmtId="0" fontId="63" fillId="0" borderId="242" xfId="3" applyFont="1" applyBorder="1" applyAlignment="1">
      <alignment horizontal="center" vertical="center" wrapText="1"/>
    </xf>
    <xf numFmtId="0" fontId="68" fillId="0" borderId="280" xfId="3" applyFont="1" applyBorder="1" applyAlignment="1">
      <alignment horizontal="center" vertical="center"/>
    </xf>
    <xf numFmtId="0" fontId="68" fillId="0" borderId="62" xfId="3" applyFont="1" applyBorder="1" applyAlignment="1">
      <alignment horizontal="center" vertical="center"/>
    </xf>
    <xf numFmtId="0" fontId="68" fillId="0" borderId="111" xfId="3" applyFont="1" applyBorder="1" applyAlignment="1">
      <alignment horizontal="center" vertical="center"/>
    </xf>
    <xf numFmtId="0" fontId="68" fillId="0" borderId="1" xfId="3" applyFont="1" applyBorder="1" applyAlignment="1">
      <alignment horizontal="center" vertical="center"/>
    </xf>
    <xf numFmtId="0" fontId="68" fillId="0" borderId="205" xfId="3" applyFont="1" applyBorder="1" applyAlignment="1">
      <alignment horizontal="center" vertical="center"/>
    </xf>
    <xf numFmtId="0" fontId="68" fillId="0" borderId="20" xfId="3" applyFont="1" applyBorder="1" applyAlignment="1">
      <alignment horizontal="center" vertical="center"/>
    </xf>
    <xf numFmtId="0" fontId="68" fillId="0" borderId="59" xfId="3" applyFont="1" applyBorder="1" applyAlignment="1">
      <alignment horizontal="center" vertical="center"/>
    </xf>
    <xf numFmtId="0" fontId="68" fillId="0" borderId="245" xfId="3" applyFont="1" applyBorder="1" applyAlignment="1">
      <alignment horizontal="center" vertical="center"/>
    </xf>
    <xf numFmtId="0" fontId="68" fillId="0" borderId="38" xfId="3" applyFont="1" applyBorder="1" applyAlignment="1">
      <alignment horizontal="center" vertical="center" wrapText="1"/>
    </xf>
    <xf numFmtId="0" fontId="68" fillId="0" borderId="0" xfId="3" applyFont="1" applyBorder="1" applyAlignment="1">
      <alignment horizontal="center" vertical="center" wrapText="1"/>
    </xf>
    <xf numFmtId="0" fontId="68" fillId="0" borderId="46" xfId="3" applyFont="1" applyBorder="1" applyAlignment="1">
      <alignment horizontal="center" vertical="center" wrapText="1"/>
    </xf>
    <xf numFmtId="0" fontId="68" fillId="0" borderId="13" xfId="3" applyFont="1" applyBorder="1" applyAlignment="1" applyProtection="1">
      <alignment horizontal="center" vertical="center" wrapText="1"/>
      <protection locked="0"/>
    </xf>
    <xf numFmtId="0" fontId="68" fillId="0" borderId="39" xfId="3" applyFont="1" applyBorder="1" applyAlignment="1" applyProtection="1">
      <alignment horizontal="center" vertical="center" wrapText="1"/>
      <protection locked="0"/>
    </xf>
    <xf numFmtId="0" fontId="68" fillId="0" borderId="87" xfId="3" applyFont="1" applyBorder="1" applyAlignment="1" applyProtection="1">
      <alignment horizontal="center" vertical="center" wrapText="1"/>
      <protection locked="0"/>
    </xf>
    <xf numFmtId="0" fontId="68" fillId="0" borderId="215" xfId="3" applyFont="1" applyBorder="1" applyAlignment="1" applyProtection="1">
      <alignment horizontal="center" vertical="center"/>
      <protection locked="0"/>
    </xf>
    <xf numFmtId="0" fontId="68" fillId="0" borderId="216" xfId="3" applyFont="1" applyBorder="1" applyAlignment="1" applyProtection="1">
      <alignment horizontal="center" vertical="center"/>
      <protection locked="0"/>
    </xf>
    <xf numFmtId="0" fontId="68" fillId="0" borderId="201" xfId="3" applyFont="1" applyBorder="1" applyAlignment="1" applyProtection="1">
      <alignment horizontal="center" vertical="center"/>
      <protection locked="0"/>
    </xf>
    <xf numFmtId="0" fontId="68" fillId="0" borderId="217" xfId="3" applyFont="1" applyBorder="1" applyAlignment="1" applyProtection="1">
      <alignment horizontal="center" vertical="center"/>
      <protection locked="0"/>
    </xf>
    <xf numFmtId="0" fontId="68" fillId="0" borderId="210" xfId="3" applyFont="1" applyBorder="1" applyAlignment="1">
      <alignment horizontal="center" vertical="center" shrinkToFit="1"/>
    </xf>
    <xf numFmtId="0" fontId="68" fillId="0" borderId="194" xfId="3" applyFont="1" applyBorder="1" applyAlignment="1">
      <alignment horizontal="center" vertical="center"/>
    </xf>
    <xf numFmtId="0" fontId="68" fillId="0" borderId="195" xfId="3" applyFont="1" applyBorder="1" applyAlignment="1">
      <alignment horizontal="center" vertical="center"/>
    </xf>
    <xf numFmtId="0" fontId="68" fillId="0" borderId="196" xfId="3" applyFont="1" applyBorder="1" applyAlignment="1">
      <alignment horizontal="center" vertical="center" shrinkToFit="1"/>
    </xf>
    <xf numFmtId="0" fontId="68" fillId="0" borderId="197" xfId="3" applyFont="1" applyBorder="1" applyAlignment="1">
      <alignment horizontal="center" vertical="center" shrinkToFit="1"/>
    </xf>
    <xf numFmtId="0" fontId="68" fillId="0" borderId="282" xfId="3" applyFont="1" applyBorder="1" applyAlignment="1">
      <alignment horizontal="center" vertical="center" shrinkToFit="1"/>
    </xf>
    <xf numFmtId="0" fontId="68" fillId="0" borderId="239" xfId="3" applyFont="1" applyBorder="1" applyAlignment="1">
      <alignment horizontal="center" vertical="center" shrinkToFit="1"/>
    </xf>
    <xf numFmtId="0" fontId="68" fillId="0" borderId="255" xfId="3" applyFont="1" applyBorder="1" applyAlignment="1">
      <alignment horizontal="center" vertical="center"/>
    </xf>
    <xf numFmtId="0" fontId="68" fillId="0" borderId="235" xfId="3" applyFont="1" applyBorder="1" applyAlignment="1">
      <alignment horizontal="center" vertical="center"/>
    </xf>
    <xf numFmtId="178" fontId="68" fillId="0" borderId="253" xfId="4" applyNumberFormat="1" applyFont="1" applyBorder="1" applyAlignment="1">
      <alignment horizontal="center" vertical="center"/>
    </xf>
    <xf numFmtId="178" fontId="68" fillId="0" borderId="251" xfId="4" applyNumberFormat="1" applyFont="1" applyBorder="1" applyAlignment="1">
      <alignment horizontal="center" vertical="center"/>
    </xf>
    <xf numFmtId="178" fontId="68" fillId="0" borderId="252" xfId="4" applyNumberFormat="1" applyFont="1" applyBorder="1" applyAlignment="1">
      <alignment horizontal="center" vertical="center"/>
    </xf>
    <xf numFmtId="0" fontId="68" fillId="0" borderId="198" xfId="3" applyFont="1" applyBorder="1" applyAlignment="1">
      <alignment horizontal="center" vertical="center"/>
    </xf>
    <xf numFmtId="0" fontId="68" fillId="0" borderId="199" xfId="3" applyFont="1" applyBorder="1" applyAlignment="1">
      <alignment horizontal="center" vertical="center"/>
    </xf>
    <xf numFmtId="0" fontId="68" fillId="0" borderId="200" xfId="3" applyFont="1" applyBorder="1" applyAlignment="1">
      <alignment horizontal="center" vertical="center" shrinkToFit="1"/>
    </xf>
    <xf numFmtId="0" fontId="68" fillId="0" borderId="200" xfId="3" applyFont="1" applyBorder="1" applyAlignment="1" applyProtection="1">
      <alignment horizontal="center" vertical="center"/>
      <protection locked="0"/>
    </xf>
    <xf numFmtId="0" fontId="68" fillId="0" borderId="212" xfId="3" applyFont="1" applyBorder="1" applyAlignment="1">
      <alignment horizontal="center" vertical="center"/>
    </xf>
    <xf numFmtId="0" fontId="68" fillId="0" borderId="213" xfId="3" applyFont="1" applyBorder="1" applyAlignment="1">
      <alignment horizontal="center" vertical="center"/>
    </xf>
    <xf numFmtId="0" fontId="68" fillId="0" borderId="214" xfId="3" applyFont="1" applyBorder="1" applyAlignment="1">
      <alignment horizontal="center" vertical="center" shrinkToFit="1"/>
    </xf>
    <xf numFmtId="0" fontId="110" fillId="0" borderId="0" xfId="3" applyFont="1" applyAlignment="1">
      <alignment horizontal="center" vertical="center"/>
    </xf>
    <xf numFmtId="0" fontId="65" fillId="0" borderId="13" xfId="3" applyFont="1" applyBorder="1" applyAlignment="1">
      <alignment horizontal="center" vertical="center"/>
    </xf>
    <xf numFmtId="0" fontId="65" fillId="0" borderId="39" xfId="3" applyFont="1" applyBorder="1" applyAlignment="1">
      <alignment horizontal="center" vertical="center"/>
    </xf>
    <xf numFmtId="0" fontId="65" fillId="0" borderId="87" xfId="3" applyFont="1" applyBorder="1" applyAlignment="1">
      <alignment horizontal="center" vertical="center"/>
    </xf>
    <xf numFmtId="0" fontId="65" fillId="0" borderId="38" xfId="3" applyFont="1" applyBorder="1" applyAlignment="1">
      <alignment horizontal="center" vertical="center"/>
    </xf>
    <xf numFmtId="0" fontId="65" fillId="0" borderId="0" xfId="3" applyFont="1" applyBorder="1" applyAlignment="1">
      <alignment horizontal="center" vertical="center"/>
    </xf>
    <xf numFmtId="0" fontId="65" fillId="0" borderId="46" xfId="3" applyFont="1" applyBorder="1" applyAlignment="1">
      <alignment horizontal="center" vertical="center"/>
    </xf>
    <xf numFmtId="176" fontId="67" fillId="0" borderId="173" xfId="3" applyNumberFormat="1" applyFont="1" applyBorder="1" applyAlignment="1" applyProtection="1">
      <alignment horizontal="center" vertical="top"/>
      <protection locked="0"/>
    </xf>
    <xf numFmtId="176" fontId="67" fillId="0" borderId="26" xfId="3" applyNumberFormat="1" applyFont="1" applyBorder="1" applyAlignment="1" applyProtection="1">
      <alignment horizontal="center" vertical="top"/>
      <protection locked="0"/>
    </xf>
    <xf numFmtId="176" fontId="67" fillId="0" borderId="174" xfId="3" applyNumberFormat="1" applyFont="1" applyBorder="1" applyAlignment="1" applyProtection="1">
      <alignment horizontal="center" vertical="top"/>
      <protection locked="0"/>
    </xf>
    <xf numFmtId="176" fontId="67" fillId="0" borderId="38" xfId="3" applyNumberFormat="1" applyFont="1" applyBorder="1" applyAlignment="1" applyProtection="1">
      <alignment horizontal="center" vertical="top"/>
      <protection locked="0"/>
    </xf>
    <xf numFmtId="176" fontId="67" fillId="0" borderId="0" xfId="3" applyNumberFormat="1" applyFont="1" applyBorder="1" applyAlignment="1" applyProtection="1">
      <alignment horizontal="center" vertical="top"/>
      <protection locked="0"/>
    </xf>
    <xf numFmtId="176" fontId="67" fillId="0" borderId="2" xfId="3" applyNumberFormat="1" applyFont="1" applyBorder="1" applyAlignment="1" applyProtection="1">
      <alignment horizontal="center" vertical="top"/>
      <protection locked="0"/>
    </xf>
    <xf numFmtId="0" fontId="67" fillId="0" borderId="31" xfId="3" applyFont="1" applyBorder="1" applyAlignment="1" applyProtection="1">
      <alignment horizontal="center" vertical="center"/>
      <protection locked="0"/>
    </xf>
    <xf numFmtId="0" fontId="67" fillId="0" borderId="10" xfId="3" applyFont="1" applyBorder="1" applyAlignment="1" applyProtection="1">
      <alignment horizontal="center" vertical="center"/>
      <protection locked="0"/>
    </xf>
    <xf numFmtId="0" fontId="67" fillId="0" borderId="162" xfId="3" applyFont="1" applyBorder="1" applyAlignment="1" applyProtection="1">
      <alignment horizontal="center" vertical="center"/>
      <protection locked="0"/>
    </xf>
    <xf numFmtId="0" fontId="67" fillId="0" borderId="34" xfId="3" applyFont="1" applyBorder="1" applyAlignment="1" applyProtection="1">
      <alignment horizontal="center" vertical="center"/>
      <protection locked="0"/>
    </xf>
    <xf numFmtId="0" fontId="67" fillId="0" borderId="23" xfId="3" applyFont="1" applyBorder="1" applyAlignment="1" applyProtection="1">
      <alignment horizontal="center" vertical="center"/>
      <protection locked="0"/>
    </xf>
    <xf numFmtId="0" fontId="67" fillId="0" borderId="193" xfId="3" applyFont="1" applyBorder="1" applyAlignment="1" applyProtection="1">
      <alignment horizontal="center" vertical="center"/>
      <protection locked="0"/>
    </xf>
    <xf numFmtId="176" fontId="67" fillId="0" borderId="20" xfId="3" applyNumberFormat="1" applyFont="1" applyBorder="1" applyAlignment="1" applyProtection="1">
      <alignment horizontal="center" vertical="top"/>
      <protection locked="0"/>
    </xf>
    <xf numFmtId="176" fontId="67" fillId="0" borderId="59" xfId="3" applyNumberFormat="1" applyFont="1" applyBorder="1" applyAlignment="1" applyProtection="1">
      <alignment horizontal="center" vertical="top"/>
      <protection locked="0"/>
    </xf>
    <xf numFmtId="176" fontId="67" fillId="0" borderId="61" xfId="3" applyNumberFormat="1" applyFont="1" applyBorder="1" applyAlignment="1" applyProtection="1">
      <alignment horizontal="center" vertical="top"/>
      <protection locked="0"/>
    </xf>
    <xf numFmtId="0" fontId="67" fillId="0" borderId="175" xfId="3" applyFont="1" applyBorder="1" applyAlignment="1" applyProtection="1">
      <alignment horizontal="center" vertical="top" wrapText="1"/>
      <protection locked="0"/>
    </xf>
    <xf numFmtId="0" fontId="67" fillId="0" borderId="46" xfId="3" applyFont="1" applyBorder="1" applyAlignment="1" applyProtection="1">
      <alignment horizontal="center" vertical="top" wrapText="1"/>
      <protection locked="0"/>
    </xf>
    <xf numFmtId="20" fontId="67" fillId="0" borderId="18" xfId="3" applyNumberFormat="1" applyFont="1" applyBorder="1" applyAlignment="1" applyProtection="1">
      <alignment horizontal="center" vertical="center"/>
      <protection locked="0"/>
    </xf>
    <xf numFmtId="0" fontId="67" fillId="0" borderId="11" xfId="3" applyFont="1" applyBorder="1" applyAlignment="1" applyProtection="1">
      <alignment horizontal="center" vertical="center"/>
      <protection locked="0"/>
    </xf>
    <xf numFmtId="0" fontId="67" fillId="0" borderId="18" xfId="3" applyFont="1" applyBorder="1" applyAlignment="1" applyProtection="1">
      <alignment horizontal="center" vertical="center"/>
      <protection locked="0"/>
    </xf>
    <xf numFmtId="0" fontId="67" fillId="0" borderId="190" xfId="3" applyFont="1" applyBorder="1" applyAlignment="1" applyProtection="1">
      <alignment horizontal="center" vertical="center"/>
      <protection locked="0"/>
    </xf>
    <xf numFmtId="0" fontId="67" fillId="0" borderId="185" xfId="3" applyFont="1" applyBorder="1" applyAlignment="1" applyProtection="1">
      <alignment horizontal="center" vertical="center"/>
      <protection locked="0"/>
    </xf>
    <xf numFmtId="0" fontId="67" fillId="0" borderId="191" xfId="3" applyFont="1" applyBorder="1" applyAlignment="1" applyProtection="1">
      <alignment horizontal="center" vertical="center"/>
      <protection locked="0"/>
    </xf>
    <xf numFmtId="0" fontId="67" fillId="0" borderId="187" xfId="3" applyFont="1" applyBorder="1" applyAlignment="1" applyProtection="1">
      <alignment horizontal="center" vertical="center"/>
      <protection locked="0"/>
    </xf>
    <xf numFmtId="0" fontId="67" fillId="0" borderId="192" xfId="3" applyFont="1" applyBorder="1" applyAlignment="1" applyProtection="1">
      <alignment horizontal="center" vertical="center"/>
      <protection locked="0"/>
    </xf>
    <xf numFmtId="0" fontId="67" fillId="0" borderId="189" xfId="3" applyFont="1" applyBorder="1" applyAlignment="1" applyProtection="1">
      <alignment horizontal="center" vertical="center"/>
      <protection locked="0"/>
    </xf>
    <xf numFmtId="0" fontId="67" fillId="0" borderId="159" xfId="3" applyFont="1" applyBorder="1" applyAlignment="1" applyProtection="1">
      <alignment horizontal="center" vertical="center"/>
      <protection locked="0"/>
    </xf>
    <xf numFmtId="0" fontId="67" fillId="0" borderId="19" xfId="3" applyFont="1" applyBorder="1" applyAlignment="1" applyProtection="1">
      <alignment horizontal="center" vertical="center"/>
      <protection locked="0"/>
    </xf>
    <xf numFmtId="0" fontId="67" fillId="0" borderId="165" xfId="3" applyFont="1" applyBorder="1" applyAlignment="1">
      <alignment horizontal="center" vertical="top"/>
    </xf>
    <xf numFmtId="0" fontId="67" fillId="0" borderId="26" xfId="3" applyFont="1" applyBorder="1" applyAlignment="1">
      <alignment horizontal="center" vertical="top"/>
    </xf>
    <xf numFmtId="0" fontId="67" fillId="0" borderId="175" xfId="3" applyFont="1" applyBorder="1" applyAlignment="1">
      <alignment horizontal="center" vertical="top"/>
    </xf>
    <xf numFmtId="0" fontId="67" fillId="0" borderId="46" xfId="3" applyFont="1" applyBorder="1" applyAlignment="1">
      <alignment horizontal="center" vertical="top"/>
    </xf>
    <xf numFmtId="0" fontId="67" fillId="0" borderId="38" xfId="3" applyFont="1" applyBorder="1" applyAlignment="1" applyProtection="1">
      <alignment horizontal="center" vertical="top"/>
      <protection locked="0"/>
    </xf>
    <xf numFmtId="0" fontId="67" fillId="0" borderId="2" xfId="3" applyFont="1" applyBorder="1" applyAlignment="1" applyProtection="1">
      <alignment horizontal="center" vertical="top"/>
      <protection locked="0"/>
    </xf>
    <xf numFmtId="0" fontId="67" fillId="0" borderId="157" xfId="3" applyFont="1" applyBorder="1" applyAlignment="1" applyProtection="1">
      <alignment horizontal="center" vertical="top"/>
      <protection locked="0"/>
    </xf>
    <xf numFmtId="0" fontId="67" fillId="0" borderId="46" xfId="3" applyFont="1" applyBorder="1" applyAlignment="1" applyProtection="1">
      <alignment horizontal="center" vertical="top"/>
      <protection locked="0"/>
    </xf>
    <xf numFmtId="0" fontId="67" fillId="0" borderId="4" xfId="3" applyFont="1" applyBorder="1" applyAlignment="1" applyProtection="1">
      <alignment horizontal="center" vertical="center"/>
      <protection locked="0"/>
    </xf>
    <xf numFmtId="0" fontId="67" fillId="0" borderId="1" xfId="3" applyFont="1" applyBorder="1" applyAlignment="1" applyProtection="1">
      <alignment horizontal="center" vertical="center"/>
      <protection locked="0"/>
    </xf>
    <xf numFmtId="0" fontId="67" fillId="0" borderId="78" xfId="3" applyFont="1" applyBorder="1" applyAlignment="1" applyProtection="1">
      <alignment horizontal="center" vertical="center"/>
      <protection locked="0"/>
    </xf>
    <xf numFmtId="0" fontId="67" fillId="0" borderId="6" xfId="3" applyFont="1" applyBorder="1" applyAlignment="1" applyProtection="1">
      <alignment horizontal="center" vertical="center"/>
      <protection locked="0"/>
    </xf>
    <xf numFmtId="0" fontId="67" fillId="0" borderId="0" xfId="3" applyFont="1" applyBorder="1" applyAlignment="1" applyProtection="1">
      <alignment horizontal="center" vertical="center"/>
      <protection locked="0"/>
    </xf>
    <xf numFmtId="0" fontId="67" fillId="0" borderId="77" xfId="3" applyFont="1" applyBorder="1" applyAlignment="1" applyProtection="1">
      <alignment horizontal="center" vertical="center"/>
      <protection locked="0"/>
    </xf>
    <xf numFmtId="0" fontId="67" fillId="0" borderId="7" xfId="3" applyFont="1" applyBorder="1" applyAlignment="1" applyProtection="1">
      <alignment horizontal="center" vertical="center"/>
      <protection locked="0"/>
    </xf>
    <xf numFmtId="0" fontId="67" fillId="0" borderId="3" xfId="3" applyFont="1" applyBorder="1" applyAlignment="1" applyProtection="1">
      <alignment horizontal="center" vertical="center"/>
      <protection locked="0"/>
    </xf>
    <xf numFmtId="0" fontId="67" fillId="0" borderId="79" xfId="3" applyFont="1" applyBorder="1" applyAlignment="1" applyProtection="1">
      <alignment horizontal="center" vertical="center"/>
      <protection locked="0"/>
    </xf>
    <xf numFmtId="20" fontId="67" fillId="0" borderId="10" xfId="3" applyNumberFormat="1" applyFont="1" applyBorder="1" applyAlignment="1" applyProtection="1">
      <alignment horizontal="center" vertical="center"/>
      <protection locked="0"/>
    </xf>
    <xf numFmtId="20" fontId="67" fillId="0" borderId="11" xfId="3" applyNumberFormat="1" applyFont="1" applyBorder="1" applyAlignment="1" applyProtection="1">
      <alignment horizontal="center" vertical="center"/>
      <protection locked="0"/>
    </xf>
    <xf numFmtId="0" fontId="67" fillId="0" borderId="58" xfId="3" applyFont="1" applyBorder="1" applyAlignment="1" applyProtection="1">
      <alignment horizontal="center" vertical="center" wrapText="1"/>
      <protection locked="0"/>
    </xf>
    <xf numFmtId="0" fontId="67" fillId="0" borderId="59" xfId="3" applyFont="1" applyBorder="1" applyAlignment="1" applyProtection="1">
      <alignment horizontal="center" vertical="center" wrapText="1"/>
      <protection locked="0"/>
    </xf>
    <xf numFmtId="0" fontId="67" fillId="0" borderId="156" xfId="3" applyFont="1" applyBorder="1" applyAlignment="1" applyProtection="1">
      <alignment horizontal="center" vertical="center" wrapText="1"/>
      <protection locked="0"/>
    </xf>
    <xf numFmtId="20" fontId="67" fillId="0" borderId="111" xfId="3" applyNumberFormat="1" applyFont="1" applyBorder="1" applyAlignment="1" applyProtection="1">
      <alignment horizontal="center" vertical="center" wrapText="1"/>
      <protection locked="0"/>
    </xf>
    <xf numFmtId="20" fontId="67" fillId="0" borderId="1" xfId="3" applyNumberFormat="1" applyFont="1" applyBorder="1" applyAlignment="1" applyProtection="1">
      <alignment horizontal="center" vertical="center" wrapText="1"/>
      <protection locked="0"/>
    </xf>
    <xf numFmtId="20" fontId="67" fillId="0" borderId="5" xfId="3" applyNumberFormat="1" applyFont="1" applyBorder="1" applyAlignment="1" applyProtection="1">
      <alignment horizontal="center" vertical="center" wrapText="1"/>
      <protection locked="0"/>
    </xf>
    <xf numFmtId="20" fontId="67" fillId="0" borderId="20" xfId="3" applyNumberFormat="1" applyFont="1" applyBorder="1" applyAlignment="1" applyProtection="1">
      <alignment horizontal="center" vertical="center" wrapText="1"/>
      <protection locked="0"/>
    </xf>
    <xf numFmtId="20" fontId="67" fillId="0" borderId="59" xfId="3" applyNumberFormat="1" applyFont="1" applyBorder="1" applyAlignment="1" applyProtection="1">
      <alignment horizontal="center" vertical="center" wrapText="1"/>
      <protection locked="0"/>
    </xf>
    <xf numFmtId="20" fontId="67" fillId="0" borderId="61" xfId="3" applyNumberFormat="1" applyFont="1" applyBorder="1" applyAlignment="1" applyProtection="1">
      <alignment horizontal="center" vertical="center" wrapText="1"/>
      <protection locked="0"/>
    </xf>
    <xf numFmtId="20" fontId="67" fillId="0" borderId="173" xfId="3" applyNumberFormat="1" applyFont="1" applyBorder="1" applyAlignment="1" applyProtection="1">
      <alignment horizontal="center" vertical="top" wrapText="1"/>
      <protection locked="0"/>
    </xf>
    <xf numFmtId="20" fontId="67" fillId="0" borderId="26" xfId="3" applyNumberFormat="1" applyFont="1" applyBorder="1" applyAlignment="1" applyProtection="1">
      <alignment horizontal="center" vertical="top" wrapText="1"/>
      <protection locked="0"/>
    </xf>
    <xf numFmtId="20" fontId="67" fillId="0" borderId="174" xfId="3" applyNumberFormat="1" applyFont="1" applyBorder="1" applyAlignment="1" applyProtection="1">
      <alignment horizontal="center" vertical="top" wrapText="1"/>
      <protection locked="0"/>
    </xf>
    <xf numFmtId="20" fontId="67" fillId="0" borderId="38" xfId="3" applyNumberFormat="1" applyFont="1" applyBorder="1" applyAlignment="1" applyProtection="1">
      <alignment horizontal="center" vertical="top" wrapText="1"/>
      <protection locked="0"/>
    </xf>
    <xf numFmtId="20" fontId="67" fillId="0" borderId="0" xfId="3" applyNumberFormat="1" applyFont="1" applyBorder="1" applyAlignment="1" applyProtection="1">
      <alignment horizontal="center" vertical="top" wrapText="1"/>
      <protection locked="0"/>
    </xf>
    <xf numFmtId="20" fontId="67" fillId="0" borderId="2" xfId="3" applyNumberFormat="1" applyFont="1" applyBorder="1" applyAlignment="1" applyProtection="1">
      <alignment horizontal="center" vertical="top" wrapText="1"/>
      <protection locked="0"/>
    </xf>
    <xf numFmtId="0" fontId="68" fillId="0" borderId="169" xfId="4" applyFont="1" applyBorder="1" applyAlignment="1">
      <alignment horizontal="center" vertical="center"/>
    </xf>
    <xf numFmtId="0" fontId="68" fillId="0" borderId="271" xfId="4" applyFont="1" applyBorder="1" applyAlignment="1">
      <alignment horizontal="center" vertical="center"/>
    </xf>
    <xf numFmtId="0" fontId="68" fillId="0" borderId="172" xfId="4" applyFont="1" applyBorder="1" applyAlignment="1">
      <alignment horizontal="center" vertical="center"/>
    </xf>
    <xf numFmtId="0" fontId="68" fillId="0" borderId="234" xfId="4" applyFont="1" applyBorder="1" applyAlignment="1">
      <alignment horizontal="center" vertical="center"/>
    </xf>
    <xf numFmtId="0" fontId="68" fillId="0" borderId="256" xfId="4" applyFont="1" applyBorder="1" applyAlignment="1">
      <alignment horizontal="center" vertical="center"/>
    </xf>
    <xf numFmtId="0" fontId="67" fillId="0" borderId="165" xfId="3" applyFont="1" applyBorder="1" applyAlignment="1" applyProtection="1">
      <alignment horizontal="center" vertical="top"/>
      <protection locked="0"/>
    </xf>
    <xf numFmtId="0" fontId="67" fillId="0" borderId="26" xfId="3" applyFont="1" applyBorder="1" applyAlignment="1" applyProtection="1">
      <alignment horizontal="center" vertical="top"/>
      <protection locked="0"/>
    </xf>
    <xf numFmtId="0" fontId="67" fillId="0" borderId="175" xfId="3" applyFont="1" applyBorder="1" applyAlignment="1" applyProtection="1">
      <alignment horizontal="center" vertical="top"/>
      <protection locked="0"/>
    </xf>
    <xf numFmtId="0" fontId="67" fillId="0" borderId="167" xfId="3" applyFont="1" applyBorder="1" applyAlignment="1" applyProtection="1">
      <alignment horizontal="center" vertical="top"/>
      <protection locked="0"/>
    </xf>
    <xf numFmtId="0" fontId="67" fillId="0" borderId="3" xfId="3" applyFont="1" applyBorder="1" applyAlignment="1" applyProtection="1">
      <alignment horizontal="center" vertical="top"/>
      <protection locked="0"/>
    </xf>
    <xf numFmtId="0" fontId="67" fillId="0" borderId="76" xfId="3" applyFont="1" applyBorder="1" applyAlignment="1" applyProtection="1">
      <alignment horizontal="center" vertical="top"/>
      <protection locked="0"/>
    </xf>
    <xf numFmtId="176" fontId="67" fillId="0" borderId="111" xfId="3" applyNumberFormat="1" applyFont="1" applyBorder="1" applyAlignment="1" applyProtection="1">
      <alignment horizontal="center" vertical="top" wrapText="1"/>
      <protection locked="0"/>
    </xf>
    <xf numFmtId="176" fontId="67" fillId="0" borderId="1" xfId="3" applyNumberFormat="1" applyFont="1" applyBorder="1" applyAlignment="1" applyProtection="1">
      <alignment horizontal="center" vertical="top"/>
      <protection locked="0"/>
    </xf>
    <xf numFmtId="176" fontId="67" fillId="0" borderId="5" xfId="3" applyNumberFormat="1" applyFont="1" applyBorder="1" applyAlignment="1" applyProtection="1">
      <alignment horizontal="center" vertical="top"/>
      <protection locked="0"/>
    </xf>
    <xf numFmtId="176" fontId="67" fillId="0" borderId="28" xfId="3" applyNumberFormat="1" applyFont="1" applyBorder="1" applyAlignment="1" applyProtection="1">
      <alignment horizontal="center" vertical="top"/>
      <protection locked="0"/>
    </xf>
    <xf numFmtId="176" fontId="67" fillId="0" borderId="3" xfId="3" applyNumberFormat="1" applyFont="1" applyBorder="1" applyAlignment="1" applyProtection="1">
      <alignment horizontal="center" vertical="top"/>
      <protection locked="0"/>
    </xf>
    <xf numFmtId="176" fontId="67" fillId="0" borderId="8" xfId="3" applyNumberFormat="1" applyFont="1" applyBorder="1" applyAlignment="1" applyProtection="1">
      <alignment horizontal="center" vertical="top"/>
      <protection locked="0"/>
    </xf>
    <xf numFmtId="0" fontId="67" fillId="0" borderId="173" xfId="3" applyFont="1" applyBorder="1" applyAlignment="1">
      <alignment horizontal="center" vertical="top"/>
    </xf>
    <xf numFmtId="0" fontId="67" fillId="0" borderId="174" xfId="3" applyFont="1" applyBorder="1" applyAlignment="1">
      <alignment horizontal="center" vertical="top"/>
    </xf>
    <xf numFmtId="0" fontId="67" fillId="0" borderId="38" xfId="3" applyFont="1" applyBorder="1" applyAlignment="1">
      <alignment horizontal="center" vertical="top"/>
    </xf>
    <xf numFmtId="0" fontId="67" fillId="0" borderId="2" xfId="3" applyFont="1" applyBorder="1" applyAlignment="1">
      <alignment horizontal="center" vertical="top"/>
    </xf>
    <xf numFmtId="0" fontId="68" fillId="0" borderId="261" xfId="3" applyFont="1" applyBorder="1" applyAlignment="1">
      <alignment horizontal="center" vertical="center" shrinkToFit="1"/>
    </xf>
    <xf numFmtId="0" fontId="68" fillId="0" borderId="219" xfId="3" applyFont="1" applyBorder="1" applyAlignment="1">
      <alignment horizontal="center" vertical="center" shrinkToFit="1"/>
    </xf>
    <xf numFmtId="0" fontId="68" fillId="0" borderId="262" xfId="3" applyFont="1" applyBorder="1" applyAlignment="1">
      <alignment horizontal="center" vertical="center" shrinkToFit="1"/>
    </xf>
    <xf numFmtId="0" fontId="68" fillId="0" borderId="272" xfId="3" applyFont="1" applyBorder="1" applyAlignment="1">
      <alignment horizontal="center" vertical="center"/>
    </xf>
    <xf numFmtId="0" fontId="68" fillId="0" borderId="273" xfId="3" applyFont="1" applyBorder="1" applyAlignment="1">
      <alignment horizontal="center" vertical="center"/>
    </xf>
    <xf numFmtId="0" fontId="68" fillId="0" borderId="274" xfId="3" applyFont="1" applyBorder="1" applyAlignment="1">
      <alignment horizontal="center" vertical="center"/>
    </xf>
    <xf numFmtId="0" fontId="68" fillId="0" borderId="275" xfId="3" applyFont="1" applyBorder="1" applyAlignment="1">
      <alignment horizontal="center" vertical="center"/>
    </xf>
    <xf numFmtId="0" fontId="68" fillId="0" borderId="276" xfId="3" applyFont="1" applyBorder="1" applyAlignment="1">
      <alignment horizontal="center" vertical="center"/>
    </xf>
    <xf numFmtId="0" fontId="68" fillId="0" borderId="277" xfId="3" applyFont="1" applyBorder="1" applyAlignment="1">
      <alignment horizontal="center" vertical="center"/>
    </xf>
    <xf numFmtId="0" fontId="111" fillId="0" borderId="267" xfId="3" applyFont="1" applyBorder="1" applyAlignment="1">
      <alignment horizontal="center" vertical="center"/>
    </xf>
    <xf numFmtId="0" fontId="111" fillId="0" borderId="239" xfId="3" applyFont="1" applyBorder="1" applyAlignment="1">
      <alignment horizontal="center" vertical="center"/>
    </xf>
    <xf numFmtId="0" fontId="111" fillId="0" borderId="268" xfId="3" applyFont="1" applyBorder="1" applyAlignment="1">
      <alignment horizontal="center" vertical="center"/>
    </xf>
    <xf numFmtId="0" fontId="111" fillId="0" borderId="232" xfId="3" applyFont="1" applyBorder="1" applyAlignment="1">
      <alignment horizontal="center" vertical="center"/>
    </xf>
    <xf numFmtId="0" fontId="111" fillId="0" borderId="0" xfId="3" applyFont="1" applyBorder="1" applyAlignment="1">
      <alignment horizontal="center" vertical="center"/>
    </xf>
    <xf numFmtId="0" fontId="111" fillId="0" borderId="233" xfId="3" applyFont="1" applyBorder="1" applyAlignment="1">
      <alignment horizontal="center" vertical="center"/>
    </xf>
    <xf numFmtId="0" fontId="68" fillId="0" borderId="278" xfId="3" applyFont="1" applyBorder="1" applyAlignment="1">
      <alignment horizontal="center" vertical="center" shrinkToFit="1"/>
    </xf>
    <xf numFmtId="0" fontId="68" fillId="0" borderId="248" xfId="3" applyFont="1" applyBorder="1" applyAlignment="1">
      <alignment horizontal="center" vertical="center" shrinkToFit="1"/>
    </xf>
    <xf numFmtId="0" fontId="68" fillId="0" borderId="279" xfId="3" applyFont="1" applyBorder="1" applyAlignment="1">
      <alignment horizontal="center" vertical="center" shrinkToFit="1"/>
    </xf>
    <xf numFmtId="0" fontId="74" fillId="0" borderId="16" xfId="3" applyFont="1" applyBorder="1" applyAlignment="1">
      <alignment horizontal="center"/>
    </xf>
    <xf numFmtId="0" fontId="68" fillId="0" borderId="13" xfId="3" applyFont="1" applyBorder="1" applyAlignment="1">
      <alignment horizontal="center" vertical="center" wrapText="1"/>
    </xf>
    <xf numFmtId="0" fontId="68" fillId="0" borderId="39" xfId="3" applyFont="1" applyBorder="1" applyAlignment="1">
      <alignment horizontal="center" vertical="center" wrapText="1"/>
    </xf>
    <xf numFmtId="0" fontId="68" fillId="0" borderId="87" xfId="3" applyFont="1" applyBorder="1" applyAlignment="1">
      <alignment horizontal="center" vertical="center" wrapText="1"/>
    </xf>
    <xf numFmtId="0" fontId="67" fillId="0" borderId="221" xfId="3" applyFont="1" applyBorder="1" applyAlignment="1" applyProtection="1">
      <alignment horizontal="center" vertical="top"/>
      <protection locked="0"/>
    </xf>
    <xf numFmtId="0" fontId="67" fillId="0" borderId="222" xfId="3" applyFont="1" applyBorder="1" applyAlignment="1" applyProtection="1">
      <alignment horizontal="center" vertical="top"/>
      <protection locked="0"/>
    </xf>
    <xf numFmtId="0" fontId="67" fillId="0" borderId="223" xfId="3" applyFont="1" applyBorder="1" applyAlignment="1" applyProtection="1">
      <alignment horizontal="center" vertical="top"/>
      <protection locked="0"/>
    </xf>
    <xf numFmtId="0" fontId="67" fillId="0" borderId="224" xfId="3" applyFont="1" applyBorder="1" applyAlignment="1" applyProtection="1">
      <alignment horizontal="center" vertical="top"/>
      <protection locked="0"/>
    </xf>
    <xf numFmtId="0" fontId="67" fillId="0" borderId="225" xfId="3" applyFont="1" applyBorder="1" applyAlignment="1" applyProtection="1">
      <alignment horizontal="center" vertical="top"/>
      <protection locked="0"/>
    </xf>
    <xf numFmtId="0" fontId="67" fillId="0" borderId="226" xfId="3" applyFont="1" applyBorder="1" applyAlignment="1" applyProtection="1">
      <alignment horizontal="center" vertical="top"/>
      <protection locked="0"/>
    </xf>
    <xf numFmtId="0" fontId="67" fillId="0" borderId="21" xfId="3" applyFont="1" applyBorder="1" applyAlignment="1" applyProtection="1">
      <alignment horizontal="center" vertical="center"/>
      <protection locked="0"/>
    </xf>
    <xf numFmtId="0" fontId="67" fillId="0" borderId="92" xfId="3" applyFont="1" applyBorder="1" applyAlignment="1" applyProtection="1">
      <alignment horizontal="center" vertical="center"/>
      <protection locked="0"/>
    </xf>
    <xf numFmtId="0" fontId="67" fillId="0" borderId="161" xfId="3" applyFont="1" applyBorder="1" applyAlignment="1" applyProtection="1">
      <alignment horizontal="center" vertical="top"/>
      <protection locked="0"/>
    </xf>
    <xf numFmtId="0" fontId="67" fillId="0" borderId="112" xfId="3" applyFont="1" applyBorder="1" applyAlignment="1" applyProtection="1">
      <alignment horizontal="center" vertical="top"/>
      <protection locked="0"/>
    </xf>
    <xf numFmtId="0" fontId="67" fillId="0" borderId="158" xfId="3" applyFont="1" applyBorder="1" applyAlignment="1" applyProtection="1">
      <alignment horizontal="center" vertical="top"/>
      <protection locked="0"/>
    </xf>
    <xf numFmtId="0" fontId="67" fillId="0" borderId="60" xfId="3" applyFont="1" applyBorder="1" applyAlignment="1" applyProtection="1">
      <alignment horizontal="center" vertical="top"/>
      <protection locked="0"/>
    </xf>
    <xf numFmtId="0" fontId="68" fillId="0" borderId="218" xfId="3" applyFont="1" applyBorder="1" applyAlignment="1">
      <alignment horizontal="center" vertical="center" shrinkToFit="1"/>
    </xf>
    <xf numFmtId="0" fontId="68" fillId="0" borderId="220" xfId="3" applyFont="1" applyBorder="1" applyAlignment="1">
      <alignment horizontal="center" vertical="center" shrinkToFit="1"/>
    </xf>
    <xf numFmtId="0" fontId="69" fillId="0" borderId="258" xfId="4" applyFont="1" applyBorder="1" applyAlignment="1">
      <alignment horizontal="center" vertical="center" shrinkToFit="1"/>
    </xf>
    <xf numFmtId="0" fontId="69" fillId="0" borderId="228" xfId="4" applyFont="1" applyBorder="1" applyAlignment="1">
      <alignment horizontal="center" vertical="center" shrinkToFit="1"/>
    </xf>
    <xf numFmtId="0" fontId="69" fillId="0" borderId="229" xfId="4" applyFont="1" applyBorder="1" applyAlignment="1">
      <alignment horizontal="center" vertical="center" shrinkToFit="1"/>
    </xf>
    <xf numFmtId="0" fontId="68" fillId="0" borderId="259" xfId="4" applyFont="1" applyBorder="1" applyAlignment="1">
      <alignment horizontal="center" vertical="center" wrapText="1"/>
    </xf>
    <xf numFmtId="0" fontId="68" fillId="0" borderId="260" xfId="4" applyFont="1" applyBorder="1" applyAlignment="1">
      <alignment horizontal="center" vertical="center" wrapText="1"/>
    </xf>
    <xf numFmtId="0" fontId="69" fillId="0" borderId="168" xfId="4" applyFont="1" applyBorder="1" applyAlignment="1">
      <alignment horizontal="center" vertical="center" wrapText="1"/>
    </xf>
    <xf numFmtId="0" fontId="69" fillId="0" borderId="62" xfId="4" applyFont="1" applyBorder="1" applyAlignment="1">
      <alignment horizontal="center" vertical="center" wrapText="1"/>
    </xf>
    <xf numFmtId="0" fontId="69" fillId="0" borderId="66" xfId="4" applyFont="1" applyBorder="1" applyAlignment="1">
      <alignment horizontal="center" vertical="center" wrapText="1"/>
    </xf>
    <xf numFmtId="0" fontId="68" fillId="0" borderId="261" xfId="4" applyFont="1" applyBorder="1" applyAlignment="1">
      <alignment horizontal="center" vertical="center" shrinkToFit="1"/>
    </xf>
    <xf numFmtId="0" fontId="68" fillId="0" borderId="262" xfId="4" applyFont="1" applyBorder="1" applyAlignment="1">
      <alignment horizontal="center" vertical="center" shrinkToFit="1"/>
    </xf>
    <xf numFmtId="0" fontId="69" fillId="0" borderId="263" xfId="3" applyFont="1" applyBorder="1" applyAlignment="1">
      <alignment horizontal="center" vertical="center" shrinkToFit="1"/>
    </xf>
    <xf numFmtId="0" fontId="69" fillId="0" borderId="264" xfId="3" applyFont="1" applyBorder="1" applyAlignment="1">
      <alignment horizontal="center" vertical="center" shrinkToFit="1"/>
    </xf>
    <xf numFmtId="0" fontId="69" fillId="0" borderId="265" xfId="3" applyFont="1" applyBorder="1" applyAlignment="1">
      <alignment horizontal="center" vertical="center" shrinkToFit="1"/>
    </xf>
    <xf numFmtId="0" fontId="69" fillId="0" borderId="170" xfId="4" applyFont="1" applyBorder="1" applyAlignment="1">
      <alignment horizontal="center" vertical="center" wrapText="1"/>
    </xf>
    <xf numFmtId="0" fontId="69" fillId="0" borderId="171" xfId="4" applyFont="1" applyBorder="1" applyAlignment="1">
      <alignment horizontal="center" vertical="center" wrapText="1"/>
    </xf>
    <xf numFmtId="0" fontId="69" fillId="0" borderId="266" xfId="4" applyFont="1" applyBorder="1" applyAlignment="1">
      <alignment horizontal="center" vertical="center" wrapText="1"/>
    </xf>
    <xf numFmtId="0" fontId="111" fillId="0" borderId="243" xfId="3" applyFont="1" applyBorder="1" applyAlignment="1">
      <alignment horizontal="center" vertical="center"/>
    </xf>
    <xf numFmtId="0" fontId="111" fillId="0" borderId="269" xfId="3" applyFont="1" applyBorder="1" applyAlignment="1">
      <alignment horizontal="center" vertical="center"/>
    </xf>
    <xf numFmtId="0" fontId="111" fillId="0" borderId="59" xfId="3" applyFont="1" applyBorder="1" applyAlignment="1">
      <alignment horizontal="center" vertical="center"/>
    </xf>
    <xf numFmtId="0" fontId="111" fillId="0" borderId="60" xfId="3" applyFont="1" applyBorder="1" applyAlignment="1">
      <alignment horizontal="center" vertical="center"/>
    </xf>
    <xf numFmtId="0" fontId="67" fillId="0" borderId="34" xfId="3" applyFont="1" applyBorder="1" applyAlignment="1">
      <alignment horizontal="center"/>
    </xf>
    <xf numFmtId="0" fontId="67" fillId="0" borderId="23" xfId="3" applyFont="1" applyBorder="1" applyAlignment="1">
      <alignment horizontal="center"/>
    </xf>
    <xf numFmtId="0" fontId="68" fillId="0" borderId="237" xfId="3" applyFont="1" applyBorder="1" applyAlignment="1">
      <alignment horizontal="center" vertical="center" shrinkToFit="1"/>
    </xf>
    <xf numFmtId="0" fontId="68" fillId="0" borderId="280" xfId="3" applyFont="1" applyBorder="1" applyAlignment="1">
      <alignment horizontal="center" vertical="center" shrinkToFit="1"/>
    </xf>
    <xf numFmtId="0" fontId="68" fillId="0" borderId="62" xfId="3" applyFont="1" applyBorder="1" applyAlignment="1">
      <alignment horizontal="center" vertical="center" shrinkToFit="1"/>
    </xf>
    <xf numFmtId="0" fontId="68" fillId="0" borderId="169" xfId="3" applyFont="1" applyBorder="1" applyAlignment="1">
      <alignment horizontal="center" vertical="center" shrinkToFit="1"/>
    </xf>
    <xf numFmtId="0" fontId="68" fillId="0" borderId="28" xfId="3" applyFont="1" applyBorder="1" applyAlignment="1">
      <alignment horizontal="center" vertical="center" shrinkToFit="1"/>
    </xf>
    <xf numFmtId="0" fontId="68" fillId="0" borderId="3" xfId="3" applyFont="1" applyBorder="1" applyAlignment="1">
      <alignment horizontal="center" vertical="center" shrinkToFit="1"/>
    </xf>
    <xf numFmtId="0" fontId="68" fillId="0" borderId="209" xfId="3" applyFont="1" applyBorder="1" applyAlignment="1">
      <alignment horizontal="center" vertical="center" shrinkToFit="1"/>
    </xf>
    <xf numFmtId="0" fontId="67" fillId="0" borderId="160" xfId="3" applyFont="1" applyBorder="1" applyAlignment="1">
      <alignment horizontal="center"/>
    </xf>
    <xf numFmtId="0" fontId="67" fillId="0" borderId="193" xfId="3" applyFont="1" applyBorder="1" applyAlignment="1">
      <alignment horizontal="center"/>
    </xf>
    <xf numFmtId="0" fontId="111" fillId="0" borderId="238" xfId="3" applyFont="1" applyBorder="1" applyAlignment="1">
      <alignment horizontal="center" vertical="center"/>
    </xf>
    <xf numFmtId="0" fontId="111" fillId="0" borderId="241" xfId="3" applyFont="1" applyBorder="1" applyAlignment="1">
      <alignment horizontal="center" vertical="center"/>
    </xf>
    <xf numFmtId="0" fontId="111" fillId="0" borderId="63" xfId="3" applyFont="1" applyBorder="1" applyAlignment="1">
      <alignment horizontal="center" vertical="center"/>
    </xf>
    <xf numFmtId="0" fontId="111" fillId="0" borderId="204" xfId="3" applyFont="1" applyBorder="1" applyAlignment="1">
      <alignment horizontal="center" vertical="center"/>
    </xf>
    <xf numFmtId="0" fontId="109" fillId="0" borderId="168" xfId="4" applyFont="1" applyBorder="1" applyAlignment="1">
      <alignment horizontal="center" vertical="center" wrapText="1"/>
    </xf>
    <xf numFmtId="0" fontId="109" fillId="0" borderId="62" xfId="4" applyFont="1" applyBorder="1" applyAlignment="1">
      <alignment horizontal="center" vertical="center" wrapText="1"/>
    </xf>
    <xf numFmtId="0" fontId="109" fillId="0" borderId="169" xfId="4" applyFont="1" applyBorder="1" applyAlignment="1">
      <alignment horizontal="center" vertical="center" wrapText="1"/>
    </xf>
    <xf numFmtId="0" fontId="109" fillId="0" borderId="170" xfId="4" applyFont="1" applyBorder="1" applyAlignment="1">
      <alignment horizontal="center" vertical="center" wrapText="1"/>
    </xf>
    <xf numFmtId="0" fontId="109" fillId="0" borderId="171" xfId="4" applyFont="1" applyBorder="1" applyAlignment="1">
      <alignment horizontal="center" vertical="center" wrapText="1"/>
    </xf>
    <xf numFmtId="0" fontId="109" fillId="0" borderId="172" xfId="4" applyFont="1" applyBorder="1" applyAlignment="1">
      <alignment horizontal="center" vertical="center" wrapText="1"/>
    </xf>
    <xf numFmtId="0" fontId="70" fillId="0" borderId="16" xfId="3" applyFont="1" applyBorder="1" applyAlignment="1">
      <alignment horizontal="left"/>
    </xf>
    <xf numFmtId="0" fontId="70" fillId="0" borderId="15" xfId="3" applyFont="1" applyBorder="1" applyAlignment="1">
      <alignment horizontal="left"/>
    </xf>
    <xf numFmtId="0" fontId="67" fillId="0" borderId="21" xfId="3" applyFont="1" applyBorder="1" applyAlignment="1">
      <alignment horizontal="center"/>
    </xf>
    <xf numFmtId="0" fontId="67" fillId="0" borderId="92" xfId="3" applyFont="1" applyBorder="1" applyAlignment="1">
      <alignment horizontal="center"/>
    </xf>
    <xf numFmtId="0" fontId="67" fillId="0" borderId="22" xfId="3" applyFont="1" applyBorder="1" applyAlignment="1">
      <alignment horizontal="center"/>
    </xf>
    <xf numFmtId="0" fontId="70" fillId="0" borderId="227" xfId="3" applyFont="1" applyBorder="1" applyAlignment="1">
      <alignment horizontal="center"/>
    </xf>
    <xf numFmtId="0" fontId="70" fillId="0" borderId="228" xfId="3" applyFont="1" applyBorder="1" applyAlignment="1">
      <alignment horizontal="center"/>
    </xf>
    <xf numFmtId="0" fontId="70" fillId="0" borderId="229" xfId="3" applyFont="1" applyBorder="1" applyAlignment="1">
      <alignment horizontal="center"/>
    </xf>
    <xf numFmtId="0" fontId="74" fillId="0" borderId="89" xfId="3" applyFont="1" applyBorder="1" applyAlignment="1">
      <alignment horizontal="center"/>
    </xf>
    <xf numFmtId="0" fontId="68" fillId="0" borderId="250" xfId="4" applyFont="1" applyBorder="1" applyAlignment="1">
      <alignment horizontal="center" vertical="center"/>
    </xf>
    <xf numFmtId="0" fontId="68" fillId="0" borderId="251" xfId="4" applyFont="1" applyBorder="1" applyAlignment="1">
      <alignment horizontal="center" vertical="center"/>
    </xf>
    <xf numFmtId="0" fontId="68" fillId="0" borderId="252" xfId="4" applyFont="1" applyBorder="1" applyAlignment="1">
      <alignment horizontal="center" vertical="center"/>
    </xf>
    <xf numFmtId="0" fontId="68" fillId="0" borderId="253" xfId="4" applyFont="1" applyBorder="1" applyAlignment="1">
      <alignment horizontal="left" vertical="center"/>
    </xf>
    <xf numFmtId="0" fontId="68" fillId="0" borderId="251" xfId="4" applyFont="1" applyBorder="1" applyAlignment="1">
      <alignment horizontal="left" vertical="center"/>
    </xf>
    <xf numFmtId="0" fontId="68" fillId="0" borderId="252" xfId="4" applyFont="1" applyBorder="1" applyAlignment="1">
      <alignment horizontal="left" vertical="center"/>
    </xf>
    <xf numFmtId="0" fontId="69" fillId="0" borderId="253" xfId="4" applyFont="1" applyBorder="1" applyAlignment="1">
      <alignment horizontal="center" vertical="center"/>
    </xf>
    <xf numFmtId="0" fontId="69" fillId="0" borderId="251" xfId="4" applyFont="1" applyBorder="1" applyAlignment="1">
      <alignment horizontal="center" vertical="center"/>
    </xf>
    <xf numFmtId="0" fontId="69" fillId="0" borderId="254" xfId="4" applyFont="1" applyBorder="1" applyAlignment="1">
      <alignment horizontal="center" vertical="center"/>
    </xf>
    <xf numFmtId="0" fontId="68" fillId="0" borderId="256" xfId="3" applyFont="1" applyBorder="1" applyAlignment="1">
      <alignment horizontal="center" vertical="center"/>
    </xf>
    <xf numFmtId="0" fontId="68" fillId="0" borderId="227" xfId="3" applyFont="1" applyBorder="1" applyAlignment="1">
      <alignment horizontal="center" vertical="center"/>
    </xf>
    <xf numFmtId="0" fontId="68" fillId="0" borderId="228" xfId="3" applyFont="1" applyBorder="1" applyAlignment="1">
      <alignment horizontal="center" vertical="center"/>
    </xf>
    <xf numFmtId="0" fontId="68" fillId="0" borderId="257" xfId="3" applyFont="1" applyBorder="1" applyAlignment="1">
      <alignment horizontal="center" vertical="center"/>
    </xf>
    <xf numFmtId="0" fontId="68" fillId="0" borderId="168" xfId="3" applyFont="1" applyBorder="1" applyAlignment="1">
      <alignment horizontal="center" vertical="center" shrinkToFit="1"/>
    </xf>
    <xf numFmtId="0" fontId="68" fillId="0" borderId="207" xfId="3" applyFont="1" applyBorder="1" applyAlignment="1">
      <alignment horizontal="center" vertical="center" shrinkToFit="1"/>
    </xf>
    <xf numFmtId="0" fontId="68" fillId="0" borderId="208" xfId="3" applyFont="1" applyBorder="1" applyAlignment="1">
      <alignment horizontal="center" vertical="center" shrinkToFit="1"/>
    </xf>
    <xf numFmtId="0" fontId="68" fillId="0" borderId="76" xfId="3" applyFont="1" applyBorder="1" applyAlignment="1">
      <alignment horizontal="center" vertical="center" shrinkToFit="1"/>
    </xf>
    <xf numFmtId="0" fontId="68" fillId="0" borderId="234" xfId="3" applyFont="1" applyBorder="1" applyAlignment="1">
      <alignment horizontal="center" vertical="center"/>
    </xf>
    <xf numFmtId="0" fontId="68" fillId="0" borderId="236" xfId="3" applyFont="1" applyBorder="1" applyAlignment="1">
      <alignment horizontal="center" vertical="center"/>
    </xf>
    <xf numFmtId="0" fontId="109" fillId="0" borderId="202" xfId="3" applyFont="1" applyBorder="1" applyAlignment="1">
      <alignment horizontal="center" vertical="center" shrinkToFit="1"/>
    </xf>
    <xf numFmtId="0" fontId="109" fillId="0" borderId="1" xfId="3" applyFont="1" applyBorder="1" applyAlignment="1">
      <alignment horizontal="center" vertical="center" shrinkToFit="1"/>
    </xf>
    <xf numFmtId="0" fontId="109" fillId="0" borderId="205" xfId="3" applyFont="1" applyBorder="1" applyAlignment="1">
      <alignment horizontal="center" vertical="center" shrinkToFit="1"/>
    </xf>
    <xf numFmtId="0" fontId="109" fillId="0" borderId="203" xfId="3" applyFont="1" applyBorder="1" applyAlignment="1">
      <alignment horizontal="center" vertical="center" shrinkToFit="1"/>
    </xf>
    <xf numFmtId="0" fontId="109" fillId="0" borderId="63" xfId="3" applyFont="1" applyBorder="1" applyAlignment="1">
      <alignment horizontal="center" vertical="center" shrinkToFit="1"/>
    </xf>
    <xf numFmtId="0" fontId="109" fillId="0" borderId="206" xfId="3" applyFont="1" applyBorder="1" applyAlignment="1">
      <alignment horizontal="center" vertical="center" shrinkToFit="1"/>
    </xf>
    <xf numFmtId="0" fontId="68" fillId="0" borderId="62" xfId="3" applyFont="1" applyBorder="1" applyAlignment="1">
      <alignment horizontal="left" vertical="center" wrapText="1"/>
    </xf>
    <xf numFmtId="0" fontId="68" fillId="0" borderId="63" xfId="3" applyFont="1" applyBorder="1" applyAlignment="1">
      <alignment horizontal="left" vertical="center" wrapText="1"/>
    </xf>
    <xf numFmtId="0" fontId="109" fillId="0" borderId="112" xfId="3" applyFont="1" applyBorder="1" applyAlignment="1">
      <alignment horizontal="center" vertical="center" shrinkToFit="1"/>
    </xf>
    <xf numFmtId="0" fontId="109" fillId="0" borderId="204" xfId="3" applyFont="1" applyBorder="1" applyAlignment="1">
      <alignment horizontal="center" vertical="center" shrinkToFit="1"/>
    </xf>
    <xf numFmtId="0" fontId="111" fillId="0" borderId="238" xfId="3" applyFont="1" applyBorder="1" applyAlignment="1">
      <alignment horizontal="center" vertical="center" wrapText="1"/>
    </xf>
    <xf numFmtId="0" fontId="111" fillId="0" borderId="239" xfId="3" applyFont="1" applyBorder="1" applyAlignment="1">
      <alignment horizontal="center" vertical="center" wrapText="1"/>
    </xf>
    <xf numFmtId="0" fontId="111" fillId="0" borderId="240" xfId="3" applyFont="1" applyBorder="1" applyAlignment="1">
      <alignment horizontal="center" vertical="center" wrapText="1"/>
    </xf>
    <xf numFmtId="0" fontId="111" fillId="0" borderId="241" xfId="3" applyFont="1" applyBorder="1" applyAlignment="1">
      <alignment horizontal="center" vertical="center" wrapText="1"/>
    </xf>
    <xf numFmtId="0" fontId="111" fillId="0" borderId="63" xfId="3" applyFont="1" applyBorder="1" applyAlignment="1">
      <alignment horizontal="center" vertical="center" wrapText="1"/>
    </xf>
    <xf numFmtId="0" fontId="111" fillId="0" borderId="242" xfId="3" applyFont="1" applyBorder="1" applyAlignment="1">
      <alignment horizontal="center" vertical="center" wrapText="1"/>
    </xf>
    <xf numFmtId="0" fontId="68" fillId="0" borderId="244" xfId="3" applyFont="1" applyBorder="1" applyAlignment="1">
      <alignment horizontal="center" vertical="center"/>
    </xf>
    <xf numFmtId="0" fontId="67" fillId="0" borderId="159" xfId="3" applyFont="1" applyBorder="1" applyAlignment="1" applyProtection="1">
      <alignment horizontal="center" vertical="top"/>
      <protection locked="0"/>
    </xf>
    <xf numFmtId="0" fontId="67" fillId="0" borderId="10" xfId="3" applyFont="1" applyBorder="1" applyAlignment="1" applyProtection="1">
      <alignment horizontal="center" vertical="top"/>
      <protection locked="0"/>
    </xf>
    <xf numFmtId="0" fontId="67" fillId="0" borderId="19" xfId="3" applyFont="1" applyBorder="1" applyAlignment="1" applyProtection="1">
      <alignment horizontal="center" vertical="top"/>
      <protection locked="0"/>
    </xf>
    <xf numFmtId="0" fontId="67" fillId="0" borderId="31" xfId="3" applyFont="1" applyBorder="1" applyAlignment="1" applyProtection="1">
      <alignment horizontal="center" vertical="top"/>
      <protection locked="0"/>
    </xf>
    <xf numFmtId="0" fontId="67" fillId="0" borderId="162" xfId="3" applyFont="1" applyBorder="1" applyAlignment="1" applyProtection="1">
      <alignment horizontal="center" vertical="top"/>
      <protection locked="0"/>
    </xf>
    <xf numFmtId="0" fontId="67" fillId="0" borderId="174" xfId="3" applyFont="1" applyBorder="1" applyAlignment="1" applyProtection="1">
      <alignment horizontal="center" vertical="top" wrapText="1"/>
      <protection locked="0"/>
    </xf>
    <xf numFmtId="0" fontId="67" fillId="0" borderId="38" xfId="3" applyFont="1" applyBorder="1" applyAlignment="1" applyProtection="1">
      <alignment horizontal="center" vertical="top" wrapText="1"/>
      <protection locked="0"/>
    </xf>
    <xf numFmtId="0" fontId="67" fillId="0" borderId="2" xfId="3" applyFont="1" applyBorder="1" applyAlignment="1" applyProtection="1">
      <alignment horizontal="center" vertical="top" wrapText="1"/>
      <protection locked="0"/>
    </xf>
    <xf numFmtId="0" fontId="67" fillId="0" borderId="113" xfId="3" applyFont="1" applyBorder="1" applyAlignment="1" applyProtection="1">
      <alignment horizontal="center" vertical="top"/>
      <protection locked="0"/>
    </xf>
    <xf numFmtId="0" fontId="67" fillId="0" borderId="115" xfId="3" applyFont="1" applyBorder="1" applyAlignment="1" applyProtection="1">
      <alignment horizontal="center" vertical="top"/>
      <protection locked="0"/>
    </xf>
    <xf numFmtId="0" fontId="67" fillId="0" borderId="176" xfId="3" applyFont="1" applyBorder="1" applyAlignment="1" applyProtection="1">
      <alignment horizontal="center" vertical="top"/>
      <protection locked="0"/>
    </xf>
    <xf numFmtId="0" fontId="67" fillId="0" borderId="285" xfId="3" applyFont="1" applyBorder="1" applyAlignment="1" applyProtection="1">
      <alignment horizontal="center" vertical="top"/>
      <protection locked="0"/>
    </xf>
    <xf numFmtId="0" fontId="67" fillId="0" borderId="178" xfId="3" applyFont="1" applyBorder="1" applyAlignment="1" applyProtection="1">
      <alignment horizontal="center" vertical="top"/>
      <protection locked="0"/>
    </xf>
    <xf numFmtId="0" fontId="67" fillId="0" borderId="179" xfId="3" applyFont="1" applyBorder="1" applyAlignment="1" applyProtection="1">
      <alignment horizontal="center" vertical="top"/>
      <protection locked="0"/>
    </xf>
    <xf numFmtId="0" fontId="67" fillId="0" borderId="180" xfId="3" applyFont="1" applyBorder="1" applyAlignment="1" applyProtection="1">
      <alignment horizontal="center" vertical="top"/>
      <protection locked="0"/>
    </xf>
    <xf numFmtId="0" fontId="67" fillId="0" borderId="181" xfId="3" applyFont="1" applyBorder="1" applyAlignment="1" applyProtection="1">
      <alignment horizontal="center" vertical="top"/>
      <protection locked="0"/>
    </xf>
    <xf numFmtId="0" fontId="67" fillId="0" borderId="182" xfId="3" applyFont="1" applyBorder="1" applyAlignment="1" applyProtection="1">
      <alignment horizontal="center" vertical="top"/>
      <protection locked="0"/>
    </xf>
    <xf numFmtId="0" fontId="67" fillId="0" borderId="183" xfId="3" applyFont="1" applyBorder="1" applyAlignment="1" applyProtection="1">
      <alignment horizontal="center" vertical="top"/>
      <protection locked="0"/>
    </xf>
    <xf numFmtId="20" fontId="67" fillId="0" borderId="184" xfId="3" applyNumberFormat="1" applyFont="1" applyBorder="1" applyAlignment="1" applyProtection="1">
      <alignment horizontal="center" vertical="center"/>
      <protection locked="0"/>
    </xf>
    <xf numFmtId="20" fontId="67" fillId="0" borderId="185" xfId="3" applyNumberFormat="1" applyFont="1" applyBorder="1" applyAlignment="1" applyProtection="1">
      <alignment horizontal="center" vertical="center"/>
      <protection locked="0"/>
    </xf>
    <xf numFmtId="20" fontId="67" fillId="0" borderId="161" xfId="3" applyNumberFormat="1" applyFont="1" applyBorder="1" applyAlignment="1" applyProtection="1">
      <alignment horizontal="center" vertical="center"/>
      <protection locked="0"/>
    </xf>
    <xf numFmtId="20" fontId="67" fillId="0" borderId="186" xfId="3" applyNumberFormat="1" applyFont="1" applyBorder="1" applyAlignment="1" applyProtection="1">
      <alignment horizontal="center" vertical="center"/>
      <protection locked="0"/>
    </xf>
    <xf numFmtId="20" fontId="67" fillId="0" borderId="187" xfId="3" applyNumberFormat="1" applyFont="1" applyBorder="1" applyAlignment="1" applyProtection="1">
      <alignment horizontal="center" vertical="center"/>
      <protection locked="0"/>
    </xf>
    <xf numFmtId="20" fontId="67" fillId="0" borderId="157" xfId="3" applyNumberFormat="1" applyFont="1" applyBorder="1" applyAlignment="1" applyProtection="1">
      <alignment horizontal="center" vertical="center"/>
      <protection locked="0"/>
    </xf>
    <xf numFmtId="20" fontId="67" fillId="0" borderId="188" xfId="3" applyNumberFormat="1" applyFont="1" applyBorder="1" applyAlignment="1" applyProtection="1">
      <alignment horizontal="center" vertical="center"/>
      <protection locked="0"/>
    </xf>
    <xf numFmtId="20" fontId="67" fillId="0" borderId="189" xfId="3" applyNumberFormat="1" applyFont="1" applyBorder="1" applyAlignment="1" applyProtection="1">
      <alignment horizontal="center" vertical="center"/>
      <protection locked="0"/>
    </xf>
    <xf numFmtId="20" fontId="67" fillId="0" borderId="167" xfId="3" applyNumberFormat="1" applyFont="1" applyBorder="1" applyAlignment="1" applyProtection="1">
      <alignment horizontal="center" vertical="center"/>
      <protection locked="0"/>
    </xf>
    <xf numFmtId="20" fontId="67" fillId="0" borderId="163" xfId="3" applyNumberFormat="1" applyFont="1" applyBorder="1" applyAlignment="1" applyProtection="1">
      <alignment horizontal="center" vertical="top" wrapText="1"/>
      <protection locked="0"/>
    </xf>
    <xf numFmtId="20" fontId="67" fillId="0" borderId="115" xfId="3" applyNumberFormat="1" applyFont="1" applyBorder="1" applyAlignment="1" applyProtection="1">
      <alignment horizontal="center" vertical="top" wrapText="1"/>
      <protection locked="0"/>
    </xf>
    <xf numFmtId="20" fontId="67" fillId="0" borderId="114" xfId="3" applyNumberFormat="1" applyFont="1" applyBorder="1" applyAlignment="1" applyProtection="1">
      <alignment horizontal="center" vertical="top" wrapText="1"/>
      <protection locked="0"/>
    </xf>
    <xf numFmtId="0" fontId="67" fillId="0" borderId="176" xfId="3" applyFont="1" applyBorder="1" applyAlignment="1" applyProtection="1">
      <alignment horizontal="center" vertical="top" wrapText="1"/>
      <protection locked="0"/>
    </xf>
    <xf numFmtId="0" fontId="67" fillId="0" borderId="115" xfId="3" applyFont="1" applyBorder="1" applyAlignment="1" applyProtection="1">
      <alignment horizontal="center" vertical="top" wrapText="1"/>
      <protection locked="0"/>
    </xf>
    <xf numFmtId="0" fontId="67" fillId="0" borderId="177" xfId="3" applyFont="1" applyBorder="1" applyAlignment="1" applyProtection="1">
      <alignment horizontal="center" vertical="top" wrapText="1"/>
      <protection locked="0"/>
    </xf>
    <xf numFmtId="0" fontId="67" fillId="0" borderId="78" xfId="3" applyFont="1" applyBorder="1" applyAlignment="1" applyProtection="1">
      <alignment horizontal="center" vertical="top"/>
      <protection locked="0"/>
    </xf>
    <xf numFmtId="0" fontId="67" fillId="0" borderId="156" xfId="3" applyFont="1" applyBorder="1" applyAlignment="1" applyProtection="1">
      <alignment horizontal="center" vertical="top"/>
      <protection locked="0"/>
    </xf>
    <xf numFmtId="0" fontId="67" fillId="0" borderId="164" xfId="3" applyFont="1" applyBorder="1" applyAlignment="1">
      <alignment horizontal="center" vertical="top"/>
    </xf>
    <xf numFmtId="0" fontId="67" fillId="0" borderId="166" xfId="3" applyFont="1" applyBorder="1" applyAlignment="1">
      <alignment horizontal="center" vertical="top"/>
    </xf>
    <xf numFmtId="0" fontId="67" fillId="0" borderId="7" xfId="3" applyFont="1" applyBorder="1" applyAlignment="1">
      <alignment horizontal="center" vertical="top"/>
    </xf>
    <xf numFmtId="20" fontId="67" fillId="0" borderId="13" xfId="3" applyNumberFormat="1" applyFont="1" applyBorder="1" applyAlignment="1" applyProtection="1">
      <alignment horizontal="center" vertical="center"/>
      <protection locked="0"/>
    </xf>
    <xf numFmtId="20" fontId="67" fillId="0" borderId="39" xfId="3" applyNumberFormat="1" applyFont="1" applyBorder="1" applyAlignment="1" applyProtection="1">
      <alignment horizontal="center" vertical="center"/>
      <protection locked="0"/>
    </xf>
    <xf numFmtId="20" fontId="67" fillId="0" borderId="148" xfId="3" applyNumberFormat="1" applyFont="1" applyBorder="1" applyAlignment="1" applyProtection="1">
      <alignment horizontal="center" vertical="center"/>
      <protection locked="0"/>
    </xf>
    <xf numFmtId="20" fontId="67" fillId="0" borderId="38" xfId="3" applyNumberFormat="1" applyFont="1" applyBorder="1" applyAlignment="1" applyProtection="1">
      <alignment horizontal="center" vertical="center"/>
      <protection locked="0"/>
    </xf>
    <xf numFmtId="20" fontId="67" fillId="0" borderId="0" xfId="3" applyNumberFormat="1" applyFont="1" applyBorder="1" applyAlignment="1" applyProtection="1">
      <alignment horizontal="center" vertical="center"/>
      <protection locked="0"/>
    </xf>
    <xf numFmtId="20" fontId="67" fillId="0" borderId="2" xfId="3" applyNumberFormat="1" applyFont="1" applyBorder="1" applyAlignment="1" applyProtection="1">
      <alignment horizontal="center" vertical="center"/>
      <protection locked="0"/>
    </xf>
    <xf numFmtId="0" fontId="67" fillId="0" borderId="67" xfId="3" applyFont="1" applyBorder="1" applyAlignment="1" applyProtection="1">
      <alignment horizontal="center" vertical="center"/>
      <protection locked="0"/>
    </xf>
    <xf numFmtId="0" fontId="67" fillId="0" borderId="39" xfId="3" applyFont="1" applyBorder="1" applyAlignment="1" applyProtection="1">
      <alignment horizontal="center" vertical="center"/>
      <protection locked="0"/>
    </xf>
    <xf numFmtId="0" fontId="67" fillId="0" borderId="246" xfId="3" applyFont="1" applyBorder="1" applyAlignment="1" applyProtection="1">
      <alignment horizontal="center" vertical="center"/>
      <protection locked="0"/>
    </xf>
    <xf numFmtId="0" fontId="68" fillId="0" borderId="18" xfId="3" applyFont="1" applyBorder="1" applyAlignment="1">
      <alignment horizontal="center" vertical="center" shrinkToFit="1"/>
    </xf>
    <xf numFmtId="0" fontId="68" fillId="0" borderId="10" xfId="3" applyFont="1" applyBorder="1" applyAlignment="1">
      <alignment horizontal="center" vertical="center" shrinkToFit="1"/>
    </xf>
    <xf numFmtId="0" fontId="68" fillId="0" borderId="11" xfId="3" applyFont="1" applyBorder="1" applyAlignment="1">
      <alignment horizontal="center" vertical="center" shrinkToFit="1"/>
    </xf>
    <xf numFmtId="0" fontId="68" fillId="0" borderId="20" xfId="3" applyFont="1" applyBorder="1" applyAlignment="1">
      <alignment vertical="center" wrapText="1"/>
    </xf>
    <xf numFmtId="0" fontId="63" fillId="0" borderId="59" xfId="3" applyFont="1" applyBorder="1" applyAlignment="1">
      <alignment vertical="center" wrapText="1"/>
    </xf>
    <xf numFmtId="0" fontId="63" fillId="0" borderId="60" xfId="3" applyFont="1" applyBorder="1" applyAlignment="1">
      <alignment vertical="center" wrapText="1"/>
    </xf>
    <xf numFmtId="0" fontId="68" fillId="0" borderId="94" xfId="3" applyFont="1" applyBorder="1" applyAlignment="1">
      <alignment horizontal="center" vertical="center" wrapText="1"/>
    </xf>
    <xf numFmtId="0" fontId="68" fillId="0" borderId="93" xfId="3" applyFont="1" applyBorder="1" applyAlignment="1">
      <alignment horizontal="center" vertical="center" wrapText="1"/>
    </xf>
    <xf numFmtId="0" fontId="68" fillId="0" borderId="33" xfId="3" applyFont="1" applyBorder="1" applyAlignment="1">
      <alignment horizontal="center" vertical="center" wrapText="1"/>
    </xf>
    <xf numFmtId="0" fontId="76" fillId="0" borderId="238" xfId="3" applyFont="1" applyBorder="1" applyAlignment="1" applyProtection="1">
      <alignment horizontal="center" vertical="center" wrapText="1"/>
      <protection locked="0"/>
    </xf>
    <xf numFmtId="0" fontId="76" fillId="0" borderId="239" xfId="3" applyFont="1" applyBorder="1" applyAlignment="1" applyProtection="1">
      <alignment horizontal="center" vertical="center" wrapText="1"/>
      <protection locked="0"/>
    </xf>
    <xf numFmtId="0" fontId="76" fillId="0" borderId="240" xfId="3" applyFont="1" applyBorder="1" applyAlignment="1" applyProtection="1">
      <alignment horizontal="center" vertical="center" wrapText="1"/>
      <protection locked="0"/>
    </xf>
    <xf numFmtId="0" fontId="76" fillId="0" borderId="241" xfId="3" applyFont="1" applyBorder="1" applyAlignment="1" applyProtection="1">
      <alignment horizontal="center" vertical="center" wrapText="1"/>
      <protection locked="0"/>
    </xf>
    <xf numFmtId="0" fontId="76" fillId="0" borderId="63" xfId="3" applyFont="1" applyBorder="1" applyAlignment="1" applyProtection="1">
      <alignment horizontal="center" vertical="center" wrapText="1"/>
      <protection locked="0"/>
    </xf>
    <xf numFmtId="0" fontId="76" fillId="0" borderId="242" xfId="3" applyFont="1" applyBorder="1" applyAlignment="1" applyProtection="1">
      <alignment horizontal="center" vertical="center" wrapText="1"/>
      <protection locked="0"/>
    </xf>
    <xf numFmtId="0" fontId="76" fillId="0" borderId="238" xfId="3" applyFont="1" applyBorder="1" applyAlignment="1" applyProtection="1">
      <alignment horizontal="center" vertical="center"/>
      <protection locked="0"/>
    </xf>
    <xf numFmtId="0" fontId="76" fillId="0" borderId="239" xfId="3" applyFont="1" applyBorder="1" applyAlignment="1" applyProtection="1">
      <alignment horizontal="center" vertical="center"/>
      <protection locked="0"/>
    </xf>
    <xf numFmtId="0" fontId="76" fillId="0" borderId="243" xfId="3" applyFont="1" applyBorder="1" applyAlignment="1" applyProtection="1">
      <alignment horizontal="center" vertical="center"/>
      <protection locked="0"/>
    </xf>
    <xf numFmtId="0" fontId="76" fillId="0" borderId="241" xfId="3" applyFont="1" applyBorder="1" applyAlignment="1" applyProtection="1">
      <alignment horizontal="center" vertical="center"/>
      <protection locked="0"/>
    </xf>
    <xf numFmtId="0" fontId="76" fillId="0" borderId="63" xfId="3" applyFont="1" applyBorder="1" applyAlignment="1" applyProtection="1">
      <alignment horizontal="center" vertical="center"/>
      <protection locked="0"/>
    </xf>
    <xf numFmtId="0" fontId="76" fillId="0" borderId="204" xfId="3" applyFont="1" applyBorder="1" applyAlignment="1" applyProtection="1">
      <alignment horizontal="center" vertical="center"/>
      <protection locked="0"/>
    </xf>
    <xf numFmtId="0" fontId="68" fillId="0" borderId="207" xfId="3" applyFont="1" applyBorder="1" applyAlignment="1">
      <alignment horizontal="center" vertical="center"/>
    </xf>
    <xf numFmtId="0" fontId="68" fillId="0" borderId="3" xfId="3" applyFont="1" applyBorder="1" applyAlignment="1">
      <alignment horizontal="center" vertical="center"/>
    </xf>
    <xf numFmtId="0" fontId="68" fillId="0" borderId="76" xfId="3" applyFont="1" applyBorder="1" applyAlignment="1">
      <alignment horizontal="center" vertical="center"/>
    </xf>
    <xf numFmtId="0" fontId="68" fillId="0" borderId="59" xfId="3" applyFont="1" applyBorder="1" applyAlignment="1">
      <alignment vertical="center" wrapText="1"/>
    </xf>
    <xf numFmtId="0" fontId="68" fillId="0" borderId="60" xfId="3" applyFont="1" applyBorder="1" applyAlignment="1">
      <alignment vertical="center" wrapText="1"/>
    </xf>
    <xf numFmtId="0" fontId="68" fillId="0" borderId="247" xfId="3" applyFont="1" applyBorder="1" applyAlignment="1">
      <alignment horizontal="center" vertical="center" shrinkToFit="1"/>
    </xf>
    <xf numFmtId="0" fontId="68" fillId="0" borderId="249" xfId="3" applyFont="1" applyBorder="1" applyAlignment="1">
      <alignment horizontal="center" vertical="center" shrinkToFit="1"/>
    </xf>
    <xf numFmtId="0" fontId="68" fillId="0" borderId="230" xfId="3" applyFont="1" applyBorder="1" applyAlignment="1">
      <alignment horizontal="center" vertical="center" shrinkToFit="1"/>
    </xf>
    <xf numFmtId="0" fontId="68" fillId="0" borderId="39" xfId="3" applyFont="1" applyBorder="1" applyAlignment="1">
      <alignment horizontal="center" vertical="center" shrinkToFit="1"/>
    </xf>
    <xf numFmtId="0" fontId="68" fillId="0" borderId="231" xfId="3" applyFont="1" applyBorder="1" applyAlignment="1">
      <alignment horizontal="center" vertical="center" shrinkToFit="1"/>
    </xf>
    <xf numFmtId="0" fontId="68" fillId="0" borderId="232" xfId="3" applyFont="1" applyBorder="1" applyAlignment="1">
      <alignment horizontal="center" vertical="center" shrinkToFit="1"/>
    </xf>
    <xf numFmtId="0" fontId="68" fillId="0" borderId="0" xfId="3" applyFont="1" applyBorder="1" applyAlignment="1">
      <alignment horizontal="center" vertical="center" shrinkToFit="1"/>
    </xf>
    <xf numFmtId="0" fontId="68" fillId="0" borderId="233" xfId="3" applyFont="1" applyBorder="1" applyAlignment="1">
      <alignment horizontal="center" vertical="center" shrinkToFit="1"/>
    </xf>
    <xf numFmtId="0" fontId="68" fillId="0" borderId="259" xfId="3" applyFont="1" applyBorder="1" applyAlignment="1">
      <alignment horizontal="center" vertical="center"/>
    </xf>
    <xf numFmtId="0" fontId="68" fillId="0" borderId="281" xfId="3" applyFont="1" applyBorder="1" applyAlignment="1">
      <alignment horizontal="center" vertical="center"/>
    </xf>
    <xf numFmtId="0" fontId="68" fillId="0" borderId="7" xfId="3" applyFont="1" applyBorder="1" applyAlignment="1">
      <alignment horizontal="center" vertical="center"/>
    </xf>
    <xf numFmtId="0" fontId="68" fillId="0" borderId="8" xfId="3" applyFont="1" applyBorder="1" applyAlignment="1">
      <alignment horizontal="center" vertical="center"/>
    </xf>
    <xf numFmtId="0" fontId="63" fillId="0" borderId="111" xfId="3" applyFont="1" applyBorder="1" applyAlignment="1">
      <alignment horizontal="center" vertical="center" wrapText="1"/>
    </xf>
    <xf numFmtId="0" fontId="63" fillId="0" borderId="1" xfId="3" applyFont="1" applyBorder="1" applyAlignment="1">
      <alignment horizontal="center" vertical="center" wrapText="1"/>
    </xf>
    <xf numFmtId="0" fontId="63" fillId="0" borderId="5" xfId="3" applyFont="1" applyBorder="1" applyAlignment="1">
      <alignment horizontal="center" vertical="center" wrapText="1"/>
    </xf>
    <xf numFmtId="20" fontId="55" fillId="0" borderId="18" xfId="3" applyNumberFormat="1" applyFont="1" applyBorder="1" applyAlignment="1">
      <alignment horizontal="center" vertical="center"/>
    </xf>
    <xf numFmtId="20" fontId="55" fillId="0" borderId="10" xfId="3" applyNumberFormat="1" applyFont="1" applyBorder="1" applyAlignment="1">
      <alignment horizontal="center" vertical="center"/>
    </xf>
    <xf numFmtId="20" fontId="55" fillId="0" borderId="11" xfId="3" applyNumberFormat="1" applyFont="1" applyBorder="1" applyAlignment="1">
      <alignment horizontal="center" vertical="center"/>
    </xf>
    <xf numFmtId="0" fontId="68" fillId="0" borderId="28" xfId="3" applyFont="1" applyBorder="1" applyAlignment="1">
      <alignment horizontal="center" vertical="center" wrapText="1"/>
    </xf>
    <xf numFmtId="0" fontId="68" fillId="0" borderId="3" xfId="3" applyFont="1" applyBorder="1" applyAlignment="1">
      <alignment horizontal="center" vertical="center" wrapText="1"/>
    </xf>
    <xf numFmtId="0" fontId="68" fillId="0" borderId="6" xfId="3" applyFont="1" applyBorder="1" applyAlignment="1">
      <alignment horizontal="center" vertical="center" wrapText="1"/>
    </xf>
    <xf numFmtId="0" fontId="68" fillId="0" borderId="2" xfId="3" applyFont="1" applyBorder="1" applyAlignment="1">
      <alignment horizontal="center" vertical="center" wrapText="1"/>
    </xf>
    <xf numFmtId="0" fontId="68" fillId="0" borderId="7" xfId="3" applyFont="1" applyBorder="1" applyAlignment="1">
      <alignment horizontal="center" vertical="center" wrapText="1"/>
    </xf>
    <xf numFmtId="0" fontId="68" fillId="0" borderId="8" xfId="3" applyFont="1" applyBorder="1" applyAlignment="1">
      <alignment horizontal="center" vertical="center" wrapText="1"/>
    </xf>
    <xf numFmtId="176" fontId="67" fillId="0" borderId="111" xfId="3" applyNumberFormat="1" applyFont="1" applyBorder="1" applyAlignment="1">
      <alignment horizontal="center" vertical="top" wrapText="1"/>
    </xf>
    <xf numFmtId="176" fontId="67" fillId="0" borderId="1" xfId="3" applyNumberFormat="1" applyFont="1" applyBorder="1" applyAlignment="1">
      <alignment horizontal="center" vertical="top" wrapText="1"/>
    </xf>
    <xf numFmtId="176" fontId="67" fillId="0" borderId="5" xfId="3" applyNumberFormat="1" applyFont="1" applyBorder="1" applyAlignment="1">
      <alignment horizontal="center" vertical="top" wrapText="1"/>
    </xf>
    <xf numFmtId="176" fontId="67" fillId="0" borderId="38" xfId="3" applyNumberFormat="1" applyFont="1" applyBorder="1" applyAlignment="1">
      <alignment horizontal="center" vertical="top" wrapText="1"/>
    </xf>
    <xf numFmtId="176" fontId="67" fillId="0" borderId="0" xfId="3" applyNumberFormat="1" applyFont="1" applyBorder="1" applyAlignment="1">
      <alignment horizontal="center" vertical="top" wrapText="1"/>
    </xf>
    <xf numFmtId="176" fontId="67" fillId="0" borderId="2" xfId="3" applyNumberFormat="1" applyFont="1" applyBorder="1" applyAlignment="1">
      <alignment horizontal="center" vertical="top" wrapText="1"/>
    </xf>
    <xf numFmtId="176" fontId="67" fillId="0" borderId="20" xfId="3" applyNumberFormat="1" applyFont="1" applyBorder="1" applyAlignment="1">
      <alignment horizontal="center" vertical="top" wrapText="1"/>
    </xf>
    <xf numFmtId="176" fontId="67" fillId="0" borderId="59" xfId="3" applyNumberFormat="1" applyFont="1" applyBorder="1" applyAlignment="1">
      <alignment horizontal="center" vertical="top" wrapText="1"/>
    </xf>
    <xf numFmtId="176" fontId="67" fillId="0" borderId="61" xfId="3" applyNumberFormat="1" applyFont="1" applyBorder="1" applyAlignment="1">
      <alignment horizontal="center" vertical="top" wrapText="1"/>
    </xf>
    <xf numFmtId="0" fontId="55" fillId="0" borderId="161" xfId="3" applyFont="1" applyBorder="1" applyAlignment="1">
      <alignment horizontal="center" vertical="top" wrapText="1"/>
    </xf>
    <xf numFmtId="0" fontId="55" fillId="0" borderId="112" xfId="3" applyFont="1" applyBorder="1" applyAlignment="1">
      <alignment horizontal="center" vertical="top" wrapText="1"/>
    </xf>
    <xf numFmtId="0" fontId="55" fillId="0" borderId="46" xfId="3" applyFont="1" applyBorder="1" applyAlignment="1">
      <alignment horizontal="center" vertical="top" wrapText="1"/>
    </xf>
    <xf numFmtId="0" fontId="55" fillId="0" borderId="76" xfId="3" applyFont="1" applyBorder="1" applyAlignment="1">
      <alignment horizontal="center" vertical="top" wrapText="1"/>
    </xf>
    <xf numFmtId="0" fontId="67" fillId="0" borderId="77" xfId="3" applyFont="1" applyBorder="1" applyAlignment="1" applyProtection="1">
      <alignment horizontal="center" vertical="top"/>
      <protection locked="0"/>
    </xf>
    <xf numFmtId="0" fontId="67" fillId="0" borderId="79" xfId="3" applyFont="1" applyBorder="1" applyAlignment="1" applyProtection="1">
      <alignment horizontal="center" vertical="top"/>
      <protection locked="0"/>
    </xf>
    <xf numFmtId="0" fontId="68" fillId="0" borderId="111" xfId="3" applyFont="1" applyBorder="1" applyAlignment="1">
      <alignment horizontal="center" vertical="center" shrinkToFit="1"/>
    </xf>
    <xf numFmtId="0" fontId="68" fillId="0" borderId="1" xfId="3" applyFont="1" applyBorder="1" applyAlignment="1">
      <alignment horizontal="center" vertical="center" shrinkToFit="1"/>
    </xf>
    <xf numFmtId="0" fontId="68" fillId="0" borderId="205" xfId="3" applyFont="1" applyBorder="1" applyAlignment="1">
      <alignment horizontal="center" vertical="center" shrinkToFit="1"/>
    </xf>
    <xf numFmtId="0" fontId="68" fillId="0" borderId="211" xfId="3" applyFont="1" applyBorder="1" applyAlignment="1">
      <alignment horizontal="center" vertical="center" shrinkToFit="1"/>
    </xf>
    <xf numFmtId="0" fontId="68" fillId="0" borderId="63" xfId="3" applyFont="1" applyBorder="1" applyAlignment="1">
      <alignment horizontal="center" vertical="center" shrinkToFit="1"/>
    </xf>
    <xf numFmtId="0" fontId="68" fillId="0" borderId="206" xfId="3" applyFont="1" applyBorder="1" applyAlignment="1">
      <alignment horizontal="center" vertical="center" shrinkToFit="1"/>
    </xf>
    <xf numFmtId="0" fontId="67" fillId="0" borderId="159" xfId="3" applyFont="1" applyBorder="1" applyAlignment="1">
      <alignment horizontal="center" vertical="top"/>
    </xf>
    <xf numFmtId="0" fontId="67" fillId="0" borderId="10" xfId="3" applyFont="1" applyBorder="1" applyAlignment="1">
      <alignment horizontal="center" vertical="top"/>
    </xf>
    <xf numFmtId="0" fontId="67" fillId="0" borderId="162" xfId="3" applyFont="1" applyBorder="1" applyAlignment="1">
      <alignment horizontal="center" vertical="top"/>
    </xf>
    <xf numFmtId="0" fontId="55" fillId="0" borderId="31" xfId="3" applyFont="1" applyBorder="1" applyAlignment="1">
      <alignment horizontal="center" vertical="top" wrapText="1"/>
    </xf>
    <xf numFmtId="0" fontId="55" fillId="0" borderId="162" xfId="3" applyFont="1" applyBorder="1" applyAlignment="1">
      <alignment horizontal="center" vertical="top" wrapText="1"/>
    </xf>
    <xf numFmtId="20" fontId="67" fillId="0" borderId="173" xfId="3" applyNumberFormat="1" applyFont="1" applyBorder="1" applyAlignment="1">
      <alignment horizontal="center" vertical="top" wrapText="1"/>
    </xf>
    <xf numFmtId="20" fontId="67" fillId="0" borderId="26" xfId="3" applyNumberFormat="1" applyFont="1" applyBorder="1" applyAlignment="1">
      <alignment horizontal="center" vertical="top" wrapText="1"/>
    </xf>
    <xf numFmtId="20" fontId="67" fillId="0" borderId="174" xfId="3" applyNumberFormat="1" applyFont="1" applyBorder="1" applyAlignment="1">
      <alignment horizontal="center" vertical="top" wrapText="1"/>
    </xf>
    <xf numFmtId="20" fontId="67" fillId="0" borderId="38" xfId="3" applyNumberFormat="1" applyFont="1" applyBorder="1" applyAlignment="1">
      <alignment horizontal="center" vertical="top" wrapText="1"/>
    </xf>
    <xf numFmtId="20" fontId="67" fillId="0" borderId="0" xfId="3" applyNumberFormat="1" applyFont="1" applyBorder="1" applyAlignment="1">
      <alignment horizontal="center" vertical="top" wrapText="1"/>
    </xf>
    <xf numFmtId="20" fontId="67" fillId="0" borderId="2" xfId="3" applyNumberFormat="1" applyFont="1" applyBorder="1" applyAlignment="1">
      <alignment horizontal="center" vertical="top" wrapText="1"/>
    </xf>
    <xf numFmtId="0" fontId="67" fillId="0" borderId="165" xfId="3" applyFont="1" applyBorder="1" applyAlignment="1">
      <alignment horizontal="center" vertical="top" wrapText="1"/>
    </xf>
    <xf numFmtId="0" fontId="67" fillId="0" borderId="26" xfId="3" applyFont="1" applyBorder="1" applyAlignment="1">
      <alignment horizontal="center" vertical="top" wrapText="1"/>
    </xf>
    <xf numFmtId="0" fontId="67" fillId="0" borderId="175" xfId="3" applyFont="1" applyBorder="1" applyAlignment="1">
      <alignment horizontal="center" vertical="top" wrapText="1"/>
    </xf>
    <xf numFmtId="0" fontId="67" fillId="0" borderId="46" xfId="3" applyFont="1" applyBorder="1" applyAlignment="1">
      <alignment horizontal="center" vertical="top" wrapText="1"/>
    </xf>
    <xf numFmtId="20" fontId="67" fillId="0" borderId="111" xfId="3" applyNumberFormat="1" applyFont="1" applyBorder="1" applyAlignment="1">
      <alignment horizontal="center" vertical="center" wrapText="1"/>
    </xf>
    <xf numFmtId="20" fontId="67" fillId="0" borderId="1" xfId="3" applyNumberFormat="1" applyFont="1" applyBorder="1" applyAlignment="1">
      <alignment horizontal="center" vertical="center" wrapText="1"/>
    </xf>
    <xf numFmtId="20" fontId="67" fillId="0" borderId="5" xfId="3" applyNumberFormat="1" applyFont="1" applyBorder="1" applyAlignment="1">
      <alignment horizontal="center" vertical="center" wrapText="1"/>
    </xf>
    <xf numFmtId="20" fontId="67" fillId="0" borderId="20" xfId="3" applyNumberFormat="1" applyFont="1" applyBorder="1" applyAlignment="1">
      <alignment horizontal="center" vertical="center" wrapText="1"/>
    </xf>
    <xf numFmtId="20" fontId="67" fillId="0" borderId="59" xfId="3" applyNumberFormat="1" applyFont="1" applyBorder="1" applyAlignment="1">
      <alignment horizontal="center" vertical="center" wrapText="1"/>
    </xf>
    <xf numFmtId="20" fontId="67" fillId="0" borderId="61" xfId="3" applyNumberFormat="1" applyFont="1" applyBorder="1" applyAlignment="1">
      <alignment horizontal="center" vertical="center" wrapText="1"/>
    </xf>
    <xf numFmtId="0" fontId="67" fillId="0" borderId="4" xfId="3" applyFont="1" applyBorder="1" applyAlignment="1">
      <alignment horizontal="center" vertical="center" wrapText="1"/>
    </xf>
    <xf numFmtId="0" fontId="67" fillId="0" borderId="1" xfId="3" applyFont="1" applyBorder="1" applyAlignment="1">
      <alignment horizontal="center" vertical="center" wrapText="1"/>
    </xf>
    <xf numFmtId="0" fontId="67" fillId="0" borderId="78" xfId="3" applyFont="1" applyBorder="1" applyAlignment="1">
      <alignment horizontal="center" vertical="center" wrapText="1"/>
    </xf>
    <xf numFmtId="0" fontId="67" fillId="0" borderId="58" xfId="3" applyFont="1" applyBorder="1" applyAlignment="1">
      <alignment horizontal="center" vertical="center" wrapText="1"/>
    </xf>
    <xf numFmtId="0" fontId="67" fillId="0" borderId="59" xfId="3" applyFont="1" applyBorder="1" applyAlignment="1">
      <alignment horizontal="center" vertical="center" wrapText="1"/>
    </xf>
    <xf numFmtId="0" fontId="67" fillId="0" borderId="156" xfId="3" applyFont="1" applyBorder="1" applyAlignment="1">
      <alignment horizontal="center" vertical="center" wrapText="1"/>
    </xf>
    <xf numFmtId="0" fontId="67" fillId="0" borderId="164" xfId="3" applyFont="1" applyBorder="1" applyAlignment="1">
      <alignment horizontal="center" vertical="top" wrapText="1"/>
    </xf>
    <xf numFmtId="0" fontId="67" fillId="0" borderId="166" xfId="3" applyFont="1" applyBorder="1" applyAlignment="1">
      <alignment horizontal="center" vertical="top" wrapText="1"/>
    </xf>
    <xf numFmtId="20" fontId="55" fillId="0" borderId="18" xfId="3" applyNumberFormat="1" applyFont="1" applyBorder="1" applyAlignment="1">
      <alignment horizontal="center" vertical="top" wrapText="1"/>
    </xf>
    <xf numFmtId="0" fontId="55" fillId="0" borderId="11" xfId="3" applyFont="1" applyBorder="1" applyAlignment="1">
      <alignment horizontal="center" vertical="top" wrapText="1"/>
    </xf>
    <xf numFmtId="0" fontId="55" fillId="0" borderId="18" xfId="3" applyFont="1" applyBorder="1" applyAlignment="1">
      <alignment horizontal="center" vertical="top" wrapText="1"/>
    </xf>
    <xf numFmtId="0" fontId="55" fillId="0" borderId="11" xfId="3" applyFont="1" applyBorder="1" applyAlignment="1">
      <alignment horizontal="center" vertical="center"/>
    </xf>
    <xf numFmtId="0" fontId="55" fillId="0" borderId="18" xfId="3" applyFont="1" applyBorder="1" applyAlignment="1">
      <alignment horizontal="center" vertical="center"/>
    </xf>
    <xf numFmtId="176" fontId="67" fillId="0" borderId="173" xfId="3" applyNumberFormat="1" applyFont="1" applyBorder="1" applyAlignment="1">
      <alignment horizontal="center" vertical="top"/>
    </xf>
    <xf numFmtId="176" fontId="67" fillId="0" borderId="26" xfId="3" applyNumberFormat="1" applyFont="1" applyBorder="1" applyAlignment="1">
      <alignment horizontal="center" vertical="top"/>
    </xf>
    <xf numFmtId="176" fontId="67" fillId="0" borderId="174" xfId="3" applyNumberFormat="1" applyFont="1" applyBorder="1" applyAlignment="1">
      <alignment horizontal="center" vertical="top"/>
    </xf>
    <xf numFmtId="176" fontId="67" fillId="0" borderId="38" xfId="3" applyNumberFormat="1" applyFont="1" applyBorder="1" applyAlignment="1">
      <alignment horizontal="center" vertical="top"/>
    </xf>
    <xf numFmtId="176" fontId="67" fillId="0" borderId="0" xfId="3" applyNumberFormat="1" applyFont="1" applyBorder="1" applyAlignment="1">
      <alignment horizontal="center" vertical="top"/>
    </xf>
    <xf numFmtId="176" fontId="67" fillId="0" borderId="2" xfId="3" applyNumberFormat="1" applyFont="1" applyBorder="1" applyAlignment="1">
      <alignment horizontal="center" vertical="top"/>
    </xf>
    <xf numFmtId="176" fontId="67" fillId="0" borderId="28" xfId="3" applyNumberFormat="1" applyFont="1" applyBorder="1" applyAlignment="1">
      <alignment horizontal="center" vertical="top" wrapText="1"/>
    </xf>
    <xf numFmtId="176" fontId="67" fillId="0" borderId="3" xfId="3" applyNumberFormat="1" applyFont="1" applyBorder="1" applyAlignment="1">
      <alignment horizontal="center" vertical="top" wrapText="1"/>
    </xf>
    <xf numFmtId="176" fontId="67" fillId="0" borderId="8" xfId="3" applyNumberFormat="1" applyFont="1" applyBorder="1" applyAlignment="1">
      <alignment horizontal="center" vertical="top" wrapText="1"/>
    </xf>
    <xf numFmtId="0" fontId="67" fillId="0" borderId="178" xfId="3" applyFont="1" applyBorder="1" applyAlignment="1">
      <alignment horizontal="center" vertical="top"/>
    </xf>
    <xf numFmtId="0" fontId="67" fillId="0" borderId="179" xfId="3" applyFont="1" applyBorder="1" applyAlignment="1">
      <alignment horizontal="center" vertical="top"/>
    </xf>
    <xf numFmtId="0" fontId="67" fillId="0" borderId="180" xfId="3" applyFont="1" applyBorder="1" applyAlignment="1">
      <alignment horizontal="center" vertical="top"/>
    </xf>
    <xf numFmtId="0" fontId="67" fillId="0" borderId="181" xfId="3" applyFont="1" applyBorder="1" applyAlignment="1">
      <alignment horizontal="center" vertical="top"/>
    </xf>
    <xf numFmtId="0" fontId="67" fillId="0" borderId="182" xfId="3" applyFont="1" applyBorder="1" applyAlignment="1">
      <alignment horizontal="center" vertical="top"/>
    </xf>
    <xf numFmtId="0" fontId="67" fillId="0" borderId="183" xfId="3" applyFont="1" applyBorder="1" applyAlignment="1">
      <alignment horizontal="center" vertical="top"/>
    </xf>
    <xf numFmtId="0" fontId="67" fillId="0" borderId="165" xfId="3" applyFont="1" applyBorder="1" applyAlignment="1">
      <alignment horizontal="center" vertical="center"/>
    </xf>
    <xf numFmtId="0" fontId="67" fillId="0" borderId="26" xfId="3" applyFont="1" applyBorder="1" applyAlignment="1">
      <alignment horizontal="center" vertical="center"/>
    </xf>
    <xf numFmtId="0" fontId="67" fillId="0" borderId="166" xfId="3" applyFont="1" applyBorder="1" applyAlignment="1">
      <alignment horizontal="center" vertical="center"/>
    </xf>
    <xf numFmtId="0" fontId="67" fillId="0" borderId="157" xfId="3" applyFont="1" applyBorder="1" applyAlignment="1">
      <alignment horizontal="center" vertical="center"/>
    </xf>
    <xf numFmtId="0" fontId="67" fillId="0" borderId="77" xfId="3" applyFont="1" applyBorder="1" applyAlignment="1">
      <alignment horizontal="center" vertical="center"/>
    </xf>
    <xf numFmtId="0" fontId="67" fillId="0" borderId="167" xfId="3" applyFont="1" applyBorder="1" applyAlignment="1">
      <alignment horizontal="center" vertical="center"/>
    </xf>
    <xf numFmtId="0" fontId="67" fillId="0" borderId="3" xfId="3" applyFont="1" applyBorder="1" applyAlignment="1">
      <alignment horizontal="center" vertical="center"/>
    </xf>
    <xf numFmtId="0" fontId="67" fillId="0" borderId="79" xfId="3" applyFont="1" applyBorder="1" applyAlignment="1">
      <alignment horizontal="center" vertical="center"/>
    </xf>
    <xf numFmtId="20" fontId="67" fillId="0" borderId="184" xfId="3" applyNumberFormat="1" applyFont="1" applyBorder="1" applyAlignment="1">
      <alignment horizontal="center" vertical="center"/>
    </xf>
    <xf numFmtId="20" fontId="67" fillId="0" borderId="185" xfId="3" applyNumberFormat="1" applyFont="1" applyBorder="1" applyAlignment="1">
      <alignment horizontal="center" vertical="center"/>
    </xf>
    <xf numFmtId="20" fontId="67" fillId="0" borderId="161" xfId="3" applyNumberFormat="1" applyFont="1" applyBorder="1" applyAlignment="1">
      <alignment horizontal="center" vertical="center"/>
    </xf>
    <xf numFmtId="20" fontId="67" fillId="0" borderId="186" xfId="3" applyNumberFormat="1" applyFont="1" applyBorder="1" applyAlignment="1">
      <alignment horizontal="center" vertical="center"/>
    </xf>
    <xf numFmtId="20" fontId="67" fillId="0" borderId="187" xfId="3" applyNumberFormat="1" applyFont="1" applyBorder="1" applyAlignment="1">
      <alignment horizontal="center" vertical="center"/>
    </xf>
    <xf numFmtId="20" fontId="67" fillId="0" borderId="157" xfId="3" applyNumberFormat="1" applyFont="1" applyBorder="1" applyAlignment="1">
      <alignment horizontal="center" vertical="center"/>
    </xf>
    <xf numFmtId="20" fontId="67" fillId="0" borderId="188" xfId="3" applyNumberFormat="1" applyFont="1" applyBorder="1" applyAlignment="1">
      <alignment horizontal="center" vertical="center"/>
    </xf>
    <xf numFmtId="20" fontId="67" fillId="0" borderId="189" xfId="3" applyNumberFormat="1" applyFont="1" applyBorder="1" applyAlignment="1">
      <alignment horizontal="center" vertical="center"/>
    </xf>
    <xf numFmtId="20" fontId="67" fillId="0" borderId="167" xfId="3" applyNumberFormat="1" applyFont="1" applyBorder="1" applyAlignment="1">
      <alignment horizontal="center" vertical="center"/>
    </xf>
    <xf numFmtId="0" fontId="67" fillId="0" borderId="190" xfId="3" applyFont="1" applyBorder="1" applyAlignment="1">
      <alignment horizontal="center" vertical="center"/>
    </xf>
    <xf numFmtId="0" fontId="67" fillId="0" borderId="185" xfId="3" applyFont="1" applyBorder="1" applyAlignment="1">
      <alignment horizontal="center" vertical="center"/>
    </xf>
    <xf numFmtId="0" fontId="67" fillId="0" borderId="191" xfId="3" applyFont="1" applyBorder="1" applyAlignment="1">
      <alignment horizontal="center" vertical="center"/>
    </xf>
    <xf numFmtId="0" fontId="67" fillId="0" borderId="187" xfId="3" applyFont="1" applyBorder="1" applyAlignment="1">
      <alignment horizontal="center" vertical="center"/>
    </xf>
    <xf numFmtId="0" fontId="67" fillId="0" borderId="192" xfId="3" applyFont="1" applyBorder="1" applyAlignment="1">
      <alignment horizontal="center" vertical="center"/>
    </xf>
    <xf numFmtId="0" fontId="67" fillId="0" borderId="189" xfId="3" applyFont="1" applyBorder="1" applyAlignment="1">
      <alignment horizontal="center" vertical="center"/>
    </xf>
    <xf numFmtId="0" fontId="67" fillId="0" borderId="76" xfId="3" applyFont="1" applyBorder="1" applyAlignment="1">
      <alignment horizontal="center" vertical="top"/>
    </xf>
    <xf numFmtId="0" fontId="55" fillId="0" borderId="161" xfId="3" applyFont="1" applyBorder="1" applyAlignment="1">
      <alignment horizontal="center" vertical="center"/>
    </xf>
    <xf numFmtId="0" fontId="55" fillId="0" borderId="112" xfId="3" applyFont="1" applyBorder="1" applyAlignment="1">
      <alignment horizontal="center" vertical="center"/>
    </xf>
    <xf numFmtId="0" fontId="55" fillId="0" borderId="157" xfId="3" applyFont="1" applyBorder="1" applyAlignment="1">
      <alignment horizontal="center" vertical="center"/>
    </xf>
    <xf numFmtId="0" fontId="55" fillId="0" borderId="46" xfId="3" applyFont="1" applyBorder="1" applyAlignment="1">
      <alignment horizontal="center" vertical="center"/>
    </xf>
    <xf numFmtId="0" fontId="55" fillId="0" borderId="158" xfId="3" applyFont="1" applyBorder="1" applyAlignment="1">
      <alignment horizontal="center" vertical="center"/>
    </xf>
    <xf numFmtId="0" fontId="55" fillId="0" borderId="59" xfId="3" applyFont="1" applyBorder="1" applyAlignment="1">
      <alignment horizontal="center" vertical="center"/>
    </xf>
    <xf numFmtId="0" fontId="55" fillId="0" borderId="60" xfId="3" applyFont="1" applyBorder="1" applyAlignment="1">
      <alignment horizontal="center" vertical="center"/>
    </xf>
    <xf numFmtId="0" fontId="67" fillId="0" borderId="112" xfId="3" applyFont="1" applyBorder="1" applyAlignment="1">
      <alignment horizontal="center" vertical="top"/>
    </xf>
    <xf numFmtId="176" fontId="55" fillId="0" borderId="173" xfId="3" applyNumberFormat="1" applyFont="1" applyBorder="1" applyAlignment="1">
      <alignment horizontal="center" vertical="top" wrapText="1"/>
    </xf>
    <xf numFmtId="176" fontId="55" fillId="0" borderId="26" xfId="3" applyNumberFormat="1" applyFont="1" applyBorder="1" applyAlignment="1">
      <alignment horizontal="center" vertical="top" wrapText="1"/>
    </xf>
    <xf numFmtId="176" fontId="55" fillId="0" borderId="174" xfId="3" applyNumberFormat="1" applyFont="1" applyBorder="1" applyAlignment="1">
      <alignment horizontal="center" vertical="top" wrapText="1"/>
    </xf>
    <xf numFmtId="176" fontId="55" fillId="0" borderId="38" xfId="3" applyNumberFormat="1" applyFont="1" applyBorder="1" applyAlignment="1">
      <alignment horizontal="center" vertical="top" wrapText="1"/>
    </xf>
    <xf numFmtId="176" fontId="55" fillId="0" borderId="0" xfId="3" applyNumberFormat="1" applyFont="1" applyBorder="1" applyAlignment="1">
      <alignment horizontal="center" vertical="top" wrapText="1"/>
    </xf>
    <xf numFmtId="176" fontId="55" fillId="0" borderId="2" xfId="3" applyNumberFormat="1" applyFont="1" applyBorder="1" applyAlignment="1">
      <alignment horizontal="center" vertical="top" wrapText="1"/>
    </xf>
    <xf numFmtId="176" fontId="55" fillId="0" borderId="28" xfId="3" applyNumberFormat="1" applyFont="1" applyBorder="1" applyAlignment="1">
      <alignment horizontal="center" vertical="top" wrapText="1"/>
    </xf>
    <xf numFmtId="176" fontId="55" fillId="0" borderId="3" xfId="3" applyNumberFormat="1" applyFont="1" applyBorder="1" applyAlignment="1">
      <alignment horizontal="center" vertical="top" wrapText="1"/>
    </xf>
    <xf numFmtId="176" fontId="55" fillId="0" borderId="8" xfId="3" applyNumberFormat="1" applyFont="1" applyBorder="1" applyAlignment="1">
      <alignment horizontal="center" vertical="top" wrapText="1"/>
    </xf>
    <xf numFmtId="20" fontId="67" fillId="0" borderId="18" xfId="3" applyNumberFormat="1" applyFont="1" applyBorder="1" applyAlignment="1">
      <alignment horizontal="center" vertical="center"/>
    </xf>
    <xf numFmtId="0" fontId="67" fillId="0" borderId="11" xfId="3" applyFont="1" applyBorder="1" applyAlignment="1">
      <alignment horizontal="center" vertical="center"/>
    </xf>
    <xf numFmtId="0" fontId="67" fillId="0" borderId="18" xfId="3" applyFont="1" applyBorder="1" applyAlignment="1">
      <alignment horizontal="center" vertical="center"/>
    </xf>
    <xf numFmtId="0" fontId="67" fillId="0" borderId="31" xfId="3" applyFont="1" applyBorder="1" applyAlignment="1">
      <alignment horizontal="center" vertical="center"/>
    </xf>
    <xf numFmtId="0" fontId="67" fillId="0" borderId="162" xfId="3" applyFont="1" applyBorder="1" applyAlignment="1">
      <alignment horizontal="center" vertical="center"/>
    </xf>
    <xf numFmtId="0" fontId="67" fillId="0" borderId="21" xfId="3" applyFont="1" applyBorder="1" applyAlignment="1">
      <alignment horizontal="center" vertical="center"/>
    </xf>
    <xf numFmtId="0" fontId="67" fillId="0" borderId="23" xfId="3" applyFont="1" applyBorder="1" applyAlignment="1">
      <alignment horizontal="center" vertical="center"/>
    </xf>
    <xf numFmtId="0" fontId="67" fillId="0" borderId="92" xfId="3" applyFont="1" applyBorder="1" applyAlignment="1">
      <alignment horizontal="center" vertical="center"/>
    </xf>
    <xf numFmtId="0" fontId="67" fillId="0" borderId="34" xfId="3" applyFont="1" applyBorder="1" applyAlignment="1">
      <alignment horizontal="center" vertical="center"/>
    </xf>
    <xf numFmtId="0" fontId="67" fillId="0" borderId="193" xfId="3" applyFont="1" applyBorder="1" applyAlignment="1">
      <alignment horizontal="center" vertical="center"/>
    </xf>
    <xf numFmtId="20" fontId="67" fillId="0" borderId="13" xfId="3" applyNumberFormat="1" applyFont="1" applyBorder="1" applyAlignment="1">
      <alignment horizontal="center" vertical="center"/>
    </xf>
    <xf numFmtId="20" fontId="67" fillId="0" borderId="39" xfId="3" applyNumberFormat="1" applyFont="1" applyBorder="1" applyAlignment="1">
      <alignment horizontal="center" vertical="center"/>
    </xf>
    <xf numFmtId="20" fontId="67" fillId="0" borderId="148" xfId="3" applyNumberFormat="1" applyFont="1" applyBorder="1" applyAlignment="1">
      <alignment horizontal="center" vertical="center"/>
    </xf>
    <xf numFmtId="20" fontId="67" fillId="0" borderId="38" xfId="3" applyNumberFormat="1" applyFont="1" applyBorder="1" applyAlignment="1">
      <alignment horizontal="center" vertical="center"/>
    </xf>
    <xf numFmtId="20" fontId="67" fillId="0" borderId="0" xfId="3" applyNumberFormat="1" applyFont="1" applyBorder="1" applyAlignment="1">
      <alignment horizontal="center" vertical="center"/>
    </xf>
    <xf numFmtId="20" fontId="67" fillId="0" borderId="2" xfId="3" applyNumberFormat="1" applyFont="1" applyBorder="1" applyAlignment="1">
      <alignment horizontal="center" vertical="center"/>
    </xf>
    <xf numFmtId="0" fontId="67" fillId="0" borderId="67" xfId="3" applyFont="1" applyBorder="1" applyAlignment="1">
      <alignment horizontal="center" vertical="center"/>
    </xf>
    <xf numFmtId="0" fontId="67" fillId="0" borderId="39" xfId="3" applyFont="1" applyBorder="1" applyAlignment="1">
      <alignment horizontal="center" vertical="center"/>
    </xf>
    <xf numFmtId="0" fontId="67" fillId="0" borderId="246" xfId="3" applyFont="1" applyBorder="1" applyAlignment="1">
      <alignment horizontal="center" vertical="center"/>
    </xf>
    <xf numFmtId="0" fontId="67" fillId="0" borderId="6" xfId="3" applyFont="1" applyBorder="1" applyAlignment="1">
      <alignment horizontal="center" vertical="center"/>
    </xf>
    <xf numFmtId="20" fontId="67" fillId="0" borderId="20" xfId="3" applyNumberFormat="1" applyFont="1" applyBorder="1" applyAlignment="1">
      <alignment horizontal="center" vertical="center"/>
    </xf>
    <xf numFmtId="20" fontId="67" fillId="0" borderId="59" xfId="3" applyNumberFormat="1" applyFont="1" applyBorder="1" applyAlignment="1">
      <alignment horizontal="center" vertical="center"/>
    </xf>
    <xf numFmtId="20" fontId="67" fillId="0" borderId="61" xfId="3" applyNumberFormat="1" applyFont="1" applyBorder="1" applyAlignment="1">
      <alignment horizontal="center" vertical="center"/>
    </xf>
    <xf numFmtId="0" fontId="67" fillId="0" borderId="58" xfId="3" applyFont="1" applyBorder="1" applyAlignment="1">
      <alignment horizontal="center" vertical="center"/>
    </xf>
    <xf numFmtId="0" fontId="67" fillId="0" borderId="59" xfId="3" applyFont="1" applyBorder="1" applyAlignment="1">
      <alignment horizontal="center" vertical="center"/>
    </xf>
    <xf numFmtId="0" fontId="67" fillId="0" borderId="156" xfId="3" applyFont="1" applyBorder="1" applyAlignment="1">
      <alignment horizontal="center" vertical="center"/>
    </xf>
    <xf numFmtId="0" fontId="67" fillId="0" borderId="158" xfId="3" applyFont="1" applyBorder="1" applyAlignment="1">
      <alignment horizontal="center" vertical="center"/>
    </xf>
    <xf numFmtId="0" fontId="67" fillId="0" borderId="60" xfId="3" applyFont="1" applyBorder="1" applyAlignment="1">
      <alignment horizontal="center" vertical="center"/>
    </xf>
    <xf numFmtId="0" fontId="67" fillId="0" borderId="31" xfId="3" applyFont="1" applyBorder="1" applyAlignment="1" applyProtection="1">
      <alignment horizontal="center" vertical="center" wrapText="1"/>
      <protection locked="0"/>
    </xf>
    <xf numFmtId="0" fontId="67" fillId="0" borderId="10" xfId="3" applyFont="1" applyBorder="1" applyAlignment="1" applyProtection="1">
      <alignment horizontal="center" vertical="center" wrapText="1"/>
      <protection locked="0"/>
    </xf>
    <xf numFmtId="0" fontId="67" fillId="0" borderId="162" xfId="3" applyFont="1" applyBorder="1" applyAlignment="1" applyProtection="1">
      <alignment horizontal="center" vertical="center" wrapText="1"/>
      <protection locked="0"/>
    </xf>
    <xf numFmtId="0" fontId="67" fillId="0" borderId="159" xfId="3" applyFont="1" applyBorder="1" applyAlignment="1" applyProtection="1">
      <alignment horizontal="center" vertical="center" wrapText="1"/>
      <protection locked="0"/>
    </xf>
    <xf numFmtId="0" fontId="67" fillId="0" borderId="161" xfId="3" applyFont="1" applyBorder="1" applyAlignment="1">
      <alignment horizontal="center" vertical="center" wrapText="1"/>
    </xf>
    <xf numFmtId="0" fontId="67" fillId="0" borderId="157" xfId="3" applyFont="1" applyBorder="1" applyAlignment="1">
      <alignment horizontal="center" vertical="center" wrapText="1"/>
    </xf>
    <xf numFmtId="0" fontId="67" fillId="0" borderId="0" xfId="3" applyFont="1" applyBorder="1" applyAlignment="1">
      <alignment horizontal="center" vertical="center" wrapText="1"/>
    </xf>
    <xf numFmtId="0" fontId="67" fillId="0" borderId="77" xfId="3" applyFont="1" applyBorder="1" applyAlignment="1">
      <alignment horizontal="center" vertical="center" wrapText="1"/>
    </xf>
    <xf numFmtId="0" fontId="67" fillId="0" borderId="159" xfId="3" applyFont="1" applyBorder="1" applyAlignment="1">
      <alignment horizontal="center" vertical="top" wrapText="1"/>
    </xf>
    <xf numFmtId="0" fontId="67" fillId="0" borderId="10" xfId="3" applyFont="1" applyBorder="1" applyAlignment="1">
      <alignment horizontal="center" vertical="top" wrapText="1"/>
    </xf>
    <xf numFmtId="0" fontId="67" fillId="0" borderId="19" xfId="3" applyFont="1" applyBorder="1" applyAlignment="1">
      <alignment horizontal="center" vertical="top" wrapText="1"/>
    </xf>
    <xf numFmtId="0" fontId="67" fillId="0" borderId="112" xfId="3" applyFont="1" applyBorder="1" applyAlignment="1">
      <alignment horizontal="center" vertical="center" wrapText="1"/>
    </xf>
    <xf numFmtId="0" fontId="67" fillId="0" borderId="158" xfId="3" applyFont="1" applyBorder="1" applyAlignment="1">
      <alignment horizontal="center" vertical="center" wrapText="1"/>
    </xf>
    <xf numFmtId="0" fontId="67" fillId="0" borderId="60" xfId="3" applyFont="1" applyBorder="1" applyAlignment="1">
      <alignment horizontal="center" vertical="center" wrapText="1"/>
    </xf>
    <xf numFmtId="0" fontId="55" fillId="0" borderId="10" xfId="3" applyFont="1" applyBorder="1" applyAlignment="1">
      <alignment horizontal="center" vertical="top"/>
    </xf>
    <xf numFmtId="0" fontId="55" fillId="0" borderId="31" xfId="3" applyFont="1" applyBorder="1" applyAlignment="1">
      <alignment horizontal="center" vertical="top"/>
    </xf>
    <xf numFmtId="20" fontId="67" fillId="0" borderId="18" xfId="3" applyNumberFormat="1" applyFont="1" applyBorder="1" applyAlignment="1">
      <alignment horizontal="center" vertical="top" wrapText="1"/>
    </xf>
    <xf numFmtId="0" fontId="67" fillId="0" borderId="11" xfId="3" applyFont="1" applyBorder="1" applyAlignment="1">
      <alignment horizontal="center" vertical="top" wrapText="1"/>
    </xf>
    <xf numFmtId="0" fontId="67" fillId="0" borderId="18" xfId="3" applyFont="1" applyBorder="1" applyAlignment="1">
      <alignment horizontal="center" vertical="top" wrapText="1"/>
    </xf>
    <xf numFmtId="0" fontId="67" fillId="0" borderId="19" xfId="3" applyFont="1" applyBorder="1" applyAlignment="1">
      <alignment horizontal="center" vertical="top"/>
    </xf>
    <xf numFmtId="0" fontId="55" fillId="0" borderId="113" xfId="3" applyFont="1" applyBorder="1" applyAlignment="1">
      <alignment horizontal="center" vertical="top" wrapText="1"/>
    </xf>
    <xf numFmtId="0" fontId="55" fillId="0" borderId="115" xfId="3" applyFont="1" applyBorder="1" applyAlignment="1">
      <alignment horizontal="center" vertical="top"/>
    </xf>
    <xf numFmtId="0" fontId="67" fillId="0" borderId="174" xfId="3" applyFont="1" applyBorder="1" applyAlignment="1">
      <alignment horizontal="center" vertical="top" wrapText="1"/>
    </xf>
    <xf numFmtId="0" fontId="67" fillId="0" borderId="38" xfId="3" applyFont="1" applyBorder="1" applyAlignment="1">
      <alignment horizontal="center" vertical="top" wrapText="1"/>
    </xf>
    <xf numFmtId="0" fontId="67" fillId="0" borderId="2" xfId="3" applyFont="1" applyBorder="1" applyAlignment="1">
      <alignment horizontal="center" vertical="top" wrapText="1"/>
    </xf>
    <xf numFmtId="0" fontId="67" fillId="0" borderId="158" xfId="3" applyFont="1" applyBorder="1" applyAlignment="1">
      <alignment horizontal="center" vertical="top" wrapText="1"/>
    </xf>
    <xf numFmtId="0" fontId="67" fillId="0" borderId="59" xfId="3" applyFont="1" applyBorder="1" applyAlignment="1">
      <alignment horizontal="center" vertical="top" wrapText="1"/>
    </xf>
    <xf numFmtId="0" fontId="67" fillId="0" borderId="156" xfId="3" applyFont="1" applyBorder="1" applyAlignment="1">
      <alignment horizontal="center" vertical="top" wrapText="1"/>
    </xf>
    <xf numFmtId="0" fontId="67" fillId="0" borderId="176" xfId="3" applyFont="1" applyBorder="1" applyAlignment="1">
      <alignment horizontal="center" vertical="top" wrapText="1"/>
    </xf>
    <xf numFmtId="0" fontId="67" fillId="0" borderId="115" xfId="3" applyFont="1" applyBorder="1" applyAlignment="1">
      <alignment horizontal="center" vertical="top" wrapText="1"/>
    </xf>
    <xf numFmtId="0" fontId="67" fillId="0" borderId="177" xfId="3" applyFont="1" applyBorder="1" applyAlignment="1">
      <alignment horizontal="center" vertical="top" wrapText="1"/>
    </xf>
    <xf numFmtId="20" fontId="55" fillId="0" borderId="10" xfId="3" applyNumberFormat="1" applyFont="1" applyBorder="1" applyAlignment="1">
      <alignment horizontal="center" vertical="top" wrapText="1"/>
    </xf>
    <xf numFmtId="20" fontId="55" fillId="0" borderId="11" xfId="3" applyNumberFormat="1" applyFont="1" applyBorder="1" applyAlignment="1">
      <alignment horizontal="center" vertical="top" wrapText="1"/>
    </xf>
    <xf numFmtId="0" fontId="67" fillId="0" borderId="167" xfId="3" applyFont="1" applyBorder="1" applyAlignment="1">
      <alignment horizontal="center" vertical="center" wrapText="1"/>
    </xf>
    <xf numFmtId="0" fontId="67" fillId="0" borderId="3" xfId="3" applyFont="1" applyBorder="1" applyAlignment="1">
      <alignment horizontal="center" vertical="center" wrapText="1"/>
    </xf>
    <xf numFmtId="0" fontId="67" fillId="0" borderId="79" xfId="3" applyFont="1" applyBorder="1" applyAlignment="1">
      <alignment horizontal="center" vertical="center" wrapText="1"/>
    </xf>
    <xf numFmtId="0" fontId="67" fillId="0" borderId="221" xfId="3" applyFont="1" applyBorder="1" applyAlignment="1">
      <alignment horizontal="center" vertical="top"/>
    </xf>
    <xf numFmtId="0" fontId="67" fillId="0" borderId="222" xfId="3" applyFont="1" applyBorder="1" applyAlignment="1">
      <alignment horizontal="center" vertical="top"/>
    </xf>
    <xf numFmtId="0" fontId="67" fillId="0" borderId="223" xfId="3" applyFont="1" applyBorder="1" applyAlignment="1">
      <alignment horizontal="center" vertical="top"/>
    </xf>
    <xf numFmtId="0" fontId="67" fillId="0" borderId="224" xfId="3" applyFont="1" applyBorder="1" applyAlignment="1">
      <alignment horizontal="center" vertical="top"/>
    </xf>
    <xf numFmtId="0" fontId="67" fillId="0" borderId="225" xfId="3" applyFont="1" applyBorder="1" applyAlignment="1">
      <alignment horizontal="center" vertical="top"/>
    </xf>
    <xf numFmtId="0" fontId="67" fillId="0" borderId="226" xfId="3" applyFont="1" applyBorder="1" applyAlignment="1">
      <alignment horizontal="center" vertical="top"/>
    </xf>
    <xf numFmtId="20" fontId="55" fillId="0" borderId="163" xfId="3" applyNumberFormat="1" applyFont="1" applyBorder="1" applyAlignment="1">
      <alignment horizontal="center" vertical="top" wrapText="1"/>
    </xf>
    <xf numFmtId="20" fontId="55" fillId="0" borderId="115" xfId="3" applyNumberFormat="1" applyFont="1" applyBorder="1" applyAlignment="1">
      <alignment horizontal="center" vertical="top" wrapText="1"/>
    </xf>
    <xf numFmtId="20" fontId="55" fillId="0" borderId="114" xfId="3" applyNumberFormat="1" applyFont="1" applyBorder="1" applyAlignment="1">
      <alignment horizontal="center" vertical="top" wrapText="1"/>
    </xf>
    <xf numFmtId="0" fontId="67" fillId="0" borderId="60" xfId="3" applyFont="1" applyBorder="1" applyAlignment="1">
      <alignment horizontal="center" vertical="top"/>
    </xf>
    <xf numFmtId="20" fontId="55" fillId="0" borderId="173" xfId="3" applyNumberFormat="1" applyFont="1" applyBorder="1" applyAlignment="1">
      <alignment horizontal="center" vertical="top" wrapText="1"/>
    </xf>
    <xf numFmtId="20" fontId="55" fillId="0" borderId="26" xfId="3" applyNumberFormat="1" applyFont="1" applyBorder="1" applyAlignment="1">
      <alignment horizontal="center" vertical="top" wrapText="1"/>
    </xf>
    <xf numFmtId="20" fontId="55" fillId="0" borderId="174" xfId="3" applyNumberFormat="1" applyFont="1" applyBorder="1" applyAlignment="1">
      <alignment horizontal="center" vertical="top" wrapText="1"/>
    </xf>
    <xf numFmtId="0" fontId="55" fillId="0" borderId="175" xfId="3" applyFont="1" applyBorder="1" applyAlignment="1">
      <alignment horizontal="center" vertical="top" wrapText="1"/>
    </xf>
    <xf numFmtId="0" fontId="55" fillId="0" borderId="176" xfId="3" applyFont="1" applyBorder="1" applyAlignment="1">
      <alignment horizontal="center" vertical="top" wrapText="1"/>
    </xf>
    <xf numFmtId="0" fontId="55" fillId="0" borderId="115" xfId="3" applyFont="1" applyBorder="1" applyAlignment="1">
      <alignment horizontal="center" vertical="top" wrapText="1"/>
    </xf>
    <xf numFmtId="0" fontId="55" fillId="0" borderId="177" xfId="3" applyFont="1" applyBorder="1" applyAlignment="1">
      <alignment horizontal="center" vertical="top" wrapText="1"/>
    </xf>
    <xf numFmtId="20" fontId="67" fillId="0" borderId="10" xfId="3" applyNumberFormat="1" applyFont="1" applyBorder="1" applyAlignment="1">
      <alignment horizontal="center" vertical="top" wrapText="1"/>
    </xf>
    <xf numFmtId="20" fontId="67" fillId="0" borderId="11" xfId="3" applyNumberFormat="1" applyFont="1" applyBorder="1" applyAlignment="1">
      <alignment horizontal="center" vertical="top" wrapText="1"/>
    </xf>
    <xf numFmtId="176" fontId="67" fillId="0" borderId="111" xfId="3" applyNumberFormat="1" applyFont="1" applyBorder="1" applyAlignment="1">
      <alignment horizontal="center" vertical="top"/>
    </xf>
    <xf numFmtId="176" fontId="67" fillId="0" borderId="1" xfId="3" applyNumberFormat="1" applyFont="1" applyBorder="1" applyAlignment="1">
      <alignment horizontal="center" vertical="top"/>
    </xf>
    <xf numFmtId="176" fontId="67" fillId="0" borderId="5" xfId="3" applyNumberFormat="1" applyFont="1" applyBorder="1" applyAlignment="1">
      <alignment horizontal="center" vertical="top"/>
    </xf>
    <xf numFmtId="176" fontId="67" fillId="0" borderId="20" xfId="3" applyNumberFormat="1" applyFont="1" applyBorder="1" applyAlignment="1">
      <alignment horizontal="center" vertical="top"/>
    </xf>
    <xf numFmtId="176" fontId="67" fillId="0" borderId="59" xfId="3" applyNumberFormat="1" applyFont="1" applyBorder="1" applyAlignment="1">
      <alignment horizontal="center" vertical="top"/>
    </xf>
    <xf numFmtId="176" fontId="67" fillId="0" borderId="61" xfId="3" applyNumberFormat="1" applyFont="1" applyBorder="1" applyAlignment="1">
      <alignment horizontal="center" vertical="top"/>
    </xf>
    <xf numFmtId="0" fontId="67" fillId="0" borderId="21" xfId="3" applyFont="1" applyBorder="1" applyAlignment="1">
      <alignment horizontal="center" vertical="top" wrapText="1"/>
    </xf>
    <xf numFmtId="0" fontId="67" fillId="0" borderId="23" xfId="3" applyFont="1" applyBorder="1" applyAlignment="1">
      <alignment horizontal="center" vertical="top" wrapText="1"/>
    </xf>
    <xf numFmtId="0" fontId="67" fillId="0" borderId="92" xfId="3" applyFont="1" applyBorder="1" applyAlignment="1">
      <alignment horizontal="center" vertical="top" wrapText="1"/>
    </xf>
    <xf numFmtId="0" fontId="67" fillId="0" borderId="160" xfId="3" applyFont="1" applyBorder="1" applyAlignment="1">
      <alignment horizontal="center" vertical="top" wrapText="1"/>
    </xf>
    <xf numFmtId="0" fontId="67" fillId="0" borderId="22" xfId="3" applyFont="1" applyBorder="1" applyAlignment="1">
      <alignment horizontal="center" vertical="top" wrapText="1"/>
    </xf>
    <xf numFmtId="0" fontId="55" fillId="0" borderId="58" xfId="3" applyFont="1" applyBorder="1" applyAlignment="1">
      <alignment horizontal="center" vertical="top" wrapText="1"/>
    </xf>
    <xf numFmtId="0" fontId="55" fillId="0" borderId="59" xfId="3" applyFont="1" applyBorder="1" applyAlignment="1">
      <alignment horizontal="center" vertical="top" wrapText="1"/>
    </xf>
    <xf numFmtId="0" fontId="55" fillId="0" borderId="158" xfId="3" applyFont="1" applyBorder="1" applyAlignment="1">
      <alignment horizontal="center" vertical="top" wrapText="1"/>
    </xf>
    <xf numFmtId="0" fontId="55" fillId="0" borderId="156" xfId="3" applyFont="1" applyBorder="1" applyAlignment="1">
      <alignment horizontal="center" vertical="top" wrapText="1"/>
    </xf>
    <xf numFmtId="0" fontId="67" fillId="0" borderId="58" xfId="3" applyFont="1" applyBorder="1" applyAlignment="1">
      <alignment horizontal="center" vertical="top" wrapText="1"/>
    </xf>
    <xf numFmtId="0" fontId="67" fillId="0" borderId="159" xfId="3" applyFont="1" applyBorder="1" applyAlignment="1">
      <alignment horizontal="center" vertical="center" wrapText="1"/>
    </xf>
    <xf numFmtId="0" fontId="67" fillId="0" borderId="10" xfId="3" applyFont="1" applyBorder="1" applyAlignment="1">
      <alignment horizontal="center" vertical="center" wrapText="1"/>
    </xf>
    <xf numFmtId="0" fontId="67" fillId="0" borderId="162" xfId="3" applyFont="1" applyBorder="1" applyAlignment="1">
      <alignment horizontal="center" vertical="center" wrapText="1"/>
    </xf>
    <xf numFmtId="0" fontId="55" fillId="0" borderId="19" xfId="3" applyFont="1" applyBorder="1" applyAlignment="1">
      <alignment horizontal="center" vertical="top"/>
    </xf>
    <xf numFmtId="0" fontId="55" fillId="0" borderId="159" xfId="3" applyFont="1" applyBorder="1" applyAlignment="1">
      <alignment horizontal="center" vertical="top"/>
    </xf>
    <xf numFmtId="0" fontId="67" fillId="0" borderId="31" xfId="3" applyFont="1" applyBorder="1" applyAlignment="1">
      <alignment horizontal="center" vertical="top"/>
    </xf>
    <xf numFmtId="0" fontId="74" fillId="0" borderId="89" xfId="3" applyFont="1" applyBorder="1" applyAlignment="1" applyProtection="1">
      <alignment horizontal="center"/>
      <protection locked="0"/>
    </xf>
    <xf numFmtId="0" fontId="74" fillId="0" borderId="16" xfId="3" applyFont="1" applyBorder="1" applyAlignment="1" applyProtection="1">
      <alignment horizontal="center"/>
      <protection locked="0"/>
    </xf>
    <xf numFmtId="0" fontId="55" fillId="0" borderId="175" xfId="3" applyFont="1" applyBorder="1" applyAlignment="1">
      <alignment horizontal="center" vertical="top"/>
    </xf>
    <xf numFmtId="0" fontId="55" fillId="0" borderId="46" xfId="3" applyFont="1" applyBorder="1" applyAlignment="1">
      <alignment horizontal="center" vertical="top"/>
    </xf>
    <xf numFmtId="0" fontId="67" fillId="0" borderId="176" xfId="3" applyFont="1" applyBorder="1" applyAlignment="1">
      <alignment horizontal="center" vertical="top"/>
    </xf>
    <xf numFmtId="0" fontId="67" fillId="0" borderId="115" xfId="3" applyFont="1" applyBorder="1" applyAlignment="1">
      <alignment horizontal="center" vertical="top"/>
    </xf>
    <xf numFmtId="0" fontId="67" fillId="0" borderId="285" xfId="3" applyFont="1" applyBorder="1" applyAlignment="1">
      <alignment horizontal="center" vertical="top"/>
    </xf>
    <xf numFmtId="0" fontId="67" fillId="0" borderId="164" xfId="3" applyFont="1" applyBorder="1" applyAlignment="1" applyProtection="1">
      <alignment horizontal="center" vertical="top"/>
      <protection locked="0"/>
    </xf>
    <xf numFmtId="0" fontId="67" fillId="0" borderId="7" xfId="3" applyFont="1" applyBorder="1" applyAlignment="1" applyProtection="1">
      <alignment horizontal="center" vertical="top"/>
      <protection locked="0"/>
    </xf>
    <xf numFmtId="0" fontId="67" fillId="0" borderId="165" xfId="3" applyFont="1" applyBorder="1" applyAlignment="1" applyProtection="1">
      <alignment horizontal="center" vertical="center"/>
      <protection locked="0"/>
    </xf>
    <xf numFmtId="0" fontId="67" fillId="0" borderId="26" xfId="3" applyFont="1" applyBorder="1" applyAlignment="1" applyProtection="1">
      <alignment horizontal="center" vertical="center"/>
      <protection locked="0"/>
    </xf>
    <xf numFmtId="0" fontId="67" fillId="0" borderId="166" xfId="3" applyFont="1" applyBorder="1" applyAlignment="1" applyProtection="1">
      <alignment horizontal="center" vertical="center"/>
      <protection locked="0"/>
    </xf>
    <xf numFmtId="0" fontId="67" fillId="0" borderId="157" xfId="3" applyFont="1" applyBorder="1" applyAlignment="1" applyProtection="1">
      <alignment horizontal="center" vertical="center"/>
      <protection locked="0"/>
    </xf>
    <xf numFmtId="0" fontId="67" fillId="0" borderId="167" xfId="3" applyFont="1" applyBorder="1" applyAlignment="1" applyProtection="1">
      <alignment horizontal="center" vertical="center"/>
      <protection locked="0"/>
    </xf>
    <xf numFmtId="0" fontId="67" fillId="0" borderId="166" xfId="3" applyFont="1" applyBorder="1" applyAlignment="1" applyProtection="1">
      <alignment horizontal="center" vertical="top"/>
      <protection locked="0"/>
    </xf>
    <xf numFmtId="0" fontId="67" fillId="0" borderId="112" xfId="3" applyFont="1" applyBorder="1" applyAlignment="1" applyProtection="1">
      <alignment horizontal="center" vertical="center" wrapText="1"/>
      <protection locked="0"/>
    </xf>
    <xf numFmtId="0" fontId="67" fillId="0" borderId="158" xfId="3" applyFont="1" applyBorder="1" applyAlignment="1" applyProtection="1">
      <alignment horizontal="center" vertical="center" wrapText="1"/>
      <protection locked="0"/>
    </xf>
    <xf numFmtId="0" fontId="67" fillId="0" borderId="60" xfId="3" applyFont="1" applyBorder="1" applyAlignment="1" applyProtection="1">
      <alignment horizontal="center" vertical="center" wrapText="1"/>
      <protection locked="0"/>
    </xf>
    <xf numFmtId="0" fontId="113" fillId="0" borderId="0" xfId="0" applyFont="1" applyAlignment="1">
      <alignment horizontal="center" vertical="center"/>
    </xf>
    <xf numFmtId="0" fontId="45" fillId="0" borderId="9" xfId="0" applyFont="1" applyBorder="1" applyAlignment="1">
      <alignment horizontal="center" vertical="center"/>
    </xf>
    <xf numFmtId="0" fontId="53" fillId="0" borderId="0" xfId="0" applyFont="1" applyAlignment="1">
      <alignment horizontal="left" vertical="center"/>
    </xf>
    <xf numFmtId="0" fontId="45" fillId="0" borderId="29" xfId="0" applyFont="1" applyBorder="1" applyAlignment="1">
      <alignment horizontal="center" vertical="center"/>
    </xf>
    <xf numFmtId="0" fontId="45" fillId="0" borderId="65" xfId="0" applyFont="1" applyBorder="1" applyAlignment="1">
      <alignment horizontal="center" vertical="center"/>
    </xf>
    <xf numFmtId="180" fontId="45" fillId="0" borderId="31" xfId="0" applyNumberFormat="1" applyFont="1" applyBorder="1" applyAlignment="1">
      <alignment horizontal="center" vertical="center"/>
    </xf>
    <xf numFmtId="180" fontId="45" fillId="0" borderId="10" xfId="0" applyNumberFormat="1" applyFont="1" applyBorder="1" applyAlignment="1">
      <alignment horizontal="center" vertical="center"/>
    </xf>
    <xf numFmtId="180" fontId="45" fillId="0" borderId="11" xfId="0" applyNumberFormat="1" applyFont="1" applyBorder="1" applyAlignment="1">
      <alignment horizontal="center" vertical="center"/>
    </xf>
    <xf numFmtId="0" fontId="45" fillId="0" borderId="12" xfId="0" applyFont="1" applyBorder="1" applyAlignment="1">
      <alignment horizontal="center" vertical="center"/>
    </xf>
    <xf numFmtId="0" fontId="45" fillId="0" borderId="80" xfId="0" applyFont="1" applyBorder="1" applyAlignment="1">
      <alignment horizontal="center" vertical="center"/>
    </xf>
    <xf numFmtId="0" fontId="45" fillId="0" borderId="4" xfId="0" applyFont="1" applyFill="1" applyBorder="1" applyAlignment="1">
      <alignment horizontal="center" vertical="center"/>
    </xf>
    <xf numFmtId="0" fontId="45" fillId="0" borderId="1" xfId="0" applyFont="1" applyFill="1" applyBorder="1" applyAlignment="1">
      <alignment horizontal="center" vertical="center"/>
    </xf>
    <xf numFmtId="0" fontId="45" fillId="0" borderId="5" xfId="0" applyFont="1" applyFill="1" applyBorder="1" applyAlignment="1">
      <alignment horizontal="center" vertical="center"/>
    </xf>
    <xf numFmtId="183" fontId="45" fillId="0" borderId="31" xfId="0" applyNumberFormat="1" applyFont="1" applyBorder="1" applyAlignment="1">
      <alignment horizontal="right" vertical="center"/>
    </xf>
    <xf numFmtId="183" fontId="45" fillId="0" borderId="11" xfId="0" applyNumberFormat="1" applyFont="1" applyBorder="1" applyAlignment="1">
      <alignment horizontal="right" vertical="center"/>
    </xf>
    <xf numFmtId="0" fontId="46" fillId="0" borderId="0" xfId="0" applyFont="1" applyAlignment="1">
      <alignment horizontal="left" vertical="center"/>
    </xf>
    <xf numFmtId="0" fontId="45" fillId="0" borderId="33" xfId="0" applyFont="1" applyBorder="1" applyAlignment="1">
      <alignment horizontal="center" vertical="center"/>
    </xf>
    <xf numFmtId="0" fontId="56" fillId="0" borderId="9" xfId="0" applyFont="1" applyBorder="1" applyAlignment="1">
      <alignment horizontal="center" vertical="center" wrapText="1"/>
    </xf>
    <xf numFmtId="0" fontId="56" fillId="0" borderId="33" xfId="0" applyFont="1" applyBorder="1" applyAlignment="1">
      <alignment horizontal="center" vertical="center" wrapText="1"/>
    </xf>
    <xf numFmtId="0" fontId="80" fillId="0" borderId="34" xfId="0" applyFont="1" applyBorder="1" applyAlignment="1">
      <alignment horizontal="center" vertical="center"/>
    </xf>
    <xf numFmtId="0" fontId="80" fillId="0" borderId="23" xfId="0" applyFont="1" applyBorder="1" applyAlignment="1">
      <alignment horizontal="center" vertical="center"/>
    </xf>
    <xf numFmtId="0" fontId="80" fillId="0" borderId="92" xfId="0" applyFont="1" applyBorder="1" applyAlignment="1">
      <alignment horizontal="center" vertical="center"/>
    </xf>
    <xf numFmtId="0" fontId="45" fillId="0" borderId="9" xfId="0" applyFont="1" applyFill="1" applyBorder="1" applyAlignment="1">
      <alignment horizontal="center" vertical="center"/>
    </xf>
    <xf numFmtId="0" fontId="45" fillId="0" borderId="12" xfId="0" applyFont="1" applyBorder="1" applyAlignment="1">
      <alignment horizontal="center" vertical="center" wrapText="1"/>
    </xf>
    <xf numFmtId="0" fontId="45" fillId="0" borderId="80" xfId="0" applyFont="1" applyBorder="1" applyAlignment="1">
      <alignment horizontal="center" vertical="center" wrapText="1"/>
    </xf>
    <xf numFmtId="0" fontId="45" fillId="0" borderId="29" xfId="0" applyFont="1" applyBorder="1" applyAlignment="1">
      <alignment horizontal="center" vertical="center" wrapText="1"/>
    </xf>
    <xf numFmtId="0" fontId="45" fillId="0" borderId="31" xfId="0" applyFont="1" applyFill="1" applyBorder="1" applyAlignment="1">
      <alignment horizontal="center" vertical="center"/>
    </xf>
    <xf numFmtId="0" fontId="45" fillId="0" borderId="10" xfId="0" applyFont="1" applyFill="1" applyBorder="1" applyAlignment="1">
      <alignment horizontal="center" vertical="center"/>
    </xf>
    <xf numFmtId="0" fontId="45" fillId="0" borderId="11" xfId="0" applyFont="1" applyFill="1" applyBorder="1" applyAlignment="1">
      <alignment horizontal="center" vertical="center"/>
    </xf>
    <xf numFmtId="177" fontId="45" fillId="0" borderId="12" xfId="0" applyNumberFormat="1" applyFont="1" applyBorder="1" applyAlignment="1" applyProtection="1">
      <alignment horizontal="right" vertical="center"/>
      <protection locked="0"/>
    </xf>
    <xf numFmtId="177" fontId="45" fillId="0" borderId="80" xfId="0" applyNumberFormat="1" applyFont="1" applyBorder="1" applyAlignment="1" applyProtection="1">
      <alignment horizontal="right" vertical="center"/>
      <protection locked="0"/>
    </xf>
    <xf numFmtId="177" fontId="45" fillId="0" borderId="29" xfId="0" applyNumberFormat="1" applyFont="1" applyBorder="1" applyAlignment="1" applyProtection="1">
      <alignment horizontal="right" vertical="center"/>
      <protection locked="0"/>
    </xf>
    <xf numFmtId="0" fontId="45" fillId="0" borderId="31" xfId="0" applyFont="1" applyFill="1" applyBorder="1" applyAlignment="1">
      <alignment horizontal="center" vertical="center" wrapText="1"/>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31" xfId="0" applyFont="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53" fillId="0" borderId="0" xfId="0" applyFont="1" applyAlignment="1" applyProtection="1">
      <alignment horizontal="left" vertical="center"/>
      <protection locked="0"/>
    </xf>
    <xf numFmtId="0" fontId="62" fillId="0" borderId="0" xfId="0" applyFont="1" applyAlignment="1">
      <alignment horizontal="center" vertical="center"/>
    </xf>
    <xf numFmtId="0" fontId="69" fillId="2" borderId="9" xfId="0" applyFont="1" applyFill="1" applyBorder="1" applyAlignment="1">
      <alignment horizontal="center" vertical="center"/>
    </xf>
    <xf numFmtId="177" fontId="45" fillId="0" borderId="9" xfId="0" applyNumberFormat="1" applyFont="1" applyBorder="1" applyAlignment="1" applyProtection="1">
      <alignment horizontal="right"/>
      <protection locked="0"/>
    </xf>
    <xf numFmtId="177" fontId="45" fillId="0" borderId="9" xfId="0" applyNumberFormat="1" applyFont="1" applyBorder="1" applyAlignment="1">
      <alignment horizontal="right"/>
    </xf>
    <xf numFmtId="0" fontId="45" fillId="0" borderId="9" xfId="0" applyFont="1" applyBorder="1" applyAlignment="1">
      <alignment horizontal="right"/>
    </xf>
    <xf numFmtId="0" fontId="56" fillId="0" borderId="4" xfId="0" applyFont="1" applyFill="1" applyBorder="1" applyAlignment="1">
      <alignment horizontal="left" vertical="top"/>
    </xf>
    <xf numFmtId="0" fontId="56" fillId="0" borderId="1" xfId="0" applyFont="1" applyFill="1" applyBorder="1" applyAlignment="1">
      <alignment horizontal="left" vertical="top"/>
    </xf>
    <xf numFmtId="0" fontId="56" fillId="0" borderId="5" xfId="0" applyFont="1" applyFill="1" applyBorder="1" applyAlignment="1">
      <alignment horizontal="left" vertical="top"/>
    </xf>
    <xf numFmtId="183" fontId="45" fillId="0" borderId="7" xfId="0" applyNumberFormat="1" applyFont="1" applyBorder="1" applyAlignment="1">
      <alignment horizontal="right" vertical="center"/>
    </xf>
    <xf numFmtId="183" fontId="45" fillId="0" borderId="3" xfId="0" applyNumberFormat="1" applyFont="1" applyBorder="1" applyAlignment="1">
      <alignment horizontal="right" vertical="center"/>
    </xf>
    <xf numFmtId="183" fontId="45" fillId="0" borderId="8" xfId="0" applyNumberFormat="1" applyFont="1" applyBorder="1" applyAlignment="1">
      <alignment horizontal="right" vertical="center"/>
    </xf>
    <xf numFmtId="0" fontId="45" fillId="0" borderId="31" xfId="0" applyFont="1" applyBorder="1" applyAlignment="1">
      <alignment horizontal="right" vertical="center"/>
    </xf>
    <xf numFmtId="0" fontId="45" fillId="0" borderId="11" xfId="0" applyFont="1" applyBorder="1" applyAlignment="1">
      <alignment horizontal="right" vertical="center"/>
    </xf>
    <xf numFmtId="0" fontId="44" fillId="0" borderId="31" xfId="0" applyFont="1" applyBorder="1" applyAlignment="1">
      <alignment horizontal="right" vertical="center"/>
    </xf>
    <xf numFmtId="0" fontId="45" fillId="0" borderId="12" xfId="0" applyFont="1" applyBorder="1" applyAlignment="1">
      <alignment horizontal="right" vertical="center"/>
    </xf>
    <xf numFmtId="0" fontId="45" fillId="0" borderId="80" xfId="0" applyFont="1" applyBorder="1" applyAlignment="1">
      <alignment horizontal="right" vertical="center"/>
    </xf>
    <xf numFmtId="0" fontId="45" fillId="0" borderId="29" xfId="0" applyFont="1" applyBorder="1" applyAlignment="1">
      <alignment horizontal="right" vertical="center"/>
    </xf>
    <xf numFmtId="0" fontId="45" fillId="2" borderId="9" xfId="0" applyFont="1" applyFill="1" applyBorder="1" applyAlignment="1">
      <alignment horizontal="right"/>
    </xf>
    <xf numFmtId="0" fontId="44" fillId="2" borderId="9" xfId="0" applyFont="1" applyFill="1" applyBorder="1" applyAlignment="1">
      <alignment horizontal="right"/>
    </xf>
    <xf numFmtId="0" fontId="102" fillId="2" borderId="7" xfId="0" quotePrefix="1" applyFont="1" applyFill="1" applyBorder="1" applyAlignment="1">
      <alignment horizontal="right" vertical="center"/>
    </xf>
    <xf numFmtId="0" fontId="102" fillId="2" borderId="3" xfId="0" applyFont="1" applyFill="1" applyBorder="1" applyAlignment="1">
      <alignment horizontal="right" vertical="center"/>
    </xf>
    <xf numFmtId="0" fontId="102" fillId="2" borderId="8" xfId="0" applyFont="1" applyFill="1" applyBorder="1" applyAlignment="1">
      <alignment horizontal="right" vertical="center"/>
    </xf>
    <xf numFmtId="0" fontId="45" fillId="0" borderId="4" xfId="0" applyFont="1" applyBorder="1" applyAlignment="1">
      <alignment horizontal="center" vertical="center"/>
    </xf>
    <xf numFmtId="0" fontId="45" fillId="0" borderId="1" xfId="0" applyFont="1" applyBorder="1" applyAlignment="1">
      <alignment horizontal="center" vertical="center"/>
    </xf>
    <xf numFmtId="0" fontId="45" fillId="0" borderId="5" xfId="0" applyFont="1" applyBorder="1" applyAlignment="1">
      <alignment horizontal="center" vertical="center"/>
    </xf>
    <xf numFmtId="0" fontId="45" fillId="0" borderId="31"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53" fillId="0" borderId="0" xfId="0" applyFont="1" applyAlignment="1" applyProtection="1">
      <alignment vertical="center"/>
      <protection locked="0"/>
    </xf>
    <xf numFmtId="0" fontId="60" fillId="2" borderId="305" xfId="0" applyFont="1" applyFill="1" applyBorder="1" applyAlignment="1" applyProtection="1">
      <alignment horizontal="center" vertical="center" wrapText="1"/>
      <protection locked="0"/>
    </xf>
    <xf numFmtId="0" fontId="60" fillId="2" borderId="298" xfId="0" applyFont="1" applyFill="1" applyBorder="1" applyAlignment="1" applyProtection="1">
      <alignment horizontal="center" vertical="center" wrapText="1"/>
      <protection locked="0"/>
    </xf>
    <xf numFmtId="0" fontId="60" fillId="2" borderId="305" xfId="0" applyFont="1" applyFill="1" applyBorder="1" applyAlignment="1" applyProtection="1">
      <alignment horizontal="justify" vertical="center" wrapText="1"/>
      <protection locked="0"/>
    </xf>
    <xf numFmtId="0" fontId="60" fillId="2" borderId="306" xfId="0" applyFont="1" applyFill="1" applyBorder="1" applyAlignment="1" applyProtection="1">
      <alignment horizontal="justify" vertical="center" wrapText="1"/>
      <protection locked="0"/>
    </xf>
    <xf numFmtId="0" fontId="60" fillId="2" borderId="298" xfId="0" applyFont="1" applyFill="1" applyBorder="1" applyAlignment="1" applyProtection="1">
      <alignment horizontal="justify" vertical="center" wrapText="1"/>
      <protection locked="0"/>
    </xf>
    <xf numFmtId="0" fontId="60" fillId="2" borderId="304" xfId="0" applyFont="1" applyFill="1" applyBorder="1" applyAlignment="1" applyProtection="1">
      <alignment horizontal="justify" vertical="center" wrapText="1"/>
      <protection locked="0"/>
    </xf>
    <xf numFmtId="0" fontId="60" fillId="2" borderId="308" xfId="0" applyFont="1" applyFill="1" applyBorder="1" applyAlignment="1" applyProtection="1">
      <alignment horizontal="justify" vertical="center" wrapText="1"/>
      <protection locked="0"/>
    </xf>
    <xf numFmtId="0" fontId="60" fillId="2" borderId="297" xfId="0" applyFont="1" applyFill="1" applyBorder="1" applyAlignment="1" applyProtection="1">
      <alignment horizontal="justify" vertical="center" wrapText="1"/>
      <protection locked="0"/>
    </xf>
    <xf numFmtId="0" fontId="60" fillId="2" borderId="0" xfId="0" applyFont="1" applyFill="1" applyAlignment="1">
      <alignment horizontal="justify" vertical="center" wrapText="1"/>
    </xf>
    <xf numFmtId="0" fontId="60" fillId="2" borderId="0" xfId="0" applyFont="1" applyFill="1" applyBorder="1" applyAlignment="1">
      <alignment horizontal="justify" vertical="center" wrapText="1"/>
    </xf>
    <xf numFmtId="0" fontId="60" fillId="2" borderId="302" xfId="0" applyFont="1" applyFill="1" applyBorder="1" applyAlignment="1">
      <alignment horizontal="justify" vertical="center" wrapText="1"/>
    </xf>
    <xf numFmtId="0" fontId="82" fillId="2" borderId="305" xfId="0" applyFont="1" applyFill="1" applyBorder="1" applyAlignment="1">
      <alignment horizontal="center" vertical="center" wrapText="1"/>
    </xf>
    <xf numFmtId="0" fontId="82" fillId="2" borderId="298" xfId="0" applyFont="1" applyFill="1" applyBorder="1" applyAlignment="1">
      <alignment horizontal="center" vertical="center" wrapText="1"/>
    </xf>
    <xf numFmtId="0" fontId="60" fillId="2" borderId="305" xfId="0" applyFont="1" applyFill="1" applyBorder="1" applyAlignment="1">
      <alignment horizontal="justify" vertical="center" wrapText="1"/>
    </xf>
    <xf numFmtId="0" fontId="60" fillId="2" borderId="306" xfId="0" applyFont="1" applyFill="1" applyBorder="1" applyAlignment="1">
      <alignment horizontal="justify" vertical="center" wrapText="1"/>
    </xf>
    <xf numFmtId="0" fontId="60" fillId="2" borderId="303" xfId="0" applyFont="1" applyFill="1" applyBorder="1" applyAlignment="1">
      <alignment horizontal="justify" vertical="center" wrapText="1"/>
    </xf>
    <xf numFmtId="0" fontId="60" fillId="2" borderId="304" xfId="0" applyFont="1" applyFill="1" applyBorder="1" applyAlignment="1">
      <alignment horizontal="center" vertical="center" wrapText="1"/>
    </xf>
    <xf numFmtId="0" fontId="60" fillId="2" borderId="297" xfId="0" applyFont="1" applyFill="1" applyBorder="1" applyAlignment="1">
      <alignment horizontal="center" vertical="center" wrapText="1"/>
    </xf>
    <xf numFmtId="0" fontId="60" fillId="2" borderId="299" xfId="0" applyFont="1" applyFill="1" applyBorder="1" applyAlignment="1">
      <alignment horizontal="center" vertical="center" wrapText="1"/>
    </xf>
    <xf numFmtId="0" fontId="60" fillId="2" borderId="300" xfId="0" applyFont="1" applyFill="1" applyBorder="1" applyAlignment="1">
      <alignment horizontal="center" vertical="center" wrapText="1"/>
    </xf>
    <xf numFmtId="0" fontId="60" fillId="2" borderId="301" xfId="0" applyFont="1" applyFill="1" applyBorder="1" applyAlignment="1">
      <alignment horizontal="center" vertical="center" wrapText="1"/>
    </xf>
    <xf numFmtId="0" fontId="60" fillId="2" borderId="303" xfId="0" applyFont="1" applyFill="1" applyBorder="1" applyAlignment="1">
      <alignment horizontal="center" vertical="center" wrapText="1"/>
    </xf>
    <xf numFmtId="0" fontId="60" fillId="2" borderId="305" xfId="0" applyFont="1" applyFill="1" applyBorder="1" applyAlignment="1">
      <alignment horizontal="center" vertical="center" wrapText="1"/>
    </xf>
    <xf numFmtId="0" fontId="60" fillId="2" borderId="298" xfId="0" applyFont="1" applyFill="1" applyBorder="1" applyAlignment="1">
      <alignment horizontal="center" vertical="center" wrapText="1"/>
    </xf>
    <xf numFmtId="0" fontId="60" fillId="2" borderId="298" xfId="0" applyFont="1" applyFill="1" applyBorder="1" applyAlignment="1">
      <alignment horizontal="justify" vertical="center" wrapText="1"/>
    </xf>
    <xf numFmtId="0" fontId="60" fillId="2" borderId="0" xfId="0" applyFont="1" applyFill="1" applyAlignment="1">
      <alignment horizontal="center" vertical="center" wrapText="1"/>
    </xf>
    <xf numFmtId="0" fontId="117" fillId="2" borderId="0" xfId="0" applyFont="1" applyFill="1" applyAlignment="1">
      <alignment horizontal="center" vertical="center"/>
    </xf>
    <xf numFmtId="0" fontId="60" fillId="2" borderId="295" xfId="0" applyFont="1" applyFill="1" applyBorder="1" applyAlignment="1" applyProtection="1">
      <alignment horizontal="center" vertical="center" wrapText="1"/>
      <protection locked="0"/>
    </xf>
    <xf numFmtId="0" fontId="60" fillId="2" borderId="307" xfId="0" applyFont="1" applyFill="1" applyBorder="1" applyAlignment="1" applyProtection="1">
      <alignment horizontal="center" vertical="center" wrapText="1"/>
      <protection locked="0"/>
    </xf>
    <xf numFmtId="0" fontId="60" fillId="2" borderId="13" xfId="0" applyFont="1" applyFill="1" applyBorder="1" applyAlignment="1" applyProtection="1">
      <alignment horizontal="center" vertical="center" wrapText="1"/>
      <protection locked="0"/>
    </xf>
    <xf numFmtId="0" fontId="60" fillId="2" borderId="87" xfId="0" applyFont="1" applyFill="1" applyBorder="1" applyAlignment="1" applyProtection="1">
      <alignment horizontal="center" vertical="center" wrapText="1"/>
      <protection locked="0"/>
    </xf>
    <xf numFmtId="178" fontId="60" fillId="2" borderId="305" xfId="0" applyNumberFormat="1" applyFont="1" applyFill="1" applyBorder="1" applyAlignment="1">
      <alignment horizontal="center" vertical="center" wrapText="1"/>
    </xf>
    <xf numFmtId="178" fontId="60" fillId="2" borderId="306" xfId="0" applyNumberFormat="1" applyFont="1" applyFill="1" applyBorder="1" applyAlignment="1">
      <alignment horizontal="center" vertical="center" wrapText="1"/>
    </xf>
    <xf numFmtId="178" fontId="60" fillId="2" borderId="298" xfId="0" applyNumberFormat="1" applyFont="1" applyFill="1" applyBorder="1" applyAlignment="1">
      <alignment horizontal="center" vertical="center" wrapText="1"/>
    </xf>
    <xf numFmtId="0" fontId="60" fillId="2" borderId="0" xfId="0" applyFont="1" applyFill="1" applyAlignment="1">
      <alignment horizontal="center" vertical="center"/>
    </xf>
    <xf numFmtId="0" fontId="31" fillId="0" borderId="0" xfId="0" applyFont="1" applyAlignment="1">
      <alignment vertical="center" wrapText="1"/>
    </xf>
    <xf numFmtId="0" fontId="60" fillId="2" borderId="299" xfId="0" applyFont="1" applyFill="1" applyBorder="1" applyAlignment="1" applyProtection="1">
      <alignment horizontal="justify" vertical="center" wrapText="1"/>
      <protection locked="0"/>
    </xf>
    <xf numFmtId="0" fontId="60" fillId="2" borderId="0" xfId="0" applyFont="1" applyFill="1" applyAlignment="1" applyProtection="1">
      <alignment horizontal="justify" vertical="center" wrapText="1"/>
      <protection locked="0"/>
    </xf>
    <xf numFmtId="0" fontId="60" fillId="2" borderId="300" xfId="0" applyFont="1" applyFill="1" applyBorder="1" applyAlignment="1" applyProtection="1">
      <alignment horizontal="justify" vertical="center" wrapText="1"/>
      <protection locked="0"/>
    </xf>
    <xf numFmtId="0" fontId="60" fillId="2" borderId="301" xfId="0" applyFont="1" applyFill="1" applyBorder="1" applyAlignment="1" applyProtection="1">
      <alignment horizontal="justify" vertical="center" wrapText="1"/>
      <protection locked="0"/>
    </xf>
    <xf numFmtId="0" fontId="60" fillId="2" borderId="302" xfId="0" applyFont="1" applyFill="1" applyBorder="1" applyAlignment="1" applyProtection="1">
      <alignment horizontal="justify" vertical="center" wrapText="1"/>
      <protection locked="0"/>
    </xf>
    <xf numFmtId="0" fontId="60" fillId="2" borderId="303" xfId="0" applyFont="1" applyFill="1" applyBorder="1" applyAlignment="1" applyProtection="1">
      <alignment horizontal="justify" vertical="center" wrapText="1"/>
      <protection locked="0"/>
    </xf>
    <xf numFmtId="0" fontId="60" fillId="2" borderId="295" xfId="0" applyFont="1" applyFill="1" applyBorder="1" applyAlignment="1">
      <alignment horizontal="center" vertical="center" wrapText="1"/>
    </xf>
    <xf numFmtId="0" fontId="60" fillId="2" borderId="296" xfId="0" applyFont="1" applyFill="1" applyBorder="1" applyAlignment="1">
      <alignment horizontal="center" vertical="center" wrapText="1"/>
    </xf>
    <xf numFmtId="0" fontId="60" fillId="2" borderId="307" xfId="0" applyFont="1" applyFill="1" applyBorder="1" applyAlignment="1">
      <alignment horizontal="center" vertical="center" wrapText="1"/>
    </xf>
    <xf numFmtId="0" fontId="60" fillId="2" borderId="300" xfId="0" applyFont="1" applyFill="1" applyBorder="1" applyAlignment="1">
      <alignment horizontal="justify" vertical="center" wrapText="1"/>
    </xf>
    <xf numFmtId="0" fontId="124" fillId="0" borderId="6" xfId="5" applyFont="1" applyBorder="1">
      <alignment vertical="center"/>
    </xf>
  </cellXfs>
  <cellStyles count="6">
    <cellStyle name="ハイパーリンク" xfId="1" builtinId="8"/>
    <cellStyle name="桁区切り 2" xfId="2" xr:uid="{00000000-0005-0000-0000-000001000000}"/>
    <cellStyle name="標準" xfId="0" builtinId="0"/>
    <cellStyle name="標準 2" xfId="3" xr:uid="{00000000-0005-0000-0000-000003000000}"/>
    <cellStyle name="標準 3" xfId="5" xr:uid="{F4345C27-B156-4355-834F-32873CCBC0CC}"/>
    <cellStyle name="標準_Sheet1" xfId="4" xr:uid="{00000000-0005-0000-0000-000004000000}"/>
  </cellStyles>
  <dxfs count="22">
    <dxf>
      <fill>
        <patternFill>
          <bgColor theme="0" tint="-0.34998626667073579"/>
        </patternFill>
      </fill>
    </dxf>
    <dxf>
      <fill>
        <patternFill>
          <bgColor theme="0" tint="-0.34998626667073579"/>
        </patternFill>
      </fill>
    </dxf>
    <dxf>
      <font>
        <color theme="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30</xdr:col>
      <xdr:colOff>149678</xdr:colOff>
      <xdr:row>30</xdr:row>
      <xdr:rowOff>163285</xdr:rowOff>
    </xdr:from>
    <xdr:to>
      <xdr:col>31</xdr:col>
      <xdr:colOff>952500</xdr:colOff>
      <xdr:row>36</xdr:row>
      <xdr:rowOff>163285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3280571" y="8613321"/>
          <a:ext cx="1619250" cy="1905000"/>
        </a:xfrm>
        <a:prstGeom prst="wedgeRoundRectCallout">
          <a:avLst>
            <a:gd name="adj1" fmla="val -67051"/>
            <a:gd name="adj2" fmla="val -838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latin typeface="HGS創英角ｺﾞｼｯｸUB" panose="020B0900000000000000" pitchFamily="50" charset="-128"/>
              <a:ea typeface="HGS創英角ｺﾞｼｯｸUB" panose="020B0900000000000000" pitchFamily="50" charset="-128"/>
            </a:rPr>
            <a:t>土日祝日は、利用できません。</a:t>
          </a:r>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en-US" altLang="ja-JP" sz="2000">
            <a:solidFill>
              <a:srgbClr val="FF0000"/>
            </a:solidFill>
            <a:latin typeface="HGS創英角ｺﾞｼｯｸUB" panose="020B0900000000000000" pitchFamily="50" charset="-128"/>
            <a:ea typeface="HGS創英角ｺﾞｼｯｸUB" panose="020B0900000000000000" pitchFamily="50" charset="-128"/>
          </a:endParaRPr>
        </a:p>
        <a:p>
          <a:pPr algn="l"/>
          <a:endParaRPr kumimoji="1" lang="ja-JP" altLang="en-US" sz="2000">
            <a:solidFill>
              <a:srgbClr val="FF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14</xdr:col>
      <xdr:colOff>327422</xdr:colOff>
      <xdr:row>3</xdr:row>
      <xdr:rowOff>69452</xdr:rowOff>
    </xdr:from>
    <xdr:to>
      <xdr:col>14</xdr:col>
      <xdr:colOff>625079</xdr:colOff>
      <xdr:row>3</xdr:row>
      <xdr:rowOff>367109</xdr:rowOff>
    </xdr:to>
    <xdr:sp macro="" textlink="">
      <xdr:nvSpPr>
        <xdr:cNvPr id="5" name="テキスト ボックス 4">
          <a:extLst>
            <a:ext uri="{FF2B5EF4-FFF2-40B4-BE49-F238E27FC236}">
              <a16:creationId xmlns:a16="http://schemas.microsoft.com/office/drawing/2014/main" id="{DE35DFC0-87AB-5896-91BD-745BF0E4EDE9}"/>
            </a:ext>
          </a:extLst>
        </xdr:cNvPr>
        <xdr:cNvSpPr txBox="1"/>
      </xdr:nvSpPr>
      <xdr:spPr>
        <a:xfrm>
          <a:off x="5992813" y="565546"/>
          <a:ext cx="297657" cy="2976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105833</xdr:colOff>
      <xdr:row>1</xdr:row>
      <xdr:rowOff>325968</xdr:rowOff>
    </xdr:from>
    <xdr:to>
      <xdr:col>65</xdr:col>
      <xdr:colOff>52317</xdr:colOff>
      <xdr:row>2</xdr:row>
      <xdr:rowOff>158251</xdr:rowOff>
    </xdr:to>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1239500" y="495301"/>
          <a:ext cx="1851484" cy="160367"/>
        </a:xfrm>
        <a:prstGeom prst="wedgeRectCallout">
          <a:avLst>
            <a:gd name="adj1" fmla="val -38324"/>
            <a:gd name="adj2" fmla="val -9123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solidFill>
                <a:srgbClr val="0070C0"/>
              </a:solidFill>
              <a:latin typeface="UD デジタル 教科書体 NK" panose="02020400000000000000" pitchFamily="18" charset="-128"/>
              <a:ea typeface="UD デジタル 教科書体 NK" panose="02020400000000000000" pitchFamily="18" charset="-128"/>
            </a:rPr>
            <a:t>※</a:t>
          </a:r>
          <a:r>
            <a:rPr kumimoji="1" lang="ja-JP" altLang="en-US" sz="800">
              <a:solidFill>
                <a:srgbClr val="0070C0"/>
              </a:solidFill>
              <a:latin typeface="UD デジタル 教科書体 NK" panose="02020400000000000000" pitchFamily="18" charset="-128"/>
              <a:ea typeface="UD デジタル 教科書体 NK" panose="02020400000000000000" pitchFamily="18" charset="-128"/>
            </a:rPr>
            <a:t>活動日の１ヶ月前まで提出</a:t>
          </a:r>
        </a:p>
      </xdr:txBody>
    </xdr:sp>
    <xdr:clientData/>
  </xdr:twoCellAnchor>
  <xdr:twoCellAnchor>
    <xdr:from>
      <xdr:col>49</xdr:col>
      <xdr:colOff>0</xdr:colOff>
      <xdr:row>17</xdr:row>
      <xdr:rowOff>0</xdr:rowOff>
    </xdr:from>
    <xdr:to>
      <xdr:col>50</xdr:col>
      <xdr:colOff>87533</xdr:colOff>
      <xdr:row>17</xdr:row>
      <xdr:rowOff>142875</xdr:rowOff>
    </xdr:to>
    <xdr:sp macro="" textlink="">
      <xdr:nvSpPr>
        <xdr:cNvPr id="12" name="円/楕円 3">
          <a:extLst>
            <a:ext uri="{FF2B5EF4-FFF2-40B4-BE49-F238E27FC236}">
              <a16:creationId xmlns:a16="http://schemas.microsoft.com/office/drawing/2014/main" id="{00000000-0008-0000-0300-00000C000000}"/>
            </a:ext>
          </a:extLst>
        </xdr:cNvPr>
        <xdr:cNvSpPr/>
      </xdr:nvSpPr>
      <xdr:spPr>
        <a:xfrm>
          <a:off x="2714625" y="386715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18</xdr:row>
      <xdr:rowOff>0</xdr:rowOff>
    </xdr:from>
    <xdr:to>
      <xdr:col>50</xdr:col>
      <xdr:colOff>87533</xdr:colOff>
      <xdr:row>18</xdr:row>
      <xdr:rowOff>142875</xdr:rowOff>
    </xdr:to>
    <xdr:sp macro="" textlink="">
      <xdr:nvSpPr>
        <xdr:cNvPr id="13" name="円/楕円 4">
          <a:extLst>
            <a:ext uri="{FF2B5EF4-FFF2-40B4-BE49-F238E27FC236}">
              <a16:creationId xmlns:a16="http://schemas.microsoft.com/office/drawing/2014/main" id="{00000000-0008-0000-0300-00000D000000}"/>
            </a:ext>
          </a:extLst>
        </xdr:cNvPr>
        <xdr:cNvSpPr/>
      </xdr:nvSpPr>
      <xdr:spPr>
        <a:xfrm>
          <a:off x="2714625" y="429577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4" name="円/楕円 5">
          <a:extLst>
            <a:ext uri="{FF2B5EF4-FFF2-40B4-BE49-F238E27FC236}">
              <a16:creationId xmlns:a16="http://schemas.microsoft.com/office/drawing/2014/main" id="{00000000-0008-0000-0300-00000E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5" name="円/楕円 6">
          <a:extLst>
            <a:ext uri="{FF2B5EF4-FFF2-40B4-BE49-F238E27FC236}">
              <a16:creationId xmlns:a16="http://schemas.microsoft.com/office/drawing/2014/main" id="{00000000-0008-0000-0300-00000F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9524</xdr:colOff>
      <xdr:row>21</xdr:row>
      <xdr:rowOff>123826</xdr:rowOff>
    </xdr:from>
    <xdr:to>
      <xdr:col>53</xdr:col>
      <xdr:colOff>99181</xdr:colOff>
      <xdr:row>21</xdr:row>
      <xdr:rowOff>304800</xdr:rowOff>
    </xdr:to>
    <xdr:sp macro="" textlink="">
      <xdr:nvSpPr>
        <xdr:cNvPr id="16" name="円/楕円 7">
          <a:extLst>
            <a:ext uri="{FF2B5EF4-FFF2-40B4-BE49-F238E27FC236}">
              <a16:creationId xmlns:a16="http://schemas.microsoft.com/office/drawing/2014/main" id="{00000000-0008-0000-0300-000010000000}"/>
            </a:ext>
          </a:extLst>
        </xdr:cNvPr>
        <xdr:cNvSpPr/>
      </xdr:nvSpPr>
      <xdr:spPr>
        <a:xfrm>
          <a:off x="2724149" y="5705476"/>
          <a:ext cx="889757" cy="18097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19</xdr:row>
      <xdr:rowOff>0</xdr:rowOff>
    </xdr:from>
    <xdr:to>
      <xdr:col>50</xdr:col>
      <xdr:colOff>87533</xdr:colOff>
      <xdr:row>19</xdr:row>
      <xdr:rowOff>142875</xdr:rowOff>
    </xdr:to>
    <xdr:sp macro="" textlink="">
      <xdr:nvSpPr>
        <xdr:cNvPr id="17" name="円/楕円 15">
          <a:extLst>
            <a:ext uri="{FF2B5EF4-FFF2-40B4-BE49-F238E27FC236}">
              <a16:creationId xmlns:a16="http://schemas.microsoft.com/office/drawing/2014/main" id="{00000000-0008-0000-0300-000011000000}"/>
            </a:ext>
          </a:extLst>
        </xdr:cNvPr>
        <xdr:cNvSpPr/>
      </xdr:nvSpPr>
      <xdr:spPr>
        <a:xfrm>
          <a:off x="2714625" y="4724400"/>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49</xdr:col>
      <xdr:colOff>0</xdr:colOff>
      <xdr:row>20</xdr:row>
      <xdr:rowOff>0</xdr:rowOff>
    </xdr:from>
    <xdr:to>
      <xdr:col>50</xdr:col>
      <xdr:colOff>87533</xdr:colOff>
      <xdr:row>20</xdr:row>
      <xdr:rowOff>142875</xdr:rowOff>
    </xdr:to>
    <xdr:sp macro="" textlink="">
      <xdr:nvSpPr>
        <xdr:cNvPr id="18" name="円/楕円 16">
          <a:extLst>
            <a:ext uri="{FF2B5EF4-FFF2-40B4-BE49-F238E27FC236}">
              <a16:creationId xmlns:a16="http://schemas.microsoft.com/office/drawing/2014/main" id="{00000000-0008-0000-0300-000012000000}"/>
            </a:ext>
          </a:extLst>
        </xdr:cNvPr>
        <xdr:cNvSpPr/>
      </xdr:nvSpPr>
      <xdr:spPr>
        <a:xfrm>
          <a:off x="2714625" y="5153025"/>
          <a:ext cx="287558" cy="1428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55</xdr:col>
      <xdr:colOff>126787</xdr:colOff>
      <xdr:row>22</xdr:row>
      <xdr:rowOff>282577</xdr:rowOff>
    </xdr:from>
    <xdr:to>
      <xdr:col>66</xdr:col>
      <xdr:colOff>52916</xdr:colOff>
      <xdr:row>27</xdr:row>
      <xdr:rowOff>296334</xdr:rowOff>
    </xdr:to>
    <xdr:sp macro="" textlink="">
      <xdr:nvSpPr>
        <xdr:cNvPr id="19" name="四角形吹き出し 18">
          <a:extLst>
            <a:ext uri="{FF2B5EF4-FFF2-40B4-BE49-F238E27FC236}">
              <a16:creationId xmlns:a16="http://schemas.microsoft.com/office/drawing/2014/main" id="{00000000-0008-0000-0300-000013000000}"/>
            </a:ext>
          </a:extLst>
        </xdr:cNvPr>
        <xdr:cNvSpPr/>
      </xdr:nvSpPr>
      <xdr:spPr>
        <a:xfrm>
          <a:off x="11588537" y="6600827"/>
          <a:ext cx="2307379" cy="2183340"/>
        </a:xfrm>
        <a:prstGeom prst="wedgeRectCallout">
          <a:avLst>
            <a:gd name="adj1" fmla="val -6781"/>
            <a:gd name="adj2" fmla="val -80613"/>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１６５ｃｍ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Ｓ</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Ｍ</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１７５ｃｍ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２Ｌ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１８５ｃｍ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３Ｌ</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１９０ｃｍ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４Ｌ</a:t>
          </a:r>
          <a:r>
            <a:rPr kumimoji="1" lang="ja-JP" altLang="en-US" sz="1100">
              <a:solidFill>
                <a:schemeClr val="lt1"/>
              </a:solidFill>
              <a:latin typeface="UD デジタル 教科書体 NK" panose="02020400000000000000" pitchFamily="18" charset="-128"/>
              <a:ea typeface="UD デジタル 教科書体 NK" panose="02020400000000000000" pitchFamily="18" charset="-128"/>
              <a:cs typeface="+mn-cs"/>
            </a:rPr>
            <a:t>８０ｃｍ　　　２Ｌ</a:t>
          </a:r>
          <a:endParaRPr kumimoji="1" lang="en-US" sz="1100">
            <a:solidFill>
              <a:schemeClr val="lt1"/>
            </a:solidFill>
            <a:latin typeface="UD デジタル 教科書体 NK" panose="02020400000000000000" pitchFamily="18" charset="-128"/>
            <a:ea typeface="UD デジタル 教科書体 NK" panose="02020400000000000000" pitchFamily="18" charset="-128"/>
            <a:cs typeface="+mn-cs"/>
          </a:endParaRPr>
        </a:p>
        <a:p>
          <a:pPr algn="l">
            <a:lnSpc>
              <a:spcPts val="11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小柄な方は、ジュニアサイズもご検討ください。</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1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680868</xdr:colOff>
      <xdr:row>15</xdr:row>
      <xdr:rowOff>154642</xdr:rowOff>
    </xdr:from>
    <xdr:to>
      <xdr:col>18</xdr:col>
      <xdr:colOff>97608</xdr:colOff>
      <xdr:row>18</xdr:row>
      <xdr:rowOff>97297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9253368" y="4782671"/>
          <a:ext cx="3047446" cy="984802"/>
        </a:xfrm>
        <a:prstGeom prst="wedgeRectCallout">
          <a:avLst>
            <a:gd name="adj1" fmla="val 36855"/>
            <a:gd name="adj2" fmla="val -1790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・・・と，このように記入していきます。</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　この様式の下に注意書きがありますが、</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000" b="1" u="sng">
              <a:solidFill>
                <a:srgbClr val="FF0000"/>
              </a:solidFill>
              <a:latin typeface="UD デジタル 教科書体 NK" panose="02020400000000000000" pitchFamily="18" charset="-128"/>
              <a:ea typeface="UD デジタル 教科書体 NK" panose="02020400000000000000" pitchFamily="18" charset="-128"/>
            </a:rPr>
            <a:t>靴のサイズの小さい順で身長の低い方から</a:t>
          </a:r>
          <a:endParaRPr kumimoji="1" lang="en-US" altLang="ja-JP" sz="1000" b="1" u="sng">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記入していただきますのでよろしくお願いします。</a:t>
          </a:r>
        </a:p>
      </xdr:txBody>
    </xdr:sp>
    <xdr:clientData/>
  </xdr:twoCellAnchor>
  <xdr:twoCellAnchor>
    <xdr:from>
      <xdr:col>18</xdr:col>
      <xdr:colOff>347383</xdr:colOff>
      <xdr:row>16</xdr:row>
      <xdr:rowOff>228602</xdr:rowOff>
    </xdr:from>
    <xdr:to>
      <xdr:col>23</xdr:col>
      <xdr:colOff>392206</xdr:colOff>
      <xdr:row>20</xdr:row>
      <xdr:rowOff>246531</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12550589" y="5204014"/>
          <a:ext cx="3238499" cy="1407458"/>
        </a:xfrm>
        <a:prstGeom prst="wedgeRectCallout">
          <a:avLst>
            <a:gd name="adj1" fmla="val -15594"/>
            <a:gd name="adj2" fmla="val -172588"/>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　　　適応する身長　　　　　　　　ウェアサイズ</a:t>
          </a:r>
          <a:endParaRPr kumimoji="1" lang="en-US" altLang="ja-JP" sz="1100">
            <a:solidFill>
              <a:srgbClr val="0070C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１１５～１３５ｃｍ未満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ジュニア１３０（Ｊ１３０）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3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１２５～１４５ｃｍ未満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ジュニア１４０（Ｊ１４０）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4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１３５～１５５ｃｍ未満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ジュニア１５０（Ｊ１５０）</a:t>
          </a:r>
          <a:endParaRPr kumimoji="1" lang="en-US" altLang="ja-JP" sz="11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200"/>
            </a:lnSpc>
          </a:pPr>
          <a:r>
            <a:rPr kumimoji="1" lang="ja-JP" altLang="en-US" sz="1100">
              <a:solidFill>
                <a:srgbClr val="0070C0"/>
              </a:solidFill>
              <a:latin typeface="UD デジタル 教科書体 NK" panose="02020400000000000000" pitchFamily="18" charset="-128"/>
              <a:ea typeface="UD デジタル 教科書体 NK" panose="02020400000000000000" pitchFamily="18" charset="-128"/>
            </a:rPr>
            <a:t>１４５～１６５ｃｍ未満　　　　</a:t>
          </a: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ジュニア１６０（Ｊ１６０）</a:t>
          </a:r>
        </a:p>
      </xdr:txBody>
    </xdr:sp>
    <xdr:clientData/>
  </xdr:twoCellAnchor>
  <xdr:twoCellAnchor>
    <xdr:from>
      <xdr:col>13</xdr:col>
      <xdr:colOff>179855</xdr:colOff>
      <xdr:row>14</xdr:row>
      <xdr:rowOff>8966</xdr:rowOff>
    </xdr:from>
    <xdr:to>
      <xdr:col>16</xdr:col>
      <xdr:colOff>504265</xdr:colOff>
      <xdr:row>14</xdr:row>
      <xdr:rowOff>322730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8752355" y="4289613"/>
          <a:ext cx="2576792" cy="313764"/>
        </a:xfrm>
        <a:prstGeom prst="wedgeRectCallout">
          <a:avLst>
            <a:gd name="adj1" fmla="val 38597"/>
            <a:gd name="adj2" fmla="val -376779"/>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200"/>
            </a:lnSpc>
          </a:pPr>
          <a:r>
            <a:rPr kumimoji="1" lang="ja-JP" altLang="en-US" sz="1000">
              <a:solidFill>
                <a:srgbClr val="0070C0"/>
              </a:solidFill>
              <a:latin typeface="UD デジタル 教科書体 NK" panose="02020400000000000000" pitchFamily="18" charset="-128"/>
              <a:ea typeface="UD デジタル 教科書体 NK" panose="02020400000000000000" pitchFamily="18" charset="-128"/>
            </a:rPr>
            <a:t>日帰りのなどの場合に記入してください。</a:t>
          </a:r>
          <a:endParaRPr kumimoji="1" lang="en-US" altLang="ja-JP" sz="1000">
            <a:solidFill>
              <a:srgbClr val="0070C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9</xdr:col>
      <xdr:colOff>22412</xdr:colOff>
      <xdr:row>1</xdr:row>
      <xdr:rowOff>33618</xdr:rowOff>
    </xdr:from>
    <xdr:to>
      <xdr:col>9</xdr:col>
      <xdr:colOff>320069</xdr:colOff>
      <xdr:row>1</xdr:row>
      <xdr:rowOff>230421</xdr:rowOff>
    </xdr:to>
    <xdr:sp macro="" textlink="">
      <xdr:nvSpPr>
        <xdr:cNvPr id="5" name="テキスト ボックス 4">
          <a:extLst>
            <a:ext uri="{FF2B5EF4-FFF2-40B4-BE49-F238E27FC236}">
              <a16:creationId xmlns:a16="http://schemas.microsoft.com/office/drawing/2014/main" id="{5B09647D-45E1-4E89-95E4-10368BE718BF}"/>
            </a:ext>
          </a:extLst>
        </xdr:cNvPr>
        <xdr:cNvSpPr txBox="1"/>
      </xdr:nvSpPr>
      <xdr:spPr>
        <a:xfrm>
          <a:off x="6387353" y="302559"/>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0</xdr:colOff>
      <xdr:row>18</xdr:row>
      <xdr:rowOff>353786</xdr:rowOff>
    </xdr:from>
    <xdr:to>
      <xdr:col>62</xdr:col>
      <xdr:colOff>175237</xdr:colOff>
      <xdr:row>19</xdr:row>
      <xdr:rowOff>188120</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1239500" y="5668736"/>
          <a:ext cx="899137" cy="215334"/>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30480</xdr:colOff>
      <xdr:row>14</xdr:row>
      <xdr:rowOff>0</xdr:rowOff>
    </xdr:from>
    <xdr:to>
      <xdr:col>52</xdr:col>
      <xdr:colOff>41</xdr:colOff>
      <xdr:row>15</xdr:row>
      <xdr:rowOff>28575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8999855" y="4236641"/>
          <a:ext cx="1060967" cy="405606"/>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52</xdr:col>
      <xdr:colOff>0</xdr:colOff>
      <xdr:row>14</xdr:row>
      <xdr:rowOff>0</xdr:rowOff>
    </xdr:from>
    <xdr:to>
      <xdr:col>56</xdr:col>
      <xdr:colOff>180975</xdr:colOff>
      <xdr:row>15</xdr:row>
      <xdr:rowOff>47625</xdr:rowOff>
    </xdr:to>
    <xdr:sp macro="" textlink="">
      <xdr:nvSpPr>
        <xdr:cNvPr id="4" name="円/楕円 3">
          <a:extLst>
            <a:ext uri="{FF2B5EF4-FFF2-40B4-BE49-F238E27FC236}">
              <a16:creationId xmlns:a16="http://schemas.microsoft.com/office/drawing/2014/main" id="{00000000-0008-0000-0800-000004000000}"/>
            </a:ext>
          </a:extLst>
        </xdr:cNvPr>
        <xdr:cNvSpPr/>
      </xdr:nvSpPr>
      <xdr:spPr>
        <a:xfrm>
          <a:off x="21907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0</xdr:colOff>
      <xdr:row>14</xdr:row>
      <xdr:rowOff>0</xdr:rowOff>
    </xdr:from>
    <xdr:to>
      <xdr:col>67</xdr:col>
      <xdr:colOff>180975</xdr:colOff>
      <xdr:row>15</xdr:row>
      <xdr:rowOff>47625</xdr:rowOff>
    </xdr:to>
    <xdr:sp macro="" textlink="">
      <xdr:nvSpPr>
        <xdr:cNvPr id="5" name="円/楕円 4">
          <a:extLst>
            <a:ext uri="{FF2B5EF4-FFF2-40B4-BE49-F238E27FC236}">
              <a16:creationId xmlns:a16="http://schemas.microsoft.com/office/drawing/2014/main" id="{00000000-0008-0000-0800-000005000000}"/>
            </a:ext>
          </a:extLst>
        </xdr:cNvPr>
        <xdr:cNvSpPr/>
      </xdr:nvSpPr>
      <xdr:spPr>
        <a:xfrm>
          <a:off x="430530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68</xdr:col>
      <xdr:colOff>0</xdr:colOff>
      <xdr:row>14</xdr:row>
      <xdr:rowOff>0</xdr:rowOff>
    </xdr:from>
    <xdr:to>
      <xdr:col>72</xdr:col>
      <xdr:colOff>180975</xdr:colOff>
      <xdr:row>15</xdr:row>
      <xdr:rowOff>47625</xdr:rowOff>
    </xdr:to>
    <xdr:sp macro="" textlink="">
      <xdr:nvSpPr>
        <xdr:cNvPr id="6" name="円/楕円 5">
          <a:extLst>
            <a:ext uri="{FF2B5EF4-FFF2-40B4-BE49-F238E27FC236}">
              <a16:creationId xmlns:a16="http://schemas.microsoft.com/office/drawing/2014/main" id="{00000000-0008-0000-0800-000006000000}"/>
            </a:ext>
          </a:extLst>
        </xdr:cNvPr>
        <xdr:cNvSpPr/>
      </xdr:nvSpPr>
      <xdr:spPr>
        <a:xfrm>
          <a:off x="5162550" y="3762375"/>
          <a:ext cx="857250"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175259</xdr:colOff>
      <xdr:row>19</xdr:row>
      <xdr:rowOff>276225</xdr:rowOff>
    </xdr:from>
    <xdr:to>
      <xdr:col>78</xdr:col>
      <xdr:colOff>167672</xdr:colOff>
      <xdr:row>21</xdr:row>
      <xdr:rowOff>19050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6195059" y="5372100"/>
          <a:ext cx="1040163" cy="42862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72</xdr:col>
      <xdr:colOff>71783</xdr:colOff>
      <xdr:row>8</xdr:row>
      <xdr:rowOff>276224</xdr:rowOff>
    </xdr:from>
    <xdr:to>
      <xdr:col>73</xdr:col>
      <xdr:colOff>159188</xdr:colOff>
      <xdr:row>9</xdr:row>
      <xdr:rowOff>247649</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13760569" y="2630260"/>
          <a:ext cx="264298" cy="257175"/>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63</xdr:col>
      <xdr:colOff>54430</xdr:colOff>
      <xdr:row>17</xdr:row>
      <xdr:rowOff>163284</xdr:rowOff>
    </xdr:from>
    <xdr:to>
      <xdr:col>72</xdr:col>
      <xdr:colOff>122465</xdr:colOff>
      <xdr:row>21</xdr:row>
      <xdr:rowOff>285750</xdr:rowOff>
    </xdr:to>
    <xdr:sp macro="" textlink="">
      <xdr:nvSpPr>
        <xdr:cNvPr id="9" name="角丸四角形吹き出し 8">
          <a:extLst>
            <a:ext uri="{FF2B5EF4-FFF2-40B4-BE49-F238E27FC236}">
              <a16:creationId xmlns:a16="http://schemas.microsoft.com/office/drawing/2014/main" id="{00000000-0008-0000-0800-000009000000}"/>
            </a:ext>
          </a:extLst>
        </xdr:cNvPr>
        <xdr:cNvSpPr/>
      </xdr:nvSpPr>
      <xdr:spPr>
        <a:xfrm>
          <a:off x="11960680" y="5415641"/>
          <a:ext cx="1782535" cy="1074966"/>
        </a:xfrm>
        <a:prstGeom prst="wedgeRoundRectCallout">
          <a:avLst>
            <a:gd name="adj1" fmla="val -60912"/>
            <a:gd name="adj2" fmla="val 398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200">
              <a:solidFill>
                <a:schemeClr val="tx1"/>
              </a:solidFill>
              <a:latin typeface="UD デジタル 教科書体 NK" panose="02020400000000000000" pitchFamily="18" charset="-128"/>
              <a:ea typeface="UD デジタル 教科書体 NK" panose="02020400000000000000" pitchFamily="18" charset="-128"/>
            </a:rPr>
            <a:t>えぼしスキー場の①カレーとん汁セット②牛丼とん汁セットは、平日のみ注文することができます。</a:t>
          </a:r>
          <a:endParaRPr kumimoji="1" lang="en-US" altLang="ja-JP" sz="1200">
            <a:solidFill>
              <a:schemeClr val="tx1"/>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48</xdr:col>
      <xdr:colOff>81643</xdr:colOff>
      <xdr:row>18</xdr:row>
      <xdr:rowOff>149679</xdr:rowOff>
    </xdr:from>
    <xdr:to>
      <xdr:col>55</xdr:col>
      <xdr:colOff>71352</xdr:colOff>
      <xdr:row>22</xdr:row>
      <xdr:rowOff>15765</xdr:rowOff>
    </xdr:to>
    <xdr:sp macro="" textlink="">
      <xdr:nvSpPr>
        <xdr:cNvPr id="10" name="角丸四角形吹き出し 9">
          <a:extLst>
            <a:ext uri="{FF2B5EF4-FFF2-40B4-BE49-F238E27FC236}">
              <a16:creationId xmlns:a16="http://schemas.microsoft.com/office/drawing/2014/main" id="{00000000-0008-0000-0800-00000A000000}"/>
            </a:ext>
          </a:extLst>
        </xdr:cNvPr>
        <xdr:cNvSpPr/>
      </xdr:nvSpPr>
      <xdr:spPr>
        <a:xfrm>
          <a:off x="9239250" y="5102679"/>
          <a:ext cx="1418459" cy="968265"/>
        </a:xfrm>
        <a:prstGeom prst="wedgeRoundRectCallout">
          <a:avLst>
            <a:gd name="adj1" fmla="val -29443"/>
            <a:gd name="adj2" fmla="val 8085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300"/>
            </a:lnSpc>
          </a:pPr>
          <a:r>
            <a:rPr kumimoji="1" lang="ja-JP" altLang="en-US" sz="1100">
              <a:solidFill>
                <a:sysClr val="windowText" lastClr="000000"/>
              </a:solidFill>
              <a:latin typeface="UD デジタル 教科書体 NK" panose="02020400000000000000" pitchFamily="18" charset="-128"/>
              <a:ea typeface="UD デジタル 教科書体 NK" panose="02020400000000000000" pitchFamily="18" charset="-128"/>
            </a:rPr>
            <a:t>未就学児もこちらの欄にご記入ください。</a:t>
          </a:r>
        </a:p>
      </xdr:txBody>
    </xdr:sp>
    <xdr:clientData/>
  </xdr:twoCellAnchor>
  <xdr:twoCellAnchor>
    <xdr:from>
      <xdr:col>36</xdr:col>
      <xdr:colOff>65433</xdr:colOff>
      <xdr:row>9</xdr:row>
      <xdr:rowOff>11905</xdr:rowOff>
    </xdr:from>
    <xdr:to>
      <xdr:col>37</xdr:col>
      <xdr:colOff>123072</xdr:colOff>
      <xdr:row>9</xdr:row>
      <xdr:rowOff>271064</xdr:rowOff>
    </xdr:to>
    <xdr:sp macro="" textlink="">
      <xdr:nvSpPr>
        <xdr:cNvPr id="11" name="円/楕円 7">
          <a:extLst>
            <a:ext uri="{FF2B5EF4-FFF2-40B4-BE49-F238E27FC236}">
              <a16:creationId xmlns:a16="http://schemas.microsoft.com/office/drawing/2014/main" id="{646861D9-1F6B-3CB9-4389-F25F491AB0EB}"/>
            </a:ext>
          </a:extLst>
        </xdr:cNvPr>
        <xdr:cNvSpPr/>
      </xdr:nvSpPr>
      <xdr:spPr>
        <a:xfrm>
          <a:off x="6881761" y="2631280"/>
          <a:ext cx="265999" cy="259159"/>
        </a:xfrm>
        <a:prstGeom prst="ellipse">
          <a:avLst/>
        </a:prstGeom>
        <a:solidFill>
          <a:schemeClr val="accent1">
            <a:alpha val="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42000</xdr:rowOff>
    </xdr:from>
    <xdr:to>
      <xdr:col>3</xdr:col>
      <xdr:colOff>167550</xdr:colOff>
      <xdr:row>4</xdr:row>
      <xdr:rowOff>0</xdr:rowOff>
    </xdr:to>
    <xdr:sp macro="" textlink="">
      <xdr:nvSpPr>
        <xdr:cNvPr id="2" name="円/楕円 1">
          <a:extLst>
            <a:ext uri="{FF2B5EF4-FFF2-40B4-BE49-F238E27FC236}">
              <a16:creationId xmlns:a16="http://schemas.microsoft.com/office/drawing/2014/main" id="{33A795D6-4028-4955-B23F-933F0FDD2AF8}"/>
            </a:ext>
          </a:extLst>
        </xdr:cNvPr>
        <xdr:cNvSpPr/>
      </xdr:nvSpPr>
      <xdr:spPr>
        <a:xfrm>
          <a:off x="266700" y="375375"/>
          <a:ext cx="700950" cy="7104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29</xdr:col>
      <xdr:colOff>0</xdr:colOff>
      <xdr:row>1</xdr:row>
      <xdr:rowOff>0</xdr:rowOff>
    </xdr:from>
    <xdr:to>
      <xdr:col>31</xdr:col>
      <xdr:colOff>167550</xdr:colOff>
      <xdr:row>3</xdr:row>
      <xdr:rowOff>177075</xdr:rowOff>
    </xdr:to>
    <xdr:sp macro="" textlink="">
      <xdr:nvSpPr>
        <xdr:cNvPr id="3" name="円/楕円 1">
          <a:extLst>
            <a:ext uri="{FF2B5EF4-FFF2-40B4-BE49-F238E27FC236}">
              <a16:creationId xmlns:a16="http://schemas.microsoft.com/office/drawing/2014/main" id="{BF241CD7-CBF1-495F-8B3C-BC3EA9CDED99}"/>
            </a:ext>
          </a:extLst>
        </xdr:cNvPr>
        <xdr:cNvSpPr/>
      </xdr:nvSpPr>
      <xdr:spPr>
        <a:xfrm>
          <a:off x="7686675" y="333375"/>
          <a:ext cx="700950" cy="720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lang="ja-JP" altLang="en-US" sz="3200" b="0">
              <a:latin typeface="ＤＦ特太ゴシック体" panose="020B0509000000000000" pitchFamily="49" charset="-128"/>
              <a:ea typeface="ＤＦ特太ゴシック体" panose="020B0509000000000000" pitchFamily="49" charset="-128"/>
            </a:rPr>
            <a:t>秘</a:t>
          </a:r>
          <a:endParaRPr lang="ja-JP" altLang="en-US" b="0">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43</xdr:col>
      <xdr:colOff>9525</xdr:colOff>
      <xdr:row>5</xdr:row>
      <xdr:rowOff>1019175</xdr:rowOff>
    </xdr:from>
    <xdr:to>
      <xdr:col>51</xdr:col>
      <xdr:colOff>228600</xdr:colOff>
      <xdr:row>7</xdr:row>
      <xdr:rowOff>66675</xdr:rowOff>
    </xdr:to>
    <xdr:sp macro="" textlink="">
      <xdr:nvSpPr>
        <xdr:cNvPr id="4" name="四角形吹き出し 15">
          <a:extLst>
            <a:ext uri="{FF2B5EF4-FFF2-40B4-BE49-F238E27FC236}">
              <a16:creationId xmlns:a16="http://schemas.microsoft.com/office/drawing/2014/main" id="{663FCADB-A933-4D87-842D-0B5F2C7C048B}"/>
            </a:ext>
          </a:extLst>
        </xdr:cNvPr>
        <xdr:cNvSpPr/>
      </xdr:nvSpPr>
      <xdr:spPr>
        <a:xfrm>
          <a:off x="11430000" y="2238375"/>
          <a:ext cx="2352675" cy="561975"/>
        </a:xfrm>
        <a:prstGeom prst="wedgeRectCallout">
          <a:avLst>
            <a:gd name="adj1" fmla="val -67286"/>
            <a:gd name="adj2" fmla="val 4673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団体名、利用月日は、申請書を入力すると反映されます。</a:t>
          </a:r>
          <a:endParaRPr kumimoji="1" lang="en-US" altLang="ja-JP" sz="1050"/>
        </a:p>
      </xdr:txBody>
    </xdr:sp>
    <xdr:clientData/>
  </xdr:twoCellAnchor>
  <xdr:twoCellAnchor>
    <xdr:from>
      <xdr:col>45</xdr:col>
      <xdr:colOff>123826</xdr:colOff>
      <xdr:row>14</xdr:row>
      <xdr:rowOff>142875</xdr:rowOff>
    </xdr:from>
    <xdr:to>
      <xdr:col>54</xdr:col>
      <xdr:colOff>161926</xdr:colOff>
      <xdr:row>17</xdr:row>
      <xdr:rowOff>76200</xdr:rowOff>
    </xdr:to>
    <xdr:sp macro="" textlink="">
      <xdr:nvSpPr>
        <xdr:cNvPr id="5" name="四角形吹き出し 16">
          <a:extLst>
            <a:ext uri="{FF2B5EF4-FFF2-40B4-BE49-F238E27FC236}">
              <a16:creationId xmlns:a16="http://schemas.microsoft.com/office/drawing/2014/main" id="{06176909-333D-40FA-872C-ADDF18BE358D}"/>
            </a:ext>
          </a:extLst>
        </xdr:cNvPr>
        <xdr:cNvSpPr/>
      </xdr:nvSpPr>
      <xdr:spPr>
        <a:xfrm>
          <a:off x="12077701" y="4476750"/>
          <a:ext cx="2438400" cy="561975"/>
        </a:xfrm>
        <a:prstGeom prst="wedgeRectCallout">
          <a:avLst>
            <a:gd name="adj1" fmla="val -45828"/>
            <a:gd name="adj2" fmla="val 6877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こちらにチェックの入っている書類は、自然の家への提出は不要です。</a:t>
          </a:r>
          <a:endParaRPr kumimoji="1" lang="en-US" altLang="ja-JP" sz="1050"/>
        </a:p>
      </xdr:txBody>
    </xdr:sp>
    <xdr:clientData/>
  </xdr:twoCellAnchor>
  <xdr:twoCellAnchor>
    <xdr:from>
      <xdr:col>45</xdr:col>
      <xdr:colOff>1</xdr:colOff>
      <xdr:row>22</xdr:row>
      <xdr:rowOff>9525</xdr:rowOff>
    </xdr:from>
    <xdr:to>
      <xdr:col>54</xdr:col>
      <xdr:colOff>38101</xdr:colOff>
      <xdr:row>23</xdr:row>
      <xdr:rowOff>47625</xdr:rowOff>
    </xdr:to>
    <xdr:sp macro="" textlink="">
      <xdr:nvSpPr>
        <xdr:cNvPr id="6" name="四角形吹き出し 17">
          <a:extLst>
            <a:ext uri="{FF2B5EF4-FFF2-40B4-BE49-F238E27FC236}">
              <a16:creationId xmlns:a16="http://schemas.microsoft.com/office/drawing/2014/main" id="{7C4D07AF-CC1B-4D6A-9E50-50791016293E}"/>
            </a:ext>
          </a:extLst>
        </xdr:cNvPr>
        <xdr:cNvSpPr/>
      </xdr:nvSpPr>
      <xdr:spPr>
        <a:xfrm>
          <a:off x="11953876" y="6096000"/>
          <a:ext cx="2438400" cy="323850"/>
        </a:xfrm>
        <a:prstGeom prst="wedgeRectCallout">
          <a:avLst>
            <a:gd name="adj1" fmla="val -46219"/>
            <a:gd name="adj2" fmla="val 8347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a:t>できるだけ詳しく御記入ください。</a:t>
          </a:r>
          <a:endParaRPr kumimoji="1" lang="en-US" altLang="ja-JP" sz="105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54429</xdr:colOff>
      <xdr:row>45</xdr:row>
      <xdr:rowOff>0</xdr:rowOff>
    </xdr:from>
    <xdr:to>
      <xdr:col>58</xdr:col>
      <xdr:colOff>81643</xdr:colOff>
      <xdr:row>47</xdr:row>
      <xdr:rowOff>157387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1375572" y="8586107"/>
          <a:ext cx="3211285"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スキー講師を依頼していない団体は、スキー講師打合せはありません。</a:t>
          </a:r>
        </a:p>
      </xdr:txBody>
    </xdr:sp>
    <xdr:clientData/>
  </xdr:twoCellAnchor>
  <xdr:twoCellAnchor>
    <xdr:from>
      <xdr:col>45</xdr:col>
      <xdr:colOff>29936</xdr:colOff>
      <xdr:row>38</xdr:row>
      <xdr:rowOff>29936</xdr:rowOff>
    </xdr:from>
    <xdr:to>
      <xdr:col>58</xdr:col>
      <xdr:colOff>54429</xdr:colOff>
      <xdr:row>41</xdr:row>
      <xdr:rowOff>10430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1351079" y="7377793"/>
          <a:ext cx="3208564" cy="51117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スキーオリエンテーションが有の場合は、体育館で実施することになります。</a:t>
          </a:r>
        </a:p>
      </xdr:txBody>
    </xdr:sp>
    <xdr:clientData/>
  </xdr:twoCellAnchor>
  <xdr:twoCellAnchor>
    <xdr:from>
      <xdr:col>43</xdr:col>
      <xdr:colOff>-1</xdr:colOff>
      <xdr:row>83</xdr:row>
      <xdr:rowOff>54428</xdr:rowOff>
    </xdr:from>
    <xdr:to>
      <xdr:col>59</xdr:col>
      <xdr:colOff>217713</xdr:colOff>
      <xdr:row>84</xdr:row>
      <xdr:rowOff>81642</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0831285" y="15117535"/>
          <a:ext cx="4136571" cy="20410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利用事前研修会で決めた時間・場所を記入してください。</a:t>
          </a:r>
          <a:endParaRPr kumimoji="1" lang="en-US" altLang="ja-JP" sz="1200">
            <a:solidFill>
              <a:srgbClr val="FF0000"/>
            </a:solidFill>
            <a:latin typeface="UD デジタル 教科書体 NK" panose="02020400000000000000" pitchFamily="18" charset="-128"/>
            <a:ea typeface="UD デジタル 教科書体 NK" panose="02020400000000000000" pitchFamily="18" charset="-128"/>
          </a:endParaRPr>
        </a:p>
        <a:p>
          <a:pPr algn="l">
            <a:lnSpc>
              <a:spcPts val="1000"/>
            </a:lnSpc>
          </a:pPr>
          <a:endPar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61</xdr:col>
      <xdr:colOff>27213</xdr:colOff>
      <xdr:row>73</xdr:row>
      <xdr:rowOff>81644</xdr:rowOff>
    </xdr:from>
    <xdr:to>
      <xdr:col>78</xdr:col>
      <xdr:colOff>176892</xdr:colOff>
      <xdr:row>74</xdr:row>
      <xdr:rowOff>149680</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15348856" y="13375823"/>
          <a:ext cx="4408715" cy="24492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トラックへの積み込みを希望する場合は、時間も記入します。</a:t>
          </a:r>
        </a:p>
      </xdr:txBody>
    </xdr:sp>
    <xdr:clientData/>
  </xdr:twoCellAnchor>
  <xdr:twoCellAnchor>
    <xdr:from>
      <xdr:col>62</xdr:col>
      <xdr:colOff>190501</xdr:colOff>
      <xdr:row>42</xdr:row>
      <xdr:rowOff>40821</xdr:rowOff>
    </xdr:from>
    <xdr:to>
      <xdr:col>79</xdr:col>
      <xdr:colOff>54430</xdr:colOff>
      <xdr:row>44</xdr:row>
      <xdr:rowOff>108857</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15675430" y="8096250"/>
          <a:ext cx="4027714" cy="42182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000"/>
            </a:lnSpc>
          </a:pPr>
          <a:r>
            <a:rPr kumimoji="1" lang="ja-JP" altLang="en-US" sz="1200">
              <a:solidFill>
                <a:srgbClr val="FF0000"/>
              </a:solidFill>
              <a:latin typeface="UD デジタル 教科書体 NK" panose="02020400000000000000" pitchFamily="18" charset="-128"/>
              <a:ea typeface="UD デジタル 教科書体 NK" panose="02020400000000000000" pitchFamily="18" charset="-128"/>
            </a:rPr>
            <a:t>自然の家で、歩くスキー・かんじき・そりすべり等の活動も可能です。</a:t>
          </a:r>
        </a:p>
      </xdr:txBody>
    </xdr:sp>
    <xdr:clientData/>
  </xdr:twoCellAnchor>
  <xdr:twoCellAnchor>
    <xdr:from>
      <xdr:col>40</xdr:col>
      <xdr:colOff>13607</xdr:colOff>
      <xdr:row>7</xdr:row>
      <xdr:rowOff>149678</xdr:rowOff>
    </xdr:from>
    <xdr:to>
      <xdr:col>48</xdr:col>
      <xdr:colOff>136071</xdr:colOff>
      <xdr:row>11</xdr:row>
      <xdr:rowOff>13607</xdr:rowOff>
    </xdr:to>
    <xdr:sp macro="" textlink="">
      <xdr:nvSpPr>
        <xdr:cNvPr id="13" name="角丸四角形吹き出し 12">
          <a:extLst>
            <a:ext uri="{FF2B5EF4-FFF2-40B4-BE49-F238E27FC236}">
              <a16:creationId xmlns:a16="http://schemas.microsoft.com/office/drawing/2014/main" id="{00000000-0008-0000-0B00-00000D000000}"/>
            </a:ext>
          </a:extLst>
        </xdr:cNvPr>
        <xdr:cNvSpPr/>
      </xdr:nvSpPr>
      <xdr:spPr>
        <a:xfrm>
          <a:off x="10110107" y="2136321"/>
          <a:ext cx="2081893" cy="639536"/>
        </a:xfrm>
        <a:prstGeom prst="wedgeRoundRectCallout">
          <a:avLst>
            <a:gd name="adj1" fmla="val -7108"/>
            <a:gd name="adj2" fmla="val 7586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rPr>
            <a:t>スキー・トレッキングなど活動のグループを記入してください。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464344</xdr:colOff>
      <xdr:row>30</xdr:row>
      <xdr:rowOff>11906</xdr:rowOff>
    </xdr:from>
    <xdr:to>
      <xdr:col>13</xdr:col>
      <xdr:colOff>685061</xdr:colOff>
      <xdr:row>30</xdr:row>
      <xdr:rowOff>211931</xdr:rowOff>
    </xdr:to>
    <xdr:sp macro="" textlink="">
      <xdr:nvSpPr>
        <xdr:cNvPr id="5" name="楕円 4">
          <a:extLst>
            <a:ext uri="{FF2B5EF4-FFF2-40B4-BE49-F238E27FC236}">
              <a16:creationId xmlns:a16="http://schemas.microsoft.com/office/drawing/2014/main" id="{00000000-0008-0000-0C00-000005000000}"/>
            </a:ext>
          </a:extLst>
        </xdr:cNvPr>
        <xdr:cNvSpPr/>
      </xdr:nvSpPr>
      <xdr:spPr>
        <a:xfrm>
          <a:off x="9929813" y="8060531"/>
          <a:ext cx="220717"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10" name="角丸四角形吹き出し 9">
          <a:extLst>
            <a:ext uri="{FF2B5EF4-FFF2-40B4-BE49-F238E27FC236}">
              <a16:creationId xmlns:a16="http://schemas.microsoft.com/office/drawing/2014/main" id="{00000000-0008-0000-0C00-00000A000000}"/>
            </a:ext>
          </a:extLst>
        </xdr:cNvPr>
        <xdr:cNvSpPr/>
      </xdr:nvSpPr>
      <xdr:spPr>
        <a:xfrm>
          <a:off x="11941968" y="8893968"/>
          <a:ext cx="2119313" cy="1226344"/>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7</xdr:col>
      <xdr:colOff>357187</xdr:colOff>
      <xdr:row>4</xdr:row>
      <xdr:rowOff>23812</xdr:rowOff>
    </xdr:from>
    <xdr:to>
      <xdr:col>7</xdr:col>
      <xdr:colOff>654844</xdr:colOff>
      <xdr:row>4</xdr:row>
      <xdr:rowOff>220615</xdr:rowOff>
    </xdr:to>
    <xdr:sp macro="" textlink="">
      <xdr:nvSpPr>
        <xdr:cNvPr id="2" name="テキスト ボックス 1">
          <a:extLst>
            <a:ext uri="{FF2B5EF4-FFF2-40B4-BE49-F238E27FC236}">
              <a16:creationId xmlns:a16="http://schemas.microsoft.com/office/drawing/2014/main" id="{225F65CC-2028-4A49-8ECA-BC8639C38AEC}"/>
            </a:ext>
          </a:extLst>
        </xdr:cNvPr>
        <xdr:cNvSpPr txBox="1"/>
      </xdr:nvSpPr>
      <xdr:spPr>
        <a:xfrm>
          <a:off x="5107781" y="988218"/>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525859</xdr:colOff>
      <xdr:row>30</xdr:row>
      <xdr:rowOff>11906</xdr:rowOff>
    </xdr:from>
    <xdr:to>
      <xdr:col>14</xdr:col>
      <xdr:colOff>56014</xdr:colOff>
      <xdr:row>30</xdr:row>
      <xdr:rowOff>211931</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10001250" y="8108156"/>
          <a:ext cx="214764" cy="2000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424656</xdr:colOff>
      <xdr:row>23</xdr:row>
      <xdr:rowOff>123029</xdr:rowOff>
    </xdr:from>
    <xdr:to>
      <xdr:col>16</xdr:col>
      <xdr:colOff>424656</xdr:colOff>
      <xdr:row>29</xdr:row>
      <xdr:rowOff>125013</xdr:rowOff>
    </xdr:to>
    <xdr:sp macro="" textlink="">
      <xdr:nvSpPr>
        <xdr:cNvPr id="4" name="角丸四角形吹き出し 3">
          <a:extLst>
            <a:ext uri="{FF2B5EF4-FFF2-40B4-BE49-F238E27FC236}">
              <a16:creationId xmlns:a16="http://schemas.microsoft.com/office/drawing/2014/main" id="{00000000-0008-0000-0D00-000004000000}"/>
            </a:ext>
          </a:extLst>
        </xdr:cNvPr>
        <xdr:cNvSpPr/>
      </xdr:nvSpPr>
      <xdr:spPr>
        <a:xfrm>
          <a:off x="9900047" y="6353967"/>
          <a:ext cx="2053828" cy="1629171"/>
        </a:xfrm>
        <a:prstGeom prst="wedgeRoundRectCallout">
          <a:avLst>
            <a:gd name="adj1" fmla="val -104281"/>
            <a:gd name="adj2" fmla="val -779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rgbClr val="FF0000"/>
              </a:solidFill>
              <a:effectLst/>
              <a:latin typeface="UD デジタル 教科書体 NK" panose="02020400000000000000" pitchFamily="18" charset="-128"/>
              <a:ea typeface="UD デジタル 教科書体 NK" panose="02020400000000000000" pitchFamily="18" charset="-128"/>
              <a:cs typeface="+mn-cs"/>
            </a:rPr>
            <a:t>小中学生および高校生を含まない一般団体と，家族利用の場合は、引率者となる方は発生しません。成人の方々は一般料金になります。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lnSpc>
              <a:spcPts val="1200"/>
            </a:lnSpc>
          </a:pPr>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16</xdr:col>
      <xdr:colOff>404812</xdr:colOff>
      <xdr:row>33</xdr:row>
      <xdr:rowOff>130968</xdr:rowOff>
    </xdr:from>
    <xdr:to>
      <xdr:col>19</xdr:col>
      <xdr:colOff>452437</xdr:colOff>
      <xdr:row>39</xdr:row>
      <xdr:rowOff>71437</xdr:rowOff>
    </xdr:to>
    <xdr:sp macro="" textlink="">
      <xdr:nvSpPr>
        <xdr:cNvPr id="5" name="角丸四角形吹き出し 4">
          <a:extLst>
            <a:ext uri="{FF2B5EF4-FFF2-40B4-BE49-F238E27FC236}">
              <a16:creationId xmlns:a16="http://schemas.microsoft.com/office/drawing/2014/main" id="{00000000-0008-0000-0D00-000005000000}"/>
            </a:ext>
          </a:extLst>
        </xdr:cNvPr>
        <xdr:cNvSpPr/>
      </xdr:nvSpPr>
      <xdr:spPr>
        <a:xfrm>
          <a:off x="11930062" y="8903493"/>
          <a:ext cx="2105025" cy="1235869"/>
        </a:xfrm>
        <a:prstGeom prst="wedgeRoundRectCallout">
          <a:avLst>
            <a:gd name="adj1" fmla="val -72494"/>
            <a:gd name="adj2" fmla="val -5589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昼食については平日のみです。</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rtl="0"/>
          <a:r>
            <a:rPr lang="ja-JP" altLang="ja-JP" sz="1100" b="1" i="0" baseline="0">
              <a:solidFill>
                <a:srgbClr val="FF0000"/>
              </a:solidFill>
              <a:effectLst/>
              <a:latin typeface="UD デジタル 教科書体 NK" panose="02020400000000000000" pitchFamily="18" charset="-128"/>
              <a:ea typeface="UD デジタル 教科書体 NK" panose="02020400000000000000" pitchFamily="18" charset="-128"/>
              <a:cs typeface="+mn-cs"/>
            </a:rPr>
            <a:t>土日祝日利用の場合は利用できません。</a:t>
          </a:r>
          <a:endParaRPr lang="ja-JP" altLang="ja-JP">
            <a:solidFill>
              <a:srgbClr val="FF0000"/>
            </a:solidFill>
            <a:effectLst/>
            <a:latin typeface="UD デジタル 教科書体 NK" panose="02020400000000000000" pitchFamily="18" charset="-128"/>
            <a:ea typeface="UD デジタル 教科書体 NK" panose="02020400000000000000" pitchFamily="18" charset="-128"/>
          </a:endParaRPr>
        </a:p>
        <a:p>
          <a:pPr algn="l"/>
          <a:endParaRPr kumimoji="1" lang="ja-JP" altLang="en-US" sz="1100">
            <a:solidFill>
              <a:srgbClr val="FF0000"/>
            </a:solidFill>
            <a:latin typeface="UD デジタル 教科書体 NK" panose="02020400000000000000" pitchFamily="18" charset="-128"/>
            <a:ea typeface="UD デジタル 教科書体 NK" panose="02020400000000000000" pitchFamily="18" charset="-128"/>
          </a:endParaRPr>
        </a:p>
      </xdr:txBody>
    </xdr:sp>
    <xdr:clientData/>
  </xdr:twoCellAnchor>
  <xdr:twoCellAnchor>
    <xdr:from>
      <xdr:col>7</xdr:col>
      <xdr:colOff>357187</xdr:colOff>
      <xdr:row>4</xdr:row>
      <xdr:rowOff>23812</xdr:rowOff>
    </xdr:from>
    <xdr:to>
      <xdr:col>7</xdr:col>
      <xdr:colOff>654844</xdr:colOff>
      <xdr:row>4</xdr:row>
      <xdr:rowOff>220615</xdr:rowOff>
    </xdr:to>
    <xdr:sp macro="" textlink="">
      <xdr:nvSpPr>
        <xdr:cNvPr id="3" name="テキスト ボックス 2">
          <a:extLst>
            <a:ext uri="{FF2B5EF4-FFF2-40B4-BE49-F238E27FC236}">
              <a16:creationId xmlns:a16="http://schemas.microsoft.com/office/drawing/2014/main" id="{F0E8621B-AC5E-47B2-AA6D-11FEF4AE2F1B}"/>
            </a:ext>
          </a:extLst>
        </xdr:cNvPr>
        <xdr:cNvSpPr txBox="1"/>
      </xdr:nvSpPr>
      <xdr:spPr>
        <a:xfrm>
          <a:off x="5119687" y="995362"/>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702464</xdr:colOff>
      <xdr:row>9</xdr:row>
      <xdr:rowOff>59536</xdr:rowOff>
    </xdr:from>
    <xdr:to>
      <xdr:col>6</xdr:col>
      <xdr:colOff>214309</xdr:colOff>
      <xdr:row>9</xdr:row>
      <xdr:rowOff>256339</xdr:rowOff>
    </xdr:to>
    <xdr:sp macro="" textlink="">
      <xdr:nvSpPr>
        <xdr:cNvPr id="2" name="テキスト ボックス 1">
          <a:extLst>
            <a:ext uri="{FF2B5EF4-FFF2-40B4-BE49-F238E27FC236}">
              <a16:creationId xmlns:a16="http://schemas.microsoft.com/office/drawing/2014/main" id="{B8385115-F3B1-4543-8E8A-ECBFC6E7767B}"/>
            </a:ext>
          </a:extLst>
        </xdr:cNvPr>
        <xdr:cNvSpPr txBox="1"/>
      </xdr:nvSpPr>
      <xdr:spPr>
        <a:xfrm>
          <a:off x="4155277" y="1952630"/>
          <a:ext cx="297657" cy="1968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720DD6D\share\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村上　智幸" id="{F1B453FE-F7B0-44F7-B921-FE1EEC59219F}" userId="S::murakami-to095@pref.miyagi.lg.jp::b8a16e35-6cf7-4405-84e0-fdb9b7f00d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A24" dT="2025-12-18T00:10:41.79" personId="{F1B453FE-F7B0-44F7-B921-FE1EEC59219F}" id="{3CFE05FC-4DE7-46E6-A323-16F09077FCA8}">
    <text xml:space="preserve">日時「2026/1/11」と入力してください。
</text>
  </threadedComment>
  <threadedComment ref="AA25" dT="2025-12-18T00:10:24.46" personId="{F1B453FE-F7B0-44F7-B921-FE1EEC59219F}" id="{9C72B18A-9966-423F-AF06-64F68E84194F}">
    <text xml:space="preserve">日時「2026/1/11」と入力してください。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E5" dT="2025-12-19T01:20:21.63" personId="{F1B453FE-F7B0-44F7-B921-FE1EEC59219F}" id="{61E5B25B-A8EC-4860-9CAA-B806FAACB30E}">
    <text>当日、連絡のつく番号を入力してください。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K31"/>
  <sheetViews>
    <sheetView view="pageBreakPreview" topLeftCell="A6" zoomScale="70" zoomScaleNormal="100" zoomScaleSheetLayoutView="70" workbookViewId="0">
      <selection activeCell="R30" sqref="R30"/>
    </sheetView>
  </sheetViews>
  <sheetFormatPr defaultRowHeight="13.5"/>
  <cols>
    <col min="1" max="1" width="3" style="1" customWidth="1"/>
    <col min="2" max="2" width="18.375" style="1" bestFit="1" customWidth="1"/>
    <col min="3" max="6" width="9" style="1"/>
    <col min="7" max="7" width="9" style="1" customWidth="1"/>
    <col min="8" max="9" width="12.5" style="1" customWidth="1"/>
    <col min="10" max="16384" width="9" style="1"/>
  </cols>
  <sheetData>
    <row r="1" spans="1:11" ht="31.5">
      <c r="A1" s="514" t="str">
        <f ca="1">RIGHT(CELL("filename",A1),LEN(CELL("filename",A1))-FIND("]",CELL("filename",A1)))</f>
        <v>令和７年度　冬型事務手続き資料集</v>
      </c>
      <c r="B1" s="514"/>
      <c r="C1" s="514"/>
      <c r="D1" s="514"/>
      <c r="E1" s="514"/>
      <c r="F1" s="514"/>
      <c r="G1" s="514"/>
      <c r="H1" s="514"/>
      <c r="I1" s="514"/>
      <c r="J1" s="514"/>
      <c r="K1" s="33"/>
    </row>
    <row r="2" spans="1:11" ht="45" customHeight="1">
      <c r="A2" s="26"/>
      <c r="B2" s="27"/>
      <c r="C2" s="27"/>
      <c r="D2" s="27"/>
      <c r="E2" s="27"/>
      <c r="F2" s="27"/>
      <c r="G2" s="27"/>
      <c r="H2" s="27"/>
      <c r="I2" s="27"/>
      <c r="J2" s="27"/>
      <c r="K2" s="27"/>
    </row>
    <row r="3" spans="1:11" ht="20.25">
      <c r="A3" s="26" t="s">
        <v>505</v>
      </c>
      <c r="B3" s="27"/>
      <c r="C3" s="27"/>
      <c r="D3" s="27"/>
      <c r="E3" s="27"/>
      <c r="F3" s="27"/>
      <c r="G3" s="27"/>
      <c r="H3" s="27"/>
      <c r="I3" s="27"/>
      <c r="J3" s="27"/>
      <c r="K3" s="27"/>
    </row>
    <row r="4" spans="1:11" ht="15.75">
      <c r="A4" s="27"/>
      <c r="B4" s="513" t="s">
        <v>501</v>
      </c>
      <c r="C4" s="513"/>
      <c r="D4" s="513"/>
      <c r="E4" s="513"/>
      <c r="F4" s="513"/>
      <c r="G4" s="513"/>
      <c r="H4" s="28" t="s">
        <v>627</v>
      </c>
      <c r="I4" s="27"/>
      <c r="J4" s="27" t="s">
        <v>584</v>
      </c>
      <c r="K4" s="27"/>
    </row>
    <row r="5" spans="1:11" ht="15.75">
      <c r="A5" s="27"/>
      <c r="B5" s="513" t="s">
        <v>502</v>
      </c>
      <c r="C5" s="513"/>
      <c r="D5" s="513"/>
      <c r="E5" s="513"/>
      <c r="F5" s="513"/>
      <c r="G5" s="513"/>
      <c r="H5" s="513"/>
      <c r="I5" s="27"/>
      <c r="J5" s="27" t="s">
        <v>585</v>
      </c>
      <c r="K5" s="27"/>
    </row>
    <row r="6" spans="1:11" ht="45" customHeight="1">
      <c r="A6" s="29"/>
      <c r="B6" s="27"/>
      <c r="C6" s="27"/>
      <c r="D6" s="27"/>
      <c r="E6" s="27"/>
      <c r="F6" s="27"/>
      <c r="G6" s="27"/>
      <c r="H6" s="27"/>
      <c r="I6" s="27"/>
      <c r="J6" s="27"/>
      <c r="K6" s="27"/>
    </row>
    <row r="7" spans="1:11" ht="20.25">
      <c r="A7" s="26" t="s">
        <v>503</v>
      </c>
      <c r="B7" s="27"/>
      <c r="C7" s="27"/>
      <c r="D7" s="27"/>
      <c r="E7" s="27"/>
      <c r="F7" s="27"/>
      <c r="G7" s="27"/>
      <c r="H7" s="27"/>
      <c r="I7" s="27"/>
      <c r="J7" s="27"/>
      <c r="K7" s="27"/>
    </row>
    <row r="8" spans="1:11" ht="15.75">
      <c r="A8" s="27"/>
      <c r="B8" s="513" t="s">
        <v>494</v>
      </c>
      <c r="C8" s="513"/>
      <c r="D8" s="513"/>
      <c r="E8" s="513"/>
      <c r="F8" s="513"/>
      <c r="G8" s="513"/>
      <c r="H8" s="28" t="s">
        <v>587</v>
      </c>
      <c r="I8" s="27"/>
      <c r="J8" s="27" t="s">
        <v>586</v>
      </c>
      <c r="K8" s="27"/>
    </row>
    <row r="9" spans="1:11" ht="15.75">
      <c r="A9" s="27"/>
      <c r="B9" s="513" t="s">
        <v>495</v>
      </c>
      <c r="C9" s="513"/>
      <c r="D9" s="513"/>
      <c r="E9" s="513"/>
      <c r="F9" s="513"/>
      <c r="G9" s="513"/>
      <c r="H9" s="28" t="s">
        <v>588</v>
      </c>
      <c r="I9" s="27"/>
      <c r="J9" s="27" t="s">
        <v>589</v>
      </c>
      <c r="K9" s="27"/>
    </row>
    <row r="10" spans="1:11" ht="15.75">
      <c r="A10" s="27"/>
      <c r="B10" s="30" t="s">
        <v>496</v>
      </c>
      <c r="C10" s="30"/>
      <c r="D10" s="30"/>
      <c r="E10" s="30"/>
      <c r="F10" s="30"/>
      <c r="G10" s="30"/>
      <c r="H10" s="30"/>
      <c r="I10" s="27"/>
      <c r="J10" s="27" t="s">
        <v>590</v>
      </c>
      <c r="K10" s="27"/>
    </row>
    <row r="11" spans="1:11" ht="15.75">
      <c r="A11" s="27"/>
      <c r="B11" s="517" t="s">
        <v>607</v>
      </c>
      <c r="C11" s="517"/>
      <c r="D11" s="517"/>
      <c r="E11" s="517"/>
      <c r="F11" s="517"/>
      <c r="G11" s="517"/>
      <c r="H11" s="517"/>
      <c r="I11" s="27"/>
      <c r="J11" s="27" t="s">
        <v>591</v>
      </c>
      <c r="K11" s="27"/>
    </row>
    <row r="12" spans="1:11" ht="15.75">
      <c r="A12" s="27"/>
      <c r="B12" s="513" t="s">
        <v>497</v>
      </c>
      <c r="C12" s="513"/>
      <c r="D12" s="513"/>
      <c r="E12" s="513"/>
      <c r="F12" s="513"/>
      <c r="G12" s="513"/>
      <c r="H12" s="28" t="s">
        <v>498</v>
      </c>
      <c r="I12" s="27"/>
      <c r="J12" s="27" t="s">
        <v>592</v>
      </c>
      <c r="K12" s="27"/>
    </row>
    <row r="13" spans="1:11" ht="15.75">
      <c r="A13" s="27"/>
      <c r="B13" s="513" t="s">
        <v>499</v>
      </c>
      <c r="C13" s="513"/>
      <c r="D13" s="513"/>
      <c r="E13" s="513"/>
      <c r="F13" s="513"/>
      <c r="G13" s="513"/>
      <c r="H13" s="28" t="s">
        <v>594</v>
      </c>
      <c r="I13" s="27"/>
      <c r="J13" s="27" t="s">
        <v>593</v>
      </c>
      <c r="K13" s="27"/>
    </row>
    <row r="14" spans="1:11" ht="15.75">
      <c r="A14" s="29"/>
      <c r="B14" s="513" t="s">
        <v>361</v>
      </c>
      <c r="C14" s="513"/>
      <c r="D14" s="513"/>
      <c r="E14" s="513"/>
      <c r="F14" s="513"/>
      <c r="G14" s="513"/>
      <c r="H14" s="28" t="s">
        <v>595</v>
      </c>
      <c r="I14" s="27"/>
      <c r="J14" s="27" t="s">
        <v>596</v>
      </c>
      <c r="K14" s="27"/>
    </row>
    <row r="15" spans="1:11" ht="15.75">
      <c r="A15" s="27"/>
      <c r="B15" s="513" t="s">
        <v>628</v>
      </c>
      <c r="C15" s="513"/>
      <c r="D15" s="513"/>
      <c r="E15" s="513"/>
      <c r="F15" s="513"/>
      <c r="G15" s="513"/>
      <c r="H15" s="513"/>
      <c r="I15" s="27"/>
      <c r="J15" s="27" t="s">
        <v>597</v>
      </c>
      <c r="K15" s="27"/>
    </row>
    <row r="16" spans="1:11" ht="15.75">
      <c r="A16" s="27"/>
      <c r="B16" s="513" t="s">
        <v>524</v>
      </c>
      <c r="C16" s="513"/>
      <c r="D16" s="513"/>
      <c r="E16" s="513"/>
      <c r="F16" s="513"/>
      <c r="G16" s="513"/>
      <c r="H16" s="28" t="s">
        <v>599</v>
      </c>
      <c r="I16" s="27"/>
      <c r="J16" s="27" t="s">
        <v>598</v>
      </c>
      <c r="K16" s="27"/>
    </row>
    <row r="17" spans="1:11" ht="45" customHeight="1">
      <c r="A17" s="29"/>
      <c r="B17" s="27"/>
      <c r="C17" s="27"/>
      <c r="D17" s="27"/>
      <c r="E17" s="27"/>
      <c r="F17" s="27"/>
      <c r="G17" s="27"/>
      <c r="H17" s="27"/>
      <c r="I17" s="27"/>
      <c r="J17" s="27"/>
      <c r="K17" s="27"/>
    </row>
    <row r="18" spans="1:11" ht="20.25">
      <c r="A18" s="26" t="s">
        <v>515</v>
      </c>
      <c r="B18" s="27"/>
      <c r="C18" s="27"/>
      <c r="D18" s="27"/>
      <c r="E18" s="27"/>
      <c r="F18" s="27"/>
      <c r="G18" s="27"/>
      <c r="H18" s="27"/>
      <c r="I18" s="27"/>
      <c r="J18" s="27"/>
      <c r="K18" s="27"/>
    </row>
    <row r="19" spans="1:11" ht="22.5" customHeight="1">
      <c r="A19" s="27"/>
      <c r="B19" s="513" t="s">
        <v>500</v>
      </c>
      <c r="C19" s="513"/>
      <c r="D19" s="513"/>
      <c r="E19" s="513"/>
      <c r="F19" s="513"/>
      <c r="G19" s="513"/>
      <c r="H19" s="28" t="s">
        <v>602</v>
      </c>
      <c r="I19" s="27"/>
      <c r="J19" s="27" t="s">
        <v>601</v>
      </c>
      <c r="K19" s="27"/>
    </row>
    <row r="20" spans="1:11" ht="45" customHeight="1">
      <c r="A20" s="26"/>
      <c r="B20" s="27"/>
      <c r="C20" s="27"/>
      <c r="D20" s="27"/>
      <c r="E20" s="27"/>
      <c r="F20" s="27"/>
      <c r="G20" s="27"/>
      <c r="H20" s="27"/>
      <c r="I20" s="27"/>
      <c r="J20" s="27"/>
      <c r="K20" s="27"/>
    </row>
    <row r="21" spans="1:11" ht="20.25">
      <c r="A21" s="26" t="s">
        <v>516</v>
      </c>
      <c r="B21" s="27"/>
      <c r="C21" s="27"/>
      <c r="D21" s="27"/>
      <c r="E21" s="27"/>
      <c r="F21" s="27"/>
      <c r="G21" s="27"/>
      <c r="H21" s="27"/>
      <c r="I21" s="27"/>
      <c r="J21" s="27"/>
      <c r="K21" s="27"/>
    </row>
    <row r="22" spans="1:11" ht="21" customHeight="1">
      <c r="A22" s="27"/>
      <c r="B22" s="513" t="s">
        <v>368</v>
      </c>
      <c r="C22" s="513"/>
      <c r="D22" s="513"/>
      <c r="E22" s="513"/>
      <c r="F22" s="513"/>
      <c r="G22" s="513"/>
      <c r="H22" s="513"/>
      <c r="I22" s="27"/>
      <c r="J22" s="27" t="s">
        <v>600</v>
      </c>
      <c r="K22" s="27"/>
    </row>
    <row r="23" spans="1:11" ht="21" customHeight="1">
      <c r="A23" s="27"/>
      <c r="B23" s="516" t="s">
        <v>371</v>
      </c>
      <c r="C23" s="516"/>
      <c r="D23" s="516"/>
      <c r="E23" s="516"/>
      <c r="F23" s="516"/>
      <c r="G23" s="516"/>
      <c r="H23" s="516"/>
      <c r="I23" s="27"/>
      <c r="J23" s="27"/>
      <c r="K23" s="27"/>
    </row>
    <row r="24" spans="1:11" ht="21" customHeight="1">
      <c r="A24" s="512" t="s">
        <v>519</v>
      </c>
      <c r="B24" s="512"/>
      <c r="C24" s="512"/>
      <c r="D24" s="512"/>
      <c r="E24" s="512"/>
      <c r="F24" s="512"/>
      <c r="G24" s="512"/>
      <c r="H24" s="512"/>
      <c r="I24" s="512"/>
      <c r="J24" s="512"/>
      <c r="K24" s="28"/>
    </row>
    <row r="25" spans="1:11" ht="15">
      <c r="A25" s="29"/>
      <c r="B25" s="27"/>
      <c r="C25" s="27"/>
      <c r="D25" s="27"/>
      <c r="E25" s="27"/>
      <c r="F25" s="27"/>
      <c r="G25" s="27"/>
      <c r="H25" s="27"/>
      <c r="I25" s="27"/>
      <c r="J25" s="27"/>
      <c r="K25" s="27"/>
    </row>
    <row r="26" spans="1:11" ht="42.75" customHeight="1">
      <c r="A26" s="27"/>
      <c r="B26" s="518" t="s">
        <v>504</v>
      </c>
      <c r="C26" s="518"/>
      <c r="D26" s="518"/>
      <c r="E26" s="518"/>
      <c r="F26" s="518"/>
      <c r="G26" s="518"/>
      <c r="H26" s="518"/>
      <c r="I26" s="518"/>
      <c r="J26" s="518"/>
      <c r="K26" s="31"/>
    </row>
    <row r="27" spans="1:11" ht="15.75">
      <c r="A27" s="27"/>
      <c r="B27" s="30"/>
      <c r="C27" s="27"/>
      <c r="D27" s="27"/>
      <c r="E27" s="27"/>
      <c r="F27" s="27"/>
      <c r="G27" s="27"/>
      <c r="H27" s="27"/>
      <c r="I27" s="27"/>
      <c r="J27" s="27"/>
      <c r="K27" s="27"/>
    </row>
    <row r="28" spans="1:11" ht="24.75" customHeight="1">
      <c r="A28" s="27"/>
      <c r="B28" s="513" t="s">
        <v>65</v>
      </c>
      <c r="C28" s="513"/>
      <c r="D28" s="513"/>
      <c r="E28" s="513"/>
      <c r="F28" s="513"/>
      <c r="G28" s="513"/>
      <c r="H28" s="513"/>
      <c r="I28" s="513"/>
      <c r="J28" s="513"/>
      <c r="K28" s="513"/>
    </row>
    <row r="29" spans="1:11" ht="24.75" customHeight="1">
      <c r="A29" s="27"/>
      <c r="B29" s="516" t="s">
        <v>66</v>
      </c>
      <c r="C29" s="516"/>
      <c r="D29" s="516"/>
      <c r="E29" s="516"/>
      <c r="F29" s="516"/>
      <c r="G29" s="516"/>
      <c r="H29" s="516"/>
      <c r="I29" s="516"/>
      <c r="J29" s="516"/>
      <c r="K29" s="27"/>
    </row>
    <row r="30" spans="1:11" ht="197.25" customHeight="1">
      <c r="A30" s="27"/>
      <c r="B30" s="27"/>
      <c r="C30" s="27"/>
      <c r="D30" s="27"/>
      <c r="E30" s="27"/>
      <c r="F30" s="27"/>
      <c r="G30" s="27"/>
      <c r="H30" s="27"/>
      <c r="I30" s="27"/>
      <c r="J30" s="27"/>
      <c r="K30" s="27"/>
    </row>
    <row r="31" spans="1:11" ht="24">
      <c r="A31" s="515" t="s">
        <v>521</v>
      </c>
      <c r="B31" s="515"/>
      <c r="C31" s="515"/>
      <c r="D31" s="515"/>
      <c r="E31" s="515"/>
      <c r="F31" s="515"/>
      <c r="G31" s="515"/>
      <c r="H31" s="515"/>
      <c r="I31" s="515"/>
      <c r="J31" s="515"/>
      <c r="K31" s="32"/>
    </row>
  </sheetData>
  <mergeCells count="19">
    <mergeCell ref="A1:J1"/>
    <mergeCell ref="A31:J31"/>
    <mergeCell ref="B28:K28"/>
    <mergeCell ref="B5:H5"/>
    <mergeCell ref="B23:H23"/>
    <mergeCell ref="B15:H15"/>
    <mergeCell ref="B29:J29"/>
    <mergeCell ref="B11:H11"/>
    <mergeCell ref="B22:H22"/>
    <mergeCell ref="B16:G16"/>
    <mergeCell ref="B14:G14"/>
    <mergeCell ref="B19:G19"/>
    <mergeCell ref="B26:J26"/>
    <mergeCell ref="A24:J24"/>
    <mergeCell ref="B4:G4"/>
    <mergeCell ref="B8:G8"/>
    <mergeCell ref="B9:G9"/>
    <mergeCell ref="B12:G12"/>
    <mergeCell ref="B13:G13"/>
  </mergeCells>
  <phoneticPr fontId="5"/>
  <printOptions horizontalCentered="1" verticalCentered="1"/>
  <pageMargins left="0.70866141732283472" right="0.70866141732283472" top="0.74803149606299213" bottom="0.74803149606299213" header="0.31496062992125984" footer="0.31496062992125984"/>
  <pageSetup paperSize="9" scale="81"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sheetPr>
  <dimension ref="A1:CA36"/>
  <sheetViews>
    <sheetView view="pageBreakPreview" topLeftCell="A6" zoomScale="96" zoomScaleNormal="100" zoomScaleSheetLayoutView="96" workbookViewId="0">
      <selection activeCell="B8" sqref="B8"/>
    </sheetView>
  </sheetViews>
  <sheetFormatPr defaultRowHeight="14.25"/>
  <cols>
    <col min="1" max="1" width="2.5" style="16" customWidth="1"/>
    <col min="2" max="7" width="2.5" style="17" customWidth="1"/>
    <col min="8" max="12" width="2.875" style="17" customWidth="1"/>
    <col min="13" max="17" width="2.25" style="17" customWidth="1"/>
    <col min="18" max="23" width="2.75" style="17" customWidth="1"/>
    <col min="24" max="33" width="2.25" style="17" customWidth="1"/>
    <col min="34" max="39" width="2.75" style="17" customWidth="1"/>
    <col min="40" max="40" width="2.75" style="21" customWidth="1"/>
    <col min="41" max="47" width="2.5" style="3" customWidth="1"/>
    <col min="48" max="52" width="2.875" style="3" customWidth="1"/>
    <col min="53" max="73" width="2.375" style="3" customWidth="1"/>
    <col min="74" max="79" width="2.625" style="3" customWidth="1"/>
    <col min="80" max="16384" width="9" style="3"/>
  </cols>
  <sheetData>
    <row r="1" spans="1:79" ht="18.75">
      <c r="A1" s="98" t="s">
        <v>263</v>
      </c>
      <c r="B1" s="113"/>
      <c r="C1" s="113"/>
      <c r="D1" s="113"/>
      <c r="E1" s="113"/>
      <c r="F1" s="113"/>
      <c r="G1" s="113"/>
      <c r="H1" s="113"/>
      <c r="I1" s="363"/>
      <c r="J1" s="363"/>
      <c r="K1" s="363"/>
      <c r="L1" s="363"/>
      <c r="M1" s="363"/>
      <c r="N1" s="363"/>
      <c r="O1" s="183"/>
      <c r="P1" s="183"/>
      <c r="Q1" s="183"/>
      <c r="R1" s="183"/>
      <c r="S1" s="113"/>
      <c r="T1" s="113"/>
      <c r="U1" s="113"/>
      <c r="V1" s="113"/>
      <c r="W1" s="113"/>
      <c r="X1" s="113"/>
      <c r="Y1" s="113"/>
      <c r="Z1" s="113"/>
      <c r="AA1" s="184"/>
      <c r="AB1" s="184"/>
      <c r="AC1" s="185"/>
      <c r="AD1" s="186"/>
      <c r="AE1" s="186"/>
      <c r="AF1" s="186"/>
      <c r="AG1" s="186"/>
      <c r="AH1" s="186"/>
      <c r="AI1" s="186"/>
      <c r="AJ1" s="186"/>
      <c r="AK1" s="113"/>
      <c r="AL1" s="113"/>
      <c r="AM1" s="113"/>
      <c r="AN1" s="203"/>
      <c r="AO1" s="187" t="s">
        <v>547</v>
      </c>
      <c r="AP1" s="188"/>
      <c r="AQ1" s="188"/>
      <c r="AR1" s="188"/>
      <c r="AS1" s="188"/>
      <c r="AT1" s="188"/>
      <c r="AU1" s="188"/>
      <c r="AV1" s="188"/>
      <c r="AW1" s="188"/>
      <c r="AX1" s="188"/>
      <c r="AY1" s="188"/>
      <c r="AZ1" s="188"/>
      <c r="BA1" s="188"/>
      <c r="BB1" s="188"/>
      <c r="BC1" s="188"/>
      <c r="BD1" s="188"/>
      <c r="BE1" s="188"/>
      <c r="BF1" s="189"/>
      <c r="BG1" s="188"/>
      <c r="BH1" s="188"/>
      <c r="BI1" s="188"/>
      <c r="BJ1" s="188"/>
      <c r="BK1" s="188"/>
      <c r="BL1" s="188"/>
      <c r="BM1" s="188"/>
      <c r="BN1" s="188"/>
      <c r="BO1" s="190"/>
      <c r="BP1" s="190"/>
      <c r="BQ1" s="191"/>
      <c r="BR1" s="192"/>
      <c r="BS1" s="362"/>
      <c r="BT1" s="362"/>
      <c r="BU1" s="362"/>
      <c r="BV1" s="362"/>
      <c r="BW1" s="362"/>
      <c r="BX1" s="362"/>
      <c r="BY1" s="189"/>
      <c r="BZ1" s="189"/>
      <c r="CA1" s="189"/>
    </row>
    <row r="2" spans="1:79" ht="18.75">
      <c r="A2" s="98"/>
      <c r="B2" s="113"/>
      <c r="C2" s="113"/>
      <c r="D2" s="113"/>
      <c r="E2" s="113"/>
      <c r="F2" s="113"/>
      <c r="G2" s="113"/>
      <c r="H2" s="113"/>
      <c r="I2" s="363"/>
      <c r="J2" s="363"/>
      <c r="K2" s="363"/>
      <c r="L2" s="363"/>
      <c r="M2" s="363"/>
      <c r="N2" s="363"/>
      <c r="O2" s="183"/>
      <c r="P2" s="183"/>
      <c r="Q2" s="183"/>
      <c r="R2" s="183"/>
      <c r="S2" s="113"/>
      <c r="T2" s="113"/>
      <c r="U2" s="113"/>
      <c r="V2" s="113"/>
      <c r="W2" s="113"/>
      <c r="X2" s="113"/>
      <c r="Y2" s="113"/>
      <c r="Z2" s="113"/>
      <c r="AA2" s="184"/>
      <c r="AB2" s="184"/>
      <c r="AC2" s="185"/>
      <c r="AD2" s="186"/>
      <c r="AE2" s="186"/>
      <c r="AF2" s="186"/>
      <c r="AG2" s="186"/>
      <c r="AH2" s="186"/>
      <c r="AI2" s="186"/>
      <c r="AJ2" s="186"/>
      <c r="AK2" s="113"/>
      <c r="AL2" s="113"/>
      <c r="AM2" s="113"/>
      <c r="AN2" s="203"/>
      <c r="AO2" s="187"/>
      <c r="AP2" s="188"/>
      <c r="AQ2" s="188"/>
      <c r="AR2" s="188"/>
      <c r="AS2" s="188"/>
      <c r="AT2" s="188"/>
      <c r="AU2" s="188"/>
      <c r="AV2" s="188"/>
      <c r="AW2" s="188"/>
      <c r="AX2" s="188"/>
      <c r="AY2" s="188"/>
      <c r="AZ2" s="188"/>
      <c r="BA2" s="188"/>
      <c r="BB2" s="188"/>
      <c r="BC2" s="188"/>
      <c r="BD2" s="188"/>
      <c r="BE2" s="188"/>
      <c r="BF2" s="189"/>
      <c r="BG2" s="188"/>
      <c r="BH2" s="188"/>
      <c r="BI2" s="188"/>
      <c r="BJ2" s="188"/>
      <c r="BK2" s="188"/>
      <c r="BL2" s="188"/>
      <c r="BM2" s="188"/>
      <c r="BN2" s="188"/>
      <c r="BO2" s="190"/>
      <c r="BP2" s="190"/>
      <c r="BQ2" s="191"/>
      <c r="BR2" s="192"/>
      <c r="BS2" s="362"/>
      <c r="BT2" s="362"/>
      <c r="BU2" s="362"/>
      <c r="BV2" s="362"/>
      <c r="BW2" s="362"/>
      <c r="BX2" s="362"/>
      <c r="BY2" s="189"/>
      <c r="BZ2" s="189"/>
      <c r="CA2" s="189"/>
    </row>
    <row r="3" spans="1:79" ht="28.5">
      <c r="A3" s="1106" t="s">
        <v>354</v>
      </c>
      <c r="B3" s="1106"/>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c r="AG3" s="1106"/>
      <c r="AH3" s="1106"/>
      <c r="AI3" s="1106"/>
      <c r="AJ3" s="1106"/>
      <c r="AK3" s="1106"/>
      <c r="AL3" s="1106"/>
      <c r="AM3" s="1106"/>
      <c r="AN3" s="366"/>
      <c r="AO3" s="1075" t="s">
        <v>354</v>
      </c>
      <c r="AP3" s="1075"/>
      <c r="AQ3" s="1075"/>
      <c r="AR3" s="1075"/>
      <c r="AS3" s="1075"/>
      <c r="AT3" s="1075"/>
      <c r="AU3" s="1075"/>
      <c r="AV3" s="1075"/>
      <c r="AW3" s="1075"/>
      <c r="AX3" s="1075"/>
      <c r="AY3" s="1075"/>
      <c r="AZ3" s="1075"/>
      <c r="BA3" s="1075"/>
      <c r="BB3" s="1075"/>
      <c r="BC3" s="1075"/>
      <c r="BD3" s="1075"/>
      <c r="BE3" s="1075"/>
      <c r="BF3" s="1075"/>
      <c r="BG3" s="1075"/>
      <c r="BH3" s="1075"/>
      <c r="BI3" s="1075"/>
      <c r="BJ3" s="1075"/>
      <c r="BK3" s="1075"/>
      <c r="BL3" s="1075"/>
      <c r="BM3" s="1075"/>
      <c r="BN3" s="1075"/>
      <c r="BO3" s="1075"/>
      <c r="BP3" s="1075"/>
      <c r="BQ3" s="1075"/>
      <c r="BR3" s="1075"/>
      <c r="BS3" s="1075"/>
      <c r="BT3" s="1075"/>
      <c r="BU3" s="1075"/>
      <c r="BV3" s="1075"/>
      <c r="BW3" s="1075"/>
      <c r="BX3" s="1075"/>
      <c r="BY3" s="1075"/>
      <c r="BZ3" s="1075"/>
      <c r="CA3" s="1075"/>
    </row>
    <row r="4" spans="1:79" ht="24.75" thickBot="1">
      <c r="A4" s="193"/>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84"/>
      <c r="AB4" s="184"/>
      <c r="AC4" s="195" t="s">
        <v>342</v>
      </c>
      <c r="AD4" s="196"/>
      <c r="AE4" s="196"/>
      <c r="AF4" s="196"/>
      <c r="AG4" s="196"/>
      <c r="AH4" s="196"/>
      <c r="AI4" s="196"/>
      <c r="AJ4" s="196"/>
      <c r="AK4" s="197"/>
      <c r="AL4" s="197"/>
      <c r="AM4" s="197"/>
      <c r="AN4" s="203"/>
      <c r="AO4" s="198"/>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0"/>
      <c r="BP4" s="190"/>
      <c r="BQ4" s="200" t="s">
        <v>343</v>
      </c>
      <c r="BR4" s="201"/>
      <c r="BS4" s="201"/>
      <c r="BT4" s="201"/>
      <c r="BU4" s="201"/>
      <c r="BV4" s="201"/>
      <c r="BW4" s="201"/>
      <c r="BX4" s="201"/>
      <c r="BY4" s="202"/>
      <c r="BZ4" s="202"/>
      <c r="CA4" s="202"/>
    </row>
    <row r="5" spans="1:79" ht="9.75" customHeight="1" thickTop="1" thickBot="1">
      <c r="A5" s="98"/>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203"/>
      <c r="AD5" s="203"/>
      <c r="AE5" s="203"/>
      <c r="AF5" s="203"/>
      <c r="AG5" s="203"/>
      <c r="AH5" s="203"/>
      <c r="AI5" s="203"/>
      <c r="AJ5" s="203"/>
      <c r="AK5" s="203"/>
      <c r="AL5" s="203"/>
      <c r="AM5" s="113"/>
      <c r="AN5" s="203"/>
      <c r="AO5" s="187"/>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204"/>
      <c r="BR5" s="204"/>
      <c r="BS5" s="204"/>
      <c r="BT5" s="204"/>
      <c r="BU5" s="204"/>
      <c r="BV5" s="204"/>
      <c r="BW5" s="204"/>
      <c r="BX5" s="204"/>
      <c r="BY5" s="204"/>
      <c r="BZ5" s="204"/>
      <c r="CA5" s="188"/>
    </row>
    <row r="6" spans="1:79" ht="45" customHeight="1" thickBot="1">
      <c r="A6" s="1107" t="s">
        <v>139</v>
      </c>
      <c r="B6" s="1108"/>
      <c r="C6" s="1108"/>
      <c r="D6" s="1109" t="str">
        <f>IF(自然の家使用許可申請書!AI13=0," ",自然の家使用許可申請書!AI13)</f>
        <v xml:space="preserve"> </v>
      </c>
      <c r="E6" s="1110"/>
      <c r="F6" s="1110"/>
      <c r="G6" s="1110"/>
      <c r="H6" s="1110"/>
      <c r="I6" s="1110"/>
      <c r="J6" s="1110"/>
      <c r="K6" s="1111"/>
      <c r="L6" s="1112" t="s">
        <v>106</v>
      </c>
      <c r="M6" s="1108"/>
      <c r="N6" s="1108"/>
      <c r="O6" s="1108"/>
      <c r="P6" s="1108"/>
      <c r="Q6" s="1113" t="str">
        <f>IF(自然の家使用許可申請書!AF20=0," ",自然の家使用許可申請書!AF20)</f>
        <v xml:space="preserve"> </v>
      </c>
      <c r="R6" s="1114"/>
      <c r="S6" s="1114"/>
      <c r="T6" s="1114"/>
      <c r="U6" s="1114"/>
      <c r="V6" s="1114"/>
      <c r="W6" s="1114"/>
      <c r="X6" s="1114"/>
      <c r="Y6" s="1114"/>
      <c r="Z6" s="1115"/>
      <c r="AA6" s="1076" t="s">
        <v>264</v>
      </c>
      <c r="AB6" s="1077"/>
      <c r="AC6" s="1078"/>
      <c r="AD6" s="1170" t="str">
        <f>IF(自然の家使用許可申請書!AA24=0," ",自然の家使用許可申請書!AA24)</f>
        <v xml:space="preserve"> </v>
      </c>
      <c r="AE6" s="1116"/>
      <c r="AF6" s="1116"/>
      <c r="AG6" s="1116"/>
      <c r="AH6" s="1171" t="s">
        <v>650</v>
      </c>
      <c r="AI6" s="1171"/>
      <c r="AJ6" s="1116" t="str">
        <f>IF(自然の家使用許可申請書!AA25=0," ",自然の家使用許可申請書!AA25)</f>
        <v xml:space="preserve"> </v>
      </c>
      <c r="AK6" s="1116"/>
      <c r="AL6" s="1116"/>
      <c r="AM6" s="1117"/>
      <c r="AN6" s="210"/>
      <c r="AO6" s="1040" t="s">
        <v>139</v>
      </c>
      <c r="AP6" s="1041"/>
      <c r="AQ6" s="1041"/>
      <c r="AR6" s="1042" t="s">
        <v>113</v>
      </c>
      <c r="AS6" s="1043"/>
      <c r="AT6" s="1043"/>
      <c r="AU6" s="1043"/>
      <c r="AV6" s="1043"/>
      <c r="AW6" s="1043"/>
      <c r="AX6" s="1043"/>
      <c r="AY6" s="1044"/>
      <c r="AZ6" s="1045" t="s">
        <v>106</v>
      </c>
      <c r="BA6" s="1041"/>
      <c r="BB6" s="1041"/>
      <c r="BC6" s="1041"/>
      <c r="BD6" s="1041"/>
      <c r="BE6" s="1046" t="s">
        <v>238</v>
      </c>
      <c r="BF6" s="1047"/>
      <c r="BG6" s="1047"/>
      <c r="BH6" s="1047"/>
      <c r="BI6" s="1047"/>
      <c r="BJ6" s="1047"/>
      <c r="BK6" s="1047"/>
      <c r="BL6" s="1047"/>
      <c r="BM6" s="1047"/>
      <c r="BN6" s="1048"/>
      <c r="BO6" s="1069" t="s">
        <v>264</v>
      </c>
      <c r="BP6" s="1070"/>
      <c r="BQ6" s="1071"/>
      <c r="BR6" s="1072" t="s">
        <v>548</v>
      </c>
      <c r="BS6" s="1073"/>
      <c r="BT6" s="1073"/>
      <c r="BU6" s="1073"/>
      <c r="BV6" s="1073"/>
      <c r="BW6" s="1073"/>
      <c r="BX6" s="1073"/>
      <c r="BY6" s="1073"/>
      <c r="BZ6" s="1073"/>
      <c r="CA6" s="1074"/>
    </row>
    <row r="7" spans="1:79" ht="15.75">
      <c r="A7" s="205" t="s">
        <v>344</v>
      </c>
      <c r="B7" s="206"/>
      <c r="C7" s="206"/>
      <c r="D7" s="207"/>
      <c r="E7" s="207"/>
      <c r="F7" s="207"/>
      <c r="G7" s="207"/>
      <c r="H7" s="207"/>
      <c r="I7" s="207"/>
      <c r="J7" s="207"/>
      <c r="K7" s="207"/>
      <c r="L7" s="206"/>
      <c r="M7" s="206"/>
      <c r="N7" s="206"/>
      <c r="O7" s="206"/>
      <c r="P7" s="206"/>
      <c r="Q7" s="208"/>
      <c r="R7" s="208"/>
      <c r="S7" s="208"/>
      <c r="T7" s="208"/>
      <c r="U7" s="208"/>
      <c r="V7" s="208"/>
      <c r="W7" s="208"/>
      <c r="X7" s="208"/>
      <c r="Y7" s="208"/>
      <c r="Z7" s="208"/>
      <c r="AA7" s="209"/>
      <c r="AB7" s="209"/>
      <c r="AC7" s="209"/>
      <c r="AD7" s="210"/>
      <c r="AE7" s="210"/>
      <c r="AF7" s="210"/>
      <c r="AG7" s="210"/>
      <c r="AH7" s="210"/>
      <c r="AI7" s="210"/>
      <c r="AJ7" s="210"/>
      <c r="AK7" s="210"/>
      <c r="AL7" s="210"/>
      <c r="AM7" s="210"/>
      <c r="AN7" s="210"/>
      <c r="AO7" s="211" t="s">
        <v>344</v>
      </c>
      <c r="AP7" s="211"/>
      <c r="AQ7" s="211"/>
      <c r="AR7" s="212"/>
      <c r="AS7" s="212"/>
      <c r="AT7" s="212"/>
      <c r="AU7" s="212"/>
      <c r="AV7" s="212"/>
      <c r="AW7" s="212"/>
      <c r="AX7" s="212"/>
      <c r="AY7" s="212"/>
      <c r="AZ7" s="211"/>
      <c r="BA7" s="211"/>
      <c r="BB7" s="211"/>
      <c r="BC7" s="211"/>
      <c r="BD7" s="211"/>
      <c r="BE7" s="213"/>
      <c r="BF7" s="213"/>
      <c r="BG7" s="213"/>
      <c r="BH7" s="213"/>
      <c r="BI7" s="213"/>
      <c r="BJ7" s="213"/>
      <c r="BK7" s="213"/>
      <c r="BL7" s="213"/>
      <c r="BM7" s="213"/>
      <c r="BN7" s="213"/>
      <c r="BO7" s="214"/>
      <c r="BP7" s="214"/>
      <c r="BQ7" s="214"/>
      <c r="BR7" s="215"/>
      <c r="BS7" s="215"/>
      <c r="BT7" s="215"/>
      <c r="BU7" s="215"/>
      <c r="BV7" s="215"/>
      <c r="BW7" s="215"/>
      <c r="BX7" s="215"/>
      <c r="BY7" s="215"/>
      <c r="BZ7" s="215"/>
      <c r="CA7" s="215"/>
    </row>
    <row r="8" spans="1:79" ht="22.5" customHeight="1">
      <c r="A8" s="206"/>
      <c r="B8" s="503" t="b">
        <v>0</v>
      </c>
      <c r="C8" s="205" t="s">
        <v>346</v>
      </c>
      <c r="D8" s="205" t="s">
        <v>347</v>
      </c>
      <c r="E8" s="1105"/>
      <c r="F8" s="1105"/>
      <c r="G8" s="205" t="s">
        <v>348</v>
      </c>
      <c r="H8" s="207"/>
      <c r="I8" s="205" t="s">
        <v>349</v>
      </c>
      <c r="J8" s="216" t="s">
        <v>399</v>
      </c>
      <c r="K8" s="207"/>
      <c r="L8" s="206"/>
      <c r="M8" s="206"/>
      <c r="N8" s="206"/>
      <c r="O8" s="206"/>
      <c r="P8" s="206"/>
      <c r="Q8" s="208"/>
      <c r="R8" s="208"/>
      <c r="S8" s="208"/>
      <c r="T8" s="208"/>
      <c r="U8" s="208"/>
      <c r="V8" s="208"/>
      <c r="W8" s="208"/>
      <c r="X8" s="208"/>
      <c r="Y8" s="208"/>
      <c r="Z8" s="208"/>
      <c r="AA8" s="209"/>
      <c r="AB8" s="209"/>
      <c r="AC8" s="209"/>
      <c r="AD8" s="210"/>
      <c r="AE8" s="210"/>
      <c r="AF8" s="210"/>
      <c r="AG8" s="210"/>
      <c r="AH8" s="210"/>
      <c r="AI8" s="210"/>
      <c r="AJ8" s="210"/>
      <c r="AK8" s="210"/>
      <c r="AL8" s="210"/>
      <c r="AM8" s="210"/>
      <c r="AN8" s="210"/>
      <c r="AO8" s="211"/>
      <c r="AP8" s="217" t="s">
        <v>345</v>
      </c>
      <c r="AQ8" s="218" t="s">
        <v>346</v>
      </c>
      <c r="AR8" s="212" t="s">
        <v>352</v>
      </c>
      <c r="AS8" s="212"/>
      <c r="AT8" s="212">
        <v>2</v>
      </c>
      <c r="AU8" s="212" t="s">
        <v>348</v>
      </c>
      <c r="AV8" s="212"/>
      <c r="AW8" s="212" t="s">
        <v>353</v>
      </c>
      <c r="AX8" s="212" t="s">
        <v>399</v>
      </c>
      <c r="AY8" s="212"/>
      <c r="AZ8" s="211"/>
      <c r="BA8" s="211"/>
      <c r="BB8" s="211"/>
      <c r="BC8" s="211"/>
      <c r="BD8" s="211"/>
      <c r="BE8" s="213"/>
      <c r="BF8" s="213"/>
      <c r="BG8" s="213"/>
      <c r="BH8" s="213"/>
      <c r="BI8" s="213"/>
      <c r="BJ8" s="213"/>
      <c r="BK8" s="213"/>
      <c r="BL8" s="213"/>
      <c r="BM8" s="213"/>
      <c r="BN8" s="213"/>
      <c r="BO8" s="214"/>
      <c r="BP8" s="214"/>
      <c r="BQ8" s="214"/>
      <c r="BR8" s="215"/>
      <c r="BS8" s="215"/>
      <c r="BT8" s="215"/>
      <c r="BU8" s="215"/>
      <c r="BV8" s="215"/>
      <c r="BW8" s="215"/>
      <c r="BX8" s="215"/>
      <c r="BY8" s="215"/>
      <c r="BZ8" s="215"/>
      <c r="CA8" s="215"/>
    </row>
    <row r="9" spans="1:79" ht="22.5" customHeight="1">
      <c r="A9" s="206"/>
      <c r="B9" s="503" t="b">
        <v>0</v>
      </c>
      <c r="C9" s="205" t="s">
        <v>351</v>
      </c>
      <c r="D9" s="207"/>
      <c r="E9" s="207"/>
      <c r="F9" s="207"/>
      <c r="G9" s="207"/>
      <c r="H9" s="207"/>
      <c r="I9" s="207"/>
      <c r="J9" s="207"/>
      <c r="K9" s="207"/>
      <c r="L9" s="206"/>
      <c r="M9" s="206"/>
      <c r="N9" s="206"/>
      <c r="O9" s="206"/>
      <c r="P9" s="206"/>
      <c r="Q9" s="208"/>
      <c r="R9" s="208"/>
      <c r="S9" s="208"/>
      <c r="T9" s="208"/>
      <c r="U9" s="208"/>
      <c r="V9" s="208"/>
      <c r="W9" s="208"/>
      <c r="X9" s="208"/>
      <c r="Y9" s="208"/>
      <c r="Z9" s="208"/>
      <c r="AA9" s="209"/>
      <c r="AB9" s="209"/>
      <c r="AC9" s="209"/>
      <c r="AD9" s="210"/>
      <c r="AE9" s="210"/>
      <c r="AF9" s="210"/>
      <c r="AG9" s="210"/>
      <c r="AH9" s="210"/>
      <c r="AI9" s="210"/>
      <c r="AJ9" s="210"/>
      <c r="AK9" s="210"/>
      <c r="AL9" s="210"/>
      <c r="AM9" s="210"/>
      <c r="AN9" s="210"/>
      <c r="AO9" s="219"/>
      <c r="AP9" s="217" t="s">
        <v>350</v>
      </c>
      <c r="AQ9" s="220" t="s">
        <v>351</v>
      </c>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row>
    <row r="10" spans="1:79" ht="22.5" customHeight="1" thickBot="1">
      <c r="A10" s="113" t="s">
        <v>265</v>
      </c>
      <c r="B10" s="113"/>
      <c r="C10" s="113"/>
      <c r="D10" s="113"/>
      <c r="E10" s="113"/>
      <c r="F10" s="113"/>
      <c r="G10" s="113"/>
      <c r="H10" s="113"/>
      <c r="I10" s="113"/>
      <c r="J10" s="113"/>
      <c r="K10" s="113"/>
      <c r="L10" s="113"/>
      <c r="M10" s="113"/>
      <c r="N10" s="113"/>
      <c r="O10" s="113"/>
      <c r="P10" s="113"/>
      <c r="Q10" s="113"/>
      <c r="R10" s="113"/>
      <c r="S10" s="113"/>
      <c r="T10" s="113"/>
      <c r="U10" s="1086" t="s">
        <v>549</v>
      </c>
      <c r="V10" s="1086"/>
      <c r="W10" s="1086"/>
      <c r="X10" s="1086"/>
      <c r="Y10" s="1086"/>
      <c r="Z10" s="1086"/>
      <c r="AA10" s="1086"/>
      <c r="AB10" s="1086"/>
      <c r="AC10" s="1086"/>
      <c r="AD10" s="1086"/>
      <c r="AE10" s="1086"/>
      <c r="AF10" s="1086"/>
      <c r="AG10" s="1086"/>
      <c r="AH10" s="1086"/>
      <c r="AI10" s="1086"/>
      <c r="AJ10" s="1086"/>
      <c r="AK10" s="1086"/>
      <c r="AL10" s="1086"/>
      <c r="AM10" s="1086"/>
      <c r="AN10" s="364"/>
      <c r="AO10" s="188" t="s">
        <v>265</v>
      </c>
      <c r="AP10" s="188"/>
      <c r="AQ10" s="188"/>
      <c r="AR10" s="188"/>
      <c r="AS10" s="188"/>
      <c r="AT10" s="188"/>
      <c r="AU10" s="188"/>
      <c r="AV10" s="188"/>
      <c r="AW10" s="188"/>
      <c r="AX10" s="188"/>
      <c r="AY10" s="188"/>
      <c r="AZ10" s="188"/>
      <c r="BA10" s="188"/>
      <c r="BB10" s="188"/>
      <c r="BC10" s="188"/>
      <c r="BD10" s="188"/>
      <c r="BE10" s="188"/>
      <c r="BF10" s="188"/>
      <c r="BG10" s="188"/>
      <c r="BH10" s="188"/>
      <c r="BI10" s="1049" t="s">
        <v>549</v>
      </c>
      <c r="BJ10" s="1049"/>
      <c r="BK10" s="1049"/>
      <c r="BL10" s="1049"/>
      <c r="BM10" s="1049"/>
      <c r="BN10" s="1049"/>
      <c r="BO10" s="1049"/>
      <c r="BP10" s="1049"/>
      <c r="BQ10" s="1049"/>
      <c r="BR10" s="1049"/>
      <c r="BS10" s="1049"/>
      <c r="BT10" s="1049"/>
      <c r="BU10" s="1049"/>
      <c r="BV10" s="1049"/>
      <c r="BW10" s="1049"/>
      <c r="BX10" s="1049"/>
      <c r="BY10" s="1049"/>
      <c r="BZ10" s="1049"/>
      <c r="CA10" s="1049"/>
    </row>
    <row r="11" spans="1:79" ht="22.5" customHeight="1">
      <c r="A11" s="1087" t="s">
        <v>264</v>
      </c>
      <c r="B11" s="1088"/>
      <c r="C11" s="1088"/>
      <c r="D11" s="1088"/>
      <c r="E11" s="1088"/>
      <c r="F11" s="1088"/>
      <c r="G11" s="1089"/>
      <c r="H11" s="1093" t="s">
        <v>266</v>
      </c>
      <c r="I11" s="1094"/>
      <c r="J11" s="1094"/>
      <c r="K11" s="1094"/>
      <c r="L11" s="1095"/>
      <c r="M11" s="1096" t="s">
        <v>267</v>
      </c>
      <c r="N11" s="1097"/>
      <c r="O11" s="1097"/>
      <c r="P11" s="1097"/>
      <c r="Q11" s="1097"/>
      <c r="R11" s="1097"/>
      <c r="S11" s="1097"/>
      <c r="T11" s="1097"/>
      <c r="U11" s="1097"/>
      <c r="V11" s="1097"/>
      <c r="W11" s="1097"/>
      <c r="X11" s="1097"/>
      <c r="Y11" s="1097"/>
      <c r="Z11" s="1097"/>
      <c r="AA11" s="1097"/>
      <c r="AB11" s="1098"/>
      <c r="AC11" s="1103" t="s">
        <v>550</v>
      </c>
      <c r="AD11" s="1094"/>
      <c r="AE11" s="1094"/>
      <c r="AF11" s="1094"/>
      <c r="AG11" s="1094"/>
      <c r="AH11" s="1094"/>
      <c r="AI11" s="1094"/>
      <c r="AJ11" s="1094"/>
      <c r="AK11" s="1094"/>
      <c r="AL11" s="1094"/>
      <c r="AM11" s="1095"/>
      <c r="AN11" s="367"/>
      <c r="AO11" s="1050" t="s">
        <v>264</v>
      </c>
      <c r="AP11" s="1051"/>
      <c r="AQ11" s="1051"/>
      <c r="AR11" s="1051"/>
      <c r="AS11" s="1051"/>
      <c r="AT11" s="1051"/>
      <c r="AU11" s="1052"/>
      <c r="AV11" s="1056" t="s">
        <v>266</v>
      </c>
      <c r="AW11" s="1057"/>
      <c r="AX11" s="1057"/>
      <c r="AY11" s="1057"/>
      <c r="AZ11" s="1058"/>
      <c r="BA11" s="1059" t="s">
        <v>267</v>
      </c>
      <c r="BB11" s="1060"/>
      <c r="BC11" s="1060"/>
      <c r="BD11" s="1060"/>
      <c r="BE11" s="1060"/>
      <c r="BF11" s="1060"/>
      <c r="BG11" s="1060"/>
      <c r="BH11" s="1060"/>
      <c r="BI11" s="1060"/>
      <c r="BJ11" s="1060"/>
      <c r="BK11" s="1060"/>
      <c r="BL11" s="1060"/>
      <c r="BM11" s="1060"/>
      <c r="BN11" s="1060"/>
      <c r="BO11" s="1060"/>
      <c r="BP11" s="1061"/>
      <c r="BQ11" s="1062" t="s">
        <v>550</v>
      </c>
      <c r="BR11" s="1057"/>
      <c r="BS11" s="1057"/>
      <c r="BT11" s="1057"/>
      <c r="BU11" s="1057"/>
      <c r="BV11" s="1057"/>
      <c r="BW11" s="1057"/>
      <c r="BX11" s="1057"/>
      <c r="BY11" s="1057"/>
      <c r="BZ11" s="1057"/>
      <c r="CA11" s="1058"/>
    </row>
    <row r="12" spans="1:79" ht="22.5" customHeight="1">
      <c r="A12" s="1090"/>
      <c r="B12" s="1091"/>
      <c r="C12" s="1091"/>
      <c r="D12" s="1091"/>
      <c r="E12" s="1091"/>
      <c r="F12" s="1091"/>
      <c r="G12" s="1092"/>
      <c r="H12" s="1099" t="str">
        <f>IF(自然の家使用許可申請書!AA24=0," ",自然の家使用許可申請書!AA24)</f>
        <v xml:space="preserve"> </v>
      </c>
      <c r="I12" s="1100"/>
      <c r="J12" s="1100"/>
      <c r="K12" s="1100"/>
      <c r="L12" s="1101"/>
      <c r="M12" s="1102" t="str">
        <f>IF(自然の家使用許可申請書!AA24=0," ",自然の家使用許可申請書!AA24+1)</f>
        <v xml:space="preserve"> </v>
      </c>
      <c r="N12" s="1100"/>
      <c r="O12" s="1100"/>
      <c r="P12" s="1100"/>
      <c r="Q12" s="1100"/>
      <c r="R12" s="1100"/>
      <c r="S12" s="1100"/>
      <c r="T12" s="1100"/>
      <c r="U12" s="1100"/>
      <c r="V12" s="1100"/>
      <c r="W12" s="1100"/>
      <c r="X12" s="1100"/>
      <c r="Y12" s="1100"/>
      <c r="Z12" s="1100"/>
      <c r="AA12" s="1100"/>
      <c r="AB12" s="1101"/>
      <c r="AC12" s="1102" t="str">
        <f>IF(自然の家使用許可申請書!AA24=0," ",自然の家使用許可申請書!AA24+2)</f>
        <v xml:space="preserve"> </v>
      </c>
      <c r="AD12" s="1100"/>
      <c r="AE12" s="1100"/>
      <c r="AF12" s="1100"/>
      <c r="AG12" s="1100"/>
      <c r="AH12" s="1100"/>
      <c r="AI12" s="1100"/>
      <c r="AJ12" s="1100"/>
      <c r="AK12" s="1100"/>
      <c r="AL12" s="1100"/>
      <c r="AM12" s="1101"/>
      <c r="AN12" s="206"/>
      <c r="AO12" s="1053"/>
      <c r="AP12" s="1054"/>
      <c r="AQ12" s="1054"/>
      <c r="AR12" s="1054"/>
      <c r="AS12" s="1054"/>
      <c r="AT12" s="1054"/>
      <c r="AU12" s="1055"/>
      <c r="AV12" s="1063" t="s">
        <v>551</v>
      </c>
      <c r="AW12" s="1064"/>
      <c r="AX12" s="1064"/>
      <c r="AY12" s="1064"/>
      <c r="AZ12" s="1065"/>
      <c r="BA12" s="1066" t="s">
        <v>552</v>
      </c>
      <c r="BB12" s="1067"/>
      <c r="BC12" s="1067"/>
      <c r="BD12" s="1067"/>
      <c r="BE12" s="1067"/>
      <c r="BF12" s="1067"/>
      <c r="BG12" s="1067"/>
      <c r="BH12" s="1067"/>
      <c r="BI12" s="1067"/>
      <c r="BJ12" s="1067"/>
      <c r="BK12" s="1067"/>
      <c r="BL12" s="1067"/>
      <c r="BM12" s="1067"/>
      <c r="BN12" s="1067"/>
      <c r="BO12" s="1067"/>
      <c r="BP12" s="1068"/>
      <c r="BQ12" s="1066" t="s">
        <v>553</v>
      </c>
      <c r="BR12" s="1067"/>
      <c r="BS12" s="1067"/>
      <c r="BT12" s="1067"/>
      <c r="BU12" s="1067"/>
      <c r="BV12" s="1067"/>
      <c r="BW12" s="1067"/>
      <c r="BX12" s="1067"/>
      <c r="BY12" s="1067"/>
      <c r="BZ12" s="1067"/>
      <c r="CA12" s="1068"/>
    </row>
    <row r="13" spans="1:79" s="7" customFormat="1" ht="30" customHeight="1">
      <c r="A13" s="1079" t="s">
        <v>268</v>
      </c>
      <c r="B13" s="732"/>
      <c r="C13" s="732"/>
      <c r="D13" s="732"/>
      <c r="E13" s="732"/>
      <c r="F13" s="732"/>
      <c r="G13" s="1080"/>
      <c r="H13" s="1081" t="s">
        <v>269</v>
      </c>
      <c r="I13" s="1082"/>
      <c r="J13" s="1082"/>
      <c r="K13" s="1082"/>
      <c r="L13" s="1083"/>
      <c r="M13" s="1084" t="s">
        <v>270</v>
      </c>
      <c r="N13" s="1082"/>
      <c r="O13" s="1082"/>
      <c r="P13" s="1082"/>
      <c r="Q13" s="1082"/>
      <c r="R13" s="1085" t="s">
        <v>271</v>
      </c>
      <c r="S13" s="1082"/>
      <c r="T13" s="1082"/>
      <c r="U13" s="1082"/>
      <c r="V13" s="1082"/>
      <c r="W13" s="1082"/>
      <c r="X13" s="1085" t="s">
        <v>269</v>
      </c>
      <c r="Y13" s="1082"/>
      <c r="Z13" s="1082"/>
      <c r="AA13" s="1082"/>
      <c r="AB13" s="1083"/>
      <c r="AC13" s="1084" t="s">
        <v>270</v>
      </c>
      <c r="AD13" s="1082"/>
      <c r="AE13" s="1082"/>
      <c r="AF13" s="1082"/>
      <c r="AG13" s="1104"/>
      <c r="AH13" s="1085" t="s">
        <v>271</v>
      </c>
      <c r="AI13" s="1082"/>
      <c r="AJ13" s="1082"/>
      <c r="AK13" s="1082"/>
      <c r="AL13" s="1082"/>
      <c r="AM13" s="1083"/>
      <c r="AN13" s="112"/>
      <c r="AO13" s="1012" t="s">
        <v>268</v>
      </c>
      <c r="AP13" s="1013"/>
      <c r="AQ13" s="1013"/>
      <c r="AR13" s="1013"/>
      <c r="AS13" s="1013"/>
      <c r="AT13" s="1013"/>
      <c r="AU13" s="1014"/>
      <c r="AV13" s="1015" t="s">
        <v>269</v>
      </c>
      <c r="AW13" s="1016"/>
      <c r="AX13" s="1016"/>
      <c r="AY13" s="1016"/>
      <c r="AZ13" s="1017"/>
      <c r="BA13" s="1018" t="s">
        <v>270</v>
      </c>
      <c r="BB13" s="1016"/>
      <c r="BC13" s="1016"/>
      <c r="BD13" s="1016"/>
      <c r="BE13" s="1016"/>
      <c r="BF13" s="1019" t="s">
        <v>271</v>
      </c>
      <c r="BG13" s="1016"/>
      <c r="BH13" s="1016"/>
      <c r="BI13" s="1016"/>
      <c r="BJ13" s="1016"/>
      <c r="BK13" s="1016"/>
      <c r="BL13" s="1019" t="s">
        <v>269</v>
      </c>
      <c r="BM13" s="1016"/>
      <c r="BN13" s="1016"/>
      <c r="BO13" s="1016"/>
      <c r="BP13" s="1017"/>
      <c r="BQ13" s="1018" t="s">
        <v>270</v>
      </c>
      <c r="BR13" s="1016"/>
      <c r="BS13" s="1016"/>
      <c r="BT13" s="1016"/>
      <c r="BU13" s="1020"/>
      <c r="BV13" s="1019" t="s">
        <v>271</v>
      </c>
      <c r="BW13" s="1016"/>
      <c r="BX13" s="1016"/>
      <c r="BY13" s="1016"/>
      <c r="BZ13" s="1016"/>
      <c r="CA13" s="1017"/>
    </row>
    <row r="14" spans="1:79" s="7" customFormat="1" ht="30" customHeight="1">
      <c r="A14" s="221"/>
      <c r="B14" s="222"/>
      <c r="C14" s="222"/>
      <c r="D14" s="222"/>
      <c r="E14" s="222"/>
      <c r="F14" s="222"/>
      <c r="G14" s="223"/>
      <c r="H14" s="224"/>
      <c r="I14" s="225"/>
      <c r="J14" s="225"/>
      <c r="K14" s="225"/>
      <c r="L14" s="226"/>
      <c r="M14" s="227"/>
      <c r="N14" s="225"/>
      <c r="O14" s="225"/>
      <c r="P14" s="225"/>
      <c r="Q14" s="225"/>
      <c r="R14" s="1118" t="s">
        <v>272</v>
      </c>
      <c r="S14" s="222"/>
      <c r="T14" s="222"/>
      <c r="U14" s="222"/>
      <c r="V14" s="222"/>
      <c r="W14" s="222"/>
      <c r="X14" s="228"/>
      <c r="Y14" s="225"/>
      <c r="Z14" s="225"/>
      <c r="AA14" s="225"/>
      <c r="AB14" s="226"/>
      <c r="AC14" s="225"/>
      <c r="AD14" s="225"/>
      <c r="AE14" s="225"/>
      <c r="AF14" s="225"/>
      <c r="AG14" s="229"/>
      <c r="AH14" s="1118" t="s">
        <v>272</v>
      </c>
      <c r="AI14" s="230"/>
      <c r="AJ14" s="225"/>
      <c r="AK14" s="225"/>
      <c r="AL14" s="225"/>
      <c r="AM14" s="226"/>
      <c r="AN14" s="222"/>
      <c r="AO14" s="231"/>
      <c r="AP14" s="232"/>
      <c r="AQ14" s="232"/>
      <c r="AR14" s="232"/>
      <c r="AS14" s="232"/>
      <c r="AT14" s="232"/>
      <c r="AU14" s="233"/>
      <c r="AV14" s="234"/>
      <c r="AW14" s="235"/>
      <c r="AX14" s="235"/>
      <c r="AY14" s="235"/>
      <c r="AZ14" s="236"/>
      <c r="BA14" s="237"/>
      <c r="BB14" s="235"/>
      <c r="BC14" s="235"/>
      <c r="BD14" s="235"/>
      <c r="BE14" s="235"/>
      <c r="BF14" s="1021" t="s">
        <v>272</v>
      </c>
      <c r="BG14" s="232"/>
      <c r="BH14" s="232"/>
      <c r="BI14" s="232"/>
      <c r="BJ14" s="232"/>
      <c r="BK14" s="232"/>
      <c r="BL14" s="238"/>
      <c r="BM14" s="235"/>
      <c r="BN14" s="235"/>
      <c r="BO14" s="235"/>
      <c r="BP14" s="236"/>
      <c r="BQ14" s="237"/>
      <c r="BR14" s="235"/>
      <c r="BS14" s="235"/>
      <c r="BT14" s="235"/>
      <c r="BU14" s="239"/>
      <c r="BV14" s="1021" t="s">
        <v>272</v>
      </c>
      <c r="BW14" s="232"/>
      <c r="BX14" s="232"/>
      <c r="BY14" s="232"/>
      <c r="BZ14" s="232"/>
      <c r="CA14" s="240"/>
    </row>
    <row r="15" spans="1:79" s="7" customFormat="1" ht="30" customHeight="1">
      <c r="A15" s="1122" t="s">
        <v>273</v>
      </c>
      <c r="B15" s="1123"/>
      <c r="C15" s="1123"/>
      <c r="D15" s="1123"/>
      <c r="E15" s="1123"/>
      <c r="F15" s="1123"/>
      <c r="G15" s="1124"/>
      <c r="H15" s="1125" t="s">
        <v>274</v>
      </c>
      <c r="I15" s="703"/>
      <c r="J15" s="703"/>
      <c r="K15" s="703"/>
      <c r="L15" s="1126"/>
      <c r="M15" s="1127" t="s">
        <v>274</v>
      </c>
      <c r="N15" s="1128"/>
      <c r="O15" s="1129"/>
      <c r="P15" s="1129"/>
      <c r="Q15" s="1129"/>
      <c r="R15" s="1119"/>
      <c r="S15" s="1130" t="s">
        <v>274</v>
      </c>
      <c r="T15" s="1128"/>
      <c r="U15" s="1129"/>
      <c r="V15" s="1129"/>
      <c r="W15" s="1129"/>
      <c r="X15" s="1131" t="s">
        <v>511</v>
      </c>
      <c r="Y15" s="1132"/>
      <c r="Z15" s="703"/>
      <c r="AA15" s="703"/>
      <c r="AB15" s="1126"/>
      <c r="AC15" s="1127" t="s">
        <v>275</v>
      </c>
      <c r="AD15" s="1128"/>
      <c r="AE15" s="1128"/>
      <c r="AF15" s="1128"/>
      <c r="AG15" s="1133"/>
      <c r="AH15" s="1121"/>
      <c r="AI15" s="1134" t="s">
        <v>512</v>
      </c>
      <c r="AJ15" s="703"/>
      <c r="AK15" s="703"/>
      <c r="AL15" s="703"/>
      <c r="AM15" s="1126"/>
      <c r="AN15" s="112"/>
      <c r="AO15" s="1024" t="s">
        <v>273</v>
      </c>
      <c r="AP15" s="1025"/>
      <c r="AQ15" s="1025"/>
      <c r="AR15" s="1025"/>
      <c r="AS15" s="1025"/>
      <c r="AT15" s="1025"/>
      <c r="AU15" s="1026"/>
      <c r="AV15" s="1027" t="s">
        <v>274</v>
      </c>
      <c r="AW15" s="1028"/>
      <c r="AX15" s="1028"/>
      <c r="AY15" s="1028"/>
      <c r="AZ15" s="1029"/>
      <c r="BA15" s="1030" t="s">
        <v>274</v>
      </c>
      <c r="BB15" s="1031"/>
      <c r="BC15" s="1032"/>
      <c r="BD15" s="1032"/>
      <c r="BE15" s="1033"/>
      <c r="BF15" s="1022"/>
      <c r="BG15" s="1031" t="s">
        <v>275</v>
      </c>
      <c r="BH15" s="1032"/>
      <c r="BI15" s="1032"/>
      <c r="BJ15" s="1032"/>
      <c r="BK15" s="1032"/>
      <c r="BL15" s="1034" t="s">
        <v>274</v>
      </c>
      <c r="BM15" s="1031"/>
      <c r="BN15" s="1032"/>
      <c r="BO15" s="1032"/>
      <c r="BP15" s="1035"/>
      <c r="BQ15" s="1030" t="s">
        <v>275</v>
      </c>
      <c r="BR15" s="1032"/>
      <c r="BS15" s="1032"/>
      <c r="BT15" s="1032"/>
      <c r="BU15" s="1033"/>
      <c r="BV15" s="1022"/>
      <c r="BW15" s="1031" t="s">
        <v>275</v>
      </c>
      <c r="BX15" s="1032"/>
      <c r="BY15" s="1032"/>
      <c r="BZ15" s="1032"/>
      <c r="CA15" s="1035"/>
    </row>
    <row r="16" spans="1:79" s="7" customFormat="1" ht="9.75" customHeight="1">
      <c r="A16" s="1122"/>
      <c r="B16" s="1123"/>
      <c r="C16" s="1123"/>
      <c r="D16" s="1123"/>
      <c r="E16" s="1123"/>
      <c r="F16" s="1123"/>
      <c r="G16" s="1124"/>
      <c r="H16" s="241"/>
      <c r="I16" s="222"/>
      <c r="J16" s="222"/>
      <c r="K16" s="222"/>
      <c r="L16" s="242"/>
      <c r="M16" s="221"/>
      <c r="N16" s="222"/>
      <c r="O16" s="222"/>
      <c r="P16" s="222"/>
      <c r="Q16" s="222"/>
      <c r="R16" s="1119"/>
      <c r="S16" s="1135"/>
      <c r="T16" s="1136"/>
      <c r="U16" s="1136"/>
      <c r="V16" s="1136"/>
      <c r="W16" s="1136"/>
      <c r="X16" s="243"/>
      <c r="Y16" s="222"/>
      <c r="Z16" s="222"/>
      <c r="AA16" s="222"/>
      <c r="AB16" s="242"/>
      <c r="AC16" s="222"/>
      <c r="AD16" s="222"/>
      <c r="AE16" s="222"/>
      <c r="AF16" s="222"/>
      <c r="AG16" s="244"/>
      <c r="AH16" s="1121"/>
      <c r="AI16" s="1135"/>
      <c r="AJ16" s="1136"/>
      <c r="AK16" s="1136"/>
      <c r="AL16" s="1136"/>
      <c r="AM16" s="1137"/>
      <c r="AN16" s="222"/>
      <c r="AO16" s="1024"/>
      <c r="AP16" s="1025"/>
      <c r="AQ16" s="1025"/>
      <c r="AR16" s="1025"/>
      <c r="AS16" s="1025"/>
      <c r="AT16" s="1025"/>
      <c r="AU16" s="1026"/>
      <c r="AV16" s="245"/>
      <c r="AW16" s="232"/>
      <c r="AX16" s="232"/>
      <c r="AY16" s="232"/>
      <c r="AZ16" s="240"/>
      <c r="BA16" s="231"/>
      <c r="BB16" s="232"/>
      <c r="BC16" s="232"/>
      <c r="BD16" s="232"/>
      <c r="BE16" s="232"/>
      <c r="BF16" s="1022"/>
      <c r="BG16" s="996"/>
      <c r="BH16" s="996"/>
      <c r="BI16" s="996"/>
      <c r="BJ16" s="996"/>
      <c r="BK16" s="996"/>
      <c r="BL16" s="246"/>
      <c r="BM16" s="232"/>
      <c r="BN16" s="232"/>
      <c r="BO16" s="232"/>
      <c r="BP16" s="240"/>
      <c r="BQ16" s="231"/>
      <c r="BR16" s="232"/>
      <c r="BS16" s="232"/>
      <c r="BT16" s="232"/>
      <c r="BU16" s="247"/>
      <c r="BV16" s="1022"/>
      <c r="BW16" s="996"/>
      <c r="BX16" s="996"/>
      <c r="BY16" s="996"/>
      <c r="BZ16" s="996"/>
      <c r="CA16" s="997"/>
    </row>
    <row r="17" spans="1:79" s="7" customFormat="1" ht="30" customHeight="1">
      <c r="A17" s="248"/>
      <c r="B17" s="249"/>
      <c r="C17" s="249"/>
      <c r="D17" s="249"/>
      <c r="E17" s="249"/>
      <c r="F17" s="249"/>
      <c r="G17" s="250"/>
      <c r="H17" s="1138"/>
      <c r="I17" s="1136"/>
      <c r="J17" s="1136"/>
      <c r="K17" s="1136"/>
      <c r="L17" s="1137"/>
      <c r="M17" s="1139"/>
      <c r="N17" s="1136"/>
      <c r="O17" s="1136"/>
      <c r="P17" s="1136"/>
      <c r="Q17" s="1136"/>
      <c r="R17" s="1119"/>
      <c r="S17" s="1134" t="s">
        <v>609</v>
      </c>
      <c r="T17" s="1132"/>
      <c r="U17" s="703"/>
      <c r="V17" s="703"/>
      <c r="W17" s="703"/>
      <c r="X17" s="1140"/>
      <c r="Y17" s="703"/>
      <c r="Z17" s="703"/>
      <c r="AA17" s="703"/>
      <c r="AB17" s="1126"/>
      <c r="AC17" s="1141"/>
      <c r="AD17" s="703"/>
      <c r="AE17" s="703"/>
      <c r="AF17" s="703"/>
      <c r="AG17" s="1142"/>
      <c r="AH17" s="1121"/>
      <c r="AI17" s="1134" t="s">
        <v>609</v>
      </c>
      <c r="AJ17" s="703"/>
      <c r="AK17" s="703"/>
      <c r="AL17" s="703"/>
      <c r="AM17" s="1126"/>
      <c r="AN17" s="112"/>
      <c r="AO17" s="251"/>
      <c r="AP17" s="252"/>
      <c r="AQ17" s="252"/>
      <c r="AR17" s="252"/>
      <c r="AS17" s="252"/>
      <c r="AT17" s="252"/>
      <c r="AU17" s="253"/>
      <c r="AV17" s="995"/>
      <c r="AW17" s="996"/>
      <c r="AX17" s="996"/>
      <c r="AY17" s="996"/>
      <c r="AZ17" s="997"/>
      <c r="BA17" s="998"/>
      <c r="BB17" s="996"/>
      <c r="BC17" s="996"/>
      <c r="BD17" s="996"/>
      <c r="BE17" s="996"/>
      <c r="BF17" s="1022"/>
      <c r="BG17" s="1036" t="s">
        <v>609</v>
      </c>
      <c r="BH17" s="1028"/>
      <c r="BI17" s="1028"/>
      <c r="BJ17" s="1028"/>
      <c r="BK17" s="1028"/>
      <c r="BL17" s="1037"/>
      <c r="BM17" s="1028"/>
      <c r="BN17" s="1028"/>
      <c r="BO17" s="1028"/>
      <c r="BP17" s="1029"/>
      <c r="BQ17" s="1038"/>
      <c r="BR17" s="1028"/>
      <c r="BS17" s="1028"/>
      <c r="BT17" s="1028"/>
      <c r="BU17" s="1039"/>
      <c r="BV17" s="1022"/>
      <c r="BW17" s="1036" t="s">
        <v>609</v>
      </c>
      <c r="BX17" s="1028"/>
      <c r="BY17" s="1028"/>
      <c r="BZ17" s="1028"/>
      <c r="CA17" s="1029"/>
    </row>
    <row r="18" spans="1:79" s="7" customFormat="1" ht="15" customHeight="1">
      <c r="A18" s="248"/>
      <c r="B18" s="249"/>
      <c r="C18" s="249"/>
      <c r="D18" s="249"/>
      <c r="E18" s="249"/>
      <c r="F18" s="249"/>
      <c r="G18" s="250"/>
      <c r="H18" s="241"/>
      <c r="I18" s="222"/>
      <c r="J18" s="222"/>
      <c r="K18" s="222"/>
      <c r="L18" s="242"/>
      <c r="M18" s="221"/>
      <c r="N18" s="222"/>
      <c r="O18" s="222"/>
      <c r="P18" s="222"/>
      <c r="Q18" s="222"/>
      <c r="R18" s="1120"/>
      <c r="S18" s="254"/>
      <c r="T18" s="112"/>
      <c r="U18" s="112"/>
      <c r="V18" s="112"/>
      <c r="W18" s="112"/>
      <c r="X18" s="255"/>
      <c r="Y18" s="112"/>
      <c r="Z18" s="112"/>
      <c r="AA18" s="112"/>
      <c r="AB18" s="256"/>
      <c r="AC18" s="112"/>
      <c r="AD18" s="112"/>
      <c r="AE18" s="112"/>
      <c r="AF18" s="112"/>
      <c r="AG18" s="257"/>
      <c r="AH18" s="1120"/>
      <c r="AI18" s="258"/>
      <c r="AJ18" s="112"/>
      <c r="AK18" s="112"/>
      <c r="AL18" s="112"/>
      <c r="AM18" s="256"/>
      <c r="AN18" s="112"/>
      <c r="AO18" s="251"/>
      <c r="AP18" s="252"/>
      <c r="AQ18" s="252"/>
      <c r="AR18" s="252"/>
      <c r="AS18" s="252"/>
      <c r="AT18" s="252"/>
      <c r="AU18" s="253"/>
      <c r="AV18" s="245"/>
      <c r="AW18" s="232"/>
      <c r="AX18" s="232"/>
      <c r="AY18" s="232"/>
      <c r="AZ18" s="240"/>
      <c r="BA18" s="231"/>
      <c r="BB18" s="232"/>
      <c r="BC18" s="232"/>
      <c r="BD18" s="232"/>
      <c r="BE18" s="232"/>
      <c r="BF18" s="1023"/>
      <c r="BG18" s="259"/>
      <c r="BH18" s="260"/>
      <c r="BI18" s="260"/>
      <c r="BJ18" s="260"/>
      <c r="BK18" s="260"/>
      <c r="BL18" s="261"/>
      <c r="BM18" s="260"/>
      <c r="BN18" s="260"/>
      <c r="BO18" s="260"/>
      <c r="BP18" s="262"/>
      <c r="BQ18" s="263"/>
      <c r="BR18" s="260"/>
      <c r="BS18" s="260"/>
      <c r="BT18" s="260"/>
      <c r="BU18" s="264"/>
      <c r="BV18" s="1023"/>
      <c r="BW18" s="259"/>
      <c r="BX18" s="260"/>
      <c r="BY18" s="260"/>
      <c r="BZ18" s="260"/>
      <c r="CA18" s="262"/>
    </row>
    <row r="19" spans="1:79" s="7" customFormat="1" ht="30" customHeight="1">
      <c r="A19" s="248"/>
      <c r="B19" s="249"/>
      <c r="C19" s="249"/>
      <c r="D19" s="249"/>
      <c r="E19" s="249"/>
      <c r="F19" s="249"/>
      <c r="G19" s="250"/>
      <c r="H19" s="241"/>
      <c r="I19" s="222"/>
      <c r="J19" s="222"/>
      <c r="K19" s="222"/>
      <c r="L19" s="242"/>
      <c r="M19" s="221"/>
      <c r="N19" s="222"/>
      <c r="O19" s="222"/>
      <c r="P19" s="222"/>
      <c r="Q19" s="222"/>
      <c r="R19" s="1152" t="s">
        <v>276</v>
      </c>
      <c r="S19" s="1155" t="s">
        <v>277</v>
      </c>
      <c r="T19" s="1155"/>
      <c r="U19" s="1155"/>
      <c r="V19" s="1155"/>
      <c r="W19" s="1155"/>
      <c r="X19" s="255"/>
      <c r="Y19" s="112"/>
      <c r="Z19" s="112"/>
      <c r="AA19" s="112"/>
      <c r="AB19" s="256"/>
      <c r="AC19" s="112"/>
      <c r="AD19" s="112"/>
      <c r="AE19" s="112"/>
      <c r="AF19" s="112"/>
      <c r="AG19" s="257"/>
      <c r="AH19" s="1152" t="s">
        <v>276</v>
      </c>
      <c r="AI19" s="1156" t="s">
        <v>277</v>
      </c>
      <c r="AJ19" s="1155"/>
      <c r="AK19" s="1155"/>
      <c r="AL19" s="1155"/>
      <c r="AM19" s="1157"/>
      <c r="AN19" s="103"/>
      <c r="AO19" s="251"/>
      <c r="AP19" s="252"/>
      <c r="AQ19" s="252"/>
      <c r="AR19" s="252"/>
      <c r="AS19" s="252"/>
      <c r="AT19" s="252"/>
      <c r="AU19" s="253"/>
      <c r="AV19" s="245"/>
      <c r="AW19" s="232"/>
      <c r="AX19" s="232"/>
      <c r="AY19" s="232"/>
      <c r="AZ19" s="240"/>
      <c r="BA19" s="231"/>
      <c r="BB19" s="232"/>
      <c r="BC19" s="232"/>
      <c r="BD19" s="232"/>
      <c r="BE19" s="232"/>
      <c r="BF19" s="1007" t="s">
        <v>276</v>
      </c>
      <c r="BG19" s="1010" t="s">
        <v>277</v>
      </c>
      <c r="BH19" s="1010"/>
      <c r="BI19" s="1010"/>
      <c r="BJ19" s="1010"/>
      <c r="BK19" s="1010"/>
      <c r="BL19" s="261"/>
      <c r="BM19" s="260"/>
      <c r="BN19" s="260"/>
      <c r="BO19" s="260"/>
      <c r="BP19" s="262"/>
      <c r="BQ19" s="263"/>
      <c r="BR19" s="260"/>
      <c r="BS19" s="260"/>
      <c r="BT19" s="260"/>
      <c r="BU19" s="264"/>
      <c r="BV19" s="1007" t="s">
        <v>276</v>
      </c>
      <c r="BW19" s="1010" t="s">
        <v>277</v>
      </c>
      <c r="BX19" s="1010"/>
      <c r="BY19" s="1010"/>
      <c r="BZ19" s="1010"/>
      <c r="CA19" s="1011"/>
    </row>
    <row r="20" spans="1:79" s="7" customFormat="1" ht="15" customHeight="1">
      <c r="A20" s="248"/>
      <c r="B20" s="249"/>
      <c r="C20" s="249"/>
      <c r="D20" s="249"/>
      <c r="E20" s="249"/>
      <c r="F20" s="249"/>
      <c r="G20" s="250"/>
      <c r="H20" s="1138"/>
      <c r="I20" s="1136"/>
      <c r="J20" s="1136"/>
      <c r="K20" s="1136"/>
      <c r="L20" s="1137"/>
      <c r="M20" s="1139"/>
      <c r="N20" s="1136"/>
      <c r="O20" s="1136"/>
      <c r="P20" s="1136"/>
      <c r="Q20" s="1136"/>
      <c r="R20" s="1153"/>
      <c r="S20" s="1143" t="s">
        <v>278</v>
      </c>
      <c r="T20" s="1144"/>
      <c r="U20" s="1144"/>
      <c r="V20" s="1144"/>
      <c r="W20" s="1144"/>
      <c r="X20" s="1145"/>
      <c r="Y20" s="1146"/>
      <c r="Z20" s="1146"/>
      <c r="AA20" s="1146"/>
      <c r="AB20" s="1147"/>
      <c r="AC20" s="1148"/>
      <c r="AD20" s="1146"/>
      <c r="AE20" s="1146"/>
      <c r="AF20" s="1146"/>
      <c r="AG20" s="1149"/>
      <c r="AH20" s="1153"/>
      <c r="AI20" s="1150" t="s">
        <v>278</v>
      </c>
      <c r="AJ20" s="1144"/>
      <c r="AK20" s="1144"/>
      <c r="AL20" s="1144"/>
      <c r="AM20" s="1151"/>
      <c r="AN20" s="365"/>
      <c r="AO20" s="251"/>
      <c r="AP20" s="252"/>
      <c r="AQ20" s="252"/>
      <c r="AR20" s="252"/>
      <c r="AS20" s="252"/>
      <c r="AT20" s="252"/>
      <c r="AU20" s="253"/>
      <c r="AV20" s="995"/>
      <c r="AW20" s="996"/>
      <c r="AX20" s="996"/>
      <c r="AY20" s="996"/>
      <c r="AZ20" s="997"/>
      <c r="BA20" s="998"/>
      <c r="BB20" s="996"/>
      <c r="BC20" s="996"/>
      <c r="BD20" s="996"/>
      <c r="BE20" s="996"/>
      <c r="BF20" s="1008"/>
      <c r="BG20" s="999" t="s">
        <v>610</v>
      </c>
      <c r="BH20" s="1000"/>
      <c r="BI20" s="1000"/>
      <c r="BJ20" s="1000"/>
      <c r="BK20" s="1000"/>
      <c r="BL20" s="1001"/>
      <c r="BM20" s="1002"/>
      <c r="BN20" s="1002"/>
      <c r="BO20" s="1002"/>
      <c r="BP20" s="1003"/>
      <c r="BQ20" s="1004"/>
      <c r="BR20" s="1002"/>
      <c r="BS20" s="1002"/>
      <c r="BT20" s="1002"/>
      <c r="BU20" s="1005"/>
      <c r="BV20" s="1008"/>
      <c r="BW20" s="999" t="s">
        <v>278</v>
      </c>
      <c r="BX20" s="1000"/>
      <c r="BY20" s="1000"/>
      <c r="BZ20" s="1000"/>
      <c r="CA20" s="1006"/>
    </row>
    <row r="21" spans="1:79" s="7" customFormat="1" ht="15" customHeight="1">
      <c r="A21" s="248"/>
      <c r="B21" s="249"/>
      <c r="C21" s="249"/>
      <c r="D21" s="249"/>
      <c r="E21" s="249"/>
      <c r="F21" s="249"/>
      <c r="G21" s="250"/>
      <c r="H21" s="1138"/>
      <c r="I21" s="1136"/>
      <c r="J21" s="1136"/>
      <c r="K21" s="1136"/>
      <c r="L21" s="1137"/>
      <c r="M21" s="1139"/>
      <c r="N21" s="1136"/>
      <c r="O21" s="1136"/>
      <c r="P21" s="1136"/>
      <c r="Q21" s="1136"/>
      <c r="R21" s="1153"/>
      <c r="S21" s="1143" t="s">
        <v>279</v>
      </c>
      <c r="T21" s="1144"/>
      <c r="U21" s="1144"/>
      <c r="V21" s="1144"/>
      <c r="W21" s="1144"/>
      <c r="X21" s="1145"/>
      <c r="Y21" s="1146"/>
      <c r="Z21" s="1146"/>
      <c r="AA21" s="1146"/>
      <c r="AB21" s="1147"/>
      <c r="AC21" s="1148"/>
      <c r="AD21" s="1146"/>
      <c r="AE21" s="1146"/>
      <c r="AF21" s="1146"/>
      <c r="AG21" s="1149"/>
      <c r="AH21" s="1153"/>
      <c r="AI21" s="1150" t="s">
        <v>279</v>
      </c>
      <c r="AJ21" s="1144"/>
      <c r="AK21" s="1144"/>
      <c r="AL21" s="1144"/>
      <c r="AM21" s="1151"/>
      <c r="AN21" s="365"/>
      <c r="AO21" s="251"/>
      <c r="AP21" s="252"/>
      <c r="AQ21" s="252"/>
      <c r="AR21" s="252"/>
      <c r="AS21" s="252"/>
      <c r="AT21" s="252"/>
      <c r="AU21" s="253"/>
      <c r="AV21" s="995"/>
      <c r="AW21" s="996"/>
      <c r="AX21" s="996"/>
      <c r="AY21" s="996"/>
      <c r="AZ21" s="997"/>
      <c r="BA21" s="998"/>
      <c r="BB21" s="996"/>
      <c r="BC21" s="996"/>
      <c r="BD21" s="996"/>
      <c r="BE21" s="996"/>
      <c r="BF21" s="1008"/>
      <c r="BG21" s="999" t="s">
        <v>279</v>
      </c>
      <c r="BH21" s="1000"/>
      <c r="BI21" s="1000"/>
      <c r="BJ21" s="1000"/>
      <c r="BK21" s="1000"/>
      <c r="BL21" s="1001"/>
      <c r="BM21" s="1002"/>
      <c r="BN21" s="1002"/>
      <c r="BO21" s="1002"/>
      <c r="BP21" s="1003"/>
      <c r="BQ21" s="1004"/>
      <c r="BR21" s="1002"/>
      <c r="BS21" s="1002"/>
      <c r="BT21" s="1002"/>
      <c r="BU21" s="1005"/>
      <c r="BV21" s="1008"/>
      <c r="BW21" s="999" t="s">
        <v>279</v>
      </c>
      <c r="BX21" s="1000"/>
      <c r="BY21" s="1000"/>
      <c r="BZ21" s="1000"/>
      <c r="CA21" s="1006"/>
    </row>
    <row r="22" spans="1:79" s="7" customFormat="1" ht="27" customHeight="1">
      <c r="A22" s="248"/>
      <c r="B22" s="249"/>
      <c r="C22" s="249"/>
      <c r="D22" s="249"/>
      <c r="E22" s="249"/>
      <c r="F22" s="249"/>
      <c r="G22" s="250"/>
      <c r="H22" s="241"/>
      <c r="I22" s="222"/>
      <c r="J22" s="222"/>
      <c r="K22" s="222"/>
      <c r="L22" s="242"/>
      <c r="M22" s="221"/>
      <c r="N22" s="222"/>
      <c r="O22" s="222"/>
      <c r="P22" s="222"/>
      <c r="Q22" s="222"/>
      <c r="R22" s="1153"/>
      <c r="S22" s="265"/>
      <c r="T22" s="206"/>
      <c r="U22" s="206"/>
      <c r="V22" s="206"/>
      <c r="W22" s="206"/>
      <c r="X22" s="266"/>
      <c r="Y22" s="206"/>
      <c r="Z22" s="206"/>
      <c r="AA22" s="206"/>
      <c r="AB22" s="267"/>
      <c r="AC22" s="206"/>
      <c r="AD22" s="206"/>
      <c r="AE22" s="206"/>
      <c r="AF22" s="206"/>
      <c r="AG22" s="268"/>
      <c r="AH22" s="1153"/>
      <c r="AI22" s="269"/>
      <c r="AJ22" s="206"/>
      <c r="AK22" s="206"/>
      <c r="AL22" s="206"/>
      <c r="AM22" s="267"/>
      <c r="AN22" s="206"/>
      <c r="AO22" s="251"/>
      <c r="AP22" s="252"/>
      <c r="AQ22" s="252"/>
      <c r="AR22" s="252"/>
      <c r="AS22" s="252"/>
      <c r="AT22" s="252"/>
      <c r="AU22" s="253"/>
      <c r="AV22" s="245"/>
      <c r="AW22" s="232"/>
      <c r="AX22" s="232"/>
      <c r="AY22" s="232"/>
      <c r="AZ22" s="240"/>
      <c r="BA22" s="231"/>
      <c r="BB22" s="232"/>
      <c r="BC22" s="232"/>
      <c r="BD22" s="232"/>
      <c r="BE22" s="232"/>
      <c r="BF22" s="1008"/>
      <c r="BG22" s="270"/>
      <c r="BH22" s="271"/>
      <c r="BI22" s="271"/>
      <c r="BJ22" s="271"/>
      <c r="BK22" s="271"/>
      <c r="BL22" s="272"/>
      <c r="BM22" s="271"/>
      <c r="BN22" s="271"/>
      <c r="BO22" s="271"/>
      <c r="BP22" s="273"/>
      <c r="BQ22" s="274"/>
      <c r="BR22" s="271"/>
      <c r="BS22" s="271"/>
      <c r="BT22" s="271"/>
      <c r="BU22" s="275"/>
      <c r="BV22" s="1008"/>
      <c r="BW22" s="270"/>
      <c r="BX22" s="271"/>
      <c r="BY22" s="271"/>
      <c r="BZ22" s="271"/>
      <c r="CA22" s="273"/>
    </row>
    <row r="23" spans="1:79" s="7" customFormat="1" ht="27" customHeight="1" thickBot="1">
      <c r="A23" s="1172"/>
      <c r="B23" s="1173"/>
      <c r="C23" s="1173"/>
      <c r="D23" s="1173"/>
      <c r="E23" s="1173"/>
      <c r="F23" s="1173"/>
      <c r="G23" s="1174"/>
      <c r="H23" s="276"/>
      <c r="I23" s="186"/>
      <c r="J23" s="186"/>
      <c r="K23" s="186"/>
      <c r="L23" s="277"/>
      <c r="M23" s="278"/>
      <c r="N23" s="186"/>
      <c r="O23" s="186"/>
      <c r="P23" s="186"/>
      <c r="Q23" s="186"/>
      <c r="R23" s="1154"/>
      <c r="S23" s="1175" t="s">
        <v>370</v>
      </c>
      <c r="T23" s="1159"/>
      <c r="U23" s="1159"/>
      <c r="V23" s="1159"/>
      <c r="W23" s="1159"/>
      <c r="X23" s="279"/>
      <c r="Y23" s="280"/>
      <c r="Z23" s="280"/>
      <c r="AA23" s="280"/>
      <c r="AB23" s="281"/>
      <c r="AC23" s="280"/>
      <c r="AD23" s="280"/>
      <c r="AE23" s="280"/>
      <c r="AF23" s="280"/>
      <c r="AG23" s="282"/>
      <c r="AH23" s="1154"/>
      <c r="AI23" s="1158" t="s">
        <v>370</v>
      </c>
      <c r="AJ23" s="1159"/>
      <c r="AK23" s="1159"/>
      <c r="AL23" s="1159"/>
      <c r="AM23" s="1160"/>
      <c r="AN23" s="368"/>
      <c r="AO23" s="981"/>
      <c r="AP23" s="982"/>
      <c r="AQ23" s="982"/>
      <c r="AR23" s="982"/>
      <c r="AS23" s="982"/>
      <c r="AT23" s="982"/>
      <c r="AU23" s="983"/>
      <c r="AV23" s="283"/>
      <c r="AW23" s="192"/>
      <c r="AX23" s="192"/>
      <c r="AY23" s="192"/>
      <c r="AZ23" s="284"/>
      <c r="BA23" s="285"/>
      <c r="BB23" s="192"/>
      <c r="BC23" s="192"/>
      <c r="BD23" s="192"/>
      <c r="BE23" s="192"/>
      <c r="BF23" s="1009"/>
      <c r="BG23" s="984" t="s">
        <v>370</v>
      </c>
      <c r="BH23" s="985"/>
      <c r="BI23" s="985"/>
      <c r="BJ23" s="985"/>
      <c r="BK23" s="985"/>
      <c r="BL23" s="286"/>
      <c r="BM23" s="287"/>
      <c r="BN23" s="287"/>
      <c r="BO23" s="287"/>
      <c r="BP23" s="288"/>
      <c r="BQ23" s="289"/>
      <c r="BR23" s="287"/>
      <c r="BS23" s="287"/>
      <c r="BT23" s="287"/>
      <c r="BU23" s="290"/>
      <c r="BV23" s="1009"/>
      <c r="BW23" s="984" t="s">
        <v>370</v>
      </c>
      <c r="BX23" s="985"/>
      <c r="BY23" s="985"/>
      <c r="BZ23" s="985"/>
      <c r="CA23" s="986"/>
    </row>
    <row r="24" spans="1:79" s="7" customFormat="1" ht="34.5" customHeight="1" thickTop="1">
      <c r="A24" s="1165" t="s">
        <v>280</v>
      </c>
      <c r="B24" s="1166"/>
      <c r="C24" s="1166"/>
      <c r="D24" s="1166"/>
      <c r="E24" s="1166"/>
      <c r="F24" s="1166"/>
      <c r="G24" s="1167"/>
      <c r="H24" s="947"/>
      <c r="I24" s="948"/>
      <c r="J24" s="948"/>
      <c r="K24" s="948"/>
      <c r="L24" s="949"/>
      <c r="M24" s="953"/>
      <c r="N24" s="948"/>
      <c r="O24" s="948"/>
      <c r="P24" s="948"/>
      <c r="Q24" s="954"/>
      <c r="R24" s="947"/>
      <c r="S24" s="948"/>
      <c r="T24" s="948"/>
      <c r="U24" s="948"/>
      <c r="V24" s="948"/>
      <c r="W24" s="954"/>
      <c r="X24" s="947"/>
      <c r="Y24" s="948"/>
      <c r="Z24" s="948"/>
      <c r="AA24" s="948"/>
      <c r="AB24" s="949"/>
      <c r="AC24" s="953"/>
      <c r="AD24" s="948"/>
      <c r="AE24" s="948"/>
      <c r="AF24" s="948"/>
      <c r="AG24" s="954"/>
      <c r="AH24" s="947"/>
      <c r="AI24" s="948"/>
      <c r="AJ24" s="948"/>
      <c r="AK24" s="948"/>
      <c r="AL24" s="948"/>
      <c r="AM24" s="949"/>
      <c r="AN24" s="369"/>
      <c r="AO24" s="957" t="s">
        <v>280</v>
      </c>
      <c r="AP24" s="958"/>
      <c r="AQ24" s="958"/>
      <c r="AR24" s="958"/>
      <c r="AS24" s="958"/>
      <c r="AT24" s="958"/>
      <c r="AU24" s="959"/>
      <c r="AV24" s="987">
        <v>62</v>
      </c>
      <c r="AW24" s="988"/>
      <c r="AX24" s="988"/>
      <c r="AY24" s="988"/>
      <c r="AZ24" s="989"/>
      <c r="BA24" s="990">
        <v>62</v>
      </c>
      <c r="BB24" s="988"/>
      <c r="BC24" s="988"/>
      <c r="BD24" s="988"/>
      <c r="BE24" s="991"/>
      <c r="BF24" s="987">
        <v>62</v>
      </c>
      <c r="BG24" s="988"/>
      <c r="BH24" s="988"/>
      <c r="BI24" s="988"/>
      <c r="BJ24" s="988"/>
      <c r="BK24" s="991"/>
      <c r="BL24" s="987">
        <v>62</v>
      </c>
      <c r="BM24" s="988"/>
      <c r="BN24" s="988"/>
      <c r="BO24" s="988"/>
      <c r="BP24" s="989"/>
      <c r="BQ24" s="990">
        <v>62</v>
      </c>
      <c r="BR24" s="988"/>
      <c r="BS24" s="988"/>
      <c r="BT24" s="988"/>
      <c r="BU24" s="991"/>
      <c r="BV24" s="987">
        <v>62</v>
      </c>
      <c r="BW24" s="988"/>
      <c r="BX24" s="988"/>
      <c r="BY24" s="988"/>
      <c r="BZ24" s="988"/>
      <c r="CA24" s="989"/>
    </row>
    <row r="25" spans="1:79" s="7" customFormat="1" ht="34.5" customHeight="1">
      <c r="A25" s="1176" t="s">
        <v>281</v>
      </c>
      <c r="B25" s="1177"/>
      <c r="C25" s="1177"/>
      <c r="D25" s="1177"/>
      <c r="E25" s="1177"/>
      <c r="F25" s="1177"/>
      <c r="G25" s="1178"/>
      <c r="H25" s="1183"/>
      <c r="I25" s="1184"/>
      <c r="J25" s="1184"/>
      <c r="K25" s="1184"/>
      <c r="L25" s="1185"/>
      <c r="M25" s="1186"/>
      <c r="N25" s="1184"/>
      <c r="O25" s="1184"/>
      <c r="P25" s="1184"/>
      <c r="Q25" s="1187"/>
      <c r="R25" s="972"/>
      <c r="S25" s="973"/>
      <c r="T25" s="973"/>
      <c r="U25" s="973"/>
      <c r="V25" s="973"/>
      <c r="W25" s="1161"/>
      <c r="X25" s="1183"/>
      <c r="Y25" s="1184"/>
      <c r="Z25" s="1184"/>
      <c r="AA25" s="1184"/>
      <c r="AB25" s="1185"/>
      <c r="AC25" s="1168"/>
      <c r="AD25" s="973"/>
      <c r="AE25" s="973"/>
      <c r="AF25" s="973"/>
      <c r="AG25" s="1161"/>
      <c r="AH25" s="972"/>
      <c r="AI25" s="973"/>
      <c r="AJ25" s="973"/>
      <c r="AK25" s="973"/>
      <c r="AL25" s="973"/>
      <c r="AM25" s="974"/>
      <c r="AN25" s="369"/>
      <c r="AO25" s="992" t="s">
        <v>281</v>
      </c>
      <c r="AP25" s="993"/>
      <c r="AQ25" s="993"/>
      <c r="AR25" s="993"/>
      <c r="AS25" s="993"/>
      <c r="AT25" s="993"/>
      <c r="AU25" s="994"/>
      <c r="AV25" s="969">
        <v>4</v>
      </c>
      <c r="AW25" s="970"/>
      <c r="AX25" s="970"/>
      <c r="AY25" s="970"/>
      <c r="AZ25" s="971"/>
      <c r="BA25" s="975">
        <v>4</v>
      </c>
      <c r="BB25" s="970"/>
      <c r="BC25" s="970"/>
      <c r="BD25" s="970"/>
      <c r="BE25" s="976"/>
      <c r="BF25" s="977">
        <v>4</v>
      </c>
      <c r="BG25" s="978"/>
      <c r="BH25" s="978"/>
      <c r="BI25" s="978"/>
      <c r="BJ25" s="978"/>
      <c r="BK25" s="979"/>
      <c r="BL25" s="969">
        <v>4</v>
      </c>
      <c r="BM25" s="970"/>
      <c r="BN25" s="970"/>
      <c r="BO25" s="970"/>
      <c r="BP25" s="971"/>
      <c r="BQ25" s="975">
        <v>4</v>
      </c>
      <c r="BR25" s="970"/>
      <c r="BS25" s="970"/>
      <c r="BT25" s="970"/>
      <c r="BU25" s="976"/>
      <c r="BV25" s="977">
        <v>4</v>
      </c>
      <c r="BW25" s="978"/>
      <c r="BX25" s="978"/>
      <c r="BY25" s="978"/>
      <c r="BZ25" s="978"/>
      <c r="CA25" s="980"/>
    </row>
    <row r="26" spans="1:79" s="7" customFormat="1" ht="34.5" customHeight="1">
      <c r="A26" s="1188" t="s">
        <v>554</v>
      </c>
      <c r="B26" s="1189"/>
      <c r="C26" s="1189"/>
      <c r="D26" s="1189"/>
      <c r="E26" s="1189"/>
      <c r="F26" s="1189"/>
      <c r="G26" s="1190"/>
      <c r="H26" s="1183"/>
      <c r="I26" s="1184"/>
      <c r="J26" s="1184"/>
      <c r="K26" s="1184"/>
      <c r="L26" s="1185"/>
      <c r="M26" s="1186"/>
      <c r="N26" s="1184"/>
      <c r="O26" s="1184"/>
      <c r="P26" s="1184"/>
      <c r="Q26" s="1187"/>
      <c r="R26" s="972"/>
      <c r="S26" s="973"/>
      <c r="T26" s="973"/>
      <c r="U26" s="973"/>
      <c r="V26" s="973"/>
      <c r="W26" s="1161"/>
      <c r="X26" s="1183"/>
      <c r="Y26" s="1184"/>
      <c r="Z26" s="1184"/>
      <c r="AA26" s="1184"/>
      <c r="AB26" s="1185"/>
      <c r="AC26" s="1168"/>
      <c r="AD26" s="973"/>
      <c r="AE26" s="973"/>
      <c r="AF26" s="973"/>
      <c r="AG26" s="1161"/>
      <c r="AH26" s="972"/>
      <c r="AI26" s="973"/>
      <c r="AJ26" s="973"/>
      <c r="AK26" s="973"/>
      <c r="AL26" s="973"/>
      <c r="AM26" s="974"/>
      <c r="AN26" s="369"/>
      <c r="AO26" s="966" t="s">
        <v>554</v>
      </c>
      <c r="AP26" s="967"/>
      <c r="AQ26" s="967"/>
      <c r="AR26" s="967"/>
      <c r="AS26" s="967"/>
      <c r="AT26" s="967"/>
      <c r="AU26" s="968"/>
      <c r="AV26" s="969">
        <v>1</v>
      </c>
      <c r="AW26" s="970"/>
      <c r="AX26" s="970"/>
      <c r="AY26" s="970"/>
      <c r="AZ26" s="971"/>
      <c r="BA26" s="975">
        <v>1</v>
      </c>
      <c r="BB26" s="970"/>
      <c r="BC26" s="970"/>
      <c r="BD26" s="970"/>
      <c r="BE26" s="976"/>
      <c r="BF26" s="977">
        <v>1</v>
      </c>
      <c r="BG26" s="978"/>
      <c r="BH26" s="978"/>
      <c r="BI26" s="978"/>
      <c r="BJ26" s="978"/>
      <c r="BK26" s="979"/>
      <c r="BL26" s="969">
        <v>1</v>
      </c>
      <c r="BM26" s="970"/>
      <c r="BN26" s="970"/>
      <c r="BO26" s="970"/>
      <c r="BP26" s="971"/>
      <c r="BQ26" s="975">
        <v>1</v>
      </c>
      <c r="BR26" s="970"/>
      <c r="BS26" s="970"/>
      <c r="BT26" s="970"/>
      <c r="BU26" s="976"/>
      <c r="BV26" s="977">
        <v>1</v>
      </c>
      <c r="BW26" s="978"/>
      <c r="BX26" s="978"/>
      <c r="BY26" s="978"/>
      <c r="BZ26" s="978"/>
      <c r="CA26" s="980"/>
    </row>
    <row r="27" spans="1:79" s="7" customFormat="1" ht="34.5" customHeight="1">
      <c r="A27" s="1180" t="s">
        <v>282</v>
      </c>
      <c r="B27" s="1181"/>
      <c r="C27" s="1181"/>
      <c r="D27" s="1181"/>
      <c r="E27" s="1181"/>
      <c r="F27" s="1181"/>
      <c r="G27" s="1182"/>
      <c r="H27" s="1183"/>
      <c r="I27" s="1184"/>
      <c r="J27" s="1184"/>
      <c r="K27" s="1184"/>
      <c r="L27" s="1185"/>
      <c r="M27" s="1186"/>
      <c r="N27" s="1184"/>
      <c r="O27" s="1184"/>
      <c r="P27" s="1184"/>
      <c r="Q27" s="1187"/>
      <c r="R27" s="972"/>
      <c r="S27" s="973"/>
      <c r="T27" s="973"/>
      <c r="U27" s="973"/>
      <c r="V27" s="973"/>
      <c r="W27" s="1161"/>
      <c r="X27" s="1183"/>
      <c r="Y27" s="1184"/>
      <c r="Z27" s="1184"/>
      <c r="AA27" s="1184"/>
      <c r="AB27" s="1185"/>
      <c r="AC27" s="1168"/>
      <c r="AD27" s="973"/>
      <c r="AE27" s="973"/>
      <c r="AF27" s="973"/>
      <c r="AG27" s="1161"/>
      <c r="AH27" s="972"/>
      <c r="AI27" s="973"/>
      <c r="AJ27" s="973"/>
      <c r="AK27" s="973"/>
      <c r="AL27" s="973"/>
      <c r="AM27" s="974"/>
      <c r="AN27" s="369"/>
      <c r="AO27" s="963" t="s">
        <v>282</v>
      </c>
      <c r="AP27" s="964"/>
      <c r="AQ27" s="964"/>
      <c r="AR27" s="964"/>
      <c r="AS27" s="964"/>
      <c r="AT27" s="964"/>
      <c r="AU27" s="965"/>
      <c r="AV27" s="969">
        <v>0</v>
      </c>
      <c r="AW27" s="970"/>
      <c r="AX27" s="970"/>
      <c r="AY27" s="970"/>
      <c r="AZ27" s="971"/>
      <c r="BA27" s="975">
        <v>0</v>
      </c>
      <c r="BB27" s="970"/>
      <c r="BC27" s="970"/>
      <c r="BD27" s="970"/>
      <c r="BE27" s="976"/>
      <c r="BF27" s="977">
        <v>6</v>
      </c>
      <c r="BG27" s="978"/>
      <c r="BH27" s="978"/>
      <c r="BI27" s="978"/>
      <c r="BJ27" s="978"/>
      <c r="BK27" s="979"/>
      <c r="BL27" s="969">
        <v>0</v>
      </c>
      <c r="BM27" s="970"/>
      <c r="BN27" s="970"/>
      <c r="BO27" s="970"/>
      <c r="BP27" s="971"/>
      <c r="BQ27" s="975">
        <v>0</v>
      </c>
      <c r="BR27" s="970"/>
      <c r="BS27" s="970"/>
      <c r="BT27" s="970"/>
      <c r="BU27" s="976"/>
      <c r="BV27" s="977">
        <v>6</v>
      </c>
      <c r="BW27" s="978"/>
      <c r="BX27" s="978"/>
      <c r="BY27" s="978"/>
      <c r="BZ27" s="978"/>
      <c r="CA27" s="980"/>
    </row>
    <row r="28" spans="1:79" s="7" customFormat="1" ht="34.5" customHeight="1" thickBot="1">
      <c r="A28" s="1176" t="s">
        <v>283</v>
      </c>
      <c r="B28" s="1177"/>
      <c r="C28" s="1177"/>
      <c r="D28" s="1177"/>
      <c r="E28" s="1177"/>
      <c r="F28" s="1177"/>
      <c r="G28" s="1178"/>
      <c r="H28" s="1162">
        <f>SUM(H24:L27)</f>
        <v>0</v>
      </c>
      <c r="I28" s="1163"/>
      <c r="J28" s="1163"/>
      <c r="K28" s="1163"/>
      <c r="L28" s="1169"/>
      <c r="M28" s="1179">
        <f>SUM(M24:Q27)</f>
        <v>0</v>
      </c>
      <c r="N28" s="1163"/>
      <c r="O28" s="1163"/>
      <c r="P28" s="1163"/>
      <c r="Q28" s="1164"/>
      <c r="R28" s="1162">
        <f>SUM(R24:W27)</f>
        <v>0</v>
      </c>
      <c r="S28" s="1163"/>
      <c r="T28" s="1163"/>
      <c r="U28" s="1163"/>
      <c r="V28" s="1163"/>
      <c r="W28" s="1164"/>
      <c r="X28" s="1162">
        <f>SUM(X24:AB27)</f>
        <v>0</v>
      </c>
      <c r="Y28" s="1163"/>
      <c r="Z28" s="1163"/>
      <c r="AA28" s="1163"/>
      <c r="AB28" s="1169"/>
      <c r="AC28" s="1179">
        <f>SUM(AC24:AG27)</f>
        <v>0</v>
      </c>
      <c r="AD28" s="1163"/>
      <c r="AE28" s="1163"/>
      <c r="AF28" s="1163"/>
      <c r="AG28" s="1164"/>
      <c r="AH28" s="1162">
        <f>SUM(AH24:AM27)</f>
        <v>0</v>
      </c>
      <c r="AI28" s="1163"/>
      <c r="AJ28" s="1163"/>
      <c r="AK28" s="1163"/>
      <c r="AL28" s="1163"/>
      <c r="AM28" s="1169"/>
      <c r="AN28" s="369"/>
      <c r="AO28" s="939" t="s">
        <v>283</v>
      </c>
      <c r="AP28" s="940"/>
      <c r="AQ28" s="940"/>
      <c r="AR28" s="940"/>
      <c r="AS28" s="940"/>
      <c r="AT28" s="940"/>
      <c r="AU28" s="941"/>
      <c r="AV28" s="942">
        <v>67</v>
      </c>
      <c r="AW28" s="943"/>
      <c r="AX28" s="943"/>
      <c r="AY28" s="943"/>
      <c r="AZ28" s="944"/>
      <c r="BA28" s="945">
        <v>67</v>
      </c>
      <c r="BB28" s="943"/>
      <c r="BC28" s="943"/>
      <c r="BD28" s="943"/>
      <c r="BE28" s="946"/>
      <c r="BF28" s="942">
        <v>73</v>
      </c>
      <c r="BG28" s="943"/>
      <c r="BH28" s="943"/>
      <c r="BI28" s="943"/>
      <c r="BJ28" s="943"/>
      <c r="BK28" s="946"/>
      <c r="BL28" s="942">
        <v>67</v>
      </c>
      <c r="BM28" s="943"/>
      <c r="BN28" s="943"/>
      <c r="BO28" s="943"/>
      <c r="BP28" s="944"/>
      <c r="BQ28" s="945">
        <v>67</v>
      </c>
      <c r="BR28" s="943"/>
      <c r="BS28" s="943"/>
      <c r="BT28" s="943"/>
      <c r="BU28" s="946"/>
      <c r="BV28" s="942">
        <v>73</v>
      </c>
      <c r="BW28" s="943"/>
      <c r="BX28" s="943"/>
      <c r="BY28" s="943"/>
      <c r="BZ28" s="943"/>
      <c r="CA28" s="944"/>
    </row>
    <row r="29" spans="1:79" s="7" customFormat="1" ht="34.5" customHeight="1" thickTop="1">
      <c r="A29" s="933" t="s">
        <v>369</v>
      </c>
      <c r="B29" s="934"/>
      <c r="C29" s="934"/>
      <c r="D29" s="934"/>
      <c r="E29" s="934"/>
      <c r="F29" s="934"/>
      <c r="G29" s="935"/>
      <c r="H29" s="947"/>
      <c r="I29" s="948"/>
      <c r="J29" s="948"/>
      <c r="K29" s="948"/>
      <c r="L29" s="949"/>
      <c r="M29" s="953"/>
      <c r="N29" s="948"/>
      <c r="O29" s="948"/>
      <c r="P29" s="948"/>
      <c r="Q29" s="954"/>
      <c r="R29" s="947"/>
      <c r="S29" s="948"/>
      <c r="T29" s="948"/>
      <c r="U29" s="948"/>
      <c r="V29" s="948"/>
      <c r="W29" s="954"/>
      <c r="X29" s="947"/>
      <c r="Y29" s="948"/>
      <c r="Z29" s="948"/>
      <c r="AA29" s="948"/>
      <c r="AB29" s="949"/>
      <c r="AC29" s="953"/>
      <c r="AD29" s="948"/>
      <c r="AE29" s="948"/>
      <c r="AF29" s="948"/>
      <c r="AG29" s="954"/>
      <c r="AH29" s="947"/>
      <c r="AI29" s="948"/>
      <c r="AJ29" s="948"/>
      <c r="AK29" s="948"/>
      <c r="AL29" s="948"/>
      <c r="AM29" s="949"/>
      <c r="AN29" s="222"/>
      <c r="AO29" s="957" t="s">
        <v>369</v>
      </c>
      <c r="AP29" s="958"/>
      <c r="AQ29" s="958"/>
      <c r="AR29" s="958"/>
      <c r="AS29" s="958"/>
      <c r="AT29" s="958"/>
      <c r="AU29" s="959"/>
      <c r="AV29" s="291"/>
      <c r="AW29" s="292"/>
      <c r="AX29" s="292"/>
      <c r="AY29" s="292"/>
      <c r="AZ29" s="293"/>
      <c r="BA29" s="294"/>
      <c r="BB29" s="292"/>
      <c r="BC29" s="292"/>
      <c r="BD29" s="292"/>
      <c r="BE29" s="295"/>
      <c r="BF29" s="292"/>
      <c r="BG29" s="292"/>
      <c r="BH29" s="292"/>
      <c r="BI29" s="292"/>
      <c r="BJ29" s="292"/>
      <c r="BK29" s="295"/>
      <c r="BL29" s="291"/>
      <c r="BM29" s="292"/>
      <c r="BN29" s="292"/>
      <c r="BO29" s="292"/>
      <c r="BP29" s="293"/>
      <c r="BQ29" s="294"/>
      <c r="BR29" s="292"/>
      <c r="BS29" s="292"/>
      <c r="BT29" s="292"/>
      <c r="BU29" s="295"/>
      <c r="BV29" s="292"/>
      <c r="BW29" s="292"/>
      <c r="BX29" s="292"/>
      <c r="BY29" s="292"/>
      <c r="BZ29" s="292"/>
      <c r="CA29" s="293"/>
    </row>
    <row r="30" spans="1:79" s="7" customFormat="1" ht="34.5" customHeight="1" thickBot="1">
      <c r="A30" s="936" t="s">
        <v>369</v>
      </c>
      <c r="B30" s="937"/>
      <c r="C30" s="937"/>
      <c r="D30" s="937"/>
      <c r="E30" s="937"/>
      <c r="F30" s="937"/>
      <c r="G30" s="938"/>
      <c r="H30" s="950"/>
      <c r="I30" s="951"/>
      <c r="J30" s="951"/>
      <c r="K30" s="951"/>
      <c r="L30" s="952"/>
      <c r="M30" s="955"/>
      <c r="N30" s="951"/>
      <c r="O30" s="951"/>
      <c r="P30" s="951"/>
      <c r="Q30" s="956"/>
      <c r="R30" s="950"/>
      <c r="S30" s="951"/>
      <c r="T30" s="951"/>
      <c r="U30" s="951"/>
      <c r="V30" s="951"/>
      <c r="W30" s="956"/>
      <c r="X30" s="950"/>
      <c r="Y30" s="951"/>
      <c r="Z30" s="951"/>
      <c r="AA30" s="951"/>
      <c r="AB30" s="952"/>
      <c r="AC30" s="955"/>
      <c r="AD30" s="951"/>
      <c r="AE30" s="951"/>
      <c r="AF30" s="951"/>
      <c r="AG30" s="956"/>
      <c r="AH30" s="950"/>
      <c r="AI30" s="951"/>
      <c r="AJ30" s="951"/>
      <c r="AK30" s="951"/>
      <c r="AL30" s="951"/>
      <c r="AM30" s="952"/>
      <c r="AN30" s="222"/>
      <c r="AO30" s="960" t="s">
        <v>369</v>
      </c>
      <c r="AP30" s="961"/>
      <c r="AQ30" s="961"/>
      <c r="AR30" s="961"/>
      <c r="AS30" s="961"/>
      <c r="AT30" s="961"/>
      <c r="AU30" s="962"/>
      <c r="AV30" s="296"/>
      <c r="AW30" s="297"/>
      <c r="AX30" s="297"/>
      <c r="AY30" s="297"/>
      <c r="AZ30" s="298"/>
      <c r="BA30" s="299"/>
      <c r="BB30" s="297"/>
      <c r="BC30" s="297"/>
      <c r="BD30" s="297"/>
      <c r="BE30" s="300"/>
      <c r="BF30" s="297"/>
      <c r="BG30" s="297"/>
      <c r="BH30" s="297"/>
      <c r="BI30" s="297"/>
      <c r="BJ30" s="297"/>
      <c r="BK30" s="300"/>
      <c r="BL30" s="296"/>
      <c r="BM30" s="297"/>
      <c r="BN30" s="297"/>
      <c r="BO30" s="297"/>
      <c r="BP30" s="298"/>
      <c r="BQ30" s="299"/>
      <c r="BR30" s="297"/>
      <c r="BS30" s="297"/>
      <c r="BT30" s="297"/>
      <c r="BU30" s="300"/>
      <c r="BV30" s="297"/>
      <c r="BW30" s="297"/>
      <c r="BX30" s="297"/>
      <c r="BY30" s="297"/>
      <c r="BZ30" s="297"/>
      <c r="CA30" s="298"/>
    </row>
    <row r="31" spans="1:79" s="7" customFormat="1" ht="34.5" customHeight="1">
      <c r="A31" s="301"/>
      <c r="B31" s="301"/>
      <c r="C31" s="301"/>
      <c r="D31" s="301"/>
      <c r="E31" s="301"/>
      <c r="F31" s="301"/>
      <c r="G31" s="30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1"/>
      <c r="AL31" s="371"/>
      <c r="AM31" s="371"/>
      <c r="AN31" s="371"/>
      <c r="AO31" s="373"/>
      <c r="AP31" s="373"/>
      <c r="AQ31" s="373"/>
      <c r="AR31" s="373"/>
      <c r="AS31" s="373"/>
      <c r="AT31" s="373"/>
      <c r="AU31" s="373"/>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c r="BW31" s="192"/>
      <c r="BX31" s="192"/>
      <c r="BY31" s="192"/>
      <c r="BZ31" s="192"/>
      <c r="CA31" s="192"/>
    </row>
    <row r="32" spans="1:79" s="7" customFormat="1" ht="31.5" customHeight="1">
      <c r="A32" s="932" t="s">
        <v>398</v>
      </c>
      <c r="B32" s="932"/>
      <c r="C32" s="932"/>
      <c r="D32" s="932"/>
      <c r="E32" s="932"/>
      <c r="F32" s="932"/>
      <c r="G32" s="932"/>
      <c r="H32" s="932"/>
      <c r="I32" s="932"/>
      <c r="J32" s="932"/>
      <c r="K32" s="932"/>
      <c r="L32" s="932"/>
      <c r="M32" s="932"/>
      <c r="N32" s="932"/>
      <c r="O32" s="932"/>
      <c r="P32" s="932"/>
      <c r="Q32" s="932"/>
      <c r="R32" s="932"/>
      <c r="S32" s="932"/>
      <c r="T32" s="932"/>
      <c r="U32" s="932"/>
      <c r="V32" s="932"/>
      <c r="W32" s="932"/>
      <c r="X32" s="932"/>
      <c r="Y32" s="932"/>
      <c r="Z32" s="932"/>
      <c r="AA32" s="932"/>
      <c r="AB32" s="932"/>
      <c r="AC32" s="932"/>
      <c r="AD32" s="932"/>
      <c r="AE32" s="932"/>
      <c r="AF32" s="932"/>
      <c r="AG32" s="932"/>
      <c r="AH32" s="932"/>
      <c r="AI32" s="932"/>
      <c r="AJ32" s="932"/>
      <c r="AK32" s="932"/>
      <c r="AL32" s="932"/>
      <c r="AM32" s="932"/>
      <c r="AN32" s="370"/>
      <c r="AO32" s="932" t="s">
        <v>400</v>
      </c>
      <c r="AP32" s="932"/>
      <c r="AQ32" s="932"/>
      <c r="AR32" s="932"/>
      <c r="AS32" s="932"/>
      <c r="AT32" s="932"/>
      <c r="AU32" s="932"/>
      <c r="AV32" s="932"/>
      <c r="AW32" s="932"/>
      <c r="AX32" s="932"/>
      <c r="AY32" s="932"/>
      <c r="AZ32" s="932"/>
      <c r="BA32" s="932"/>
      <c r="BB32" s="932"/>
      <c r="BC32" s="932"/>
      <c r="BD32" s="932"/>
      <c r="BE32" s="932"/>
      <c r="BF32" s="932"/>
      <c r="BG32" s="932"/>
      <c r="BH32" s="932"/>
      <c r="BI32" s="932"/>
      <c r="BJ32" s="932"/>
      <c r="BK32" s="932"/>
      <c r="BL32" s="932"/>
      <c r="BM32" s="932"/>
      <c r="BN32" s="932"/>
      <c r="BO32" s="932"/>
      <c r="BP32" s="932"/>
      <c r="BQ32" s="932"/>
      <c r="BR32" s="932"/>
      <c r="BS32" s="932"/>
      <c r="BT32" s="932"/>
      <c r="BU32" s="932"/>
      <c r="BV32" s="932"/>
      <c r="BW32" s="932"/>
      <c r="BX32" s="932"/>
      <c r="BY32" s="932"/>
      <c r="BZ32" s="932"/>
      <c r="CA32" s="932"/>
    </row>
    <row r="33" spans="1:79" s="8" customFormat="1" ht="31.5" customHeight="1">
      <c r="A33" s="932"/>
      <c r="B33" s="932"/>
      <c r="C33" s="932"/>
      <c r="D33" s="932"/>
      <c r="E33" s="932"/>
      <c r="F33" s="932"/>
      <c r="G33" s="932"/>
      <c r="H33" s="932"/>
      <c r="I33" s="932"/>
      <c r="J33" s="932"/>
      <c r="K33" s="932"/>
      <c r="L33" s="932"/>
      <c r="M33" s="932"/>
      <c r="N33" s="932"/>
      <c r="O33" s="932"/>
      <c r="P33" s="932"/>
      <c r="Q33" s="932"/>
      <c r="R33" s="932"/>
      <c r="S33" s="932"/>
      <c r="T33" s="932"/>
      <c r="U33" s="932"/>
      <c r="V33" s="932"/>
      <c r="W33" s="932"/>
      <c r="X33" s="932"/>
      <c r="Y33" s="932"/>
      <c r="Z33" s="932"/>
      <c r="AA33" s="932"/>
      <c r="AB33" s="932"/>
      <c r="AC33" s="932"/>
      <c r="AD33" s="932"/>
      <c r="AE33" s="932"/>
      <c r="AF33" s="932"/>
      <c r="AG33" s="932"/>
      <c r="AH33" s="932"/>
      <c r="AI33" s="932"/>
      <c r="AJ33" s="932"/>
      <c r="AK33" s="932"/>
      <c r="AL33" s="932"/>
      <c r="AM33" s="932"/>
      <c r="AN33" s="370"/>
      <c r="AO33" s="932"/>
      <c r="AP33" s="932"/>
      <c r="AQ33" s="932"/>
      <c r="AR33" s="932"/>
      <c r="AS33" s="932"/>
      <c r="AT33" s="932"/>
      <c r="AU33" s="932"/>
      <c r="AV33" s="932"/>
      <c r="AW33" s="932"/>
      <c r="AX33" s="932"/>
      <c r="AY33" s="932"/>
      <c r="AZ33" s="932"/>
      <c r="BA33" s="932"/>
      <c r="BB33" s="932"/>
      <c r="BC33" s="932"/>
      <c r="BD33" s="932"/>
      <c r="BE33" s="932"/>
      <c r="BF33" s="932"/>
      <c r="BG33" s="932"/>
      <c r="BH33" s="932"/>
      <c r="BI33" s="932"/>
      <c r="BJ33" s="932"/>
      <c r="BK33" s="932"/>
      <c r="BL33" s="932"/>
      <c r="BM33" s="932"/>
      <c r="BN33" s="932"/>
      <c r="BO33" s="932"/>
      <c r="BP33" s="932"/>
      <c r="BQ33" s="932"/>
      <c r="BR33" s="932"/>
      <c r="BS33" s="932"/>
      <c r="BT33" s="932"/>
      <c r="BU33" s="932"/>
      <c r="BV33" s="932"/>
      <c r="BW33" s="932"/>
      <c r="BX33" s="932"/>
      <c r="BY33" s="932"/>
      <c r="BZ33" s="932"/>
      <c r="CA33" s="932"/>
    </row>
    <row r="34" spans="1:79" ht="24" customHeight="1">
      <c r="A34" s="931">
        <v>11</v>
      </c>
      <c r="B34" s="931"/>
      <c r="C34" s="931"/>
      <c r="D34" s="931"/>
      <c r="E34" s="931"/>
      <c r="F34" s="931"/>
      <c r="G34" s="931"/>
      <c r="H34" s="931"/>
      <c r="I34" s="931"/>
      <c r="J34" s="931"/>
      <c r="K34" s="931"/>
      <c r="L34" s="931"/>
      <c r="M34" s="931"/>
      <c r="N34" s="931"/>
      <c r="O34" s="931"/>
      <c r="P34" s="931"/>
      <c r="Q34" s="931"/>
      <c r="R34" s="931"/>
      <c r="S34" s="931"/>
      <c r="T34" s="931"/>
      <c r="U34" s="931"/>
      <c r="V34" s="931"/>
      <c r="W34" s="931"/>
      <c r="X34" s="931"/>
      <c r="Y34" s="931"/>
      <c r="Z34" s="931"/>
      <c r="AA34" s="931"/>
      <c r="AB34" s="931"/>
      <c r="AC34" s="931"/>
      <c r="AD34" s="931"/>
      <c r="AE34" s="931"/>
      <c r="AF34" s="931"/>
      <c r="AG34" s="931"/>
      <c r="AH34" s="931"/>
      <c r="AI34" s="931"/>
      <c r="AJ34" s="931"/>
      <c r="AK34" s="931"/>
      <c r="AL34" s="931"/>
      <c r="AM34" s="931"/>
      <c r="AN34" s="222"/>
      <c r="AO34" s="930">
        <v>12</v>
      </c>
      <c r="AP34" s="930"/>
      <c r="AQ34" s="930"/>
      <c r="AR34" s="930"/>
      <c r="AS34" s="930"/>
      <c r="AT34" s="930"/>
      <c r="AU34" s="930"/>
      <c r="AV34" s="930"/>
      <c r="AW34" s="930"/>
      <c r="AX34" s="930"/>
      <c r="AY34" s="930"/>
      <c r="AZ34" s="930"/>
      <c r="BA34" s="930"/>
      <c r="BB34" s="930"/>
      <c r="BC34" s="930"/>
      <c r="BD34" s="930"/>
      <c r="BE34" s="930"/>
      <c r="BF34" s="930"/>
      <c r="BG34" s="930"/>
      <c r="BH34" s="930"/>
      <c r="BI34" s="930"/>
      <c r="BJ34" s="930"/>
      <c r="BK34" s="930"/>
      <c r="BL34" s="930"/>
      <c r="BM34" s="930"/>
      <c r="BN34" s="930"/>
      <c r="BO34" s="930"/>
      <c r="BP34" s="930"/>
      <c r="BQ34" s="930"/>
      <c r="BR34" s="930"/>
      <c r="BS34" s="930"/>
      <c r="BT34" s="930"/>
      <c r="BU34" s="930"/>
      <c r="BV34" s="930"/>
      <c r="BW34" s="930"/>
      <c r="BX34" s="930"/>
      <c r="BY34" s="930"/>
      <c r="BZ34" s="930"/>
      <c r="CA34" s="930"/>
    </row>
    <row r="35" spans="1:79" ht="45" customHeight="1"/>
    <row r="36" spans="1:79" ht="30" customHeight="1"/>
  </sheetData>
  <sheetProtection sheet="1" scenarios="1" selectLockedCells="1"/>
  <mergeCells count="209">
    <mergeCell ref="AD6:AG6"/>
    <mergeCell ref="AH6:AI6"/>
    <mergeCell ref="A23:G23"/>
    <mergeCell ref="S23:W23"/>
    <mergeCell ref="AH25:AM25"/>
    <mergeCell ref="A28:G28"/>
    <mergeCell ref="H28:L28"/>
    <mergeCell ref="A25:G25"/>
    <mergeCell ref="M28:Q28"/>
    <mergeCell ref="X28:AB28"/>
    <mergeCell ref="AC28:AG28"/>
    <mergeCell ref="A27:G27"/>
    <mergeCell ref="H27:L27"/>
    <mergeCell ref="M27:Q27"/>
    <mergeCell ref="X27:AB27"/>
    <mergeCell ref="H25:L25"/>
    <mergeCell ref="M25:Q25"/>
    <mergeCell ref="X25:AB25"/>
    <mergeCell ref="AC27:AG27"/>
    <mergeCell ref="A26:G26"/>
    <mergeCell ref="H26:L26"/>
    <mergeCell ref="M26:Q26"/>
    <mergeCell ref="X26:AB26"/>
    <mergeCell ref="R26:W26"/>
    <mergeCell ref="R27:W27"/>
    <mergeCell ref="R28:W28"/>
    <mergeCell ref="A24:G24"/>
    <mergeCell ref="H24:L24"/>
    <mergeCell ref="M24:Q24"/>
    <mergeCell ref="X24:AB24"/>
    <mergeCell ref="AC24:AG24"/>
    <mergeCell ref="AH24:AM24"/>
    <mergeCell ref="R25:W25"/>
    <mergeCell ref="R24:W24"/>
    <mergeCell ref="AC25:AG25"/>
    <mergeCell ref="AC26:AG26"/>
    <mergeCell ref="AH27:AM27"/>
    <mergeCell ref="AH28:AM28"/>
    <mergeCell ref="H21:L21"/>
    <mergeCell ref="M21:Q21"/>
    <mergeCell ref="S21:W21"/>
    <mergeCell ref="X21:AB21"/>
    <mergeCell ref="AC21:AG21"/>
    <mergeCell ref="AI21:AM21"/>
    <mergeCell ref="R19:R23"/>
    <mergeCell ref="S19:W19"/>
    <mergeCell ref="AH19:AH23"/>
    <mergeCell ref="AI19:AM19"/>
    <mergeCell ref="H20:L20"/>
    <mergeCell ref="M20:Q20"/>
    <mergeCell ref="S20:W20"/>
    <mergeCell ref="X20:AB20"/>
    <mergeCell ref="AC20:AG20"/>
    <mergeCell ref="AI20:AM20"/>
    <mergeCell ref="AI23:AM23"/>
    <mergeCell ref="R14:R18"/>
    <mergeCell ref="AH14:AH18"/>
    <mergeCell ref="A15:G16"/>
    <mergeCell ref="H15:L15"/>
    <mergeCell ref="M15:Q15"/>
    <mergeCell ref="S15:W15"/>
    <mergeCell ref="X15:AB15"/>
    <mergeCell ref="AC15:AG15"/>
    <mergeCell ref="AI15:AM15"/>
    <mergeCell ref="S16:W16"/>
    <mergeCell ref="AI16:AM16"/>
    <mergeCell ref="H17:L17"/>
    <mergeCell ref="M17:Q17"/>
    <mergeCell ref="S17:W17"/>
    <mergeCell ref="X17:AB17"/>
    <mergeCell ref="AC17:AG17"/>
    <mergeCell ref="AI17:AM17"/>
    <mergeCell ref="AO3:CA3"/>
    <mergeCell ref="AA6:AC6"/>
    <mergeCell ref="A13:G13"/>
    <mergeCell ref="H13:L13"/>
    <mergeCell ref="M13:Q13"/>
    <mergeCell ref="R13:W13"/>
    <mergeCell ref="X13:AB13"/>
    <mergeCell ref="U10:AM10"/>
    <mergeCell ref="A11:G12"/>
    <mergeCell ref="H11:L11"/>
    <mergeCell ref="M11:AB11"/>
    <mergeCell ref="H12:L12"/>
    <mergeCell ref="M12:AB12"/>
    <mergeCell ref="AC12:AM12"/>
    <mergeCell ref="AC11:AM11"/>
    <mergeCell ref="AH13:AM13"/>
    <mergeCell ref="AC13:AG13"/>
    <mergeCell ref="E8:F8"/>
    <mergeCell ref="A3:AM3"/>
    <mergeCell ref="A6:C6"/>
    <mergeCell ref="D6:K6"/>
    <mergeCell ref="L6:P6"/>
    <mergeCell ref="Q6:Z6"/>
    <mergeCell ref="AJ6:AM6"/>
    <mergeCell ref="AO6:AQ6"/>
    <mergeCell ref="AR6:AY6"/>
    <mergeCell ref="AZ6:BD6"/>
    <mergeCell ref="BE6:BN6"/>
    <mergeCell ref="BI10:CA10"/>
    <mergeCell ref="AO11:AU12"/>
    <mergeCell ref="AV11:AZ11"/>
    <mergeCell ref="BA11:BP11"/>
    <mergeCell ref="BQ11:CA11"/>
    <mergeCell ref="AV12:AZ12"/>
    <mergeCell ref="BA12:BP12"/>
    <mergeCell ref="BQ12:CA12"/>
    <mergeCell ref="BO6:BQ6"/>
    <mergeCell ref="BR6:CA6"/>
    <mergeCell ref="AO13:AU13"/>
    <mergeCell ref="AV13:AZ13"/>
    <mergeCell ref="BA13:BE13"/>
    <mergeCell ref="BF13:BK13"/>
    <mergeCell ref="BL13:BP13"/>
    <mergeCell ref="BQ13:BU13"/>
    <mergeCell ref="BV13:CA13"/>
    <mergeCell ref="BF14:BF18"/>
    <mergeCell ref="BV14:BV18"/>
    <mergeCell ref="AO15:AU16"/>
    <mergeCell ref="AV15:AZ15"/>
    <mergeCell ref="BA15:BE15"/>
    <mergeCell ref="BG15:BK15"/>
    <mergeCell ref="BL15:BP15"/>
    <mergeCell ref="BQ15:BU15"/>
    <mergeCell ref="BW15:CA15"/>
    <mergeCell ref="BG16:BK16"/>
    <mergeCell ref="BW16:CA16"/>
    <mergeCell ref="AV17:AZ17"/>
    <mergeCell ref="BA17:BE17"/>
    <mergeCell ref="BG17:BK17"/>
    <mergeCell ref="BL17:BP17"/>
    <mergeCell ref="BQ17:BU17"/>
    <mergeCell ref="BW17:CA17"/>
    <mergeCell ref="AV20:AZ20"/>
    <mergeCell ref="BA20:BE20"/>
    <mergeCell ref="BG20:BK20"/>
    <mergeCell ref="BL20:BP20"/>
    <mergeCell ref="BQ20:BU20"/>
    <mergeCell ref="BW20:CA20"/>
    <mergeCell ref="AV21:AZ21"/>
    <mergeCell ref="BA21:BE21"/>
    <mergeCell ref="BG21:BK21"/>
    <mergeCell ref="BL21:BP21"/>
    <mergeCell ref="BQ21:BU21"/>
    <mergeCell ref="BW21:CA21"/>
    <mergeCell ref="BF19:BF23"/>
    <mergeCell ref="BG19:BK19"/>
    <mergeCell ref="BV19:BV23"/>
    <mergeCell ref="BW19:CA19"/>
    <mergeCell ref="AO25:AU25"/>
    <mergeCell ref="AV25:AZ25"/>
    <mergeCell ref="BA25:BE25"/>
    <mergeCell ref="BF25:BK25"/>
    <mergeCell ref="BL25:BP25"/>
    <mergeCell ref="BQ25:BU25"/>
    <mergeCell ref="BQ26:BU26"/>
    <mergeCell ref="BV26:CA26"/>
    <mergeCell ref="BA27:BE27"/>
    <mergeCell ref="AV27:AZ27"/>
    <mergeCell ref="BV25:CA25"/>
    <mergeCell ref="BF27:BK27"/>
    <mergeCell ref="BL27:BP27"/>
    <mergeCell ref="BQ27:BU27"/>
    <mergeCell ref="AO23:AU23"/>
    <mergeCell ref="BG23:BK23"/>
    <mergeCell ref="BW23:CA23"/>
    <mergeCell ref="AO24:AU24"/>
    <mergeCell ref="AV24:AZ24"/>
    <mergeCell ref="BA24:BE24"/>
    <mergeCell ref="BF24:BK24"/>
    <mergeCell ref="BL24:BP24"/>
    <mergeCell ref="BQ24:BU24"/>
    <mergeCell ref="BV24:CA24"/>
    <mergeCell ref="AO29:AU29"/>
    <mergeCell ref="AO30:AU30"/>
    <mergeCell ref="AO27:AU27"/>
    <mergeCell ref="AO26:AU26"/>
    <mergeCell ref="AV26:AZ26"/>
    <mergeCell ref="AH26:AM26"/>
    <mergeCell ref="AO32:CA33"/>
    <mergeCell ref="BA26:BE26"/>
    <mergeCell ref="BF26:BK26"/>
    <mergeCell ref="BL26:BP26"/>
    <mergeCell ref="BV27:CA27"/>
    <mergeCell ref="AO34:CA34"/>
    <mergeCell ref="A34:AM34"/>
    <mergeCell ref="A32:AM33"/>
    <mergeCell ref="A29:G29"/>
    <mergeCell ref="A30:G30"/>
    <mergeCell ref="AO28:AU28"/>
    <mergeCell ref="AV28:AZ28"/>
    <mergeCell ref="BA28:BE28"/>
    <mergeCell ref="BF28:BK28"/>
    <mergeCell ref="BL28:BP28"/>
    <mergeCell ref="BQ28:BU28"/>
    <mergeCell ref="BV28:CA28"/>
    <mergeCell ref="H29:L29"/>
    <mergeCell ref="H30:L30"/>
    <mergeCell ref="M29:Q29"/>
    <mergeCell ref="M30:Q30"/>
    <mergeCell ref="R29:W29"/>
    <mergeCell ref="R30:W30"/>
    <mergeCell ref="X29:AB29"/>
    <mergeCell ref="X30:AB30"/>
    <mergeCell ref="AC29:AG29"/>
    <mergeCell ref="AC30:AG30"/>
    <mergeCell ref="AH29:AM29"/>
    <mergeCell ref="AH30:AM30"/>
  </mergeCells>
  <phoneticPr fontId="7"/>
  <dataValidations count="1">
    <dataValidation type="list" allowBlank="1" showInputMessage="1" showErrorMessage="1" sqref="AP8:AP9" xr:uid="{00000000-0002-0000-08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0" orientation="portrait" horizontalDpi="4294967293" r:id="rId1"/>
  <headerFooter>
    <oddHeader>&amp;R&amp;"UD デジタル 教科書体 NK,標準"宮城県蔵王自然の家</oddHeader>
  </headerFooter>
  <colBreaks count="1" manualBreakCount="1">
    <brk id="39" max="33"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348F-2E7A-4980-8FAB-8E6300E83837}">
  <sheetPr>
    <tabColor rgb="FF92D050"/>
  </sheetPr>
  <dimension ref="A1:BC42"/>
  <sheetViews>
    <sheetView view="pageBreakPreview" zoomScaleNormal="100" zoomScaleSheetLayoutView="100" workbookViewId="0">
      <selection activeCell="E19" sqref="E19"/>
    </sheetView>
  </sheetViews>
  <sheetFormatPr defaultColWidth="8.75" defaultRowHeight="13.5"/>
  <cols>
    <col min="1" max="27" width="3.5" style="461" customWidth="1"/>
    <col min="28" max="28" width="2.875" style="485" customWidth="1"/>
    <col min="29" max="55" width="3.5" style="461" customWidth="1"/>
    <col min="56" max="244" width="8.75" style="485"/>
    <col min="245" max="253" width="7.125" style="485" customWidth="1"/>
    <col min="254" max="500" width="8.75" style="485"/>
    <col min="501" max="509" width="7.125" style="485" customWidth="1"/>
    <col min="510" max="756" width="8.75" style="485"/>
    <col min="757" max="765" width="7.125" style="485" customWidth="1"/>
    <col min="766" max="1012" width="8.75" style="485"/>
    <col min="1013" max="1021" width="7.125" style="485" customWidth="1"/>
    <col min="1022" max="1268" width="8.75" style="485"/>
    <col min="1269" max="1277" width="7.125" style="485" customWidth="1"/>
    <col min="1278" max="1524" width="8.75" style="485"/>
    <col min="1525" max="1533" width="7.125" style="485" customWidth="1"/>
    <col min="1534" max="1780" width="8.75" style="485"/>
    <col min="1781" max="1789" width="7.125" style="485" customWidth="1"/>
    <col min="1790" max="2036" width="8.75" style="485"/>
    <col min="2037" max="2045" width="7.125" style="485" customWidth="1"/>
    <col min="2046" max="2292" width="8.75" style="485"/>
    <col min="2293" max="2301" width="7.125" style="485" customWidth="1"/>
    <col min="2302" max="2548" width="8.75" style="485"/>
    <col min="2549" max="2557" width="7.125" style="485" customWidth="1"/>
    <col min="2558" max="2804" width="8.75" style="485"/>
    <col min="2805" max="2813" width="7.125" style="485" customWidth="1"/>
    <col min="2814" max="3060" width="8.75" style="485"/>
    <col min="3061" max="3069" width="7.125" style="485" customWidth="1"/>
    <col min="3070" max="3316" width="8.75" style="485"/>
    <col min="3317" max="3325" width="7.125" style="485" customWidth="1"/>
    <col min="3326" max="3572" width="8.75" style="485"/>
    <col min="3573" max="3581" width="7.125" style="485" customWidth="1"/>
    <col min="3582" max="3828" width="8.75" style="485"/>
    <col min="3829" max="3837" width="7.125" style="485" customWidth="1"/>
    <col min="3838" max="4084" width="8.75" style="485"/>
    <col min="4085" max="4093" width="7.125" style="485" customWidth="1"/>
    <col min="4094" max="4340" width="8.75" style="485"/>
    <col min="4341" max="4349" width="7.125" style="485" customWidth="1"/>
    <col min="4350" max="4596" width="8.75" style="485"/>
    <col min="4597" max="4605" width="7.125" style="485" customWidth="1"/>
    <col min="4606" max="4852" width="8.75" style="485"/>
    <col min="4853" max="4861" width="7.125" style="485" customWidth="1"/>
    <col min="4862" max="5108" width="8.75" style="485"/>
    <col min="5109" max="5117" width="7.125" style="485" customWidth="1"/>
    <col min="5118" max="5364" width="8.75" style="485"/>
    <col min="5365" max="5373" width="7.125" style="485" customWidth="1"/>
    <col min="5374" max="5620" width="8.75" style="485"/>
    <col min="5621" max="5629" width="7.125" style="485" customWidth="1"/>
    <col min="5630" max="5876" width="8.75" style="485"/>
    <col min="5877" max="5885" width="7.125" style="485" customWidth="1"/>
    <col min="5886" max="6132" width="8.75" style="485"/>
    <col min="6133" max="6141" width="7.125" style="485" customWidth="1"/>
    <col min="6142" max="6388" width="8.75" style="485"/>
    <col min="6389" max="6397" width="7.125" style="485" customWidth="1"/>
    <col min="6398" max="6644" width="8.75" style="485"/>
    <col min="6645" max="6653" width="7.125" style="485" customWidth="1"/>
    <col min="6654" max="6900" width="8.75" style="485"/>
    <col min="6901" max="6909" width="7.125" style="485" customWidth="1"/>
    <col min="6910" max="7156" width="8.75" style="485"/>
    <col min="7157" max="7165" width="7.125" style="485" customWidth="1"/>
    <col min="7166" max="7412" width="8.75" style="485"/>
    <col min="7413" max="7421" width="7.125" style="485" customWidth="1"/>
    <col min="7422" max="7668" width="8.75" style="485"/>
    <col min="7669" max="7677" width="7.125" style="485" customWidth="1"/>
    <col min="7678" max="7924" width="8.75" style="485"/>
    <col min="7925" max="7933" width="7.125" style="485" customWidth="1"/>
    <col min="7934" max="8180" width="8.75" style="485"/>
    <col min="8181" max="8189" width="7.125" style="485" customWidth="1"/>
    <col min="8190" max="8436" width="8.75" style="485"/>
    <col min="8437" max="8445" width="7.125" style="485" customWidth="1"/>
    <col min="8446" max="8692" width="8.75" style="485"/>
    <col min="8693" max="8701" width="7.125" style="485" customWidth="1"/>
    <col min="8702" max="8948" width="8.75" style="485"/>
    <col min="8949" max="8957" width="7.125" style="485" customWidth="1"/>
    <col min="8958" max="9204" width="8.75" style="485"/>
    <col min="9205" max="9213" width="7.125" style="485" customWidth="1"/>
    <col min="9214" max="9460" width="8.75" style="485"/>
    <col min="9461" max="9469" width="7.125" style="485" customWidth="1"/>
    <col min="9470" max="9716" width="8.75" style="485"/>
    <col min="9717" max="9725" width="7.125" style="485" customWidth="1"/>
    <col min="9726" max="9972" width="8.75" style="485"/>
    <col min="9973" max="9981" width="7.125" style="485" customWidth="1"/>
    <col min="9982" max="10228" width="8.75" style="485"/>
    <col min="10229" max="10237" width="7.125" style="485" customWidth="1"/>
    <col min="10238" max="10484" width="8.75" style="485"/>
    <col min="10485" max="10493" width="7.125" style="485" customWidth="1"/>
    <col min="10494" max="10740" width="8.75" style="485"/>
    <col min="10741" max="10749" width="7.125" style="485" customWidth="1"/>
    <col min="10750" max="10996" width="8.75" style="485"/>
    <col min="10997" max="11005" width="7.125" style="485" customWidth="1"/>
    <col min="11006" max="11252" width="8.75" style="485"/>
    <col min="11253" max="11261" width="7.125" style="485" customWidth="1"/>
    <col min="11262" max="11508" width="8.75" style="485"/>
    <col min="11509" max="11517" width="7.125" style="485" customWidth="1"/>
    <col min="11518" max="11764" width="8.75" style="485"/>
    <col min="11765" max="11773" width="7.125" style="485" customWidth="1"/>
    <col min="11774" max="12020" width="8.75" style="485"/>
    <col min="12021" max="12029" width="7.125" style="485" customWidth="1"/>
    <col min="12030" max="12276" width="8.75" style="485"/>
    <col min="12277" max="12285" width="7.125" style="485" customWidth="1"/>
    <col min="12286" max="12532" width="8.75" style="485"/>
    <col min="12533" max="12541" width="7.125" style="485" customWidth="1"/>
    <col min="12542" max="12788" width="8.75" style="485"/>
    <col min="12789" max="12797" width="7.125" style="485" customWidth="1"/>
    <col min="12798" max="13044" width="8.75" style="485"/>
    <col min="13045" max="13053" width="7.125" style="485" customWidth="1"/>
    <col min="13054" max="13300" width="8.75" style="485"/>
    <col min="13301" max="13309" width="7.125" style="485" customWidth="1"/>
    <col min="13310" max="13556" width="8.75" style="485"/>
    <col min="13557" max="13565" width="7.125" style="485" customWidth="1"/>
    <col min="13566" max="13812" width="8.75" style="485"/>
    <col min="13813" max="13821" width="7.125" style="485" customWidth="1"/>
    <col min="13822" max="14068" width="8.75" style="485"/>
    <col min="14069" max="14077" width="7.125" style="485" customWidth="1"/>
    <col min="14078" max="14324" width="8.75" style="485"/>
    <col min="14325" max="14333" width="7.125" style="485" customWidth="1"/>
    <col min="14334" max="14580" width="8.75" style="485"/>
    <col min="14581" max="14589" width="7.125" style="485" customWidth="1"/>
    <col min="14590" max="14836" width="8.75" style="485"/>
    <col min="14837" max="14845" width="7.125" style="485" customWidth="1"/>
    <col min="14846" max="15092" width="8.75" style="485"/>
    <col min="15093" max="15101" width="7.125" style="485" customWidth="1"/>
    <col min="15102" max="15348" width="8.75" style="485"/>
    <col min="15349" max="15357" width="7.125" style="485" customWidth="1"/>
    <col min="15358" max="15604" width="8.75" style="485"/>
    <col min="15605" max="15613" width="7.125" style="485" customWidth="1"/>
    <col min="15614" max="15860" width="8.75" style="485"/>
    <col min="15861" max="15869" width="7.125" style="485" customWidth="1"/>
    <col min="15870" max="16116" width="8.75" style="485"/>
    <col min="16117" max="16125" width="7.125" style="485" customWidth="1"/>
    <col min="16126" max="16384" width="8.75" style="485"/>
  </cols>
  <sheetData>
    <row r="1" spans="1:55" ht="26.25" customHeight="1">
      <c r="A1" s="461" t="s">
        <v>652</v>
      </c>
      <c r="AC1" s="461" t="s">
        <v>652</v>
      </c>
      <c r="AN1" s="486" t="s">
        <v>681</v>
      </c>
      <c r="AO1" s="486"/>
      <c r="AP1" s="486"/>
      <c r="AQ1" s="486"/>
      <c r="AR1" s="486"/>
    </row>
    <row r="2" spans="1:55" s="487" customFormat="1">
      <c r="A2" s="462"/>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C2" s="462"/>
      <c r="AD2" s="462"/>
      <c r="AE2" s="462"/>
      <c r="AF2" s="462"/>
      <c r="AG2" s="462"/>
      <c r="AH2" s="462"/>
      <c r="AI2" s="462"/>
      <c r="AJ2" s="462"/>
      <c r="AK2" s="462"/>
      <c r="AL2" s="462"/>
      <c r="AM2" s="462"/>
      <c r="AN2" s="462"/>
      <c r="AO2" s="462"/>
      <c r="AP2" s="462"/>
      <c r="AQ2" s="462"/>
      <c r="AR2" s="462"/>
      <c r="AS2" s="462"/>
      <c r="AT2" s="462"/>
      <c r="AU2" s="462"/>
      <c r="AV2" s="462"/>
      <c r="AW2" s="462"/>
      <c r="AX2" s="462"/>
      <c r="AY2" s="462"/>
      <c r="AZ2" s="462"/>
      <c r="BA2" s="462"/>
      <c r="BB2" s="462"/>
      <c r="BC2" s="462"/>
    </row>
    <row r="3" spans="1:55" s="487" customFormat="1" ht="29.25" customHeight="1">
      <c r="A3" s="463" t="s">
        <v>653</v>
      </c>
      <c r="B3" s="464"/>
      <c r="C3" s="464"/>
      <c r="D3" s="464"/>
      <c r="E3" s="464"/>
      <c r="F3" s="464"/>
      <c r="G3" s="464"/>
      <c r="H3" s="464"/>
      <c r="I3" s="464"/>
      <c r="J3" s="465"/>
      <c r="K3" s="464"/>
      <c r="L3" s="464"/>
      <c r="M3" s="464"/>
      <c r="N3" s="464"/>
      <c r="O3" s="464"/>
      <c r="P3" s="464"/>
      <c r="Q3" s="464"/>
      <c r="R3" s="464"/>
      <c r="S3" s="464"/>
      <c r="T3" s="464"/>
      <c r="U3" s="464"/>
      <c r="V3" s="464"/>
      <c r="W3" s="464"/>
      <c r="X3" s="464"/>
      <c r="Y3" s="464"/>
      <c r="Z3" s="464"/>
      <c r="AA3" s="464"/>
      <c r="AC3" s="463" t="s">
        <v>653</v>
      </c>
      <c r="AD3" s="464"/>
      <c r="AE3" s="464"/>
      <c r="AF3" s="464"/>
      <c r="AG3" s="464"/>
      <c r="AH3" s="464"/>
      <c r="AI3" s="464"/>
      <c r="AJ3" s="464"/>
      <c r="AK3" s="464"/>
      <c r="AL3" s="465"/>
      <c r="AM3" s="464"/>
      <c r="AN3" s="464"/>
      <c r="AO3" s="464"/>
      <c r="AP3" s="464"/>
      <c r="AQ3" s="464"/>
      <c r="AR3" s="464"/>
      <c r="AS3" s="464"/>
      <c r="AT3" s="464"/>
      <c r="AU3" s="464"/>
      <c r="AV3" s="464"/>
      <c r="AW3" s="464"/>
      <c r="AX3" s="464"/>
      <c r="AY3" s="464"/>
      <c r="AZ3" s="464"/>
      <c r="BA3" s="464"/>
      <c r="BB3" s="464"/>
      <c r="BC3" s="464"/>
    </row>
    <row r="4" spans="1:55" s="487" customFormat="1" ht="16.5">
      <c r="A4" s="464"/>
      <c r="B4" s="464"/>
      <c r="C4" s="464"/>
      <c r="D4" s="464"/>
      <c r="E4" s="464"/>
      <c r="F4" s="464"/>
      <c r="G4" s="464"/>
      <c r="H4" s="464"/>
      <c r="I4" s="464"/>
      <c r="J4" s="464"/>
      <c r="K4" s="464"/>
      <c r="L4" s="464"/>
      <c r="M4" s="464"/>
      <c r="N4" s="464"/>
      <c r="O4" s="464"/>
      <c r="P4" s="464"/>
      <c r="Q4" s="464"/>
      <c r="R4" s="464"/>
      <c r="S4" s="464"/>
      <c r="T4" s="464"/>
      <c r="U4" s="466"/>
      <c r="V4" s="466"/>
      <c r="W4" s="466"/>
      <c r="X4" s="466"/>
      <c r="Y4" s="466"/>
      <c r="Z4" s="466"/>
      <c r="AA4" s="467" t="s">
        <v>654</v>
      </c>
      <c r="AC4" s="464"/>
      <c r="AD4" s="464"/>
      <c r="AE4" s="464"/>
      <c r="AF4" s="464"/>
      <c r="AG4" s="464"/>
      <c r="AH4" s="464"/>
      <c r="AI4" s="464"/>
      <c r="AJ4" s="464"/>
      <c r="AK4" s="464"/>
      <c r="AL4" s="464"/>
      <c r="AM4" s="464"/>
      <c r="AN4" s="464"/>
      <c r="AO4" s="464"/>
      <c r="AP4" s="464"/>
      <c r="AQ4" s="464"/>
      <c r="AR4" s="464"/>
      <c r="AS4" s="464"/>
      <c r="AT4" s="464"/>
      <c r="AU4" s="464"/>
      <c r="AV4" s="464"/>
      <c r="AW4" s="466"/>
      <c r="AX4" s="466"/>
      <c r="AY4" s="466"/>
      <c r="AZ4" s="466"/>
      <c r="BA4" s="466"/>
      <c r="BB4" s="466"/>
      <c r="BC4" s="488" t="s">
        <v>654</v>
      </c>
    </row>
    <row r="5" spans="1:55" s="487" customFormat="1" ht="10.5" customHeight="1">
      <c r="A5" s="462"/>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row>
    <row r="6" spans="1:55" s="487" customFormat="1" ht="104.25" customHeight="1">
      <c r="A6" s="468" t="s">
        <v>655</v>
      </c>
      <c r="B6" s="1193" t="s">
        <v>656</v>
      </c>
      <c r="C6" s="1193"/>
      <c r="D6" s="1193"/>
      <c r="E6" s="1193"/>
      <c r="F6" s="1193"/>
      <c r="G6" s="1193"/>
      <c r="H6" s="1193"/>
      <c r="I6" s="1193"/>
      <c r="J6" s="1193"/>
      <c r="K6" s="1193"/>
      <c r="L6" s="1193"/>
      <c r="M6" s="1193"/>
      <c r="N6" s="1193"/>
      <c r="O6" s="1193"/>
      <c r="P6" s="1193"/>
      <c r="Q6" s="1193"/>
      <c r="R6" s="1193"/>
      <c r="S6" s="1193"/>
      <c r="T6" s="1193"/>
      <c r="U6" s="1193"/>
      <c r="V6" s="1193"/>
      <c r="W6" s="1193"/>
      <c r="X6" s="1193"/>
      <c r="Y6" s="1193"/>
      <c r="Z6" s="1193"/>
      <c r="AA6" s="468"/>
      <c r="AC6" s="468" t="s">
        <v>655</v>
      </c>
      <c r="AD6" s="1193" t="s">
        <v>656</v>
      </c>
      <c r="AE6" s="1193"/>
      <c r="AF6" s="1193"/>
      <c r="AG6" s="1193"/>
      <c r="AH6" s="1193"/>
      <c r="AI6" s="1193"/>
      <c r="AJ6" s="1193"/>
      <c r="AK6" s="1193"/>
      <c r="AL6" s="1193"/>
      <c r="AM6" s="1193"/>
      <c r="AN6" s="1193"/>
      <c r="AO6" s="1193"/>
      <c r="AP6" s="1193"/>
      <c r="AQ6" s="1193"/>
      <c r="AR6" s="1193"/>
      <c r="AS6" s="1193"/>
      <c r="AT6" s="1193"/>
      <c r="AU6" s="1193"/>
      <c r="AV6" s="1193"/>
      <c r="AW6" s="1193"/>
      <c r="AX6" s="1193"/>
      <c r="AY6" s="1193"/>
      <c r="AZ6" s="1193"/>
      <c r="BA6" s="1193"/>
      <c r="BB6" s="1193"/>
      <c r="BC6" s="468"/>
    </row>
    <row r="7" spans="1:55" s="487" customFormat="1" ht="15" customHeight="1">
      <c r="A7" s="462"/>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row>
    <row r="8" spans="1:55" s="489" customFormat="1" ht="22.5" customHeight="1">
      <c r="A8" s="466"/>
      <c r="B8" s="466" t="s">
        <v>657</v>
      </c>
      <c r="C8" s="466"/>
      <c r="D8" s="466"/>
      <c r="E8" s="466"/>
      <c r="F8" s="466"/>
      <c r="G8" s="466" t="s">
        <v>658</v>
      </c>
      <c r="H8" s="1194" t="str">
        <f>IF(自然の家使用許可申請書!AA24=0," ",自然の家使用許可申請書!AA24)</f>
        <v xml:space="preserve"> </v>
      </c>
      <c r="I8" s="1194"/>
      <c r="J8" s="1194"/>
      <c r="K8" s="1194"/>
      <c r="L8" s="1194"/>
      <c r="M8" s="1194"/>
      <c r="N8" s="1194"/>
      <c r="O8" s="1194"/>
      <c r="P8" s="469" t="s">
        <v>659</v>
      </c>
      <c r="Q8" s="469"/>
      <c r="R8" s="1194" t="str">
        <f>IF(自然の家使用許可申請書!AA25=0," ",自然の家使用許可申請書!AA25)</f>
        <v xml:space="preserve"> </v>
      </c>
      <c r="S8" s="1194"/>
      <c r="T8" s="1194"/>
      <c r="U8" s="1194"/>
      <c r="V8" s="1194"/>
      <c r="W8" s="1194"/>
      <c r="X8" s="1194"/>
      <c r="Y8" s="1194"/>
      <c r="Z8" s="470"/>
      <c r="AA8" s="466"/>
      <c r="AC8" s="466"/>
      <c r="AD8" s="466" t="s">
        <v>682</v>
      </c>
      <c r="AE8" s="466"/>
      <c r="AF8" s="466"/>
      <c r="AG8" s="466"/>
      <c r="AH8" s="466"/>
      <c r="AI8" s="466"/>
      <c r="AJ8" s="1194">
        <v>46303</v>
      </c>
      <c r="AK8" s="1194"/>
      <c r="AL8" s="1194"/>
      <c r="AM8" s="1194"/>
      <c r="AN8" s="1194"/>
      <c r="AO8" s="1194"/>
      <c r="AP8" s="1194"/>
      <c r="AQ8" s="1194"/>
      <c r="AR8" s="469" t="s">
        <v>659</v>
      </c>
      <c r="AS8" s="469"/>
      <c r="AT8" s="1194">
        <v>46305</v>
      </c>
      <c r="AU8" s="1194"/>
      <c r="AV8" s="1194"/>
      <c r="AW8" s="1194"/>
      <c r="AX8" s="1194"/>
      <c r="AY8" s="1194"/>
      <c r="AZ8" s="1194"/>
      <c r="BA8" s="1194"/>
      <c r="BB8" s="470"/>
      <c r="BC8" s="466"/>
    </row>
    <row r="9" spans="1:55" s="487" customFormat="1" ht="15" customHeight="1">
      <c r="A9" s="462"/>
      <c r="B9" s="462"/>
      <c r="C9" s="462"/>
      <c r="D9" s="462"/>
      <c r="E9" s="462"/>
      <c r="F9" s="462"/>
      <c r="G9" s="462"/>
      <c r="H9" s="462"/>
      <c r="I9" s="462"/>
      <c r="J9" s="462"/>
      <c r="K9" s="462"/>
      <c r="L9" s="462"/>
      <c r="M9" s="462"/>
      <c r="N9" s="462"/>
      <c r="O9" s="462"/>
      <c r="P9" s="462"/>
      <c r="Q9" s="462"/>
      <c r="R9" s="462"/>
      <c r="S9" s="462"/>
      <c r="T9" s="462"/>
      <c r="U9" s="462"/>
      <c r="V9" s="462"/>
      <c r="W9" s="462"/>
      <c r="X9" s="462"/>
      <c r="Y9" s="462"/>
      <c r="Z9" s="462"/>
      <c r="AA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462"/>
    </row>
    <row r="10" spans="1:55" s="489" customFormat="1" ht="22.5" customHeight="1">
      <c r="A10" s="466"/>
      <c r="B10" s="466" t="s">
        <v>660</v>
      </c>
      <c r="C10" s="466"/>
      <c r="D10" s="466"/>
      <c r="E10" s="466"/>
      <c r="F10" s="466"/>
      <c r="G10" s="466" t="s">
        <v>658</v>
      </c>
      <c r="H10" s="1195" t="str">
        <f>IF(自然の家使用許可申請書!AI13=0," ",自然の家使用許可申請書!AI13)</f>
        <v xml:space="preserve"> </v>
      </c>
      <c r="I10" s="1195"/>
      <c r="J10" s="1195"/>
      <c r="K10" s="1195"/>
      <c r="L10" s="1195"/>
      <c r="M10" s="1195"/>
      <c r="N10" s="1195"/>
      <c r="O10" s="1195"/>
      <c r="P10" s="1195"/>
      <c r="Q10" s="1195"/>
      <c r="R10" s="1195"/>
      <c r="S10" s="1195"/>
      <c r="T10" s="1195"/>
      <c r="U10" s="1195"/>
      <c r="V10" s="1195"/>
      <c r="W10" s="1195"/>
      <c r="X10" s="1195"/>
      <c r="Y10" s="1195"/>
      <c r="Z10" s="1195"/>
      <c r="AA10" s="466"/>
      <c r="AC10" s="466"/>
      <c r="AD10" s="466" t="s">
        <v>683</v>
      </c>
      <c r="AE10" s="466"/>
      <c r="AF10" s="466"/>
      <c r="AG10" s="466"/>
      <c r="AH10" s="466"/>
      <c r="AI10" s="466"/>
      <c r="AJ10" s="1195" t="s">
        <v>684</v>
      </c>
      <c r="AK10" s="1195"/>
      <c r="AL10" s="1195"/>
      <c r="AM10" s="1195"/>
      <c r="AN10" s="1195"/>
      <c r="AO10" s="1195"/>
      <c r="AP10" s="1195"/>
      <c r="AQ10" s="470"/>
      <c r="AR10" s="470"/>
      <c r="AS10" s="470"/>
      <c r="AT10" s="470"/>
      <c r="AU10" s="470"/>
      <c r="AV10" s="470"/>
      <c r="AW10" s="470"/>
      <c r="AX10" s="470"/>
      <c r="AY10" s="470"/>
      <c r="AZ10" s="470"/>
      <c r="BA10" s="470"/>
      <c r="BB10" s="470"/>
      <c r="BC10" s="466"/>
    </row>
    <row r="11" spans="1:55" s="487" customFormat="1" ht="15" customHeight="1">
      <c r="A11" s="462"/>
      <c r="B11" s="462"/>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c r="AY11" s="462"/>
      <c r="AZ11" s="462"/>
      <c r="BA11" s="462"/>
      <c r="BB11" s="462"/>
      <c r="BC11" s="462"/>
    </row>
    <row r="12" spans="1:55" s="489" customFormat="1" ht="22.5" customHeight="1">
      <c r="A12" s="466"/>
      <c r="B12" s="466" t="s">
        <v>661</v>
      </c>
      <c r="C12" s="466"/>
      <c r="D12" s="466"/>
      <c r="E12" s="466"/>
      <c r="F12" s="466"/>
      <c r="G12" s="466" t="s">
        <v>658</v>
      </c>
      <c r="H12" s="1196"/>
      <c r="I12" s="1196"/>
      <c r="J12" s="1196"/>
      <c r="K12" s="1196"/>
      <c r="L12" s="1196"/>
      <c r="M12" s="1196"/>
      <c r="N12" s="1196"/>
      <c r="O12" s="1196"/>
      <c r="P12" s="1196"/>
      <c r="Q12" s="1196"/>
      <c r="R12" s="1196"/>
      <c r="S12" s="1196"/>
      <c r="T12" s="1196"/>
      <c r="U12" s="470"/>
      <c r="V12" s="471" t="s">
        <v>662</v>
      </c>
      <c r="W12" s="470"/>
      <c r="X12" s="470"/>
      <c r="Y12" s="470"/>
      <c r="Z12" s="470"/>
      <c r="AA12" s="466"/>
      <c r="AC12" s="466"/>
      <c r="AD12" s="466" t="s">
        <v>685</v>
      </c>
      <c r="AE12" s="466"/>
      <c r="AF12" s="466"/>
      <c r="AG12" s="466"/>
      <c r="AH12" s="466"/>
      <c r="AI12" s="466"/>
      <c r="AJ12" s="490" t="s">
        <v>365</v>
      </c>
      <c r="AK12" s="470"/>
      <c r="AL12" s="470"/>
      <c r="AM12" s="470"/>
      <c r="AN12" s="470"/>
      <c r="AO12" s="470"/>
      <c r="AP12" s="470"/>
      <c r="AQ12" s="470"/>
      <c r="AR12" s="470"/>
      <c r="AS12" s="470"/>
      <c r="AT12" s="470"/>
      <c r="AU12" s="470"/>
      <c r="AV12" s="470"/>
      <c r="AW12" s="471" t="s">
        <v>662</v>
      </c>
      <c r="AX12" s="471"/>
      <c r="AY12" s="470"/>
      <c r="AZ12" s="470"/>
      <c r="BA12" s="470"/>
      <c r="BB12" s="470"/>
      <c r="BC12" s="466"/>
    </row>
    <row r="13" spans="1:55" s="491" customFormat="1" ht="14.25">
      <c r="A13" s="472"/>
      <c r="B13" s="472"/>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row>
    <row r="14" spans="1:55" s="487" customFormat="1" ht="14.25" customHeight="1">
      <c r="A14" s="462"/>
      <c r="B14" s="462"/>
      <c r="C14" s="462"/>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C14" s="462"/>
      <c r="AD14" s="462"/>
      <c r="AE14" s="462"/>
      <c r="AF14" s="462"/>
      <c r="AG14" s="462"/>
      <c r="AH14" s="462"/>
      <c r="AI14" s="462"/>
      <c r="AJ14" s="462"/>
      <c r="AK14" s="462"/>
      <c r="AL14" s="462"/>
      <c r="AM14" s="462"/>
      <c r="AN14" s="462"/>
      <c r="AO14" s="462"/>
      <c r="AP14" s="462"/>
      <c r="AQ14" s="462"/>
      <c r="AR14" s="462"/>
      <c r="AS14" s="462"/>
      <c r="AT14" s="462"/>
      <c r="AU14" s="462"/>
      <c r="AV14" s="462"/>
      <c r="AW14" s="462"/>
      <c r="AX14" s="462"/>
      <c r="AY14" s="462"/>
      <c r="AZ14" s="462"/>
      <c r="BA14" s="462"/>
      <c r="BB14" s="462"/>
      <c r="BC14" s="462"/>
    </row>
    <row r="15" spans="1:55" s="489" customFormat="1" ht="22.5" customHeight="1">
      <c r="A15" s="466"/>
      <c r="B15" s="466" t="s">
        <v>663</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C15" s="466"/>
      <c r="AD15" s="466" t="s">
        <v>663</v>
      </c>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row>
    <row r="16" spans="1:55" s="487" customFormat="1" ht="4.5" customHeight="1">
      <c r="A16" s="462"/>
      <c r="B16" s="462"/>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62"/>
      <c r="BC16" s="462"/>
    </row>
    <row r="17" spans="1:55" s="489" customFormat="1" ht="22.5" customHeight="1">
      <c r="A17" s="466"/>
      <c r="B17" s="473" t="s">
        <v>664</v>
      </c>
      <c r="C17" s="474"/>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5"/>
      <c r="AC17" s="466"/>
      <c r="AD17" s="473" t="s">
        <v>664</v>
      </c>
      <c r="AE17" s="474"/>
      <c r="AF17" s="474"/>
      <c r="AG17" s="474"/>
      <c r="AH17" s="474"/>
      <c r="AI17" s="474"/>
      <c r="AJ17" s="474"/>
      <c r="AK17" s="474"/>
      <c r="AL17" s="474"/>
      <c r="AM17" s="474"/>
      <c r="AN17" s="474"/>
      <c r="AO17" s="474"/>
      <c r="AP17" s="474"/>
      <c r="AQ17" s="474"/>
      <c r="AR17" s="474"/>
      <c r="AS17" s="474"/>
      <c r="AT17" s="474"/>
      <c r="AU17" s="474"/>
      <c r="AV17" s="474"/>
      <c r="AW17" s="474"/>
      <c r="AX17" s="474"/>
      <c r="AY17" s="474"/>
      <c r="AZ17" s="474"/>
      <c r="BA17" s="474"/>
      <c r="BB17" s="474"/>
      <c r="BC17" s="475"/>
    </row>
    <row r="18" spans="1:55" s="487" customFormat="1" ht="10.5" customHeight="1">
      <c r="A18" s="462"/>
      <c r="B18" s="476"/>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77"/>
      <c r="AC18" s="462"/>
      <c r="AD18" s="476"/>
      <c r="AE18" s="462"/>
      <c r="AF18" s="462"/>
      <c r="AG18" s="462"/>
      <c r="AH18" s="462"/>
      <c r="AI18" s="462"/>
      <c r="AJ18" s="462"/>
      <c r="AK18" s="462"/>
      <c r="AL18" s="462"/>
      <c r="AM18" s="462"/>
      <c r="AN18" s="462"/>
      <c r="AO18" s="462"/>
      <c r="AP18" s="462"/>
      <c r="AQ18" s="462"/>
      <c r="AR18" s="462"/>
      <c r="AS18" s="462"/>
      <c r="AT18" s="462"/>
      <c r="AU18" s="462"/>
      <c r="AV18" s="462"/>
      <c r="AW18" s="462"/>
      <c r="AX18" s="462"/>
      <c r="AY18" s="462"/>
      <c r="AZ18" s="462"/>
      <c r="BA18" s="462"/>
      <c r="BB18" s="462"/>
      <c r="BC18" s="477"/>
    </row>
    <row r="19" spans="1:55" s="489" customFormat="1" ht="22.5" customHeight="1">
      <c r="A19" s="466"/>
      <c r="B19" s="478"/>
      <c r="C19" s="466"/>
      <c r="D19" s="466"/>
      <c r="E19" s="479" t="b">
        <v>0</v>
      </c>
      <c r="F19" s="466" t="s">
        <v>665</v>
      </c>
      <c r="G19" s="466"/>
      <c r="H19" s="466"/>
      <c r="I19" s="466"/>
      <c r="J19" s="466"/>
      <c r="K19" s="466"/>
      <c r="L19" s="466"/>
      <c r="M19" s="466"/>
      <c r="N19" s="466"/>
      <c r="O19" s="466"/>
      <c r="P19" s="466"/>
      <c r="Q19" s="466"/>
      <c r="R19" s="479" t="b">
        <v>0</v>
      </c>
      <c r="S19" s="466" t="s">
        <v>666</v>
      </c>
      <c r="T19" s="466"/>
      <c r="U19" s="466"/>
      <c r="V19" s="466"/>
      <c r="W19" s="466"/>
      <c r="X19" s="466"/>
      <c r="Y19" s="466"/>
      <c r="Z19" s="466"/>
      <c r="AA19" s="480"/>
      <c r="AC19" s="466"/>
      <c r="AD19" s="478"/>
      <c r="AE19" s="466"/>
      <c r="AF19" s="466"/>
      <c r="AG19" s="492" t="b">
        <v>1</v>
      </c>
      <c r="AH19" s="466" t="s">
        <v>665</v>
      </c>
      <c r="AI19" s="466"/>
      <c r="AJ19" s="466"/>
      <c r="AK19" s="466"/>
      <c r="AL19" s="466"/>
      <c r="AM19" s="466"/>
      <c r="AN19" s="466"/>
      <c r="AO19" s="466"/>
      <c r="AP19" s="466"/>
      <c r="AQ19" s="466"/>
      <c r="AR19" s="466"/>
      <c r="AS19" s="472"/>
      <c r="AT19" s="492" t="b">
        <v>0</v>
      </c>
      <c r="AU19" s="466" t="s">
        <v>666</v>
      </c>
      <c r="AV19" s="466"/>
      <c r="AW19" s="466"/>
      <c r="AX19" s="466"/>
      <c r="AY19" s="466"/>
      <c r="AZ19" s="466"/>
      <c r="BA19" s="466"/>
      <c r="BB19" s="466"/>
      <c r="BC19" s="480"/>
    </row>
    <row r="20" spans="1:55" s="489" customFormat="1" ht="22.5" customHeight="1">
      <c r="A20" s="466"/>
      <c r="B20" s="478"/>
      <c r="C20" s="466"/>
      <c r="D20" s="466"/>
      <c r="E20" s="466" t="s">
        <v>667</v>
      </c>
      <c r="F20" s="466"/>
      <c r="G20" s="466"/>
      <c r="H20" s="466"/>
      <c r="I20" s="466"/>
      <c r="J20" s="466"/>
      <c r="K20" s="466"/>
      <c r="L20" s="466"/>
      <c r="M20" s="466"/>
      <c r="N20" s="466"/>
      <c r="O20" s="466"/>
      <c r="P20" s="466"/>
      <c r="Q20" s="466"/>
      <c r="R20" s="466" t="s">
        <v>668</v>
      </c>
      <c r="S20" s="466"/>
      <c r="T20" s="466"/>
      <c r="U20" s="466"/>
      <c r="V20" s="466"/>
      <c r="W20" s="466"/>
      <c r="X20" s="466"/>
      <c r="Y20" s="466"/>
      <c r="Z20" s="466"/>
      <c r="AA20" s="480"/>
      <c r="AC20" s="466"/>
      <c r="AD20" s="478"/>
      <c r="AE20" s="466"/>
      <c r="AF20" s="466"/>
      <c r="AG20" s="466" t="s">
        <v>667</v>
      </c>
      <c r="AH20" s="466"/>
      <c r="AI20" s="466"/>
      <c r="AJ20" s="466"/>
      <c r="AK20" s="466"/>
      <c r="AL20" s="466"/>
      <c r="AM20" s="466"/>
      <c r="AN20" s="466"/>
      <c r="AO20" s="466"/>
      <c r="AP20" s="466"/>
      <c r="AQ20" s="466"/>
      <c r="AR20" s="466"/>
      <c r="AS20" s="466"/>
      <c r="AT20" s="466" t="s">
        <v>668</v>
      </c>
      <c r="AU20" s="466"/>
      <c r="AV20" s="466"/>
      <c r="AW20" s="466"/>
      <c r="AX20" s="466"/>
      <c r="AY20" s="466"/>
      <c r="AZ20" s="466"/>
      <c r="BA20" s="466"/>
      <c r="BB20" s="466"/>
      <c r="BC20" s="480"/>
    </row>
    <row r="21" spans="1:55" s="489" customFormat="1" ht="22.5" customHeight="1">
      <c r="A21" s="466"/>
      <c r="B21" s="478"/>
      <c r="C21" s="466"/>
      <c r="D21" s="466"/>
      <c r="E21" s="472" t="s">
        <v>669</v>
      </c>
      <c r="F21" s="466"/>
      <c r="G21" s="466"/>
      <c r="H21" s="466"/>
      <c r="I21" s="466"/>
      <c r="J21" s="466"/>
      <c r="K21" s="466"/>
      <c r="L21" s="466"/>
      <c r="M21" s="466"/>
      <c r="N21" s="466"/>
      <c r="O21" s="466"/>
      <c r="P21" s="466"/>
      <c r="Q21" s="466"/>
      <c r="R21" s="466"/>
      <c r="S21" s="466"/>
      <c r="T21" s="466"/>
      <c r="U21" s="466"/>
      <c r="V21" s="466"/>
      <c r="W21" s="466"/>
      <c r="X21" s="466"/>
      <c r="Y21" s="466"/>
      <c r="Z21" s="466"/>
      <c r="AA21" s="480"/>
      <c r="AC21" s="466"/>
      <c r="AD21" s="478"/>
      <c r="AE21" s="466"/>
      <c r="AF21" s="466"/>
      <c r="AG21" s="472" t="s">
        <v>669</v>
      </c>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80"/>
    </row>
    <row r="22" spans="1:55" s="487" customFormat="1" ht="10.5" customHeight="1">
      <c r="A22" s="462"/>
      <c r="B22" s="476"/>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77"/>
      <c r="AC22" s="462"/>
      <c r="AD22" s="476"/>
      <c r="AE22" s="462"/>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c r="BB22" s="462"/>
      <c r="BC22" s="477"/>
    </row>
    <row r="23" spans="1:55" s="489" customFormat="1" ht="22.5" customHeight="1">
      <c r="A23" s="466"/>
      <c r="B23" s="478" t="s">
        <v>670</v>
      </c>
      <c r="C23" s="466"/>
      <c r="D23" s="466"/>
      <c r="E23" s="466"/>
      <c r="F23" s="466"/>
      <c r="G23" s="466"/>
      <c r="H23" s="466"/>
      <c r="I23" s="466"/>
      <c r="J23" s="466"/>
      <c r="K23" s="466"/>
      <c r="L23" s="466"/>
      <c r="M23" s="466"/>
      <c r="N23" s="466"/>
      <c r="O23" s="466"/>
      <c r="P23" s="466"/>
      <c r="Q23" s="466"/>
      <c r="R23" s="466"/>
      <c r="S23" s="466"/>
      <c r="T23" s="466"/>
      <c r="U23" s="466"/>
      <c r="V23" s="466"/>
      <c r="W23" s="466"/>
      <c r="X23" s="466"/>
      <c r="Y23" s="466"/>
      <c r="Z23" s="466"/>
      <c r="AA23" s="480"/>
      <c r="AC23" s="466"/>
      <c r="AD23" s="478" t="s">
        <v>670</v>
      </c>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80"/>
    </row>
    <row r="24" spans="1:55" s="487" customFormat="1" ht="10.5" customHeight="1">
      <c r="A24" s="462"/>
      <c r="B24" s="476"/>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77"/>
      <c r="AC24" s="462"/>
      <c r="AD24" s="476"/>
      <c r="AE24" s="462"/>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c r="BB24" s="462"/>
      <c r="BC24" s="477"/>
    </row>
    <row r="25" spans="1:55" s="489" customFormat="1" ht="22.5" customHeight="1">
      <c r="A25" s="466"/>
      <c r="B25" s="478"/>
      <c r="C25" s="466"/>
      <c r="D25" s="466"/>
      <c r="E25" s="466" t="s">
        <v>671</v>
      </c>
      <c r="F25" s="466"/>
      <c r="G25" s="466"/>
      <c r="H25" s="1197"/>
      <c r="I25" s="1197"/>
      <c r="J25" s="1197"/>
      <c r="K25" s="1197"/>
      <c r="L25" s="1197"/>
      <c r="M25" s="1197"/>
      <c r="N25" s="1197"/>
      <c r="O25" s="1197"/>
      <c r="P25" s="1197"/>
      <c r="Q25" s="1197"/>
      <c r="R25" s="1197"/>
      <c r="S25" s="1197"/>
      <c r="T25" s="1197"/>
      <c r="U25" s="1197"/>
      <c r="V25" s="1197"/>
      <c r="W25" s="1197"/>
      <c r="X25" s="1197"/>
      <c r="Y25" s="1197"/>
      <c r="Z25" s="1197"/>
      <c r="AA25" s="480"/>
      <c r="AC25" s="466"/>
      <c r="AD25" s="478"/>
      <c r="AE25" s="466"/>
      <c r="AF25" s="466"/>
      <c r="AG25" s="466" t="s">
        <v>671</v>
      </c>
      <c r="AH25" s="466"/>
      <c r="AI25" s="466"/>
      <c r="AJ25" s="1198" t="s">
        <v>686</v>
      </c>
      <c r="AK25" s="1198"/>
      <c r="AL25" s="1198"/>
      <c r="AM25" s="1198"/>
      <c r="AN25" s="1198"/>
      <c r="AO25" s="1198"/>
      <c r="AP25" s="1198"/>
      <c r="AQ25" s="1198"/>
      <c r="AR25" s="1198"/>
      <c r="AS25" s="1198"/>
      <c r="AT25" s="1198"/>
      <c r="AU25" s="1198"/>
      <c r="AV25" s="1198"/>
      <c r="AW25" s="1198"/>
      <c r="AX25" s="1198"/>
      <c r="AY25" s="1198"/>
      <c r="AZ25" s="1198"/>
      <c r="BA25" s="1198"/>
      <c r="BB25" s="1198"/>
      <c r="BC25" s="480"/>
    </row>
    <row r="26" spans="1:55" s="489" customFormat="1" ht="22.5" customHeight="1">
      <c r="A26" s="466"/>
      <c r="B26" s="478"/>
      <c r="C26" s="466"/>
      <c r="D26" s="466"/>
      <c r="E26" s="472" t="s">
        <v>672</v>
      </c>
      <c r="F26" s="466"/>
      <c r="G26" s="466"/>
      <c r="H26" s="466"/>
      <c r="I26" s="466"/>
      <c r="J26" s="466"/>
      <c r="K26" s="466"/>
      <c r="L26" s="466"/>
      <c r="M26" s="466"/>
      <c r="N26" s="466"/>
      <c r="O26" s="466"/>
      <c r="P26" s="466"/>
      <c r="Q26" s="466"/>
      <c r="R26" s="466"/>
      <c r="S26" s="466"/>
      <c r="T26" s="466"/>
      <c r="U26" s="466"/>
      <c r="V26" s="466"/>
      <c r="W26" s="466"/>
      <c r="X26" s="466"/>
      <c r="Y26" s="466"/>
      <c r="Z26" s="466"/>
      <c r="AA26" s="480"/>
      <c r="AC26" s="466"/>
      <c r="AD26" s="478"/>
      <c r="AE26" s="466"/>
      <c r="AF26" s="466"/>
      <c r="AG26" s="472" t="s">
        <v>672</v>
      </c>
      <c r="AH26" s="466"/>
      <c r="AI26" s="466"/>
      <c r="AJ26" s="466"/>
      <c r="AK26" s="466"/>
      <c r="AL26" s="466"/>
      <c r="AM26" s="466"/>
      <c r="AN26" s="466"/>
      <c r="AO26" s="466"/>
      <c r="AP26" s="466"/>
      <c r="AQ26" s="466"/>
      <c r="AR26" s="466"/>
      <c r="AS26" s="466"/>
      <c r="AT26" s="466"/>
      <c r="AU26" s="466"/>
      <c r="AV26" s="466"/>
      <c r="AW26" s="466"/>
      <c r="AX26" s="466"/>
      <c r="AY26" s="466"/>
      <c r="AZ26" s="466"/>
      <c r="BA26" s="466"/>
      <c r="BB26" s="466"/>
      <c r="BC26" s="480"/>
    </row>
    <row r="27" spans="1:55" s="487" customFormat="1" ht="10.5" customHeight="1">
      <c r="A27" s="462"/>
      <c r="B27" s="476"/>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77"/>
      <c r="AC27" s="462"/>
      <c r="AD27" s="476"/>
      <c r="AE27" s="462"/>
      <c r="AF27" s="462"/>
      <c r="AG27" s="462"/>
      <c r="AH27" s="462"/>
      <c r="AI27" s="462"/>
      <c r="AJ27" s="462"/>
      <c r="AK27" s="462"/>
      <c r="AL27" s="462"/>
      <c r="AM27" s="462"/>
      <c r="AN27" s="462"/>
      <c r="AO27" s="462"/>
      <c r="AP27" s="462"/>
      <c r="AQ27" s="462"/>
      <c r="AR27" s="462"/>
      <c r="AS27" s="462"/>
      <c r="AT27" s="462"/>
      <c r="AU27" s="462"/>
      <c r="AV27" s="462"/>
      <c r="AW27" s="462"/>
      <c r="AX27" s="462"/>
      <c r="AY27" s="462"/>
      <c r="AZ27" s="462"/>
      <c r="BA27" s="462"/>
      <c r="BB27" s="462"/>
      <c r="BC27" s="477"/>
    </row>
    <row r="28" spans="1:55" s="487" customFormat="1" ht="10.5" customHeight="1">
      <c r="A28" s="462"/>
      <c r="B28" s="476"/>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77"/>
      <c r="AC28" s="462"/>
      <c r="AD28" s="476"/>
      <c r="AE28" s="462"/>
      <c r="AF28" s="462"/>
      <c r="AG28" s="462"/>
      <c r="AH28" s="462"/>
      <c r="AI28" s="462"/>
      <c r="AJ28" s="462"/>
      <c r="AK28" s="462"/>
      <c r="AL28" s="462"/>
      <c r="AM28" s="462"/>
      <c r="AN28" s="462"/>
      <c r="AO28" s="462"/>
      <c r="AP28" s="462"/>
      <c r="AQ28" s="462"/>
      <c r="AR28" s="462"/>
      <c r="AS28" s="462"/>
      <c r="AT28" s="462"/>
      <c r="AU28" s="462"/>
      <c r="AV28" s="462"/>
      <c r="AW28" s="462"/>
      <c r="AX28" s="462"/>
      <c r="AY28" s="462"/>
      <c r="AZ28" s="462"/>
      <c r="BA28" s="462"/>
      <c r="BB28" s="462"/>
      <c r="BC28" s="477"/>
    </row>
    <row r="29" spans="1:55" s="489" customFormat="1" ht="22.5" customHeight="1">
      <c r="A29" s="466"/>
      <c r="B29" s="478" t="s">
        <v>673</v>
      </c>
      <c r="C29" s="466"/>
      <c r="D29" s="466"/>
      <c r="E29" s="481"/>
      <c r="F29" s="481"/>
      <c r="G29" s="481"/>
      <c r="H29" s="481"/>
      <c r="I29" s="481"/>
      <c r="J29" s="481"/>
      <c r="K29" s="481"/>
      <c r="L29" s="481"/>
      <c r="M29" s="481"/>
      <c r="N29" s="481"/>
      <c r="O29" s="481"/>
      <c r="P29" s="481"/>
      <c r="Q29" s="481"/>
      <c r="R29" s="481"/>
      <c r="S29" s="481"/>
      <c r="T29" s="481"/>
      <c r="U29" s="481"/>
      <c r="V29" s="481"/>
      <c r="W29" s="481"/>
      <c r="X29" s="481"/>
      <c r="Y29" s="481"/>
      <c r="Z29" s="481"/>
      <c r="AA29" s="480"/>
      <c r="AC29" s="466"/>
      <c r="AD29" s="478" t="s">
        <v>673</v>
      </c>
      <c r="AE29" s="466"/>
      <c r="AF29" s="466"/>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1"/>
      <c r="BC29" s="480"/>
    </row>
    <row r="30" spans="1:55" s="489" customFormat="1" ht="22.5" customHeight="1">
      <c r="A30" s="466"/>
      <c r="B30" s="478"/>
      <c r="C30" s="466"/>
      <c r="D30" s="466" t="s">
        <v>674</v>
      </c>
      <c r="E30" s="481"/>
      <c r="F30" s="481"/>
      <c r="G30" s="481"/>
      <c r="H30" s="481"/>
      <c r="I30" s="481"/>
      <c r="J30" s="481"/>
      <c r="K30" s="481"/>
      <c r="L30" s="481"/>
      <c r="M30" s="481"/>
      <c r="N30" s="481"/>
      <c r="O30" s="481"/>
      <c r="P30" s="481"/>
      <c r="Q30" s="481"/>
      <c r="R30" s="481"/>
      <c r="S30" s="481"/>
      <c r="T30" s="481"/>
      <c r="U30" s="481"/>
      <c r="V30" s="481"/>
      <c r="W30" s="481"/>
      <c r="X30" s="481"/>
      <c r="Y30" s="481"/>
      <c r="Z30" s="481"/>
      <c r="AA30" s="480"/>
      <c r="AC30" s="466"/>
      <c r="AD30" s="478"/>
      <c r="AE30" s="466"/>
      <c r="AF30" s="466" t="s">
        <v>674</v>
      </c>
      <c r="AG30" s="481"/>
      <c r="AH30" s="481"/>
      <c r="AI30" s="481"/>
      <c r="AJ30" s="481"/>
      <c r="AK30" s="481"/>
      <c r="AL30" s="481"/>
      <c r="AM30" s="481"/>
      <c r="AN30" s="481"/>
      <c r="AO30" s="481"/>
      <c r="AP30" s="481"/>
      <c r="AQ30" s="481"/>
      <c r="AR30" s="481"/>
      <c r="AS30" s="481"/>
      <c r="AT30" s="481"/>
      <c r="AU30" s="481"/>
      <c r="AV30" s="481"/>
      <c r="AW30" s="481"/>
      <c r="AX30" s="481"/>
      <c r="AY30" s="481"/>
      <c r="AZ30" s="481"/>
      <c r="BA30" s="481"/>
      <c r="BB30" s="481"/>
      <c r="BC30" s="480"/>
    </row>
    <row r="31" spans="1:55" s="487" customFormat="1" ht="10.5" customHeight="1">
      <c r="A31" s="462"/>
      <c r="B31" s="476"/>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77"/>
      <c r="AC31" s="462"/>
      <c r="AD31" s="476"/>
      <c r="AE31" s="462"/>
      <c r="AF31" s="462"/>
      <c r="AG31" s="462"/>
      <c r="AH31" s="462"/>
      <c r="AI31" s="462"/>
      <c r="AJ31" s="462"/>
      <c r="AK31" s="462"/>
      <c r="AL31" s="462"/>
      <c r="AM31" s="462"/>
      <c r="AN31" s="462"/>
      <c r="AO31" s="462"/>
      <c r="AP31" s="462"/>
      <c r="AQ31" s="462"/>
      <c r="AR31" s="462"/>
      <c r="AS31" s="462"/>
      <c r="AT31" s="462"/>
      <c r="AU31" s="462"/>
      <c r="AV31" s="462"/>
      <c r="AW31" s="462"/>
      <c r="AX31" s="462"/>
      <c r="AY31" s="462"/>
      <c r="AZ31" s="462"/>
      <c r="BA31" s="462"/>
      <c r="BB31" s="462"/>
      <c r="BC31" s="477"/>
    </row>
    <row r="32" spans="1:55" s="489" customFormat="1" ht="22.5" customHeight="1">
      <c r="A32" s="466"/>
      <c r="B32" s="478"/>
      <c r="C32" s="466"/>
      <c r="D32" s="466"/>
      <c r="E32" s="479" t="b">
        <v>0</v>
      </c>
      <c r="F32" s="481" t="s">
        <v>675</v>
      </c>
      <c r="G32" s="466"/>
      <c r="H32" s="466"/>
      <c r="I32" s="466"/>
      <c r="J32" s="466"/>
      <c r="K32" s="1191"/>
      <c r="L32" s="1191"/>
      <c r="M32" s="1191"/>
      <c r="N32" s="1191"/>
      <c r="O32" s="1191"/>
      <c r="P32" s="1191"/>
      <c r="Q32" s="1191"/>
      <c r="R32" s="1191"/>
      <c r="S32" s="1191"/>
      <c r="T32" s="466" t="s">
        <v>676</v>
      </c>
      <c r="U32" s="466"/>
      <c r="V32" s="479" t="b">
        <v>0</v>
      </c>
      <c r="W32" s="466" t="s">
        <v>666</v>
      </c>
      <c r="X32" s="466"/>
      <c r="Y32" s="466"/>
      <c r="Z32" s="466"/>
      <c r="AA32" s="480"/>
      <c r="AC32" s="466"/>
      <c r="AD32" s="478"/>
      <c r="AE32" s="466"/>
      <c r="AF32" s="466"/>
      <c r="AG32" s="492" t="b">
        <v>1</v>
      </c>
      <c r="AH32" s="466" t="s">
        <v>675</v>
      </c>
      <c r="AI32" s="466"/>
      <c r="AJ32" s="466"/>
      <c r="AK32" s="466"/>
      <c r="AL32" s="466"/>
      <c r="AM32" s="1192" t="s">
        <v>687</v>
      </c>
      <c r="AN32" s="1192"/>
      <c r="AO32" s="1192"/>
      <c r="AP32" s="1192"/>
      <c r="AQ32" s="1192"/>
      <c r="AR32" s="1192"/>
      <c r="AS32" s="1192"/>
      <c r="AT32" s="1192"/>
      <c r="AU32" s="1192"/>
      <c r="AV32" s="466" t="s">
        <v>676</v>
      </c>
      <c r="AW32" s="466"/>
      <c r="AX32" s="492" t="b">
        <v>0</v>
      </c>
      <c r="AY32" s="466" t="s">
        <v>666</v>
      </c>
      <c r="AZ32" s="466"/>
      <c r="BA32" s="466"/>
      <c r="BB32" s="466"/>
      <c r="BC32" s="480"/>
    </row>
    <row r="33" spans="1:55" s="489" customFormat="1" ht="22.5" customHeight="1">
      <c r="A33" s="466"/>
      <c r="B33" s="478"/>
      <c r="C33" s="466"/>
      <c r="D33" s="466"/>
      <c r="E33" s="466"/>
      <c r="F33" s="466" t="s">
        <v>677</v>
      </c>
      <c r="G33" s="466"/>
      <c r="H33" s="466"/>
      <c r="I33" s="466"/>
      <c r="J33" s="466"/>
      <c r="K33" s="1191"/>
      <c r="L33" s="1191"/>
      <c r="M33" s="1191"/>
      <c r="N33" s="1191"/>
      <c r="O33" s="1191"/>
      <c r="P33" s="1191"/>
      <c r="Q33" s="1191"/>
      <c r="R33" s="1191"/>
      <c r="S33" s="1191"/>
      <c r="T33" s="466" t="s">
        <v>676</v>
      </c>
      <c r="U33" s="466"/>
      <c r="V33" s="466"/>
      <c r="W33" s="466"/>
      <c r="X33" s="466"/>
      <c r="Y33" s="466"/>
      <c r="Z33" s="466"/>
      <c r="AA33" s="480"/>
      <c r="AC33" s="466"/>
      <c r="AD33" s="478"/>
      <c r="AE33" s="466"/>
      <c r="AF33" s="466"/>
      <c r="AG33" s="466"/>
      <c r="AH33" s="466" t="s">
        <v>677</v>
      </c>
      <c r="AI33" s="466"/>
      <c r="AJ33" s="466"/>
      <c r="AK33" s="466"/>
      <c r="AL33" s="466"/>
      <c r="AM33" s="1192" t="s">
        <v>688</v>
      </c>
      <c r="AN33" s="1192"/>
      <c r="AO33" s="1192"/>
      <c r="AP33" s="1192"/>
      <c r="AQ33" s="1192"/>
      <c r="AR33" s="1192"/>
      <c r="AS33" s="1192"/>
      <c r="AT33" s="1192"/>
      <c r="AU33" s="1192"/>
      <c r="AV33" s="466" t="s">
        <v>676</v>
      </c>
      <c r="AW33" s="466"/>
      <c r="AX33" s="466"/>
      <c r="AY33" s="466"/>
      <c r="AZ33" s="466"/>
      <c r="BA33" s="466"/>
      <c r="BB33" s="466"/>
      <c r="BC33" s="480"/>
    </row>
    <row r="34" spans="1:55" s="487" customFormat="1" ht="10.5" customHeight="1">
      <c r="A34" s="462"/>
      <c r="B34" s="476"/>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77"/>
      <c r="AC34" s="462"/>
      <c r="AD34" s="476"/>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462"/>
      <c r="BC34" s="477"/>
    </row>
    <row r="35" spans="1:55" s="489" customFormat="1" ht="22.5" customHeight="1">
      <c r="A35" s="466"/>
      <c r="B35" s="478" t="s">
        <v>678</v>
      </c>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80"/>
      <c r="AC35" s="466"/>
      <c r="AD35" s="478" t="s">
        <v>678</v>
      </c>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80"/>
    </row>
    <row r="36" spans="1:55" s="487" customFormat="1" ht="10.5" customHeight="1">
      <c r="A36" s="462"/>
      <c r="B36" s="476"/>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77"/>
      <c r="AC36" s="462"/>
      <c r="AD36" s="476"/>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62"/>
      <c r="BA36" s="462"/>
      <c r="BB36" s="462"/>
      <c r="BC36" s="477"/>
    </row>
    <row r="37" spans="1:55" s="489" customFormat="1" ht="22.5" customHeight="1">
      <c r="A37" s="466"/>
      <c r="B37" s="478"/>
      <c r="C37" s="466"/>
      <c r="D37" s="466"/>
      <c r="E37" s="479" t="b">
        <v>0</v>
      </c>
      <c r="F37" s="481" t="s">
        <v>679</v>
      </c>
      <c r="G37" s="466"/>
      <c r="H37" s="466"/>
      <c r="I37" s="466"/>
      <c r="J37" s="466"/>
      <c r="K37" s="1191"/>
      <c r="L37" s="1191"/>
      <c r="M37" s="1191"/>
      <c r="N37" s="1191"/>
      <c r="O37" s="1191"/>
      <c r="P37" s="1191"/>
      <c r="Q37" s="1191"/>
      <c r="R37" s="1191"/>
      <c r="S37" s="1191"/>
      <c r="T37" s="466" t="s">
        <v>676</v>
      </c>
      <c r="U37" s="466"/>
      <c r="V37" s="479" t="b">
        <v>0</v>
      </c>
      <c r="W37" s="466" t="s">
        <v>666</v>
      </c>
      <c r="X37" s="466"/>
      <c r="Y37" s="466"/>
      <c r="Z37" s="466"/>
      <c r="AA37" s="480"/>
      <c r="AC37" s="466"/>
      <c r="AD37" s="478"/>
      <c r="AE37" s="466"/>
      <c r="AF37" s="466"/>
      <c r="AG37" s="492" t="b">
        <v>1</v>
      </c>
      <c r="AH37" s="466" t="s">
        <v>679</v>
      </c>
      <c r="AI37" s="466"/>
      <c r="AJ37" s="466"/>
      <c r="AK37" s="466"/>
      <c r="AL37" s="466"/>
      <c r="AM37" s="1192" t="s">
        <v>689</v>
      </c>
      <c r="AN37" s="1192"/>
      <c r="AO37" s="1192"/>
      <c r="AP37" s="1192"/>
      <c r="AQ37" s="1192"/>
      <c r="AR37" s="1192"/>
      <c r="AS37" s="1192"/>
      <c r="AT37" s="1192"/>
      <c r="AU37" s="1192"/>
      <c r="AV37" s="466" t="s">
        <v>676</v>
      </c>
      <c r="AW37" s="466"/>
      <c r="AX37" s="492" t="b">
        <v>0</v>
      </c>
      <c r="AY37" s="466" t="s">
        <v>666</v>
      </c>
      <c r="AZ37" s="466"/>
      <c r="BA37" s="466"/>
      <c r="BB37" s="466"/>
      <c r="BC37" s="480"/>
    </row>
    <row r="38" spans="1:55" s="487" customFormat="1" ht="10.5" customHeight="1">
      <c r="A38" s="462"/>
      <c r="B38" s="476"/>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77"/>
      <c r="AC38" s="462"/>
      <c r="AD38" s="476"/>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2"/>
      <c r="BB38" s="462"/>
      <c r="BC38" s="477"/>
    </row>
    <row r="39" spans="1:55" s="489" customFormat="1" ht="22.5" customHeight="1">
      <c r="A39" s="466"/>
      <c r="B39" s="478" t="s">
        <v>680</v>
      </c>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80"/>
      <c r="AC39" s="466"/>
      <c r="AD39" s="478" t="s">
        <v>680</v>
      </c>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80"/>
    </row>
    <row r="40" spans="1:55" s="487" customFormat="1" ht="10.5" customHeight="1">
      <c r="A40" s="462"/>
      <c r="B40" s="476"/>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77"/>
      <c r="AC40" s="462"/>
      <c r="AD40" s="476"/>
      <c r="AE40" s="462"/>
      <c r="AF40" s="462"/>
      <c r="AG40" s="462"/>
      <c r="AH40" s="462"/>
      <c r="AI40" s="462"/>
      <c r="AJ40" s="462"/>
      <c r="AK40" s="462"/>
      <c r="AL40" s="462"/>
      <c r="AM40" s="462"/>
      <c r="AN40" s="462"/>
      <c r="AO40" s="462"/>
      <c r="AP40" s="462"/>
      <c r="AQ40" s="462"/>
      <c r="AR40" s="462"/>
      <c r="AS40" s="462"/>
      <c r="AT40" s="462"/>
      <c r="AU40" s="462"/>
      <c r="AV40" s="462"/>
      <c r="AW40" s="462"/>
      <c r="AX40" s="462"/>
      <c r="AY40" s="462"/>
      <c r="AZ40" s="462"/>
      <c r="BA40" s="462"/>
      <c r="BB40" s="462"/>
      <c r="BC40" s="477"/>
    </row>
    <row r="41" spans="1:55" s="489" customFormat="1" ht="22.5" customHeight="1">
      <c r="A41" s="466"/>
      <c r="B41" s="478"/>
      <c r="C41" s="466"/>
      <c r="D41" s="466"/>
      <c r="E41" s="1199"/>
      <c r="F41" s="1199"/>
      <c r="G41" s="1199"/>
      <c r="H41" s="1199"/>
      <c r="I41" s="1199"/>
      <c r="J41" s="1199"/>
      <c r="K41" s="1199"/>
      <c r="L41" s="1199"/>
      <c r="M41" s="1199"/>
      <c r="N41" s="1199"/>
      <c r="O41" s="1199"/>
      <c r="P41" s="1199"/>
      <c r="Q41" s="1199"/>
      <c r="R41" s="1199"/>
      <c r="S41" s="1199"/>
      <c r="T41" s="1199"/>
      <c r="U41" s="1199"/>
      <c r="V41" s="1199"/>
      <c r="W41" s="1199"/>
      <c r="X41" s="1199"/>
      <c r="Y41" s="1199"/>
      <c r="Z41" s="1199"/>
      <c r="AA41" s="480"/>
      <c r="AC41" s="466"/>
      <c r="AD41" s="478"/>
      <c r="AE41" s="466"/>
      <c r="AF41" s="466"/>
      <c r="AG41" s="1200" t="s">
        <v>690</v>
      </c>
      <c r="AH41" s="1200"/>
      <c r="AI41" s="1200"/>
      <c r="AJ41" s="1200"/>
      <c r="AK41" s="1200"/>
      <c r="AL41" s="1200"/>
      <c r="AM41" s="1200"/>
      <c r="AN41" s="1200"/>
      <c r="AO41" s="1200"/>
      <c r="AP41" s="1200"/>
      <c r="AQ41" s="1200"/>
      <c r="AR41" s="1200"/>
      <c r="AS41" s="1200"/>
      <c r="AT41" s="1200"/>
      <c r="AU41" s="1200"/>
      <c r="AV41" s="1200"/>
      <c r="AW41" s="1200"/>
      <c r="AX41" s="1200"/>
      <c r="AY41" s="1200"/>
      <c r="AZ41" s="1200"/>
      <c r="BA41" s="1200"/>
      <c r="BB41" s="1200"/>
      <c r="BC41" s="480"/>
    </row>
    <row r="42" spans="1:55" s="487" customFormat="1" ht="10.5" customHeight="1">
      <c r="A42" s="462"/>
      <c r="B42" s="482"/>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4"/>
      <c r="AC42" s="462"/>
      <c r="AD42" s="482"/>
      <c r="AE42" s="483"/>
      <c r="AF42" s="483"/>
      <c r="AG42" s="483"/>
      <c r="AH42" s="483"/>
      <c r="AI42" s="483"/>
      <c r="AJ42" s="483"/>
      <c r="AK42" s="483"/>
      <c r="AL42" s="483"/>
      <c r="AM42" s="483"/>
      <c r="AN42" s="483"/>
      <c r="AO42" s="483"/>
      <c r="AP42" s="483"/>
      <c r="AQ42" s="483"/>
      <c r="AR42" s="483"/>
      <c r="AS42" s="483"/>
      <c r="AT42" s="483"/>
      <c r="AU42" s="483"/>
      <c r="AV42" s="483"/>
      <c r="AW42" s="483"/>
      <c r="AX42" s="483"/>
      <c r="AY42" s="483"/>
      <c r="AZ42" s="483"/>
      <c r="BA42" s="483"/>
      <c r="BB42" s="483"/>
      <c r="BC42" s="484"/>
    </row>
  </sheetData>
  <sheetProtection sheet="1" formatCells="0" selectLockedCells="1"/>
  <mergeCells count="19">
    <mergeCell ref="K33:S33"/>
    <mergeCell ref="AM33:AU33"/>
    <mergeCell ref="K37:S37"/>
    <mergeCell ref="AM37:AU37"/>
    <mergeCell ref="E41:Z41"/>
    <mergeCell ref="AG41:BB41"/>
    <mergeCell ref="K32:S32"/>
    <mergeCell ref="AM32:AU32"/>
    <mergeCell ref="B6:Z6"/>
    <mergeCell ref="AD6:BB6"/>
    <mergeCell ref="H8:O8"/>
    <mergeCell ref="R8:Y8"/>
    <mergeCell ref="AJ8:AQ8"/>
    <mergeCell ref="AT8:BA8"/>
    <mergeCell ref="H10:Z10"/>
    <mergeCell ref="AJ10:AP10"/>
    <mergeCell ref="H12:T12"/>
    <mergeCell ref="H25:Z25"/>
    <mergeCell ref="AJ25:BB25"/>
  </mergeCells>
  <phoneticPr fontId="120"/>
  <printOptions horizontalCentered="1" verticalCentered="1"/>
  <pageMargins left="0.39370078740157483" right="0.39370078740157483" top="0.15748031496062992" bottom="0.15748031496062992" header="0.31496062992125984" footer="0.31496062992125984"/>
  <pageSetup paperSize="9" orientation="portrait" r:id="rId1"/>
  <headerFooter>
    <oddHeader>&amp;L&amp;"ＭＳ ゴシック,標準"&amp;7　　各団体が保健(給食)関係で使用している調査表（学校生活管理指導表等の写し）で代用可能です。　※以下の条件に合わせてください。
　　・個人ごとに原因食物、処方薬（エピペン）の有無、アナフィラキシー既往の有無がわかるものでお願いします。</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pageSetUpPr fitToPage="1"/>
  </sheetPr>
  <dimension ref="A1:CC100"/>
  <sheetViews>
    <sheetView view="pageBreakPreview" topLeftCell="A75" zoomScaleNormal="100" zoomScaleSheetLayoutView="100" zoomScalePageLayoutView="70" workbookViewId="0">
      <selection activeCell="N42" sqref="N42"/>
    </sheetView>
  </sheetViews>
  <sheetFormatPr defaultColWidth="8.875" defaultRowHeight="9.4" customHeight="1"/>
  <cols>
    <col min="1" max="11" width="3.25" style="16" customWidth="1"/>
    <col min="12" max="12" width="2.625" style="16" customWidth="1"/>
    <col min="13" max="13" width="3.25" style="16" customWidth="1"/>
    <col min="14" max="14" width="4.875" style="16" customWidth="1"/>
    <col min="15" max="24" width="3.25" style="16" customWidth="1"/>
    <col min="25" max="25" width="2.625" style="16" customWidth="1"/>
    <col min="26" max="26" width="3.25" style="16" customWidth="1"/>
    <col min="27" max="27" width="4.875" style="16" customWidth="1"/>
    <col min="28" max="36" width="3.25" style="16" customWidth="1"/>
    <col min="37" max="37" width="3.375" style="16" customWidth="1"/>
    <col min="38" max="39" width="3.25" style="16" customWidth="1"/>
    <col min="40" max="40" width="4.875" style="16" customWidth="1"/>
    <col min="41" max="51" width="3.25" style="16" customWidth="1"/>
    <col min="52" max="52" width="2.625" style="16" customWidth="1"/>
    <col min="53" max="53" width="3.25" style="16" customWidth="1"/>
    <col min="54" max="54" width="4.875" style="16" customWidth="1"/>
    <col min="55" max="64" width="3.25" style="16" customWidth="1"/>
    <col min="65" max="65" width="2.625" style="16" customWidth="1"/>
    <col min="66" max="66" width="3.25" style="16" customWidth="1"/>
    <col min="67" max="67" width="4.875" style="16" customWidth="1"/>
    <col min="68" max="76" width="3.25" style="16" customWidth="1"/>
    <col min="77" max="77" width="3.375" style="16" customWidth="1"/>
    <col min="78" max="79" width="3.25" style="16" customWidth="1"/>
    <col min="80" max="80" width="4.875" style="16" customWidth="1"/>
    <col min="81" max="16384" width="8.875" style="3"/>
  </cols>
  <sheetData>
    <row r="1" spans="1:80" ht="18" customHeight="1">
      <c r="A1" s="703" t="s">
        <v>233</v>
      </c>
      <c r="B1" s="703"/>
      <c r="C1" s="703"/>
      <c r="D1" s="703"/>
      <c r="E1" s="696"/>
      <c r="F1" s="302"/>
      <c r="G1" s="302"/>
      <c r="H1" s="302"/>
      <c r="I1" s="302"/>
      <c r="J1" s="302"/>
      <c r="K1" s="302"/>
      <c r="L1" s="302"/>
      <c r="M1" s="98"/>
      <c r="N1" s="303"/>
      <c r="O1" s="303"/>
      <c r="P1" s="303"/>
      <c r="Q1" s="1351"/>
      <c r="R1" s="1351"/>
      <c r="S1" s="1351"/>
      <c r="T1" s="1351"/>
      <c r="U1" s="1351"/>
      <c r="V1" s="1351"/>
      <c r="W1" s="1351"/>
      <c r="X1" s="1351"/>
      <c r="Y1" s="1351"/>
      <c r="Z1" s="1351"/>
      <c r="AA1" s="1351"/>
      <c r="AB1" s="1351"/>
      <c r="AC1" s="1351"/>
      <c r="AD1" s="1351"/>
      <c r="AE1" s="1351"/>
      <c r="AF1" s="1351"/>
      <c r="AG1" s="1351"/>
      <c r="AH1" s="1351"/>
      <c r="AI1" s="1351"/>
      <c r="AJ1" s="1351"/>
      <c r="AK1" s="1352"/>
      <c r="AL1" s="1352"/>
      <c r="AM1" s="1352"/>
      <c r="AN1" s="1352"/>
      <c r="AO1" s="703" t="s">
        <v>233</v>
      </c>
      <c r="AP1" s="703"/>
      <c r="AQ1" s="703"/>
      <c r="AR1" s="703"/>
      <c r="AS1" s="696"/>
      <c r="AT1" s="302"/>
      <c r="AU1" s="302"/>
      <c r="AV1" s="302"/>
      <c r="AW1" s="302"/>
      <c r="AX1" s="302"/>
      <c r="AY1" s="302"/>
      <c r="AZ1" s="302"/>
      <c r="BA1" s="98"/>
      <c r="BB1" s="303"/>
      <c r="BC1" s="303"/>
      <c r="BD1" s="303"/>
      <c r="BE1" s="1351"/>
      <c r="BF1" s="1351"/>
      <c r="BG1" s="1351"/>
      <c r="BH1" s="1351"/>
      <c r="BI1" s="1351"/>
      <c r="BJ1" s="1351"/>
      <c r="BK1" s="1351"/>
      <c r="BL1" s="1351"/>
      <c r="BM1" s="1351"/>
      <c r="BN1" s="1351"/>
      <c r="BO1" s="1351"/>
      <c r="BP1" s="1351"/>
      <c r="BQ1" s="1351"/>
      <c r="BR1" s="1351"/>
      <c r="BS1" s="1351"/>
      <c r="BT1" s="1351"/>
      <c r="BU1" s="1351"/>
      <c r="BV1" s="1351"/>
      <c r="BW1" s="1351"/>
      <c r="BX1" s="1351"/>
      <c r="BY1" s="1352"/>
      <c r="BZ1" s="1352"/>
      <c r="CA1" s="1352"/>
      <c r="CB1" s="1352"/>
    </row>
    <row r="2" spans="1:80" ht="29.25" customHeight="1">
      <c r="A2" s="1353" t="s">
        <v>489</v>
      </c>
      <c r="B2" s="1354"/>
      <c r="C2" s="1354"/>
      <c r="D2" s="1354"/>
      <c r="E2" s="1354"/>
      <c r="F2" s="1354"/>
      <c r="G2" s="1354"/>
      <c r="H2" s="1354"/>
      <c r="I2" s="1354"/>
      <c r="J2" s="1354"/>
      <c r="K2" s="1354"/>
      <c r="L2" s="1354"/>
      <c r="M2" s="1354"/>
      <c r="N2" s="1354"/>
      <c r="O2" s="1354"/>
      <c r="P2" s="1354"/>
      <c r="Q2" s="1354"/>
      <c r="R2" s="1354"/>
      <c r="S2" s="1354"/>
      <c r="T2" s="1354"/>
      <c r="U2" s="1354"/>
      <c r="V2" s="1354"/>
      <c r="W2" s="1354"/>
      <c r="X2" s="1354"/>
      <c r="Y2" s="1354"/>
      <c r="Z2" s="1354"/>
      <c r="AA2" s="1354"/>
      <c r="AB2" s="1354"/>
      <c r="AC2" s="1354"/>
      <c r="AD2" s="1354"/>
      <c r="AE2" s="1354"/>
      <c r="AF2" s="1354"/>
      <c r="AG2" s="1354"/>
      <c r="AH2" s="1354"/>
      <c r="AI2" s="1354"/>
      <c r="AJ2" s="1354"/>
      <c r="AK2" s="1354"/>
      <c r="AL2" s="1354"/>
      <c r="AM2" s="1354"/>
      <c r="AN2" s="1354"/>
      <c r="AO2" s="1353" t="s">
        <v>489</v>
      </c>
      <c r="AP2" s="1354"/>
      <c r="AQ2" s="1354"/>
      <c r="AR2" s="1354"/>
      <c r="AS2" s="1354"/>
      <c r="AT2" s="1354"/>
      <c r="AU2" s="1354"/>
      <c r="AV2" s="1354"/>
      <c r="AW2" s="1354"/>
      <c r="AX2" s="1354"/>
      <c r="AY2" s="1354"/>
      <c r="AZ2" s="1354"/>
      <c r="BA2" s="1354"/>
      <c r="BB2" s="1354"/>
      <c r="BC2" s="1354"/>
      <c r="BD2" s="1354"/>
      <c r="BE2" s="1354"/>
      <c r="BF2" s="1354"/>
      <c r="BG2" s="1354"/>
      <c r="BH2" s="1354"/>
      <c r="BI2" s="1354"/>
      <c r="BJ2" s="1354"/>
      <c r="BK2" s="1354"/>
      <c r="BL2" s="1354"/>
      <c r="BM2" s="1354"/>
      <c r="BN2" s="1354"/>
      <c r="BO2" s="1354"/>
      <c r="BP2" s="1354"/>
      <c r="BQ2" s="1354"/>
      <c r="BR2" s="1354"/>
      <c r="BS2" s="1354"/>
      <c r="BT2" s="1354"/>
      <c r="BU2" s="1354"/>
      <c r="BV2" s="1354"/>
      <c r="BW2" s="1354"/>
      <c r="BX2" s="1354"/>
      <c r="BY2" s="1354"/>
      <c r="BZ2" s="1354"/>
      <c r="CA2" s="1354"/>
      <c r="CB2" s="1354"/>
    </row>
    <row r="3" spans="1:80" ht="17.25" customHeight="1" thickBot="1">
      <c r="A3" s="302"/>
      <c r="B3" s="302"/>
      <c r="C3" s="302"/>
      <c r="D3" s="302"/>
      <c r="E3" s="302"/>
      <c r="F3" s="302"/>
      <c r="G3" s="302"/>
      <c r="H3" s="302"/>
      <c r="I3" s="302"/>
      <c r="J3" s="302"/>
      <c r="K3" s="302"/>
      <c r="L3" s="302"/>
      <c r="M3" s="98"/>
      <c r="N3" s="303"/>
      <c r="O3" s="303"/>
      <c r="P3" s="303"/>
      <c r="Q3" s="303"/>
      <c r="R3" s="303"/>
      <c r="S3" s="303"/>
      <c r="T3" s="303"/>
      <c r="U3" s="303"/>
      <c r="V3" s="303"/>
      <c r="W3" s="303"/>
      <c r="X3" s="303"/>
      <c r="Y3" s="303"/>
      <c r="Z3" s="303"/>
      <c r="AA3" s="303"/>
      <c r="AB3" s="1355" t="s">
        <v>513</v>
      </c>
      <c r="AC3" s="1355"/>
      <c r="AD3" s="1355"/>
      <c r="AE3" s="1355"/>
      <c r="AF3" s="1355"/>
      <c r="AG3" s="1355"/>
      <c r="AH3" s="1355"/>
      <c r="AI3" s="1355"/>
      <c r="AJ3" s="1355"/>
      <c r="AK3" s="1355"/>
      <c r="AL3" s="1355"/>
      <c r="AM3" s="1355"/>
      <c r="AN3" s="1355"/>
      <c r="AO3" s="302"/>
      <c r="AP3" s="302"/>
      <c r="AQ3" s="302"/>
      <c r="AR3" s="302"/>
      <c r="AS3" s="302"/>
      <c r="AT3" s="302"/>
      <c r="AU3" s="302"/>
      <c r="AV3" s="302"/>
      <c r="AW3" s="302"/>
      <c r="AX3" s="302"/>
      <c r="AY3" s="302"/>
      <c r="AZ3" s="302"/>
      <c r="BA3" s="98"/>
      <c r="BB3" s="303"/>
      <c r="BC3" s="303"/>
      <c r="BD3" s="303"/>
      <c r="BE3" s="303"/>
      <c r="BF3" s="303"/>
      <c r="BG3" s="303"/>
      <c r="BH3" s="303"/>
      <c r="BI3" s="303"/>
      <c r="BJ3" s="303"/>
      <c r="BK3" s="303"/>
      <c r="BL3" s="303"/>
      <c r="BM3" s="303"/>
      <c r="BN3" s="303"/>
      <c r="BO3" s="303"/>
      <c r="BP3" s="1355" t="s">
        <v>514</v>
      </c>
      <c r="BQ3" s="1355"/>
      <c r="BR3" s="1355"/>
      <c r="BS3" s="1355"/>
      <c r="BT3" s="1355"/>
      <c r="BU3" s="1355"/>
      <c r="BV3" s="1355"/>
      <c r="BW3" s="1355"/>
      <c r="BX3" s="1355"/>
      <c r="BY3" s="1355"/>
      <c r="BZ3" s="1355"/>
      <c r="CA3" s="1355"/>
      <c r="CB3" s="1355"/>
    </row>
    <row r="4" spans="1:80" ht="29.25" customHeight="1">
      <c r="A4" s="1356" t="s">
        <v>234</v>
      </c>
      <c r="B4" s="1357"/>
      <c r="C4" s="1360" t="str">
        <f>IF(自然の家使用許可申請書!AI13=0," ",自然の家使用許可申請書!AI13)</f>
        <v xml:space="preserve"> </v>
      </c>
      <c r="D4" s="1361"/>
      <c r="E4" s="1361"/>
      <c r="F4" s="1361"/>
      <c r="G4" s="1361"/>
      <c r="H4" s="1361"/>
      <c r="I4" s="1361"/>
      <c r="J4" s="1361"/>
      <c r="K4" s="1361"/>
      <c r="L4" s="1361"/>
      <c r="M4" s="1361"/>
      <c r="N4" s="1362"/>
      <c r="O4" s="1363" t="s">
        <v>235</v>
      </c>
      <c r="P4" s="1363"/>
      <c r="Q4" s="1364" t="str">
        <f>IF(自然の家使用許可申請書!AG15=0," ",自然の家使用許可申請書!AG15)</f>
        <v xml:space="preserve"> </v>
      </c>
      <c r="R4" s="1365"/>
      <c r="S4" s="1365"/>
      <c r="T4" s="1365"/>
      <c r="U4" s="1365"/>
      <c r="V4" s="1365"/>
      <c r="W4" s="1365"/>
      <c r="X4" s="1365"/>
      <c r="Y4" s="1365"/>
      <c r="Z4" s="1366"/>
      <c r="AA4" s="1367" t="s">
        <v>237</v>
      </c>
      <c r="AB4" s="1367"/>
      <c r="AC4" s="1367"/>
      <c r="AD4" s="1368"/>
      <c r="AE4" s="1371" t="str">
        <f>IF(自然の家使用許可申請書!AF20=0," ",自然の家使用許可申請書!AF20)</f>
        <v xml:space="preserve"> </v>
      </c>
      <c r="AF4" s="1372"/>
      <c r="AG4" s="1372"/>
      <c r="AH4" s="1372"/>
      <c r="AI4" s="1372"/>
      <c r="AJ4" s="1372"/>
      <c r="AK4" s="1372"/>
      <c r="AL4" s="1372"/>
      <c r="AM4" s="1372"/>
      <c r="AN4" s="1373"/>
      <c r="AO4" s="1356" t="s">
        <v>234</v>
      </c>
      <c r="AP4" s="1510"/>
      <c r="AQ4" s="1602" t="s">
        <v>555</v>
      </c>
      <c r="AR4" s="1603"/>
      <c r="AS4" s="1603"/>
      <c r="AT4" s="1603"/>
      <c r="AU4" s="1603"/>
      <c r="AV4" s="1603"/>
      <c r="AW4" s="1603"/>
      <c r="AX4" s="1603"/>
      <c r="AY4" s="1603"/>
      <c r="AZ4" s="1603"/>
      <c r="BA4" s="1603"/>
      <c r="BB4" s="1604"/>
      <c r="BC4" s="1513" t="s">
        <v>235</v>
      </c>
      <c r="BD4" s="1514"/>
      <c r="BE4" s="1567" t="s">
        <v>236</v>
      </c>
      <c r="BF4" s="1568"/>
      <c r="BG4" s="1568"/>
      <c r="BH4" s="1568"/>
      <c r="BI4" s="1568"/>
      <c r="BJ4" s="1568"/>
      <c r="BK4" s="1568"/>
      <c r="BL4" s="1568"/>
      <c r="BM4" s="1568"/>
      <c r="BN4" s="1569"/>
      <c r="BO4" s="1570" t="s">
        <v>237</v>
      </c>
      <c r="BP4" s="1367"/>
      <c r="BQ4" s="1367"/>
      <c r="BR4" s="1368"/>
      <c r="BS4" s="1572" t="s">
        <v>238</v>
      </c>
      <c r="BT4" s="1573"/>
      <c r="BU4" s="1573"/>
      <c r="BV4" s="1573"/>
      <c r="BW4" s="1573"/>
      <c r="BX4" s="1573"/>
      <c r="BY4" s="1573"/>
      <c r="BZ4" s="1573"/>
      <c r="CA4" s="1573"/>
      <c r="CB4" s="1574"/>
    </row>
    <row r="5" spans="1:80" ht="29.25" customHeight="1">
      <c r="A5" s="1358"/>
      <c r="B5" s="1359"/>
      <c r="C5" s="1374" t="s">
        <v>259</v>
      </c>
      <c r="D5" s="1375"/>
      <c r="E5" s="1375"/>
      <c r="F5" s="1375"/>
      <c r="G5" s="1375"/>
      <c r="H5" s="1375"/>
      <c r="I5" s="1375"/>
      <c r="J5" s="1375"/>
      <c r="K5" s="1375"/>
      <c r="L5" s="1375"/>
      <c r="M5" s="1375"/>
      <c r="N5" s="1376"/>
      <c r="O5" s="1377" t="s">
        <v>239</v>
      </c>
      <c r="P5" s="1377"/>
      <c r="Q5" s="1378" t="str">
        <f>IF(自然の家使用許可申請書!AF22=0," ",自然の家使用許可申請書!AF22)</f>
        <v xml:space="preserve"> </v>
      </c>
      <c r="R5" s="1379"/>
      <c r="S5" s="1379"/>
      <c r="T5" s="1379"/>
      <c r="U5" s="1379"/>
      <c r="V5" s="1379"/>
      <c r="W5" s="1379"/>
      <c r="X5" s="1379"/>
      <c r="Y5" s="1379"/>
      <c r="Z5" s="1380"/>
      <c r="AA5" s="1369"/>
      <c r="AB5" s="1369"/>
      <c r="AC5" s="1369"/>
      <c r="AD5" s="1370"/>
      <c r="AE5" s="1381"/>
      <c r="AF5" s="1382"/>
      <c r="AG5" s="1382"/>
      <c r="AH5" s="1382"/>
      <c r="AI5" s="1382"/>
      <c r="AJ5" s="1382"/>
      <c r="AK5" s="1382"/>
      <c r="AL5" s="1382"/>
      <c r="AM5" s="1382"/>
      <c r="AN5" s="1383"/>
      <c r="AO5" s="1511"/>
      <c r="AP5" s="1512"/>
      <c r="AQ5" s="1605"/>
      <c r="AR5" s="1606"/>
      <c r="AS5" s="1606"/>
      <c r="AT5" s="1606"/>
      <c r="AU5" s="1606"/>
      <c r="AV5" s="1606"/>
      <c r="AW5" s="1606"/>
      <c r="AX5" s="1606"/>
      <c r="AY5" s="1606"/>
      <c r="AZ5" s="1606"/>
      <c r="BA5" s="1606"/>
      <c r="BB5" s="1607"/>
      <c r="BC5" s="1575" t="s">
        <v>239</v>
      </c>
      <c r="BD5" s="1576"/>
      <c r="BE5" s="1577" t="s">
        <v>240</v>
      </c>
      <c r="BF5" s="1578"/>
      <c r="BG5" s="1578"/>
      <c r="BH5" s="1578"/>
      <c r="BI5" s="1578"/>
      <c r="BJ5" s="1578"/>
      <c r="BK5" s="1578"/>
      <c r="BL5" s="1578"/>
      <c r="BM5" s="1578"/>
      <c r="BN5" s="1579"/>
      <c r="BO5" s="1571"/>
      <c r="BP5" s="1369"/>
      <c r="BQ5" s="1369"/>
      <c r="BR5" s="1370"/>
      <c r="BS5" s="1580" t="s">
        <v>241</v>
      </c>
      <c r="BT5" s="1581"/>
      <c r="BU5" s="1581"/>
      <c r="BV5" s="1581"/>
      <c r="BW5" s="1581"/>
      <c r="BX5" s="1581"/>
      <c r="BY5" s="1581"/>
      <c r="BZ5" s="1581"/>
      <c r="CA5" s="1581"/>
      <c r="CB5" s="1582"/>
    </row>
    <row r="6" spans="1:80" ht="25.5" customHeight="1" thickBot="1">
      <c r="A6" s="1384" t="s">
        <v>70</v>
      </c>
      <c r="B6" s="1385"/>
      <c r="C6" s="1385"/>
      <c r="D6" s="1431" t="str">
        <f>IF(自然の家使用許可申請書!AA24=0," ",自然の家使用許可申請書!AA24)</f>
        <v xml:space="preserve"> </v>
      </c>
      <c r="E6" s="1432"/>
      <c r="F6" s="1432"/>
      <c r="G6" s="1432"/>
      <c r="H6" s="1432"/>
      <c r="I6" s="1432"/>
      <c r="J6" s="1432"/>
      <c r="K6" s="1432"/>
      <c r="L6" s="1432"/>
      <c r="M6" s="1432"/>
      <c r="N6" s="1432"/>
      <c r="O6" s="377" t="s">
        <v>650</v>
      </c>
      <c r="P6" s="1432" t="str">
        <f>IF(自然の家使用許可申請書!AA25=0," ",自然の家使用許可申請書!AA25)</f>
        <v xml:space="preserve"> </v>
      </c>
      <c r="Q6" s="1432"/>
      <c r="R6" s="1432"/>
      <c r="S6" s="1432"/>
      <c r="T6" s="1432"/>
      <c r="U6" s="1432"/>
      <c r="V6" s="1432"/>
      <c r="W6" s="1432"/>
      <c r="X6" s="1432"/>
      <c r="Y6" s="1432"/>
      <c r="Z6" s="1433"/>
      <c r="AA6" s="1386" t="s">
        <v>242</v>
      </c>
      <c r="AB6" s="1387"/>
      <c r="AC6" s="1387"/>
      <c r="AD6" s="1388"/>
      <c r="AE6" s="1389"/>
      <c r="AF6" s="1390"/>
      <c r="AG6" s="1390"/>
      <c r="AH6" s="1390"/>
      <c r="AI6" s="1390"/>
      <c r="AJ6" s="1390"/>
      <c r="AK6" s="1390"/>
      <c r="AL6" s="1390"/>
      <c r="AM6" s="1390"/>
      <c r="AN6" s="1391"/>
      <c r="AO6" s="1617" t="s">
        <v>70</v>
      </c>
      <c r="AP6" s="1618"/>
      <c r="AQ6" s="1619"/>
      <c r="AR6" s="1620" t="s">
        <v>556</v>
      </c>
      <c r="AS6" s="1621"/>
      <c r="AT6" s="1621"/>
      <c r="AU6" s="1621"/>
      <c r="AV6" s="1621"/>
      <c r="AW6" s="1621"/>
      <c r="AX6" s="1621"/>
      <c r="AY6" s="1621"/>
      <c r="AZ6" s="1621"/>
      <c r="BA6" s="1621"/>
      <c r="BB6" s="1621"/>
      <c r="BC6" s="1621"/>
      <c r="BD6" s="1621"/>
      <c r="BE6" s="1621"/>
      <c r="BF6" s="1621"/>
      <c r="BG6" s="1621"/>
      <c r="BH6" s="1621"/>
      <c r="BI6" s="1621"/>
      <c r="BJ6" s="1621"/>
      <c r="BK6" s="1621"/>
      <c r="BL6" s="1621"/>
      <c r="BM6" s="1621"/>
      <c r="BN6" s="1622"/>
      <c r="BO6" s="1386" t="s">
        <v>242</v>
      </c>
      <c r="BP6" s="1387"/>
      <c r="BQ6" s="1387"/>
      <c r="BR6" s="1388"/>
      <c r="BS6" s="1623" t="s">
        <v>243</v>
      </c>
      <c r="BT6" s="1624"/>
      <c r="BU6" s="1624"/>
      <c r="BV6" s="1624"/>
      <c r="BW6" s="1624"/>
      <c r="BX6" s="1624"/>
      <c r="BY6" s="1624"/>
      <c r="BZ6" s="1624"/>
      <c r="CA6" s="1624"/>
      <c r="CB6" s="1625"/>
    </row>
    <row r="7" spans="1:80" ht="8.25" customHeight="1">
      <c r="A7" s="304"/>
      <c r="B7" s="305"/>
      <c r="C7" s="305"/>
      <c r="D7" s="305"/>
      <c r="E7" s="304"/>
      <c r="F7" s="304"/>
      <c r="G7" s="304"/>
      <c r="H7" s="304"/>
      <c r="I7" s="304"/>
      <c r="J7" s="304"/>
      <c r="K7" s="304"/>
      <c r="L7" s="304"/>
      <c r="M7" s="304"/>
      <c r="N7" s="304"/>
      <c r="O7" s="304"/>
      <c r="P7" s="304"/>
      <c r="Q7" s="304"/>
      <c r="R7" s="304"/>
      <c r="S7" s="304"/>
      <c r="T7" s="304"/>
      <c r="U7" s="304"/>
      <c r="V7" s="304"/>
      <c r="W7" s="305"/>
      <c r="X7" s="305"/>
      <c r="Y7" s="305"/>
      <c r="Z7" s="304"/>
      <c r="AA7" s="304"/>
      <c r="AB7" s="304"/>
      <c r="AC7" s="304"/>
      <c r="AD7" s="304"/>
      <c r="AE7" s="304"/>
      <c r="AF7" s="304"/>
      <c r="AG7" s="304"/>
      <c r="AH7" s="304"/>
      <c r="AI7" s="304"/>
      <c r="AJ7" s="304"/>
      <c r="AK7" s="304"/>
      <c r="AL7" s="304"/>
      <c r="AM7" s="304"/>
      <c r="AN7" s="304"/>
      <c r="AO7" s="304"/>
      <c r="AP7" s="305"/>
      <c r="AQ7" s="305"/>
      <c r="AR7" s="305"/>
      <c r="AS7" s="304"/>
      <c r="AT7" s="304"/>
      <c r="AU7" s="304"/>
      <c r="AV7" s="304"/>
      <c r="AW7" s="304"/>
      <c r="AX7" s="304"/>
      <c r="AY7" s="304"/>
      <c r="AZ7" s="304"/>
      <c r="BA7" s="304"/>
      <c r="BB7" s="304"/>
      <c r="BC7" s="304"/>
      <c r="BD7" s="304"/>
      <c r="BE7" s="304"/>
      <c r="BF7" s="304"/>
      <c r="BG7" s="304"/>
      <c r="BH7" s="304"/>
      <c r="BI7" s="304"/>
      <c r="BJ7" s="304"/>
      <c r="BK7" s="305"/>
      <c r="BL7" s="305"/>
      <c r="BM7" s="305"/>
      <c r="BN7" s="304"/>
      <c r="BO7" s="304"/>
      <c r="BP7" s="304"/>
      <c r="BQ7" s="304"/>
      <c r="BR7" s="304"/>
      <c r="BS7" s="304"/>
      <c r="BT7" s="304"/>
      <c r="BU7" s="304"/>
      <c r="BV7" s="304"/>
      <c r="BW7" s="304"/>
      <c r="BX7" s="304"/>
      <c r="BY7" s="304"/>
      <c r="BZ7" s="304"/>
      <c r="CA7" s="304"/>
      <c r="CB7" s="304"/>
    </row>
    <row r="8" spans="1:80" ht="14.25" customHeight="1" thickBot="1">
      <c r="A8" s="306" t="s">
        <v>244</v>
      </c>
      <c r="B8" s="100"/>
      <c r="C8" s="100"/>
      <c r="D8" s="100"/>
      <c r="E8" s="100"/>
      <c r="F8" s="100"/>
      <c r="G8" s="100"/>
      <c r="H8" s="100"/>
      <c r="I8" s="100"/>
      <c r="J8" s="100"/>
      <c r="K8" s="100"/>
      <c r="L8" s="100"/>
      <c r="M8" s="100"/>
      <c r="N8" s="100"/>
      <c r="O8" s="100"/>
      <c r="P8" s="100"/>
      <c r="Q8" s="100"/>
      <c r="R8" s="100"/>
      <c r="S8" s="100"/>
      <c r="T8" s="100"/>
      <c r="U8" s="100"/>
      <c r="V8" s="100"/>
      <c r="W8" s="100"/>
      <c r="X8" s="100"/>
      <c r="Y8" s="307"/>
      <c r="Z8" s="308"/>
      <c r="AA8" s="307"/>
      <c r="AB8" s="307"/>
      <c r="AC8" s="307"/>
      <c r="AD8" s="307"/>
      <c r="AE8" s="307"/>
      <c r="AF8" s="307"/>
      <c r="AG8" s="307"/>
      <c r="AH8" s="307"/>
      <c r="AI8" s="307"/>
      <c r="AJ8" s="307"/>
      <c r="AK8" s="307"/>
      <c r="AL8" s="307"/>
      <c r="AM8" s="307"/>
      <c r="AN8" s="307"/>
      <c r="AO8" s="306" t="s">
        <v>244</v>
      </c>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307"/>
      <c r="BN8" s="308"/>
      <c r="BO8" s="307"/>
      <c r="BP8" s="307"/>
      <c r="BQ8" s="307"/>
      <c r="BR8" s="307"/>
      <c r="BS8" s="307"/>
      <c r="BT8" s="307"/>
      <c r="BU8" s="307"/>
      <c r="BV8" s="307"/>
      <c r="BW8" s="307"/>
      <c r="BX8" s="307"/>
      <c r="BY8" s="307"/>
      <c r="BZ8" s="307"/>
      <c r="CA8" s="307"/>
      <c r="CB8" s="307"/>
    </row>
    <row r="9" spans="1:80" ht="18" customHeight="1">
      <c r="A9" s="1429" t="s">
        <v>245</v>
      </c>
      <c r="B9" s="1430"/>
      <c r="C9" s="1430"/>
      <c r="D9" s="1430"/>
      <c r="E9" s="1430"/>
      <c r="F9" s="1423" t="s">
        <v>246</v>
      </c>
      <c r="G9" s="1424"/>
      <c r="H9" s="1424"/>
      <c r="I9" s="1424"/>
      <c r="J9" s="1424"/>
      <c r="K9" s="1424"/>
      <c r="L9" s="1424"/>
      <c r="M9" s="1424"/>
      <c r="N9" s="1424"/>
      <c r="O9" s="1438" t="s">
        <v>453</v>
      </c>
      <c r="P9" s="1424"/>
      <c r="Q9" s="1424"/>
      <c r="R9" s="1424"/>
      <c r="S9" s="1424"/>
      <c r="T9" s="1424"/>
      <c r="U9" s="1424"/>
      <c r="V9" s="1424"/>
      <c r="W9" s="1439"/>
      <c r="X9" s="1404" t="s">
        <v>245</v>
      </c>
      <c r="Y9" s="1405"/>
      <c r="Z9" s="1405"/>
      <c r="AA9" s="1405"/>
      <c r="AB9" s="1357"/>
      <c r="AC9" s="1634" t="s">
        <v>247</v>
      </c>
      <c r="AD9" s="1430"/>
      <c r="AE9" s="1430"/>
      <c r="AF9" s="1430"/>
      <c r="AG9" s="1430"/>
      <c r="AH9" s="1430"/>
      <c r="AI9" s="1430"/>
      <c r="AJ9" s="1430"/>
      <c r="AK9" s="1430"/>
      <c r="AL9" s="1430"/>
      <c r="AM9" s="1430"/>
      <c r="AN9" s="1635"/>
      <c r="AO9" s="1429" t="s">
        <v>245</v>
      </c>
      <c r="AP9" s="1430"/>
      <c r="AQ9" s="1430"/>
      <c r="AR9" s="1430"/>
      <c r="AS9" s="1626"/>
      <c r="AT9" s="1423" t="s">
        <v>246</v>
      </c>
      <c r="AU9" s="1424"/>
      <c r="AV9" s="1424"/>
      <c r="AW9" s="1424"/>
      <c r="AX9" s="1424"/>
      <c r="AY9" s="1424"/>
      <c r="AZ9" s="1424"/>
      <c r="BA9" s="1424"/>
      <c r="BB9" s="1652"/>
      <c r="BC9" s="1438" t="s">
        <v>453</v>
      </c>
      <c r="BD9" s="1424"/>
      <c r="BE9" s="1424"/>
      <c r="BF9" s="1424"/>
      <c r="BG9" s="1424"/>
      <c r="BH9" s="1424"/>
      <c r="BI9" s="1424"/>
      <c r="BJ9" s="1424"/>
      <c r="BK9" s="1439"/>
      <c r="BL9" s="1627" t="s">
        <v>245</v>
      </c>
      <c r="BM9" s="1628"/>
      <c r="BN9" s="1628"/>
      <c r="BO9" s="1628"/>
      <c r="BP9" s="1629"/>
      <c r="BQ9" s="1634" t="s">
        <v>247</v>
      </c>
      <c r="BR9" s="1430"/>
      <c r="BS9" s="1430"/>
      <c r="BT9" s="1430"/>
      <c r="BU9" s="1430"/>
      <c r="BV9" s="1430"/>
      <c r="BW9" s="1430"/>
      <c r="BX9" s="1430"/>
      <c r="BY9" s="1430"/>
      <c r="BZ9" s="1430"/>
      <c r="CA9" s="1430"/>
      <c r="CB9" s="1635"/>
    </row>
    <row r="10" spans="1:80" s="23" customFormat="1" ht="15.75" customHeight="1">
      <c r="A10" s="1427" t="s">
        <v>248</v>
      </c>
      <c r="B10" s="1428"/>
      <c r="C10" s="1428"/>
      <c r="D10" s="1428"/>
      <c r="E10" s="1428"/>
      <c r="F10" s="1425" t="s">
        <v>249</v>
      </c>
      <c r="G10" s="1426"/>
      <c r="H10" s="1426"/>
      <c r="I10" s="1426"/>
      <c r="J10" s="1426"/>
      <c r="K10" s="1436" t="s">
        <v>250</v>
      </c>
      <c r="L10" s="1436"/>
      <c r="M10" s="1436"/>
      <c r="N10" s="1436"/>
      <c r="O10" s="1422" t="s">
        <v>249</v>
      </c>
      <c r="P10" s="1422"/>
      <c r="Q10" s="1422"/>
      <c r="R10" s="1422"/>
      <c r="S10" s="1422"/>
      <c r="T10" s="1422" t="s">
        <v>250</v>
      </c>
      <c r="U10" s="1422"/>
      <c r="V10" s="1422"/>
      <c r="W10" s="1440"/>
      <c r="X10" s="1700" t="s">
        <v>251</v>
      </c>
      <c r="Y10" s="1701"/>
      <c r="Z10" s="1701"/>
      <c r="AA10" s="1701"/>
      <c r="AB10" s="1702"/>
      <c r="AC10" s="1565" t="s">
        <v>260</v>
      </c>
      <c r="AD10" s="1532"/>
      <c r="AE10" s="1532"/>
      <c r="AF10" s="1532"/>
      <c r="AG10" s="1532"/>
      <c r="AH10" s="1566"/>
      <c r="AI10" s="1565" t="s">
        <v>261</v>
      </c>
      <c r="AJ10" s="1532"/>
      <c r="AK10" s="1532"/>
      <c r="AL10" s="1532"/>
      <c r="AM10" s="1532"/>
      <c r="AN10" s="1589"/>
      <c r="AO10" s="1546" t="s">
        <v>248</v>
      </c>
      <c r="AP10" s="1547"/>
      <c r="AQ10" s="1547"/>
      <c r="AR10" s="1547"/>
      <c r="AS10" s="1548"/>
      <c r="AT10" s="1726" t="s">
        <v>249</v>
      </c>
      <c r="AU10" s="1547"/>
      <c r="AV10" s="1547"/>
      <c r="AW10" s="1547"/>
      <c r="AX10" s="1727"/>
      <c r="AY10" s="1531" t="s">
        <v>250</v>
      </c>
      <c r="AZ10" s="1532"/>
      <c r="BA10" s="1532"/>
      <c r="BB10" s="1533"/>
      <c r="BC10" s="1531" t="s">
        <v>249</v>
      </c>
      <c r="BD10" s="1532"/>
      <c r="BE10" s="1532"/>
      <c r="BF10" s="1532"/>
      <c r="BG10" s="1533"/>
      <c r="BH10" s="1531" t="s">
        <v>250</v>
      </c>
      <c r="BI10" s="1532"/>
      <c r="BJ10" s="1532"/>
      <c r="BK10" s="1589"/>
      <c r="BL10" s="1700" t="s">
        <v>251</v>
      </c>
      <c r="BM10" s="1701"/>
      <c r="BN10" s="1701"/>
      <c r="BO10" s="1701"/>
      <c r="BP10" s="1702"/>
      <c r="BQ10" s="1565" t="s">
        <v>260</v>
      </c>
      <c r="BR10" s="1532"/>
      <c r="BS10" s="1532"/>
      <c r="BT10" s="1532"/>
      <c r="BU10" s="1532"/>
      <c r="BV10" s="1566"/>
      <c r="BW10" s="1565" t="s">
        <v>261</v>
      </c>
      <c r="BX10" s="1532"/>
      <c r="BY10" s="1532"/>
      <c r="BZ10" s="1532"/>
      <c r="CA10" s="1532"/>
      <c r="CB10" s="1589"/>
    </row>
    <row r="11" spans="1:80" ht="12.75" customHeight="1">
      <c r="A11" s="1406" t="s">
        <v>252</v>
      </c>
      <c r="B11" s="1407"/>
      <c r="C11" s="1407"/>
      <c r="D11" s="1407"/>
      <c r="E11" s="1408"/>
      <c r="F11" s="1434"/>
      <c r="G11" s="1434"/>
      <c r="H11" s="1434"/>
      <c r="I11" s="1434"/>
      <c r="J11" s="1434"/>
      <c r="K11" s="1437"/>
      <c r="L11" s="1437"/>
      <c r="M11" s="1437"/>
      <c r="N11" s="1437"/>
      <c r="O11" s="1437"/>
      <c r="P11" s="1437"/>
      <c r="Q11" s="1437"/>
      <c r="R11" s="1437"/>
      <c r="S11" s="1437"/>
      <c r="T11" s="1418"/>
      <c r="U11" s="1418"/>
      <c r="V11" s="1418"/>
      <c r="W11" s="1419"/>
      <c r="X11" s="1399" t="s">
        <v>253</v>
      </c>
      <c r="Y11" s="1132"/>
      <c r="Z11" s="1132"/>
      <c r="AA11" s="1132"/>
      <c r="AB11" s="1400"/>
      <c r="AC11" s="1709"/>
      <c r="AD11" s="1710"/>
      <c r="AE11" s="1710"/>
      <c r="AF11" s="1710"/>
      <c r="AG11" s="1710"/>
      <c r="AH11" s="1711"/>
      <c r="AI11" s="1715"/>
      <c r="AJ11" s="1716"/>
      <c r="AK11" s="1716"/>
      <c r="AL11" s="1716"/>
      <c r="AM11" s="1716"/>
      <c r="AN11" s="1717"/>
      <c r="AO11" s="1406" t="s">
        <v>252</v>
      </c>
      <c r="AP11" s="1407"/>
      <c r="AQ11" s="1407"/>
      <c r="AR11" s="1407"/>
      <c r="AS11" s="1408"/>
      <c r="AT11" s="1534"/>
      <c r="AU11" s="1535"/>
      <c r="AV11" s="1535"/>
      <c r="AW11" s="1535"/>
      <c r="AX11" s="1536"/>
      <c r="AY11" s="1540">
        <v>6</v>
      </c>
      <c r="AZ11" s="1541"/>
      <c r="BA11" s="1541"/>
      <c r="BB11" s="1542"/>
      <c r="BC11" s="1540">
        <v>6</v>
      </c>
      <c r="BD11" s="1541"/>
      <c r="BE11" s="1541"/>
      <c r="BF11" s="1541"/>
      <c r="BG11" s="1542"/>
      <c r="BH11" s="1540">
        <v>6</v>
      </c>
      <c r="BI11" s="1541"/>
      <c r="BJ11" s="1541"/>
      <c r="BK11" s="1583"/>
      <c r="BL11" s="1738" t="s">
        <v>253</v>
      </c>
      <c r="BM11" s="1739"/>
      <c r="BN11" s="1739"/>
      <c r="BO11" s="1739"/>
      <c r="BP11" s="1740"/>
      <c r="BQ11" s="1646" t="s">
        <v>444</v>
      </c>
      <c r="BR11" s="1647"/>
      <c r="BS11" s="1647"/>
      <c r="BT11" s="1647"/>
      <c r="BU11" s="1647"/>
      <c r="BV11" s="1648"/>
      <c r="BW11" s="1598" t="s">
        <v>444</v>
      </c>
      <c r="BX11" s="1541"/>
      <c r="BY11" s="1541"/>
      <c r="BZ11" s="1541"/>
      <c r="CA11" s="1541"/>
      <c r="CB11" s="1583"/>
    </row>
    <row r="12" spans="1:80" ht="18" customHeight="1" thickBot="1">
      <c r="A12" s="1409"/>
      <c r="B12" s="1410"/>
      <c r="C12" s="1410"/>
      <c r="D12" s="1410"/>
      <c r="E12" s="1411"/>
      <c r="F12" s="1435"/>
      <c r="G12" s="1435"/>
      <c r="H12" s="1435"/>
      <c r="I12" s="1435"/>
      <c r="J12" s="1435"/>
      <c r="K12" s="1420"/>
      <c r="L12" s="1420"/>
      <c r="M12" s="1420"/>
      <c r="N12" s="1420"/>
      <c r="O12" s="1420"/>
      <c r="P12" s="1420"/>
      <c r="Q12" s="1420"/>
      <c r="R12" s="1420"/>
      <c r="S12" s="1420"/>
      <c r="T12" s="1420"/>
      <c r="U12" s="1420"/>
      <c r="V12" s="1420"/>
      <c r="W12" s="1421"/>
      <c r="X12" s="1401"/>
      <c r="Y12" s="1402"/>
      <c r="Z12" s="1402"/>
      <c r="AA12" s="1402"/>
      <c r="AB12" s="1403"/>
      <c r="AC12" s="1712"/>
      <c r="AD12" s="1713"/>
      <c r="AE12" s="1713"/>
      <c r="AF12" s="1713"/>
      <c r="AG12" s="1713"/>
      <c r="AH12" s="1714"/>
      <c r="AI12" s="1718"/>
      <c r="AJ12" s="1719"/>
      <c r="AK12" s="1719"/>
      <c r="AL12" s="1719"/>
      <c r="AM12" s="1719"/>
      <c r="AN12" s="1720"/>
      <c r="AO12" s="1409"/>
      <c r="AP12" s="1410"/>
      <c r="AQ12" s="1410"/>
      <c r="AR12" s="1410"/>
      <c r="AS12" s="1411"/>
      <c r="AT12" s="1537"/>
      <c r="AU12" s="1538"/>
      <c r="AV12" s="1538"/>
      <c r="AW12" s="1538"/>
      <c r="AX12" s="1539"/>
      <c r="AY12" s="1543"/>
      <c r="AZ12" s="1544"/>
      <c r="BA12" s="1544"/>
      <c r="BB12" s="1545"/>
      <c r="BC12" s="1543"/>
      <c r="BD12" s="1544"/>
      <c r="BE12" s="1544"/>
      <c r="BF12" s="1544"/>
      <c r="BG12" s="1545"/>
      <c r="BH12" s="1584"/>
      <c r="BI12" s="1585"/>
      <c r="BJ12" s="1585"/>
      <c r="BK12" s="1586"/>
      <c r="BL12" s="1401"/>
      <c r="BM12" s="1402"/>
      <c r="BN12" s="1402"/>
      <c r="BO12" s="1402"/>
      <c r="BP12" s="1403"/>
      <c r="BQ12" s="1649"/>
      <c r="BR12" s="1650"/>
      <c r="BS12" s="1650"/>
      <c r="BT12" s="1650"/>
      <c r="BU12" s="1650"/>
      <c r="BV12" s="1651"/>
      <c r="BW12" s="1599"/>
      <c r="BX12" s="1600"/>
      <c r="BY12" s="1600"/>
      <c r="BZ12" s="1600"/>
      <c r="CA12" s="1600"/>
      <c r="CB12" s="1601"/>
    </row>
    <row r="13" spans="1:80" ht="12.75" customHeight="1">
      <c r="A13" s="1415" t="s">
        <v>474</v>
      </c>
      <c r="B13" s="1416"/>
      <c r="C13" s="1416"/>
      <c r="D13" s="1416"/>
      <c r="E13" s="1416"/>
      <c r="F13" s="1416"/>
      <c r="G13" s="1416"/>
      <c r="H13" s="1416"/>
      <c r="I13" s="1416"/>
      <c r="J13" s="1416"/>
      <c r="K13" s="1417"/>
      <c r="L13" s="1412"/>
      <c r="M13" s="1413"/>
      <c r="N13" s="1413"/>
      <c r="O13" s="1413"/>
      <c r="P13" s="1413"/>
      <c r="Q13" s="1746" t="s">
        <v>254</v>
      </c>
      <c r="R13" s="1413"/>
      <c r="S13" s="1413"/>
      <c r="T13" s="1413"/>
      <c r="U13" s="1413"/>
      <c r="V13" s="1747"/>
      <c r="W13" s="1136" t="s">
        <v>255</v>
      </c>
      <c r="X13" s="1136"/>
      <c r="Y13" s="1136"/>
      <c r="Z13" s="1136"/>
      <c r="AA13" s="1136"/>
      <c r="AB13" s="1136"/>
      <c r="AC13" s="1734" t="s">
        <v>256</v>
      </c>
      <c r="AD13" s="1405"/>
      <c r="AE13" s="1405"/>
      <c r="AF13" s="1405"/>
      <c r="AG13" s="1405"/>
      <c r="AH13" s="1735"/>
      <c r="AI13" s="1405" t="s">
        <v>257</v>
      </c>
      <c r="AJ13" s="1405"/>
      <c r="AK13" s="1405"/>
      <c r="AL13" s="1405"/>
      <c r="AM13" s="1405"/>
      <c r="AN13" s="1721"/>
      <c r="AO13" s="1550" t="s">
        <v>557</v>
      </c>
      <c r="AP13" s="1551"/>
      <c r="AQ13" s="1551"/>
      <c r="AR13" s="1551"/>
      <c r="AS13" s="1551"/>
      <c r="AT13" s="1551"/>
      <c r="AU13" s="1551"/>
      <c r="AV13" s="1551"/>
      <c r="AW13" s="1551"/>
      <c r="AX13" s="1551"/>
      <c r="AY13" s="1552"/>
      <c r="AZ13" s="1590"/>
      <c r="BA13" s="1591"/>
      <c r="BB13" s="1591"/>
      <c r="BC13" s="1591"/>
      <c r="BD13" s="1592"/>
      <c r="BE13" s="1728" t="s">
        <v>254</v>
      </c>
      <c r="BF13" s="1729"/>
      <c r="BG13" s="1729"/>
      <c r="BH13" s="1729"/>
      <c r="BI13" s="1729"/>
      <c r="BJ13" s="1730"/>
      <c r="BK13" s="1731" t="s">
        <v>255</v>
      </c>
      <c r="BL13" s="1732"/>
      <c r="BM13" s="1732"/>
      <c r="BN13" s="1732"/>
      <c r="BO13" s="1732"/>
      <c r="BP13" s="1733"/>
      <c r="BQ13" s="1630" t="s">
        <v>256</v>
      </c>
      <c r="BR13" s="1591"/>
      <c r="BS13" s="1591"/>
      <c r="BT13" s="1591"/>
      <c r="BU13" s="1591"/>
      <c r="BV13" s="1592"/>
      <c r="BW13" s="1630" t="s">
        <v>257</v>
      </c>
      <c r="BX13" s="1591"/>
      <c r="BY13" s="1591"/>
      <c r="BZ13" s="1591"/>
      <c r="CA13" s="1591"/>
      <c r="CB13" s="1631"/>
    </row>
    <row r="14" spans="1:80" ht="12.75" customHeight="1">
      <c r="A14" s="1412" t="s">
        <v>475</v>
      </c>
      <c r="B14" s="1413"/>
      <c r="C14" s="1413"/>
      <c r="D14" s="1413"/>
      <c r="E14" s="1413"/>
      <c r="F14" s="1413"/>
      <c r="G14" s="1413"/>
      <c r="H14" s="1413"/>
      <c r="I14" s="1413"/>
      <c r="J14" s="1413"/>
      <c r="K14" s="1414"/>
      <c r="L14" s="1744"/>
      <c r="M14" s="1745"/>
      <c r="N14" s="1745"/>
      <c r="O14" s="1745"/>
      <c r="P14" s="1745"/>
      <c r="Q14" s="1748"/>
      <c r="R14" s="1745"/>
      <c r="S14" s="1745"/>
      <c r="T14" s="1745"/>
      <c r="U14" s="1745"/>
      <c r="V14" s="1749"/>
      <c r="W14" s="1722"/>
      <c r="X14" s="1722"/>
      <c r="Y14" s="1722"/>
      <c r="Z14" s="1722"/>
      <c r="AA14" s="1722"/>
      <c r="AB14" s="1722"/>
      <c r="AC14" s="1736"/>
      <c r="AD14" s="1722"/>
      <c r="AE14" s="1722"/>
      <c r="AF14" s="1722"/>
      <c r="AG14" s="1722"/>
      <c r="AH14" s="1737"/>
      <c r="AI14" s="1722"/>
      <c r="AJ14" s="1722"/>
      <c r="AK14" s="1722"/>
      <c r="AL14" s="1722"/>
      <c r="AM14" s="1722"/>
      <c r="AN14" s="1723"/>
      <c r="AO14" s="1412" t="s">
        <v>475</v>
      </c>
      <c r="AP14" s="1413"/>
      <c r="AQ14" s="1413"/>
      <c r="AR14" s="1413"/>
      <c r="AS14" s="1413"/>
      <c r="AT14" s="1413"/>
      <c r="AU14" s="1413"/>
      <c r="AV14" s="1413"/>
      <c r="AW14" s="1413"/>
      <c r="AX14" s="1413"/>
      <c r="AY14" s="1414"/>
      <c r="AZ14" s="1593"/>
      <c r="BA14" s="1594"/>
      <c r="BB14" s="1594"/>
      <c r="BC14" s="1594"/>
      <c r="BD14" s="1595"/>
      <c r="BE14" s="1632"/>
      <c r="BF14" s="1594"/>
      <c r="BG14" s="1594"/>
      <c r="BH14" s="1594"/>
      <c r="BI14" s="1594"/>
      <c r="BJ14" s="1595"/>
      <c r="BK14" s="1632"/>
      <c r="BL14" s="1594"/>
      <c r="BM14" s="1594"/>
      <c r="BN14" s="1594"/>
      <c r="BO14" s="1594"/>
      <c r="BP14" s="1595"/>
      <c r="BQ14" s="1632"/>
      <c r="BR14" s="1594"/>
      <c r="BS14" s="1594"/>
      <c r="BT14" s="1594"/>
      <c r="BU14" s="1594"/>
      <c r="BV14" s="1595"/>
      <c r="BW14" s="1632"/>
      <c r="BX14" s="1594"/>
      <c r="BY14" s="1594"/>
      <c r="BZ14" s="1594"/>
      <c r="CA14" s="1594"/>
      <c r="CB14" s="1633"/>
    </row>
    <row r="15" spans="1:80" ht="18" customHeight="1" thickBot="1">
      <c r="A15" s="1703" t="s">
        <v>262</v>
      </c>
      <c r="B15" s="1704"/>
      <c r="C15" s="1704"/>
      <c r="D15" s="1704"/>
      <c r="E15" s="1704"/>
      <c r="F15" s="1704"/>
      <c r="G15" s="1704"/>
      <c r="H15" s="1704"/>
      <c r="I15" s="1704"/>
      <c r="J15" s="1704"/>
      <c r="K15" s="1705"/>
      <c r="L15" s="1706" t="s">
        <v>258</v>
      </c>
      <c r="M15" s="773"/>
      <c r="N15" s="773"/>
      <c r="O15" s="773"/>
      <c r="P15" s="773"/>
      <c r="Q15" s="1392"/>
      <c r="R15" s="1392"/>
      <c r="S15" s="1392"/>
      <c r="T15" s="1392"/>
      <c r="U15" s="1392"/>
      <c r="V15" s="1392"/>
      <c r="W15" s="1392"/>
      <c r="X15" s="1392"/>
      <c r="Y15" s="1392"/>
      <c r="Z15" s="1392"/>
      <c r="AA15" s="1392"/>
      <c r="AB15" s="1392"/>
      <c r="AC15" s="1392"/>
      <c r="AD15" s="1392"/>
      <c r="AE15" s="1392"/>
      <c r="AF15" s="1392"/>
      <c r="AG15" s="1392"/>
      <c r="AH15" s="1392"/>
      <c r="AI15" s="1392"/>
      <c r="AJ15" s="1392"/>
      <c r="AK15" s="1392"/>
      <c r="AL15" s="1392"/>
      <c r="AM15" s="1392"/>
      <c r="AN15" s="1393"/>
      <c r="AO15" s="1703" t="s">
        <v>558</v>
      </c>
      <c r="AP15" s="1724"/>
      <c r="AQ15" s="1724"/>
      <c r="AR15" s="1724"/>
      <c r="AS15" s="1724"/>
      <c r="AT15" s="1724"/>
      <c r="AU15" s="1724"/>
      <c r="AV15" s="1724"/>
      <c r="AW15" s="1724"/>
      <c r="AX15" s="1724"/>
      <c r="AY15" s="1725"/>
      <c r="AZ15" s="1765" t="s">
        <v>258</v>
      </c>
      <c r="BA15" s="1766"/>
      <c r="BB15" s="1766"/>
      <c r="BC15" s="1766"/>
      <c r="BD15" s="1767"/>
      <c r="BE15" s="1636">
        <v>62</v>
      </c>
      <c r="BF15" s="1637"/>
      <c r="BG15" s="1637"/>
      <c r="BH15" s="1637"/>
      <c r="BI15" s="1637"/>
      <c r="BJ15" s="1638"/>
      <c r="BK15" s="1636">
        <v>4</v>
      </c>
      <c r="BL15" s="1637"/>
      <c r="BM15" s="1637"/>
      <c r="BN15" s="1637"/>
      <c r="BO15" s="1637"/>
      <c r="BP15" s="1638"/>
      <c r="BQ15" s="1636">
        <v>6</v>
      </c>
      <c r="BR15" s="1637"/>
      <c r="BS15" s="1637"/>
      <c r="BT15" s="1637"/>
      <c r="BU15" s="1637"/>
      <c r="BV15" s="1638"/>
      <c r="BW15" s="1636">
        <v>72</v>
      </c>
      <c r="BX15" s="1637"/>
      <c r="BY15" s="1637"/>
      <c r="BZ15" s="1637"/>
      <c r="CA15" s="1637"/>
      <c r="CB15" s="1644"/>
    </row>
    <row r="16" spans="1:80" ht="29.25" customHeight="1" thickBot="1">
      <c r="A16" s="1396" t="s">
        <v>648</v>
      </c>
      <c r="B16" s="1397"/>
      <c r="C16" s="1397"/>
      <c r="D16" s="1397"/>
      <c r="E16" s="1397"/>
      <c r="F16" s="1397"/>
      <c r="G16" s="1397"/>
      <c r="H16" s="1397"/>
      <c r="I16" s="1397"/>
      <c r="J16" s="1397"/>
      <c r="K16" s="1398"/>
      <c r="L16" s="1707"/>
      <c r="M16" s="1708"/>
      <c r="N16" s="1708"/>
      <c r="O16" s="1708"/>
      <c r="P16" s="1708"/>
      <c r="Q16" s="1394"/>
      <c r="R16" s="1394"/>
      <c r="S16" s="1394"/>
      <c r="T16" s="1394"/>
      <c r="U16" s="1394"/>
      <c r="V16" s="1394"/>
      <c r="W16" s="1394"/>
      <c r="X16" s="1394"/>
      <c r="Y16" s="1394"/>
      <c r="Z16" s="1394"/>
      <c r="AA16" s="1394"/>
      <c r="AB16" s="1394"/>
      <c r="AC16" s="1394"/>
      <c r="AD16" s="1394"/>
      <c r="AE16" s="1394"/>
      <c r="AF16" s="1394"/>
      <c r="AG16" s="1394"/>
      <c r="AH16" s="1394"/>
      <c r="AI16" s="1394"/>
      <c r="AJ16" s="1394"/>
      <c r="AK16" s="1394"/>
      <c r="AL16" s="1394"/>
      <c r="AM16" s="1394"/>
      <c r="AN16" s="1395"/>
      <c r="AO16" s="1396" t="s">
        <v>648</v>
      </c>
      <c r="AP16" s="1397"/>
      <c r="AQ16" s="1397"/>
      <c r="AR16" s="1397"/>
      <c r="AS16" s="1397"/>
      <c r="AT16" s="1397"/>
      <c r="AU16" s="1397"/>
      <c r="AV16" s="1397"/>
      <c r="AW16" s="1397"/>
      <c r="AX16" s="1397"/>
      <c r="AY16" s="1398"/>
      <c r="AZ16" s="1768"/>
      <c r="BA16" s="1769"/>
      <c r="BB16" s="1769"/>
      <c r="BC16" s="1769"/>
      <c r="BD16" s="1770"/>
      <c r="BE16" s="1639"/>
      <c r="BF16" s="1640"/>
      <c r="BG16" s="1640"/>
      <c r="BH16" s="1640"/>
      <c r="BI16" s="1640"/>
      <c r="BJ16" s="1641"/>
      <c r="BK16" s="1639"/>
      <c r="BL16" s="1640"/>
      <c r="BM16" s="1640"/>
      <c r="BN16" s="1640"/>
      <c r="BO16" s="1640"/>
      <c r="BP16" s="1641"/>
      <c r="BQ16" s="1639"/>
      <c r="BR16" s="1640"/>
      <c r="BS16" s="1640"/>
      <c r="BT16" s="1640"/>
      <c r="BU16" s="1640"/>
      <c r="BV16" s="1641"/>
      <c r="BW16" s="1639"/>
      <c r="BX16" s="1640"/>
      <c r="BY16" s="1640"/>
      <c r="BZ16" s="1640"/>
      <c r="CA16" s="1640"/>
      <c r="CB16" s="1645"/>
    </row>
    <row r="17" spans="1:80" ht="19.5" customHeight="1" thickBot="1">
      <c r="A17" s="422"/>
      <c r="B17" s="378"/>
      <c r="C17" s="425" t="b">
        <v>0</v>
      </c>
      <c r="D17" s="378" t="s">
        <v>646</v>
      </c>
      <c r="E17" s="378"/>
      <c r="F17" s="378"/>
      <c r="G17" s="378"/>
      <c r="H17" s="425" t="b">
        <v>0</v>
      </c>
      <c r="I17" s="378" t="s">
        <v>647</v>
      </c>
      <c r="J17" s="378"/>
      <c r="K17" s="379"/>
      <c r="L17" s="278" t="s">
        <v>396</v>
      </c>
      <c r="M17" s="309"/>
      <c r="N17" s="309"/>
      <c r="O17" s="309"/>
      <c r="P17" s="309"/>
      <c r="Q17" s="309"/>
      <c r="R17" s="309"/>
      <c r="S17" s="309"/>
      <c r="T17" s="309"/>
      <c r="U17" s="310"/>
      <c r="V17" s="311"/>
      <c r="W17" s="311"/>
      <c r="X17" s="311"/>
      <c r="Y17" s="311"/>
      <c r="Z17" s="311"/>
      <c r="AA17" s="311"/>
      <c r="AB17" s="311"/>
      <c r="AC17" s="311"/>
      <c r="AD17" s="311"/>
      <c r="AE17" s="311"/>
      <c r="AF17" s="311"/>
      <c r="AG17" s="311"/>
      <c r="AH17" s="311"/>
      <c r="AI17" s="311"/>
      <c r="AJ17" s="311"/>
      <c r="AK17" s="309"/>
      <c r="AL17" s="309"/>
      <c r="AM17" s="309"/>
      <c r="AN17" s="312"/>
      <c r="AO17" s="422"/>
      <c r="AP17" s="378"/>
      <c r="AQ17" s="423" t="b">
        <v>0</v>
      </c>
      <c r="AR17" s="378" t="s">
        <v>646</v>
      </c>
      <c r="AS17" s="378"/>
      <c r="AT17" s="378"/>
      <c r="AU17" s="378"/>
      <c r="AV17" s="423" t="b">
        <v>1</v>
      </c>
      <c r="AW17" s="378" t="s">
        <v>647</v>
      </c>
      <c r="AX17" s="378"/>
      <c r="AY17" s="379"/>
      <c r="AZ17" s="278" t="s">
        <v>396</v>
      </c>
      <c r="BA17" s="309"/>
      <c r="BB17" s="309"/>
      <c r="BC17" s="309"/>
      <c r="BD17" s="309"/>
      <c r="BE17" s="309"/>
      <c r="BF17" s="309"/>
      <c r="BG17" s="309"/>
      <c r="BH17" s="309"/>
      <c r="BI17" s="310"/>
      <c r="BJ17" s="311"/>
      <c r="BK17" s="311"/>
      <c r="BL17" s="311"/>
      <c r="BM17" s="311"/>
      <c r="BN17" s="311"/>
      <c r="BO17" s="311"/>
      <c r="BP17" s="311"/>
      <c r="BQ17" s="311"/>
      <c r="BR17" s="311"/>
      <c r="BS17" s="311"/>
      <c r="BT17" s="311"/>
      <c r="BU17" s="311"/>
      <c r="BV17" s="311"/>
      <c r="BW17" s="311"/>
      <c r="BX17" s="311"/>
      <c r="BY17" s="309"/>
      <c r="BZ17" s="309"/>
      <c r="CA17" s="309"/>
      <c r="CB17" s="312"/>
    </row>
    <row r="18" spans="1:80" ht="19.5" customHeight="1">
      <c r="A18" s="1642" t="s">
        <v>490</v>
      </c>
      <c r="B18" s="1642"/>
      <c r="C18" s="1642"/>
      <c r="D18" s="1642"/>
      <c r="E18" s="1642"/>
      <c r="F18" s="1642"/>
      <c r="G18" s="1642"/>
      <c r="H18" s="1642"/>
      <c r="I18" s="1642"/>
      <c r="J18" s="1642"/>
      <c r="K18" s="1642"/>
      <c r="L18" s="1642"/>
      <c r="M18" s="1642"/>
      <c r="N18" s="1642"/>
      <c r="O18" s="1642"/>
      <c r="P18" s="1642"/>
      <c r="Q18" s="1642"/>
      <c r="R18" s="1642"/>
      <c r="S18" s="1642"/>
      <c r="T18" s="1642"/>
      <c r="U18" s="1642"/>
      <c r="V18" s="1642"/>
      <c r="W18" s="1642"/>
      <c r="X18" s="1642"/>
      <c r="Y18" s="1642"/>
      <c r="Z18" s="1642"/>
      <c r="AA18" s="1642"/>
      <c r="AB18" s="1642"/>
      <c r="AC18" s="1642"/>
      <c r="AD18" s="1642"/>
      <c r="AE18" s="1642"/>
      <c r="AF18" s="1642"/>
      <c r="AG18" s="1642"/>
      <c r="AH18" s="1642"/>
      <c r="AI18" s="1642"/>
      <c r="AJ18" s="1642"/>
      <c r="AK18" s="1642"/>
      <c r="AL18" s="1642"/>
      <c r="AM18" s="1642"/>
      <c r="AN18" s="1642"/>
      <c r="AO18" s="1642" t="s">
        <v>490</v>
      </c>
      <c r="AP18" s="1642"/>
      <c r="AQ18" s="1642"/>
      <c r="AR18" s="1642"/>
      <c r="AS18" s="1642"/>
      <c r="AT18" s="1642"/>
      <c r="AU18" s="1642"/>
      <c r="AV18" s="1642"/>
      <c r="AW18" s="1642"/>
      <c r="AX18" s="1642"/>
      <c r="AY18" s="1642"/>
      <c r="AZ18" s="1642"/>
      <c r="BA18" s="1642"/>
      <c r="BB18" s="1642"/>
      <c r="BC18" s="1642"/>
      <c r="BD18" s="1642"/>
      <c r="BE18" s="1642"/>
      <c r="BF18" s="1642"/>
      <c r="BG18" s="1642"/>
      <c r="BH18" s="1642"/>
      <c r="BI18" s="1642"/>
      <c r="BJ18" s="1642"/>
      <c r="BK18" s="1642"/>
      <c r="BL18" s="1642"/>
      <c r="BM18" s="1642"/>
      <c r="BN18" s="1642"/>
      <c r="BO18" s="1642"/>
      <c r="BP18" s="1642"/>
      <c r="BQ18" s="1642"/>
      <c r="BR18" s="1642"/>
      <c r="BS18" s="1642"/>
      <c r="BT18" s="1642"/>
      <c r="BU18" s="1642"/>
      <c r="BV18" s="1642"/>
      <c r="BW18" s="1642"/>
      <c r="BX18" s="1642"/>
      <c r="BY18" s="1642"/>
      <c r="BZ18" s="1642"/>
      <c r="CA18" s="1642"/>
      <c r="CB18" s="1642"/>
    </row>
    <row r="19" spans="1:80" ht="19.5" customHeight="1" thickBot="1">
      <c r="A19" s="1643"/>
      <c r="B19" s="1643"/>
      <c r="C19" s="1643"/>
      <c r="D19" s="1643"/>
      <c r="E19" s="1643"/>
      <c r="F19" s="1643"/>
      <c r="G19" s="1643"/>
      <c r="H19" s="1643"/>
      <c r="I19" s="1643"/>
      <c r="J19" s="1643"/>
      <c r="K19" s="1643"/>
      <c r="L19" s="1643"/>
      <c r="M19" s="1643"/>
      <c r="N19" s="1643"/>
      <c r="O19" s="1643"/>
      <c r="P19" s="1643"/>
      <c r="Q19" s="1643"/>
      <c r="R19" s="1643"/>
      <c r="S19" s="1643"/>
      <c r="T19" s="1643"/>
      <c r="U19" s="1643"/>
      <c r="V19" s="1643"/>
      <c r="W19" s="1643"/>
      <c r="X19" s="1643"/>
      <c r="Y19" s="1643"/>
      <c r="Z19" s="1643"/>
      <c r="AA19" s="1643"/>
      <c r="AB19" s="1643"/>
      <c r="AC19" s="1643"/>
      <c r="AD19" s="1643"/>
      <c r="AE19" s="1643"/>
      <c r="AF19" s="1643"/>
      <c r="AG19" s="1643"/>
      <c r="AH19" s="1643"/>
      <c r="AI19" s="1643"/>
      <c r="AJ19" s="1643"/>
      <c r="AK19" s="1643"/>
      <c r="AL19" s="1643"/>
      <c r="AM19" s="1643"/>
      <c r="AN19" s="1643"/>
      <c r="AO19" s="1643"/>
      <c r="AP19" s="1643"/>
      <c r="AQ19" s="1643"/>
      <c r="AR19" s="1643"/>
      <c r="AS19" s="1643"/>
      <c r="AT19" s="1643"/>
      <c r="AU19" s="1643"/>
      <c r="AV19" s="1643"/>
      <c r="AW19" s="1643"/>
      <c r="AX19" s="1643"/>
      <c r="AY19" s="1643"/>
      <c r="AZ19" s="1643"/>
      <c r="BA19" s="1643"/>
      <c r="BB19" s="1643"/>
      <c r="BC19" s="1643"/>
      <c r="BD19" s="1643"/>
      <c r="BE19" s="1643"/>
      <c r="BF19" s="1643"/>
      <c r="BG19" s="1643"/>
      <c r="BH19" s="1643"/>
      <c r="BI19" s="1643"/>
      <c r="BJ19" s="1643"/>
      <c r="BK19" s="1643"/>
      <c r="BL19" s="1643"/>
      <c r="BM19" s="1643"/>
      <c r="BN19" s="1643"/>
      <c r="BO19" s="1643"/>
      <c r="BP19" s="1643"/>
      <c r="BQ19" s="1643"/>
      <c r="BR19" s="1643"/>
      <c r="BS19" s="1643"/>
      <c r="BT19" s="1643"/>
      <c r="BU19" s="1643"/>
      <c r="BV19" s="1643"/>
      <c r="BW19" s="1643"/>
      <c r="BX19" s="1643"/>
      <c r="BY19" s="1643"/>
      <c r="BZ19" s="1643"/>
      <c r="CA19" s="1643"/>
      <c r="CB19" s="1643"/>
    </row>
    <row r="20" spans="1:80" ht="6.75" customHeight="1" thickBot="1">
      <c r="A20" s="313"/>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13"/>
      <c r="AO20" s="306"/>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row>
    <row r="21" spans="1:80" ht="17.25" customHeight="1">
      <c r="A21" s="1613" t="s">
        <v>430</v>
      </c>
      <c r="B21" s="1614"/>
      <c r="C21" s="1615"/>
      <c r="D21" s="1966"/>
      <c r="E21" s="1967"/>
      <c r="F21" s="1967"/>
      <c r="G21" s="1967"/>
      <c r="H21" s="1967"/>
      <c r="I21" s="314" t="s">
        <v>431</v>
      </c>
      <c r="J21" s="1967"/>
      <c r="K21" s="1967"/>
      <c r="L21" s="1967"/>
      <c r="M21" s="1967"/>
      <c r="N21" s="1967"/>
      <c r="O21" s="314" t="s">
        <v>432</v>
      </c>
      <c r="P21" s="1967"/>
      <c r="Q21" s="1967"/>
      <c r="R21" s="1967"/>
      <c r="S21" s="1608" t="s">
        <v>433</v>
      </c>
      <c r="T21" s="1609"/>
      <c r="U21" s="1613" t="s">
        <v>430</v>
      </c>
      <c r="V21" s="1614"/>
      <c r="W21" s="1615"/>
      <c r="X21" s="1966"/>
      <c r="Y21" s="1967"/>
      <c r="Z21" s="1967"/>
      <c r="AA21" s="1967"/>
      <c r="AB21" s="1967"/>
      <c r="AC21" s="314" t="s">
        <v>431</v>
      </c>
      <c r="AD21" s="1967"/>
      <c r="AE21" s="1967"/>
      <c r="AF21" s="1967"/>
      <c r="AG21" s="1967"/>
      <c r="AH21" s="1967"/>
      <c r="AI21" s="314" t="s">
        <v>432</v>
      </c>
      <c r="AJ21" s="1967"/>
      <c r="AK21" s="1967"/>
      <c r="AL21" s="1967"/>
      <c r="AM21" s="1608" t="s">
        <v>433</v>
      </c>
      <c r="AN21" s="1609"/>
      <c r="AO21" s="1613" t="s">
        <v>430</v>
      </c>
      <c r="AP21" s="1614"/>
      <c r="AQ21" s="1615"/>
      <c r="AR21" s="1616">
        <v>1</v>
      </c>
      <c r="AS21" s="1549"/>
      <c r="AT21" s="1549"/>
      <c r="AU21" s="1549"/>
      <c r="AV21" s="1549"/>
      <c r="AW21" s="314" t="s">
        <v>431</v>
      </c>
      <c r="AX21" s="1549" t="s">
        <v>454</v>
      </c>
      <c r="AY21" s="1549"/>
      <c r="AZ21" s="1549"/>
      <c r="BA21" s="1549"/>
      <c r="BB21" s="1549"/>
      <c r="BC21" s="314" t="s">
        <v>432</v>
      </c>
      <c r="BD21" s="1549" t="s">
        <v>455</v>
      </c>
      <c r="BE21" s="1549"/>
      <c r="BF21" s="1549"/>
      <c r="BG21" s="1608" t="s">
        <v>433</v>
      </c>
      <c r="BH21" s="1609"/>
      <c r="BI21" s="1613" t="s">
        <v>430</v>
      </c>
      <c r="BJ21" s="1614"/>
      <c r="BK21" s="1615"/>
      <c r="BL21" s="1616">
        <v>1</v>
      </c>
      <c r="BM21" s="1549"/>
      <c r="BN21" s="1549"/>
      <c r="BO21" s="1549"/>
      <c r="BP21" s="1549"/>
      <c r="BQ21" s="314" t="s">
        <v>431</v>
      </c>
      <c r="BR21" s="1549" t="s">
        <v>456</v>
      </c>
      <c r="BS21" s="1549"/>
      <c r="BT21" s="1549"/>
      <c r="BU21" s="1549"/>
      <c r="BV21" s="1549"/>
      <c r="BW21" s="314" t="s">
        <v>432</v>
      </c>
      <c r="BX21" s="1549" t="s">
        <v>457</v>
      </c>
      <c r="BY21" s="1549"/>
      <c r="BZ21" s="1549"/>
      <c r="CA21" s="1608" t="s">
        <v>433</v>
      </c>
      <c r="CB21" s="1609"/>
    </row>
    <row r="22" spans="1:80" ht="17.25" customHeight="1" thickBot="1">
      <c r="A22" s="1610" t="s">
        <v>434</v>
      </c>
      <c r="B22" s="1588"/>
      <c r="C22" s="1611"/>
      <c r="D22" s="1587" t="s">
        <v>435</v>
      </c>
      <c r="E22" s="1588"/>
      <c r="F22" s="1588"/>
      <c r="G22" s="1588"/>
      <c r="H22" s="1588"/>
      <c r="I22" s="1588"/>
      <c r="J22" s="1588"/>
      <c r="K22" s="1588"/>
      <c r="L22" s="1596" t="s">
        <v>476</v>
      </c>
      <c r="M22" s="1588"/>
      <c r="N22" s="1588"/>
      <c r="O22" s="1597"/>
      <c r="P22" s="1596" t="s">
        <v>436</v>
      </c>
      <c r="Q22" s="1588"/>
      <c r="R22" s="1588"/>
      <c r="S22" s="1588"/>
      <c r="T22" s="1612"/>
      <c r="U22" s="1610" t="s">
        <v>434</v>
      </c>
      <c r="V22" s="1588"/>
      <c r="W22" s="1611"/>
      <c r="X22" s="1587" t="s">
        <v>435</v>
      </c>
      <c r="Y22" s="1588"/>
      <c r="Z22" s="1588"/>
      <c r="AA22" s="1588"/>
      <c r="AB22" s="1588"/>
      <c r="AC22" s="1588"/>
      <c r="AD22" s="1588"/>
      <c r="AE22" s="1588"/>
      <c r="AF22" s="1596" t="s">
        <v>476</v>
      </c>
      <c r="AG22" s="1588"/>
      <c r="AH22" s="1588"/>
      <c r="AI22" s="1597"/>
      <c r="AJ22" s="1596" t="s">
        <v>436</v>
      </c>
      <c r="AK22" s="1588"/>
      <c r="AL22" s="1588"/>
      <c r="AM22" s="1588"/>
      <c r="AN22" s="1612"/>
      <c r="AO22" s="1610" t="s">
        <v>434</v>
      </c>
      <c r="AP22" s="1588"/>
      <c r="AQ22" s="1611"/>
      <c r="AR22" s="1587" t="s">
        <v>435</v>
      </c>
      <c r="AS22" s="1588"/>
      <c r="AT22" s="1588"/>
      <c r="AU22" s="1588"/>
      <c r="AV22" s="1588"/>
      <c r="AW22" s="1588"/>
      <c r="AX22" s="1588"/>
      <c r="AY22" s="1588"/>
      <c r="AZ22" s="1596" t="s">
        <v>476</v>
      </c>
      <c r="BA22" s="1588"/>
      <c r="BB22" s="1588"/>
      <c r="BC22" s="1597"/>
      <c r="BD22" s="1596" t="s">
        <v>436</v>
      </c>
      <c r="BE22" s="1588"/>
      <c r="BF22" s="1588"/>
      <c r="BG22" s="1588"/>
      <c r="BH22" s="1612"/>
      <c r="BI22" s="1610" t="s">
        <v>434</v>
      </c>
      <c r="BJ22" s="1588"/>
      <c r="BK22" s="1611"/>
      <c r="BL22" s="1587" t="s">
        <v>435</v>
      </c>
      <c r="BM22" s="1588"/>
      <c r="BN22" s="1588"/>
      <c r="BO22" s="1588"/>
      <c r="BP22" s="1588"/>
      <c r="BQ22" s="1588"/>
      <c r="BR22" s="1588"/>
      <c r="BS22" s="1588"/>
      <c r="BT22" s="1596" t="s">
        <v>476</v>
      </c>
      <c r="BU22" s="1588"/>
      <c r="BV22" s="1588"/>
      <c r="BW22" s="1597"/>
      <c r="BX22" s="1596" t="s">
        <v>436</v>
      </c>
      <c r="BY22" s="1588"/>
      <c r="BZ22" s="1588"/>
      <c r="CA22" s="1588"/>
      <c r="CB22" s="1612"/>
    </row>
    <row r="23" spans="1:80" ht="13.5" customHeight="1">
      <c r="A23" s="1442" t="s">
        <v>441</v>
      </c>
      <c r="B23" s="1443"/>
      <c r="C23" s="1443"/>
      <c r="D23" s="1443"/>
      <c r="E23" s="1443"/>
      <c r="F23" s="1443"/>
      <c r="G23" s="1443"/>
      <c r="H23" s="1443"/>
      <c r="I23" s="1443"/>
      <c r="J23" s="1443"/>
      <c r="K23" s="1443"/>
      <c r="L23" s="1443"/>
      <c r="M23" s="1443"/>
      <c r="N23" s="1443"/>
      <c r="O23" s="1443"/>
      <c r="P23" s="1443"/>
      <c r="Q23" s="1443"/>
      <c r="R23" s="1443"/>
      <c r="S23" s="1443"/>
      <c r="T23" s="1444"/>
      <c r="U23" s="1691">
        <v>0.25</v>
      </c>
      <c r="V23" s="1692"/>
      <c r="W23" s="1693"/>
      <c r="X23" s="1697" t="s">
        <v>440</v>
      </c>
      <c r="Y23" s="1698"/>
      <c r="Z23" s="1698"/>
      <c r="AA23" s="1698"/>
      <c r="AB23" s="1698"/>
      <c r="AC23" s="1698"/>
      <c r="AD23" s="1698"/>
      <c r="AE23" s="1698"/>
      <c r="AF23" s="1698"/>
      <c r="AG23" s="1698"/>
      <c r="AH23" s="1698"/>
      <c r="AI23" s="1699"/>
      <c r="AJ23" s="1665"/>
      <c r="AK23" s="1666"/>
      <c r="AL23" s="1666"/>
      <c r="AM23" s="1666"/>
      <c r="AN23" s="1667"/>
      <c r="AO23" s="1442" t="s">
        <v>441</v>
      </c>
      <c r="AP23" s="1443"/>
      <c r="AQ23" s="1443"/>
      <c r="AR23" s="1443"/>
      <c r="AS23" s="1443"/>
      <c r="AT23" s="1443"/>
      <c r="AU23" s="1443"/>
      <c r="AV23" s="1443"/>
      <c r="AW23" s="1443"/>
      <c r="AX23" s="1443"/>
      <c r="AY23" s="1443"/>
      <c r="AZ23" s="1443"/>
      <c r="BA23" s="1443"/>
      <c r="BB23" s="1443"/>
      <c r="BC23" s="1443"/>
      <c r="BD23" s="1443"/>
      <c r="BE23" s="1443"/>
      <c r="BF23" s="1443"/>
      <c r="BG23" s="1443"/>
      <c r="BH23" s="1444"/>
      <c r="BI23" s="1871">
        <v>0.25</v>
      </c>
      <c r="BJ23" s="1872"/>
      <c r="BK23" s="1873"/>
      <c r="BL23" s="1877" t="s">
        <v>440</v>
      </c>
      <c r="BM23" s="1878"/>
      <c r="BN23" s="1878"/>
      <c r="BO23" s="1878"/>
      <c r="BP23" s="1878"/>
      <c r="BQ23" s="1878"/>
      <c r="BR23" s="1878"/>
      <c r="BS23" s="1878"/>
      <c r="BT23" s="1878"/>
      <c r="BU23" s="1878"/>
      <c r="BV23" s="1878"/>
      <c r="BW23" s="1879"/>
      <c r="BX23" s="1814"/>
      <c r="BY23" s="1815"/>
      <c r="BZ23" s="1815"/>
      <c r="CA23" s="1815"/>
      <c r="CB23" s="1816"/>
    </row>
    <row r="24" spans="1:80" ht="13.5" customHeight="1">
      <c r="A24" s="1445"/>
      <c r="B24" s="1446"/>
      <c r="C24" s="1446"/>
      <c r="D24" s="1446"/>
      <c r="E24" s="1446"/>
      <c r="F24" s="1446"/>
      <c r="G24" s="1446"/>
      <c r="H24" s="1446"/>
      <c r="I24" s="1446"/>
      <c r="J24" s="1446"/>
      <c r="K24" s="1446"/>
      <c r="L24" s="1446"/>
      <c r="M24" s="1446"/>
      <c r="N24" s="1446"/>
      <c r="O24" s="1446"/>
      <c r="P24" s="1446"/>
      <c r="Q24" s="1446"/>
      <c r="R24" s="1446"/>
      <c r="S24" s="1446"/>
      <c r="T24" s="1447"/>
      <c r="U24" s="1694"/>
      <c r="V24" s="1695"/>
      <c r="W24" s="1696"/>
      <c r="X24" s="1487"/>
      <c r="Y24" s="1488"/>
      <c r="Z24" s="1488"/>
      <c r="AA24" s="1488"/>
      <c r="AB24" s="1488"/>
      <c r="AC24" s="1488"/>
      <c r="AD24" s="1488"/>
      <c r="AE24" s="1488"/>
      <c r="AF24" s="1488"/>
      <c r="AG24" s="1488"/>
      <c r="AH24" s="1488"/>
      <c r="AI24" s="1489"/>
      <c r="AJ24" s="1668"/>
      <c r="AK24" s="1669"/>
      <c r="AL24" s="1669"/>
      <c r="AM24" s="1669"/>
      <c r="AN24" s="1670"/>
      <c r="AO24" s="1445"/>
      <c r="AP24" s="1446"/>
      <c r="AQ24" s="1446"/>
      <c r="AR24" s="1446"/>
      <c r="AS24" s="1446"/>
      <c r="AT24" s="1446"/>
      <c r="AU24" s="1446"/>
      <c r="AV24" s="1446"/>
      <c r="AW24" s="1446"/>
      <c r="AX24" s="1446"/>
      <c r="AY24" s="1446"/>
      <c r="AZ24" s="1446"/>
      <c r="BA24" s="1446"/>
      <c r="BB24" s="1446"/>
      <c r="BC24" s="1446"/>
      <c r="BD24" s="1446"/>
      <c r="BE24" s="1446"/>
      <c r="BF24" s="1446"/>
      <c r="BG24" s="1446"/>
      <c r="BH24" s="1447"/>
      <c r="BI24" s="1874"/>
      <c r="BJ24" s="1875"/>
      <c r="BK24" s="1876"/>
      <c r="BL24" s="1880"/>
      <c r="BM24" s="1146"/>
      <c r="BN24" s="1146"/>
      <c r="BO24" s="1146"/>
      <c r="BP24" s="1146"/>
      <c r="BQ24" s="1146"/>
      <c r="BR24" s="1146"/>
      <c r="BS24" s="1146"/>
      <c r="BT24" s="1146"/>
      <c r="BU24" s="1146"/>
      <c r="BV24" s="1146"/>
      <c r="BW24" s="1824"/>
      <c r="BX24" s="1817"/>
      <c r="BY24" s="1818"/>
      <c r="BZ24" s="1818"/>
      <c r="CA24" s="1818"/>
      <c r="CB24" s="1819"/>
    </row>
    <row r="25" spans="1:80" ht="14.25" customHeight="1" thickBot="1">
      <c r="A25" s="1445"/>
      <c r="B25" s="1446"/>
      <c r="C25" s="1446"/>
      <c r="D25" s="1446"/>
      <c r="E25" s="1446"/>
      <c r="F25" s="1446"/>
      <c r="G25" s="1446"/>
      <c r="H25" s="1446"/>
      <c r="I25" s="1446"/>
      <c r="J25" s="1446"/>
      <c r="K25" s="1446"/>
      <c r="L25" s="1446"/>
      <c r="M25" s="1446"/>
      <c r="N25" s="1446"/>
      <c r="O25" s="1446"/>
      <c r="P25" s="1446"/>
      <c r="Q25" s="1446"/>
      <c r="R25" s="1446"/>
      <c r="S25" s="1446"/>
      <c r="T25" s="1447"/>
      <c r="U25" s="1694"/>
      <c r="V25" s="1695"/>
      <c r="W25" s="1696"/>
      <c r="X25" s="1487"/>
      <c r="Y25" s="1488"/>
      <c r="Z25" s="1488"/>
      <c r="AA25" s="1488"/>
      <c r="AB25" s="1488"/>
      <c r="AC25" s="1488"/>
      <c r="AD25" s="1488"/>
      <c r="AE25" s="1488"/>
      <c r="AF25" s="1488"/>
      <c r="AG25" s="1488"/>
      <c r="AH25" s="1488"/>
      <c r="AI25" s="1489"/>
      <c r="AJ25" s="1668"/>
      <c r="AK25" s="1669"/>
      <c r="AL25" s="1669"/>
      <c r="AM25" s="1669"/>
      <c r="AN25" s="1670"/>
      <c r="AO25" s="1445"/>
      <c r="AP25" s="1446"/>
      <c r="AQ25" s="1446"/>
      <c r="AR25" s="1446"/>
      <c r="AS25" s="1446"/>
      <c r="AT25" s="1446"/>
      <c r="AU25" s="1446"/>
      <c r="AV25" s="1446"/>
      <c r="AW25" s="1446"/>
      <c r="AX25" s="1446"/>
      <c r="AY25" s="1446"/>
      <c r="AZ25" s="1446"/>
      <c r="BA25" s="1446"/>
      <c r="BB25" s="1446"/>
      <c r="BC25" s="1446"/>
      <c r="BD25" s="1446"/>
      <c r="BE25" s="1446"/>
      <c r="BF25" s="1446"/>
      <c r="BG25" s="1446"/>
      <c r="BH25" s="1447"/>
      <c r="BI25" s="1874"/>
      <c r="BJ25" s="1875"/>
      <c r="BK25" s="1876"/>
      <c r="BL25" s="1880"/>
      <c r="BM25" s="1146"/>
      <c r="BN25" s="1146"/>
      <c r="BO25" s="1146"/>
      <c r="BP25" s="1146"/>
      <c r="BQ25" s="1146"/>
      <c r="BR25" s="1146"/>
      <c r="BS25" s="1146"/>
      <c r="BT25" s="1146"/>
      <c r="BU25" s="1146"/>
      <c r="BV25" s="1146"/>
      <c r="BW25" s="1824"/>
      <c r="BX25" s="1817"/>
      <c r="BY25" s="1818"/>
      <c r="BZ25" s="1818"/>
      <c r="CA25" s="1818"/>
      <c r="CB25" s="1819"/>
    </row>
    <row r="26" spans="1:80" ht="14.25" thickTop="1">
      <c r="A26" s="1448">
        <v>0.375</v>
      </c>
      <c r="B26" s="1449"/>
      <c r="C26" s="1450"/>
      <c r="D26" s="1973"/>
      <c r="E26" s="1516"/>
      <c r="F26" s="1516"/>
      <c r="G26" s="1516"/>
      <c r="H26" s="1516"/>
      <c r="I26" s="1516"/>
      <c r="J26" s="1516"/>
      <c r="K26" s="1516"/>
      <c r="L26" s="1975"/>
      <c r="M26" s="1976"/>
      <c r="N26" s="1976"/>
      <c r="O26" s="1977"/>
      <c r="P26" s="1515"/>
      <c r="Q26" s="1516"/>
      <c r="R26" s="1516"/>
      <c r="S26" s="1516"/>
      <c r="T26" s="1517"/>
      <c r="U26" s="1671">
        <v>0.29166666666666669</v>
      </c>
      <c r="V26" s="1672"/>
      <c r="W26" s="1673"/>
      <c r="X26" s="1468"/>
      <c r="Y26" s="1469"/>
      <c r="Z26" s="1469"/>
      <c r="AA26" s="1469"/>
      <c r="AB26" s="1469"/>
      <c r="AC26" s="1469"/>
      <c r="AD26" s="1469"/>
      <c r="AE26" s="1469"/>
      <c r="AF26" s="1469"/>
      <c r="AG26" s="1469"/>
      <c r="AH26" s="1469"/>
      <c r="AI26" s="1469"/>
      <c r="AJ26" s="1474"/>
      <c r="AK26" s="1455"/>
      <c r="AL26" s="1455"/>
      <c r="AM26" s="1455"/>
      <c r="AN26" s="1475"/>
      <c r="AO26" s="1805">
        <v>0.375</v>
      </c>
      <c r="AP26" s="1806"/>
      <c r="AQ26" s="1807"/>
      <c r="AR26" s="1688"/>
      <c r="AS26" s="1477"/>
      <c r="AT26" s="1477"/>
      <c r="AU26" s="1477"/>
      <c r="AV26" s="1477"/>
      <c r="AW26" s="1477"/>
      <c r="AX26" s="1477"/>
      <c r="AY26" s="1477"/>
      <c r="AZ26" s="1820"/>
      <c r="BA26" s="1821"/>
      <c r="BB26" s="1821"/>
      <c r="BC26" s="1822"/>
      <c r="BD26" s="1476"/>
      <c r="BE26" s="1477"/>
      <c r="BF26" s="1477"/>
      <c r="BG26" s="1477"/>
      <c r="BH26" s="1478"/>
      <c r="BI26" s="1828">
        <v>0.29166666666666669</v>
      </c>
      <c r="BJ26" s="1829"/>
      <c r="BK26" s="1830"/>
      <c r="BL26" s="1837"/>
      <c r="BM26" s="1838"/>
      <c r="BN26" s="1838"/>
      <c r="BO26" s="1838"/>
      <c r="BP26" s="1838"/>
      <c r="BQ26" s="1838"/>
      <c r="BR26" s="1838"/>
      <c r="BS26" s="1838"/>
      <c r="BT26" s="1838"/>
      <c r="BU26" s="1838"/>
      <c r="BV26" s="1838"/>
      <c r="BW26" s="1838"/>
      <c r="BX26" s="1201"/>
      <c r="BY26" s="1202"/>
      <c r="BZ26" s="1202"/>
      <c r="CA26" s="1202"/>
      <c r="CB26" s="1203"/>
    </row>
    <row r="27" spans="1:80" ht="13.5">
      <c r="A27" s="1451"/>
      <c r="B27" s="1452"/>
      <c r="C27" s="1453"/>
      <c r="D27" s="1327"/>
      <c r="E27" s="1328"/>
      <c r="F27" s="1328"/>
      <c r="G27" s="1328"/>
      <c r="H27" s="1328"/>
      <c r="I27" s="1328"/>
      <c r="J27" s="1328"/>
      <c r="K27" s="1328"/>
      <c r="L27" s="1978"/>
      <c r="M27" s="1488"/>
      <c r="N27" s="1488"/>
      <c r="O27" s="1489"/>
      <c r="P27" s="1482"/>
      <c r="Q27" s="1328"/>
      <c r="R27" s="1328"/>
      <c r="S27" s="1328"/>
      <c r="T27" s="1483"/>
      <c r="U27" s="1674"/>
      <c r="V27" s="1675"/>
      <c r="W27" s="1676"/>
      <c r="X27" s="1470"/>
      <c r="Y27" s="1471"/>
      <c r="Z27" s="1471"/>
      <c r="AA27" s="1471"/>
      <c r="AB27" s="1471"/>
      <c r="AC27" s="1471"/>
      <c r="AD27" s="1471"/>
      <c r="AE27" s="1471"/>
      <c r="AF27" s="1471"/>
      <c r="AG27" s="1471"/>
      <c r="AH27" s="1471"/>
      <c r="AI27" s="1471"/>
      <c r="AJ27" s="1474"/>
      <c r="AK27" s="1455"/>
      <c r="AL27" s="1455"/>
      <c r="AM27" s="1455"/>
      <c r="AN27" s="1475"/>
      <c r="AO27" s="1808"/>
      <c r="AP27" s="1809"/>
      <c r="AQ27" s="1810"/>
      <c r="AR27" s="1264"/>
      <c r="AS27" s="1217"/>
      <c r="AT27" s="1217"/>
      <c r="AU27" s="1217"/>
      <c r="AV27" s="1217"/>
      <c r="AW27" s="1217"/>
      <c r="AX27" s="1217"/>
      <c r="AY27" s="1217"/>
      <c r="AZ27" s="1823"/>
      <c r="BA27" s="1146"/>
      <c r="BB27" s="1146"/>
      <c r="BC27" s="1824"/>
      <c r="BD27" s="1216"/>
      <c r="BE27" s="1217"/>
      <c r="BF27" s="1217"/>
      <c r="BG27" s="1217"/>
      <c r="BH27" s="1479"/>
      <c r="BI27" s="1831"/>
      <c r="BJ27" s="1832"/>
      <c r="BK27" s="1833"/>
      <c r="BL27" s="1839"/>
      <c r="BM27" s="1840"/>
      <c r="BN27" s="1840"/>
      <c r="BO27" s="1840"/>
      <c r="BP27" s="1840"/>
      <c r="BQ27" s="1840"/>
      <c r="BR27" s="1840"/>
      <c r="BS27" s="1840"/>
      <c r="BT27" s="1840"/>
      <c r="BU27" s="1840"/>
      <c r="BV27" s="1840"/>
      <c r="BW27" s="1840"/>
      <c r="BX27" s="1201"/>
      <c r="BY27" s="1202"/>
      <c r="BZ27" s="1202"/>
      <c r="CA27" s="1202"/>
      <c r="CB27" s="1203"/>
    </row>
    <row r="28" spans="1:80" ht="13.5">
      <c r="A28" s="1451"/>
      <c r="B28" s="1452"/>
      <c r="C28" s="1453"/>
      <c r="D28" s="1974"/>
      <c r="E28" s="1519"/>
      <c r="F28" s="1519"/>
      <c r="G28" s="1519"/>
      <c r="H28" s="1519"/>
      <c r="I28" s="1519"/>
      <c r="J28" s="1519"/>
      <c r="K28" s="1519"/>
      <c r="L28" s="1979"/>
      <c r="M28" s="1491"/>
      <c r="N28" s="1491"/>
      <c r="O28" s="1492"/>
      <c r="P28" s="1518"/>
      <c r="Q28" s="1519"/>
      <c r="R28" s="1519"/>
      <c r="S28" s="1519"/>
      <c r="T28" s="1520"/>
      <c r="U28" s="1677"/>
      <c r="V28" s="1678"/>
      <c r="W28" s="1679"/>
      <c r="X28" s="1472"/>
      <c r="Y28" s="1473"/>
      <c r="Z28" s="1473"/>
      <c r="AA28" s="1473"/>
      <c r="AB28" s="1473"/>
      <c r="AC28" s="1473"/>
      <c r="AD28" s="1473"/>
      <c r="AE28" s="1473"/>
      <c r="AF28" s="1473"/>
      <c r="AG28" s="1473"/>
      <c r="AH28" s="1473"/>
      <c r="AI28" s="1473"/>
      <c r="AJ28" s="1474"/>
      <c r="AK28" s="1455"/>
      <c r="AL28" s="1455"/>
      <c r="AM28" s="1455"/>
      <c r="AN28" s="1475"/>
      <c r="AO28" s="1808"/>
      <c r="AP28" s="1809"/>
      <c r="AQ28" s="1810"/>
      <c r="AR28" s="1690"/>
      <c r="AS28" s="1220"/>
      <c r="AT28" s="1220"/>
      <c r="AU28" s="1220"/>
      <c r="AV28" s="1220"/>
      <c r="AW28" s="1220"/>
      <c r="AX28" s="1220"/>
      <c r="AY28" s="1220"/>
      <c r="AZ28" s="1825"/>
      <c r="BA28" s="1826"/>
      <c r="BB28" s="1826"/>
      <c r="BC28" s="1827"/>
      <c r="BD28" s="1219"/>
      <c r="BE28" s="1220"/>
      <c r="BF28" s="1220"/>
      <c r="BG28" s="1220"/>
      <c r="BH28" s="1843"/>
      <c r="BI28" s="1834"/>
      <c r="BJ28" s="1835"/>
      <c r="BK28" s="1836"/>
      <c r="BL28" s="1841"/>
      <c r="BM28" s="1842"/>
      <c r="BN28" s="1842"/>
      <c r="BO28" s="1842"/>
      <c r="BP28" s="1842"/>
      <c r="BQ28" s="1842"/>
      <c r="BR28" s="1842"/>
      <c r="BS28" s="1842"/>
      <c r="BT28" s="1842"/>
      <c r="BU28" s="1842"/>
      <c r="BV28" s="1842"/>
      <c r="BW28" s="1842"/>
      <c r="BX28" s="1201"/>
      <c r="BY28" s="1202"/>
      <c r="BZ28" s="1202"/>
      <c r="CA28" s="1202"/>
      <c r="CB28" s="1203"/>
    </row>
    <row r="29" spans="1:80" ht="13.5" customHeight="1">
      <c r="A29" s="1521" t="s">
        <v>458</v>
      </c>
      <c r="B29" s="1522"/>
      <c r="C29" s="1523"/>
      <c r="D29" s="1298"/>
      <c r="E29" s="1299"/>
      <c r="F29" s="1299"/>
      <c r="G29" s="1299"/>
      <c r="H29" s="1299"/>
      <c r="I29" s="1299"/>
      <c r="J29" s="1299"/>
      <c r="K29" s="1299"/>
      <c r="L29" s="1561"/>
      <c r="M29" s="1326"/>
      <c r="N29" s="1326"/>
      <c r="O29" s="1686"/>
      <c r="P29" s="1561"/>
      <c r="Q29" s="1326"/>
      <c r="R29" s="1326"/>
      <c r="S29" s="1326"/>
      <c r="T29" s="1562"/>
      <c r="U29" s="1465">
        <v>0.3125</v>
      </c>
      <c r="V29" s="1455"/>
      <c r="W29" s="1466"/>
      <c r="X29" s="1454" t="s">
        <v>472</v>
      </c>
      <c r="Y29" s="1455"/>
      <c r="Z29" s="1455"/>
      <c r="AA29" s="1455"/>
      <c r="AB29" s="1455"/>
      <c r="AC29" s="1455"/>
      <c r="AD29" s="1455"/>
      <c r="AE29" s="1455"/>
      <c r="AF29" s="1455"/>
      <c r="AG29" s="1455"/>
      <c r="AH29" s="1455"/>
      <c r="AI29" s="1456"/>
      <c r="AJ29" s="1474" t="s">
        <v>451</v>
      </c>
      <c r="AK29" s="1455"/>
      <c r="AL29" s="1455"/>
      <c r="AM29" s="1455"/>
      <c r="AN29" s="1475"/>
      <c r="AO29" s="1750" t="s">
        <v>458</v>
      </c>
      <c r="AP29" s="1751"/>
      <c r="AQ29" s="1752"/>
      <c r="AR29" s="1204" t="s">
        <v>477</v>
      </c>
      <c r="AS29" s="1205"/>
      <c r="AT29" s="1205"/>
      <c r="AU29" s="1205"/>
      <c r="AV29" s="1205"/>
      <c r="AW29" s="1205"/>
      <c r="AX29" s="1205"/>
      <c r="AY29" s="1206"/>
      <c r="AZ29" s="1213"/>
      <c r="BA29" s="1214"/>
      <c r="BB29" s="1214"/>
      <c r="BC29" s="1215"/>
      <c r="BD29" s="1759" t="s">
        <v>459</v>
      </c>
      <c r="BE29" s="1205"/>
      <c r="BF29" s="1205"/>
      <c r="BG29" s="1205"/>
      <c r="BH29" s="1760"/>
      <c r="BI29" s="1861">
        <v>0.3125</v>
      </c>
      <c r="BJ29" s="1202"/>
      <c r="BK29" s="1862"/>
      <c r="BL29" s="1864" t="s">
        <v>472</v>
      </c>
      <c r="BM29" s="1202"/>
      <c r="BN29" s="1202"/>
      <c r="BO29" s="1202"/>
      <c r="BP29" s="1202"/>
      <c r="BQ29" s="1202"/>
      <c r="BR29" s="1202"/>
      <c r="BS29" s="1202"/>
      <c r="BT29" s="1202"/>
      <c r="BU29" s="1202"/>
      <c r="BV29" s="1202"/>
      <c r="BW29" s="1865"/>
      <c r="BX29" s="1201" t="s">
        <v>451</v>
      </c>
      <c r="BY29" s="1202"/>
      <c r="BZ29" s="1202"/>
      <c r="CA29" s="1202"/>
      <c r="CB29" s="1203"/>
    </row>
    <row r="30" spans="1:80" ht="13.5">
      <c r="A30" s="1451"/>
      <c r="B30" s="1452"/>
      <c r="C30" s="1453"/>
      <c r="D30" s="1300"/>
      <c r="E30" s="1301"/>
      <c r="F30" s="1301"/>
      <c r="G30" s="1301"/>
      <c r="H30" s="1301"/>
      <c r="I30" s="1301"/>
      <c r="J30" s="1301"/>
      <c r="K30" s="1301"/>
      <c r="L30" s="1482"/>
      <c r="M30" s="1328"/>
      <c r="N30" s="1328"/>
      <c r="O30" s="1763"/>
      <c r="P30" s="1482"/>
      <c r="Q30" s="1328"/>
      <c r="R30" s="1328"/>
      <c r="S30" s="1328"/>
      <c r="T30" s="1483"/>
      <c r="U30" s="1467"/>
      <c r="V30" s="1455"/>
      <c r="W30" s="1466"/>
      <c r="X30" s="1454"/>
      <c r="Y30" s="1455"/>
      <c r="Z30" s="1455"/>
      <c r="AA30" s="1455"/>
      <c r="AB30" s="1455"/>
      <c r="AC30" s="1455"/>
      <c r="AD30" s="1455"/>
      <c r="AE30" s="1455"/>
      <c r="AF30" s="1455"/>
      <c r="AG30" s="1455"/>
      <c r="AH30" s="1455"/>
      <c r="AI30" s="1456"/>
      <c r="AJ30" s="1474"/>
      <c r="AK30" s="1455"/>
      <c r="AL30" s="1455"/>
      <c r="AM30" s="1455"/>
      <c r="AN30" s="1475"/>
      <c r="AO30" s="1753"/>
      <c r="AP30" s="1754"/>
      <c r="AQ30" s="1755"/>
      <c r="AR30" s="1207"/>
      <c r="AS30" s="1208"/>
      <c r="AT30" s="1208"/>
      <c r="AU30" s="1208"/>
      <c r="AV30" s="1208"/>
      <c r="AW30" s="1208"/>
      <c r="AX30" s="1208"/>
      <c r="AY30" s="1209"/>
      <c r="AZ30" s="1216"/>
      <c r="BA30" s="1217"/>
      <c r="BB30" s="1217"/>
      <c r="BC30" s="1218"/>
      <c r="BD30" s="1277"/>
      <c r="BE30" s="1208"/>
      <c r="BF30" s="1208"/>
      <c r="BG30" s="1208"/>
      <c r="BH30" s="1761"/>
      <c r="BI30" s="1863"/>
      <c r="BJ30" s="1202"/>
      <c r="BK30" s="1862"/>
      <c r="BL30" s="1864"/>
      <c r="BM30" s="1202"/>
      <c r="BN30" s="1202"/>
      <c r="BO30" s="1202"/>
      <c r="BP30" s="1202"/>
      <c r="BQ30" s="1202"/>
      <c r="BR30" s="1202"/>
      <c r="BS30" s="1202"/>
      <c r="BT30" s="1202"/>
      <c r="BU30" s="1202"/>
      <c r="BV30" s="1202"/>
      <c r="BW30" s="1865"/>
      <c r="BX30" s="1201"/>
      <c r="BY30" s="1202"/>
      <c r="BZ30" s="1202"/>
      <c r="CA30" s="1202"/>
      <c r="CB30" s="1203"/>
    </row>
    <row r="31" spans="1:80" ht="13.5">
      <c r="A31" s="1524"/>
      <c r="B31" s="1525"/>
      <c r="C31" s="1526"/>
      <c r="D31" s="1302"/>
      <c r="E31" s="1303"/>
      <c r="F31" s="1303"/>
      <c r="G31" s="1303"/>
      <c r="H31" s="1303"/>
      <c r="I31" s="1303"/>
      <c r="J31" s="1303"/>
      <c r="K31" s="1303"/>
      <c r="L31" s="1518"/>
      <c r="M31" s="1519"/>
      <c r="N31" s="1519"/>
      <c r="O31" s="1764"/>
      <c r="P31" s="1518"/>
      <c r="Q31" s="1519"/>
      <c r="R31" s="1519"/>
      <c r="S31" s="1519"/>
      <c r="T31" s="1520"/>
      <c r="U31" s="1467"/>
      <c r="V31" s="1455"/>
      <c r="W31" s="1466"/>
      <c r="X31" s="1454"/>
      <c r="Y31" s="1455"/>
      <c r="Z31" s="1455"/>
      <c r="AA31" s="1455"/>
      <c r="AB31" s="1455"/>
      <c r="AC31" s="1455"/>
      <c r="AD31" s="1455"/>
      <c r="AE31" s="1455"/>
      <c r="AF31" s="1455"/>
      <c r="AG31" s="1455"/>
      <c r="AH31" s="1455"/>
      <c r="AI31" s="1456"/>
      <c r="AJ31" s="1474"/>
      <c r="AK31" s="1455"/>
      <c r="AL31" s="1455"/>
      <c r="AM31" s="1455"/>
      <c r="AN31" s="1475"/>
      <c r="AO31" s="1811"/>
      <c r="AP31" s="1812"/>
      <c r="AQ31" s="1813"/>
      <c r="AR31" s="1210"/>
      <c r="AS31" s="1211"/>
      <c r="AT31" s="1211"/>
      <c r="AU31" s="1211"/>
      <c r="AV31" s="1211"/>
      <c r="AW31" s="1211"/>
      <c r="AX31" s="1211"/>
      <c r="AY31" s="1212"/>
      <c r="AZ31" s="1219"/>
      <c r="BA31" s="1220"/>
      <c r="BB31" s="1220"/>
      <c r="BC31" s="1221"/>
      <c r="BD31" s="1278"/>
      <c r="BE31" s="1211"/>
      <c r="BF31" s="1211"/>
      <c r="BG31" s="1211"/>
      <c r="BH31" s="1762"/>
      <c r="BI31" s="1863"/>
      <c r="BJ31" s="1202"/>
      <c r="BK31" s="1862"/>
      <c r="BL31" s="1864"/>
      <c r="BM31" s="1202"/>
      <c r="BN31" s="1202"/>
      <c r="BO31" s="1202"/>
      <c r="BP31" s="1202"/>
      <c r="BQ31" s="1202"/>
      <c r="BR31" s="1202"/>
      <c r="BS31" s="1202"/>
      <c r="BT31" s="1202"/>
      <c r="BU31" s="1202"/>
      <c r="BV31" s="1202"/>
      <c r="BW31" s="1865"/>
      <c r="BX31" s="1201"/>
      <c r="BY31" s="1202"/>
      <c r="BZ31" s="1202"/>
      <c r="CA31" s="1202"/>
      <c r="CB31" s="1203"/>
    </row>
    <row r="32" spans="1:80" ht="13.5" customHeight="1">
      <c r="A32" s="1451">
        <v>0.45833333333333331</v>
      </c>
      <c r="B32" s="1452"/>
      <c r="C32" s="1453"/>
      <c r="D32" s="1325"/>
      <c r="E32" s="1326"/>
      <c r="F32" s="1326"/>
      <c r="G32" s="1326"/>
      <c r="H32" s="1326"/>
      <c r="I32" s="1326"/>
      <c r="J32" s="1326"/>
      <c r="K32" s="1326"/>
      <c r="L32" s="1561"/>
      <c r="M32" s="1326"/>
      <c r="N32" s="1326"/>
      <c r="O32" s="1686"/>
      <c r="P32" s="1561"/>
      <c r="Q32" s="1326"/>
      <c r="R32" s="1326"/>
      <c r="S32" s="1326"/>
      <c r="T32" s="1562"/>
      <c r="U32" s="1465">
        <v>0.36458333333333331</v>
      </c>
      <c r="V32" s="1455"/>
      <c r="W32" s="1466"/>
      <c r="X32" s="1454" t="s">
        <v>473</v>
      </c>
      <c r="Y32" s="1455"/>
      <c r="Z32" s="1455"/>
      <c r="AA32" s="1455"/>
      <c r="AB32" s="1455"/>
      <c r="AC32" s="1455"/>
      <c r="AD32" s="1455"/>
      <c r="AE32" s="1455"/>
      <c r="AF32" s="1455"/>
      <c r="AG32" s="1455"/>
      <c r="AH32" s="1455"/>
      <c r="AI32" s="1456"/>
      <c r="AJ32" s="1553"/>
      <c r="AK32" s="1554"/>
      <c r="AL32" s="1554"/>
      <c r="AM32" s="1554"/>
      <c r="AN32" s="1555"/>
      <c r="AO32" s="1750" t="s">
        <v>559</v>
      </c>
      <c r="AP32" s="1751"/>
      <c r="AQ32" s="1752"/>
      <c r="AR32" s="1204" t="s">
        <v>478</v>
      </c>
      <c r="AS32" s="1222"/>
      <c r="AT32" s="1222"/>
      <c r="AU32" s="1222"/>
      <c r="AV32" s="1222"/>
      <c r="AW32" s="1222"/>
      <c r="AX32" s="1222"/>
      <c r="AY32" s="1223"/>
      <c r="AZ32" s="1213"/>
      <c r="BA32" s="1214"/>
      <c r="BB32" s="1214"/>
      <c r="BC32" s="1215"/>
      <c r="BD32" s="1844" t="s">
        <v>460</v>
      </c>
      <c r="BE32" s="1255"/>
      <c r="BF32" s="1255"/>
      <c r="BG32" s="1255"/>
      <c r="BH32" s="1845"/>
      <c r="BI32" s="1861">
        <v>0.36458333333333331</v>
      </c>
      <c r="BJ32" s="1202"/>
      <c r="BK32" s="1862"/>
      <c r="BL32" s="1864" t="s">
        <v>473</v>
      </c>
      <c r="BM32" s="1202"/>
      <c r="BN32" s="1202"/>
      <c r="BO32" s="1202"/>
      <c r="BP32" s="1202"/>
      <c r="BQ32" s="1202"/>
      <c r="BR32" s="1202"/>
      <c r="BS32" s="1202"/>
      <c r="BT32" s="1202"/>
      <c r="BU32" s="1202"/>
      <c r="BV32" s="1202"/>
      <c r="BW32" s="1865"/>
      <c r="BX32" s="1925"/>
      <c r="BY32" s="1926"/>
      <c r="BZ32" s="1926"/>
      <c r="CA32" s="1926"/>
      <c r="CB32" s="1927"/>
    </row>
    <row r="33" spans="1:81" ht="10.9" customHeight="1">
      <c r="A33" s="1451"/>
      <c r="B33" s="1452"/>
      <c r="C33" s="1453"/>
      <c r="D33" s="1327"/>
      <c r="E33" s="1328"/>
      <c r="F33" s="1328"/>
      <c r="G33" s="1328"/>
      <c r="H33" s="1328"/>
      <c r="I33" s="1328"/>
      <c r="J33" s="1328"/>
      <c r="K33" s="1328"/>
      <c r="L33" s="1482"/>
      <c r="M33" s="1328"/>
      <c r="N33" s="1328"/>
      <c r="O33" s="1763"/>
      <c r="P33" s="1482"/>
      <c r="Q33" s="1328"/>
      <c r="R33" s="1328"/>
      <c r="S33" s="1328"/>
      <c r="T33" s="1483"/>
      <c r="U33" s="1467"/>
      <c r="V33" s="1455"/>
      <c r="W33" s="1466"/>
      <c r="X33" s="1454"/>
      <c r="Y33" s="1455"/>
      <c r="Z33" s="1455"/>
      <c r="AA33" s="1455"/>
      <c r="AB33" s="1455"/>
      <c r="AC33" s="1455"/>
      <c r="AD33" s="1455"/>
      <c r="AE33" s="1455"/>
      <c r="AF33" s="1455"/>
      <c r="AG33" s="1455"/>
      <c r="AH33" s="1455"/>
      <c r="AI33" s="1456"/>
      <c r="AJ33" s="1553"/>
      <c r="AK33" s="1554"/>
      <c r="AL33" s="1554"/>
      <c r="AM33" s="1554"/>
      <c r="AN33" s="1555"/>
      <c r="AO33" s="1753"/>
      <c r="AP33" s="1754"/>
      <c r="AQ33" s="1755"/>
      <c r="AR33" s="1224"/>
      <c r="AS33" s="1225"/>
      <c r="AT33" s="1225"/>
      <c r="AU33" s="1225"/>
      <c r="AV33" s="1225"/>
      <c r="AW33" s="1225"/>
      <c r="AX33" s="1225"/>
      <c r="AY33" s="1226"/>
      <c r="AZ33" s="1216"/>
      <c r="BA33" s="1217"/>
      <c r="BB33" s="1217"/>
      <c r="BC33" s="1218"/>
      <c r="BD33" s="1846"/>
      <c r="BE33" s="1258"/>
      <c r="BF33" s="1258"/>
      <c r="BG33" s="1258"/>
      <c r="BH33" s="1847"/>
      <c r="BI33" s="1863"/>
      <c r="BJ33" s="1202"/>
      <c r="BK33" s="1862"/>
      <c r="BL33" s="1864"/>
      <c r="BM33" s="1202"/>
      <c r="BN33" s="1202"/>
      <c r="BO33" s="1202"/>
      <c r="BP33" s="1202"/>
      <c r="BQ33" s="1202"/>
      <c r="BR33" s="1202"/>
      <c r="BS33" s="1202"/>
      <c r="BT33" s="1202"/>
      <c r="BU33" s="1202"/>
      <c r="BV33" s="1202"/>
      <c r="BW33" s="1865"/>
      <c r="BX33" s="1925"/>
      <c r="BY33" s="1926"/>
      <c r="BZ33" s="1926"/>
      <c r="CA33" s="1926"/>
      <c r="CB33" s="1927"/>
    </row>
    <row r="34" spans="1:81" ht="10.9" customHeight="1">
      <c r="A34" s="1451"/>
      <c r="B34" s="1452"/>
      <c r="C34" s="1453"/>
      <c r="D34" s="1327"/>
      <c r="E34" s="1328"/>
      <c r="F34" s="1328"/>
      <c r="G34" s="1328"/>
      <c r="H34" s="1328"/>
      <c r="I34" s="1328"/>
      <c r="J34" s="1328"/>
      <c r="K34" s="1328"/>
      <c r="L34" s="1482"/>
      <c r="M34" s="1328"/>
      <c r="N34" s="1328"/>
      <c r="O34" s="1763"/>
      <c r="P34" s="1482"/>
      <c r="Q34" s="1328"/>
      <c r="R34" s="1328"/>
      <c r="S34" s="1328"/>
      <c r="T34" s="1483"/>
      <c r="U34" s="1467"/>
      <c r="V34" s="1455"/>
      <c r="W34" s="1466"/>
      <c r="X34" s="1454"/>
      <c r="Y34" s="1455"/>
      <c r="Z34" s="1455"/>
      <c r="AA34" s="1455"/>
      <c r="AB34" s="1455"/>
      <c r="AC34" s="1455"/>
      <c r="AD34" s="1455"/>
      <c r="AE34" s="1455"/>
      <c r="AF34" s="1455"/>
      <c r="AG34" s="1455"/>
      <c r="AH34" s="1455"/>
      <c r="AI34" s="1456"/>
      <c r="AJ34" s="1553"/>
      <c r="AK34" s="1554"/>
      <c r="AL34" s="1554"/>
      <c r="AM34" s="1554"/>
      <c r="AN34" s="1555"/>
      <c r="AO34" s="1753"/>
      <c r="AP34" s="1754"/>
      <c r="AQ34" s="1755"/>
      <c r="AR34" s="1224"/>
      <c r="AS34" s="1225"/>
      <c r="AT34" s="1225"/>
      <c r="AU34" s="1225"/>
      <c r="AV34" s="1225"/>
      <c r="AW34" s="1225"/>
      <c r="AX34" s="1225"/>
      <c r="AY34" s="1226"/>
      <c r="AZ34" s="1216"/>
      <c r="BA34" s="1217"/>
      <c r="BB34" s="1217"/>
      <c r="BC34" s="1218"/>
      <c r="BD34" s="1846"/>
      <c r="BE34" s="1258"/>
      <c r="BF34" s="1258"/>
      <c r="BG34" s="1258"/>
      <c r="BH34" s="1847"/>
      <c r="BI34" s="1863"/>
      <c r="BJ34" s="1202"/>
      <c r="BK34" s="1862"/>
      <c r="BL34" s="1864"/>
      <c r="BM34" s="1202"/>
      <c r="BN34" s="1202"/>
      <c r="BO34" s="1202"/>
      <c r="BP34" s="1202"/>
      <c r="BQ34" s="1202"/>
      <c r="BR34" s="1202"/>
      <c r="BS34" s="1202"/>
      <c r="BT34" s="1202"/>
      <c r="BU34" s="1202"/>
      <c r="BV34" s="1202"/>
      <c r="BW34" s="1865"/>
      <c r="BX34" s="1925"/>
      <c r="BY34" s="1926"/>
      <c r="BZ34" s="1926"/>
      <c r="CA34" s="1926"/>
      <c r="CB34" s="1927"/>
    </row>
    <row r="35" spans="1:81" ht="10.9" customHeight="1" thickBot="1">
      <c r="A35" s="1460"/>
      <c r="B35" s="1461"/>
      <c r="C35" s="1462"/>
      <c r="D35" s="1329"/>
      <c r="E35" s="1330"/>
      <c r="F35" s="1330"/>
      <c r="G35" s="1330"/>
      <c r="H35" s="1330"/>
      <c r="I35" s="1330"/>
      <c r="J35" s="1330"/>
      <c r="K35" s="1330"/>
      <c r="L35" s="1563"/>
      <c r="M35" s="1330"/>
      <c r="N35" s="1330"/>
      <c r="O35" s="1687"/>
      <c r="P35" s="1563"/>
      <c r="Q35" s="1330"/>
      <c r="R35" s="1330"/>
      <c r="S35" s="1330"/>
      <c r="T35" s="1564"/>
      <c r="U35" s="1559"/>
      <c r="V35" s="1458"/>
      <c r="W35" s="1560"/>
      <c r="X35" s="1457"/>
      <c r="Y35" s="1458"/>
      <c r="Z35" s="1458"/>
      <c r="AA35" s="1458"/>
      <c r="AB35" s="1458"/>
      <c r="AC35" s="1458"/>
      <c r="AD35" s="1458"/>
      <c r="AE35" s="1458"/>
      <c r="AF35" s="1458"/>
      <c r="AG35" s="1458"/>
      <c r="AH35" s="1458"/>
      <c r="AI35" s="1459"/>
      <c r="AJ35" s="1556"/>
      <c r="AK35" s="1557"/>
      <c r="AL35" s="1557"/>
      <c r="AM35" s="1557"/>
      <c r="AN35" s="1558"/>
      <c r="AO35" s="1756"/>
      <c r="AP35" s="1757"/>
      <c r="AQ35" s="1758"/>
      <c r="AR35" s="1227"/>
      <c r="AS35" s="1228"/>
      <c r="AT35" s="1228"/>
      <c r="AU35" s="1228"/>
      <c r="AV35" s="1228"/>
      <c r="AW35" s="1228"/>
      <c r="AX35" s="1228"/>
      <c r="AY35" s="1229"/>
      <c r="AZ35" s="1230"/>
      <c r="BA35" s="1231"/>
      <c r="BB35" s="1231"/>
      <c r="BC35" s="1232"/>
      <c r="BD35" s="1848"/>
      <c r="BE35" s="1849"/>
      <c r="BF35" s="1849"/>
      <c r="BG35" s="1849"/>
      <c r="BH35" s="1850"/>
      <c r="BI35" s="1866"/>
      <c r="BJ35" s="1867"/>
      <c r="BK35" s="1868"/>
      <c r="BL35" s="1869"/>
      <c r="BM35" s="1867"/>
      <c r="BN35" s="1867"/>
      <c r="BO35" s="1867"/>
      <c r="BP35" s="1867"/>
      <c r="BQ35" s="1867"/>
      <c r="BR35" s="1867"/>
      <c r="BS35" s="1867"/>
      <c r="BT35" s="1867"/>
      <c r="BU35" s="1867"/>
      <c r="BV35" s="1867"/>
      <c r="BW35" s="1870"/>
      <c r="BX35" s="1928"/>
      <c r="BY35" s="1929"/>
      <c r="BZ35" s="1929"/>
      <c r="CA35" s="1929"/>
      <c r="CB35" s="1930"/>
    </row>
    <row r="36" spans="1:81" ht="10.9" customHeight="1">
      <c r="A36" s="1266" t="s">
        <v>442</v>
      </c>
      <c r="B36" s="1267"/>
      <c r="C36" s="1267"/>
      <c r="D36" s="1267"/>
      <c r="E36" s="1267"/>
      <c r="F36" s="1267"/>
      <c r="G36" s="1267"/>
      <c r="H36" s="1267"/>
      <c r="I36" s="1267"/>
      <c r="J36" s="1267"/>
      <c r="K36" s="1267"/>
      <c r="L36" s="1267"/>
      <c r="M36" s="1267"/>
      <c r="N36" s="1267"/>
      <c r="O36" s="1267"/>
      <c r="P36" s="1267"/>
      <c r="Q36" s="1267"/>
      <c r="R36" s="1267"/>
      <c r="S36" s="1267"/>
      <c r="T36" s="1268"/>
      <c r="U36" s="1442" t="s">
        <v>441</v>
      </c>
      <c r="V36" s="1443"/>
      <c r="W36" s="1443"/>
      <c r="X36" s="1443"/>
      <c r="Y36" s="1443"/>
      <c r="Z36" s="1443"/>
      <c r="AA36" s="1443"/>
      <c r="AB36" s="1443"/>
      <c r="AC36" s="1443"/>
      <c r="AD36" s="1443"/>
      <c r="AE36" s="1443"/>
      <c r="AF36" s="1443"/>
      <c r="AG36" s="1443"/>
      <c r="AH36" s="1443"/>
      <c r="AI36" s="1443"/>
      <c r="AJ36" s="1443"/>
      <c r="AK36" s="1443"/>
      <c r="AL36" s="1443"/>
      <c r="AM36" s="1443"/>
      <c r="AN36" s="1444"/>
      <c r="AO36" s="1266" t="s">
        <v>442</v>
      </c>
      <c r="AP36" s="1267"/>
      <c r="AQ36" s="1267"/>
      <c r="AR36" s="1267"/>
      <c r="AS36" s="1267"/>
      <c r="AT36" s="1267"/>
      <c r="AU36" s="1267"/>
      <c r="AV36" s="1267"/>
      <c r="AW36" s="1267"/>
      <c r="AX36" s="1267"/>
      <c r="AY36" s="1267"/>
      <c r="AZ36" s="1267"/>
      <c r="BA36" s="1267"/>
      <c r="BB36" s="1267"/>
      <c r="BC36" s="1267"/>
      <c r="BD36" s="1267"/>
      <c r="BE36" s="1267"/>
      <c r="BF36" s="1267"/>
      <c r="BG36" s="1267"/>
      <c r="BH36" s="1268"/>
      <c r="BI36" s="1442" t="s">
        <v>441</v>
      </c>
      <c r="BJ36" s="1443"/>
      <c r="BK36" s="1443"/>
      <c r="BL36" s="1443"/>
      <c r="BM36" s="1443"/>
      <c r="BN36" s="1443"/>
      <c r="BO36" s="1443"/>
      <c r="BP36" s="1443"/>
      <c r="BQ36" s="1443"/>
      <c r="BR36" s="1443"/>
      <c r="BS36" s="1443"/>
      <c r="BT36" s="1443"/>
      <c r="BU36" s="1443"/>
      <c r="BV36" s="1443"/>
      <c r="BW36" s="1443"/>
      <c r="BX36" s="1443"/>
      <c r="BY36" s="1443"/>
      <c r="BZ36" s="1443"/>
      <c r="CA36" s="1443"/>
      <c r="CB36" s="1444"/>
    </row>
    <row r="37" spans="1:81" ht="13.5" customHeight="1">
      <c r="A37" s="1269"/>
      <c r="B37" s="1270"/>
      <c r="C37" s="1270"/>
      <c r="D37" s="1270"/>
      <c r="E37" s="1270"/>
      <c r="F37" s="1270"/>
      <c r="G37" s="1270"/>
      <c r="H37" s="1270"/>
      <c r="I37" s="1270"/>
      <c r="J37" s="1270"/>
      <c r="K37" s="1270"/>
      <c r="L37" s="1270"/>
      <c r="M37" s="1270"/>
      <c r="N37" s="1270"/>
      <c r="O37" s="1270"/>
      <c r="P37" s="1270"/>
      <c r="Q37" s="1270"/>
      <c r="R37" s="1270"/>
      <c r="S37" s="1270"/>
      <c r="T37" s="1271"/>
      <c r="U37" s="1445"/>
      <c r="V37" s="1446"/>
      <c r="W37" s="1446"/>
      <c r="X37" s="1446"/>
      <c r="Y37" s="1446"/>
      <c r="Z37" s="1446"/>
      <c r="AA37" s="1446"/>
      <c r="AB37" s="1446"/>
      <c r="AC37" s="1446"/>
      <c r="AD37" s="1446"/>
      <c r="AE37" s="1446"/>
      <c r="AF37" s="1446"/>
      <c r="AG37" s="1446"/>
      <c r="AH37" s="1446"/>
      <c r="AI37" s="1446"/>
      <c r="AJ37" s="1446"/>
      <c r="AK37" s="1446"/>
      <c r="AL37" s="1446"/>
      <c r="AM37" s="1446"/>
      <c r="AN37" s="1447"/>
      <c r="AO37" s="1269"/>
      <c r="AP37" s="1270"/>
      <c r="AQ37" s="1270"/>
      <c r="AR37" s="1270"/>
      <c r="AS37" s="1270"/>
      <c r="AT37" s="1270"/>
      <c r="AU37" s="1270"/>
      <c r="AV37" s="1270"/>
      <c r="AW37" s="1270"/>
      <c r="AX37" s="1270"/>
      <c r="AY37" s="1270"/>
      <c r="AZ37" s="1270"/>
      <c r="BA37" s="1270"/>
      <c r="BB37" s="1270"/>
      <c r="BC37" s="1270"/>
      <c r="BD37" s="1270"/>
      <c r="BE37" s="1270"/>
      <c r="BF37" s="1270"/>
      <c r="BG37" s="1270"/>
      <c r="BH37" s="1271"/>
      <c r="BI37" s="1445"/>
      <c r="BJ37" s="1446"/>
      <c r="BK37" s="1446"/>
      <c r="BL37" s="1446"/>
      <c r="BM37" s="1446"/>
      <c r="BN37" s="1446"/>
      <c r="BO37" s="1446"/>
      <c r="BP37" s="1446"/>
      <c r="BQ37" s="1446"/>
      <c r="BR37" s="1446"/>
      <c r="BS37" s="1446"/>
      <c r="BT37" s="1446"/>
      <c r="BU37" s="1446"/>
      <c r="BV37" s="1446"/>
      <c r="BW37" s="1446"/>
      <c r="BX37" s="1446"/>
      <c r="BY37" s="1446"/>
      <c r="BZ37" s="1446"/>
      <c r="CA37" s="1446"/>
      <c r="CB37" s="1447"/>
    </row>
    <row r="38" spans="1:81" ht="14.25" customHeight="1" thickBot="1">
      <c r="A38" s="1269"/>
      <c r="B38" s="1270"/>
      <c r="C38" s="1270"/>
      <c r="D38" s="1270"/>
      <c r="E38" s="1270"/>
      <c r="F38" s="1270"/>
      <c r="G38" s="1270"/>
      <c r="H38" s="1270"/>
      <c r="I38" s="1270"/>
      <c r="J38" s="1270"/>
      <c r="K38" s="1270"/>
      <c r="L38" s="1270"/>
      <c r="M38" s="1270"/>
      <c r="N38" s="1270"/>
      <c r="O38" s="1270"/>
      <c r="P38" s="1270"/>
      <c r="Q38" s="1270"/>
      <c r="R38" s="1270"/>
      <c r="S38" s="1270"/>
      <c r="T38" s="1271"/>
      <c r="U38" s="1445"/>
      <c r="V38" s="1446"/>
      <c r="W38" s="1446"/>
      <c r="X38" s="1446"/>
      <c r="Y38" s="1446"/>
      <c r="Z38" s="1446"/>
      <c r="AA38" s="1446"/>
      <c r="AB38" s="1446"/>
      <c r="AC38" s="1446"/>
      <c r="AD38" s="1446"/>
      <c r="AE38" s="1446"/>
      <c r="AF38" s="1446"/>
      <c r="AG38" s="1446"/>
      <c r="AH38" s="1446"/>
      <c r="AI38" s="1446"/>
      <c r="AJ38" s="1446"/>
      <c r="AK38" s="1446"/>
      <c r="AL38" s="1446"/>
      <c r="AM38" s="1446"/>
      <c r="AN38" s="1447"/>
      <c r="AO38" s="1269"/>
      <c r="AP38" s="1270"/>
      <c r="AQ38" s="1270"/>
      <c r="AR38" s="1270"/>
      <c r="AS38" s="1270"/>
      <c r="AT38" s="1270"/>
      <c r="AU38" s="1270"/>
      <c r="AV38" s="1270"/>
      <c r="AW38" s="1270"/>
      <c r="AX38" s="1270"/>
      <c r="AY38" s="1270"/>
      <c r="AZ38" s="1270"/>
      <c r="BA38" s="1270"/>
      <c r="BB38" s="1270"/>
      <c r="BC38" s="1270"/>
      <c r="BD38" s="1270"/>
      <c r="BE38" s="1270"/>
      <c r="BF38" s="1270"/>
      <c r="BG38" s="1270"/>
      <c r="BH38" s="1271"/>
      <c r="BI38" s="1445"/>
      <c r="BJ38" s="1446"/>
      <c r="BK38" s="1446"/>
      <c r="BL38" s="1446"/>
      <c r="BM38" s="1446"/>
      <c r="BN38" s="1446"/>
      <c r="BO38" s="1446"/>
      <c r="BP38" s="1446"/>
      <c r="BQ38" s="1446"/>
      <c r="BR38" s="1446"/>
      <c r="BS38" s="1446"/>
      <c r="BT38" s="1446"/>
      <c r="BU38" s="1446"/>
      <c r="BV38" s="1446"/>
      <c r="BW38" s="1446"/>
      <c r="BX38" s="1446"/>
      <c r="BY38" s="1446"/>
      <c r="BZ38" s="1446"/>
      <c r="CA38" s="1446"/>
      <c r="CB38" s="1447"/>
    </row>
    <row r="39" spans="1:81" ht="14.25" customHeight="1" thickTop="1">
      <c r="A39" s="1527"/>
      <c r="B39" s="1477"/>
      <c r="C39" s="1528"/>
      <c r="D39" s="1688"/>
      <c r="E39" s="1477"/>
      <c r="F39" s="1477"/>
      <c r="G39" s="1477"/>
      <c r="H39" s="1477"/>
      <c r="I39" s="1477"/>
      <c r="J39" s="1477"/>
      <c r="K39" s="1689"/>
      <c r="L39" s="1477"/>
      <c r="M39" s="1477"/>
      <c r="N39" s="1477"/>
      <c r="O39" s="1689"/>
      <c r="P39" s="1476"/>
      <c r="Q39" s="1477"/>
      <c r="R39" s="1477"/>
      <c r="S39" s="1477"/>
      <c r="T39" s="1478"/>
      <c r="U39" s="1448">
        <v>0.375</v>
      </c>
      <c r="V39" s="1449"/>
      <c r="W39" s="1450"/>
      <c r="X39" s="1973"/>
      <c r="Y39" s="1516"/>
      <c r="Z39" s="1516"/>
      <c r="AA39" s="1516"/>
      <c r="AB39" s="1516"/>
      <c r="AC39" s="1516"/>
      <c r="AD39" s="1516"/>
      <c r="AE39" s="1516"/>
      <c r="AF39" s="1515"/>
      <c r="AG39" s="1516"/>
      <c r="AH39" s="1516"/>
      <c r="AI39" s="1980"/>
      <c r="AJ39" s="1515"/>
      <c r="AK39" s="1516"/>
      <c r="AL39" s="1516"/>
      <c r="AM39" s="1516"/>
      <c r="AN39" s="1517"/>
      <c r="AO39" s="1527"/>
      <c r="AP39" s="1477"/>
      <c r="AQ39" s="1528"/>
      <c r="AR39" s="1688"/>
      <c r="AS39" s="1477"/>
      <c r="AT39" s="1477"/>
      <c r="AU39" s="1477"/>
      <c r="AV39" s="1477"/>
      <c r="AW39" s="1477"/>
      <c r="AX39" s="1477"/>
      <c r="AY39" s="1689"/>
      <c r="AZ39" s="1477"/>
      <c r="BA39" s="1477"/>
      <c r="BB39" s="1477"/>
      <c r="BC39" s="1689"/>
      <c r="BD39" s="1476"/>
      <c r="BE39" s="1477"/>
      <c r="BF39" s="1477"/>
      <c r="BG39" s="1477"/>
      <c r="BH39" s="1478"/>
      <c r="BI39" s="1852" t="s">
        <v>467</v>
      </c>
      <c r="BJ39" s="1853"/>
      <c r="BK39" s="1854"/>
      <c r="BL39" s="1245" t="s">
        <v>487</v>
      </c>
      <c r="BM39" s="1246"/>
      <c r="BN39" s="1246"/>
      <c r="BO39" s="1246"/>
      <c r="BP39" s="1246"/>
      <c r="BQ39" s="1246"/>
      <c r="BR39" s="1246"/>
      <c r="BS39" s="1246"/>
      <c r="BT39" s="1249" t="s">
        <v>488</v>
      </c>
      <c r="BU39" s="1246"/>
      <c r="BV39" s="1246"/>
      <c r="BW39" s="1250"/>
      <c r="BX39" s="1782" t="s">
        <v>560</v>
      </c>
      <c r="BY39" s="1477"/>
      <c r="BZ39" s="1477"/>
      <c r="CA39" s="1477"/>
      <c r="CB39" s="1478"/>
      <c r="CC39" s="24" t="s">
        <v>444</v>
      </c>
    </row>
    <row r="40" spans="1:81" ht="13.5">
      <c r="A40" s="1529"/>
      <c r="B40" s="1217"/>
      <c r="C40" s="1530"/>
      <c r="D40" s="1690"/>
      <c r="E40" s="1220"/>
      <c r="F40" s="1220"/>
      <c r="G40" s="1220"/>
      <c r="H40" s="1220"/>
      <c r="I40" s="1220"/>
      <c r="J40" s="1220"/>
      <c r="K40" s="1221"/>
      <c r="L40" s="1220"/>
      <c r="M40" s="1220"/>
      <c r="N40" s="1220"/>
      <c r="O40" s="1221"/>
      <c r="P40" s="1216"/>
      <c r="Q40" s="1217"/>
      <c r="R40" s="1217"/>
      <c r="S40" s="1217"/>
      <c r="T40" s="1479"/>
      <c r="U40" s="1451"/>
      <c r="V40" s="1452"/>
      <c r="W40" s="1453"/>
      <c r="X40" s="1327"/>
      <c r="Y40" s="1328"/>
      <c r="Z40" s="1328"/>
      <c r="AA40" s="1328"/>
      <c r="AB40" s="1328"/>
      <c r="AC40" s="1328"/>
      <c r="AD40" s="1328"/>
      <c r="AE40" s="1328"/>
      <c r="AF40" s="1482"/>
      <c r="AG40" s="1328"/>
      <c r="AH40" s="1328"/>
      <c r="AI40" s="1763"/>
      <c r="AJ40" s="1482"/>
      <c r="AK40" s="1328"/>
      <c r="AL40" s="1328"/>
      <c r="AM40" s="1328"/>
      <c r="AN40" s="1483"/>
      <c r="AO40" s="1529"/>
      <c r="AP40" s="1217"/>
      <c r="AQ40" s="1530"/>
      <c r="AR40" s="1690"/>
      <c r="AS40" s="1220"/>
      <c r="AT40" s="1220"/>
      <c r="AU40" s="1220"/>
      <c r="AV40" s="1220"/>
      <c r="AW40" s="1220"/>
      <c r="AX40" s="1220"/>
      <c r="AY40" s="1221"/>
      <c r="AZ40" s="1220"/>
      <c r="BA40" s="1220"/>
      <c r="BB40" s="1220"/>
      <c r="BC40" s="1221"/>
      <c r="BD40" s="1216"/>
      <c r="BE40" s="1217"/>
      <c r="BF40" s="1217"/>
      <c r="BG40" s="1217"/>
      <c r="BH40" s="1479"/>
      <c r="BI40" s="1855"/>
      <c r="BJ40" s="1856"/>
      <c r="BK40" s="1857"/>
      <c r="BL40" s="1224"/>
      <c r="BM40" s="1225"/>
      <c r="BN40" s="1225"/>
      <c r="BO40" s="1225"/>
      <c r="BP40" s="1225"/>
      <c r="BQ40" s="1225"/>
      <c r="BR40" s="1225"/>
      <c r="BS40" s="1225"/>
      <c r="BT40" s="1251"/>
      <c r="BU40" s="1225"/>
      <c r="BV40" s="1225"/>
      <c r="BW40" s="1226"/>
      <c r="BX40" s="1216"/>
      <c r="BY40" s="1217"/>
      <c r="BZ40" s="1217"/>
      <c r="CA40" s="1217"/>
      <c r="CB40" s="1479"/>
      <c r="CC40" s="24" t="s">
        <v>445</v>
      </c>
    </row>
    <row r="41" spans="1:81" ht="13.5">
      <c r="A41" s="1465">
        <v>0.51388888888888895</v>
      </c>
      <c r="B41" s="1493"/>
      <c r="C41" s="1494"/>
      <c r="D41" s="1484" t="s">
        <v>443</v>
      </c>
      <c r="E41" s="1485"/>
      <c r="F41" s="1485"/>
      <c r="G41" s="1485"/>
      <c r="H41" s="1485"/>
      <c r="I41" s="1485"/>
      <c r="J41" s="1485"/>
      <c r="K41" s="1486"/>
      <c r="L41" s="426"/>
      <c r="M41" s="426"/>
      <c r="N41" s="426"/>
      <c r="O41" s="427"/>
      <c r="P41" s="1474" t="str">
        <f>IF(N42="有", "体育館", "")</f>
        <v>体育館</v>
      </c>
      <c r="Q41" s="1455"/>
      <c r="R41" s="1455"/>
      <c r="S41" s="1455"/>
      <c r="T41" s="1475"/>
      <c r="U41" s="1451"/>
      <c r="V41" s="1452"/>
      <c r="W41" s="1453"/>
      <c r="X41" s="1974"/>
      <c r="Y41" s="1519"/>
      <c r="Z41" s="1519"/>
      <c r="AA41" s="1519"/>
      <c r="AB41" s="1519"/>
      <c r="AC41" s="1519"/>
      <c r="AD41" s="1519"/>
      <c r="AE41" s="1519"/>
      <c r="AF41" s="1518"/>
      <c r="AG41" s="1519"/>
      <c r="AH41" s="1519"/>
      <c r="AI41" s="1764"/>
      <c r="AJ41" s="1518"/>
      <c r="AK41" s="1519"/>
      <c r="AL41" s="1519"/>
      <c r="AM41" s="1519"/>
      <c r="AN41" s="1520"/>
      <c r="AO41" s="1741">
        <v>0.51388888888888895</v>
      </c>
      <c r="AP41" s="1742"/>
      <c r="AQ41" s="1743"/>
      <c r="AR41" s="1254" t="s">
        <v>443</v>
      </c>
      <c r="AS41" s="1255"/>
      <c r="AT41" s="1255"/>
      <c r="AU41" s="1255"/>
      <c r="AV41" s="1255"/>
      <c r="AW41" s="1255"/>
      <c r="AX41" s="1255"/>
      <c r="AY41" s="1256"/>
      <c r="AZ41" s="315"/>
      <c r="BA41" s="315"/>
      <c r="BB41" s="315"/>
      <c r="BC41" s="316"/>
      <c r="BD41" s="1272" t="str">
        <f>IF(BB42="有", "体育館", "")</f>
        <v>体育館</v>
      </c>
      <c r="BE41" s="1273"/>
      <c r="BF41" s="1273"/>
      <c r="BG41" s="1273"/>
      <c r="BH41" s="1274"/>
      <c r="BI41" s="1858"/>
      <c r="BJ41" s="1859"/>
      <c r="BK41" s="1860"/>
      <c r="BL41" s="1247"/>
      <c r="BM41" s="1248"/>
      <c r="BN41" s="1248"/>
      <c r="BO41" s="1248"/>
      <c r="BP41" s="1248"/>
      <c r="BQ41" s="1248"/>
      <c r="BR41" s="1248"/>
      <c r="BS41" s="1248"/>
      <c r="BT41" s="1252"/>
      <c r="BU41" s="1248"/>
      <c r="BV41" s="1248"/>
      <c r="BW41" s="1253"/>
      <c r="BX41" s="1219"/>
      <c r="BY41" s="1220"/>
      <c r="BZ41" s="1220"/>
      <c r="CA41" s="1220"/>
      <c r="CB41" s="1843"/>
    </row>
    <row r="42" spans="1:81" ht="13.5" customHeight="1">
      <c r="A42" s="1465"/>
      <c r="B42" s="1493"/>
      <c r="C42" s="1494"/>
      <c r="D42" s="1487"/>
      <c r="E42" s="1488"/>
      <c r="F42" s="1488"/>
      <c r="G42" s="1488"/>
      <c r="H42" s="1488"/>
      <c r="I42" s="1488"/>
      <c r="J42" s="1488"/>
      <c r="K42" s="1489"/>
      <c r="L42" s="428"/>
      <c r="M42" s="428" t="s">
        <v>446</v>
      </c>
      <c r="N42" s="424" t="s">
        <v>649</v>
      </c>
      <c r="O42" s="429" t="s">
        <v>447</v>
      </c>
      <c r="P42" s="1474"/>
      <c r="Q42" s="1455"/>
      <c r="R42" s="1455"/>
      <c r="S42" s="1455"/>
      <c r="T42" s="1475"/>
      <c r="U42" s="1521" t="s">
        <v>458</v>
      </c>
      <c r="V42" s="1522"/>
      <c r="W42" s="1523"/>
      <c r="X42" s="1298"/>
      <c r="Y42" s="1299"/>
      <c r="Z42" s="1299"/>
      <c r="AA42" s="1299"/>
      <c r="AB42" s="1299"/>
      <c r="AC42" s="1299"/>
      <c r="AD42" s="1299"/>
      <c r="AE42" s="1299"/>
      <c r="AF42" s="1561"/>
      <c r="AG42" s="1326"/>
      <c r="AH42" s="1326"/>
      <c r="AI42" s="1686"/>
      <c r="AJ42" s="1561"/>
      <c r="AK42" s="1326"/>
      <c r="AL42" s="1326"/>
      <c r="AM42" s="1326"/>
      <c r="AN42" s="1562"/>
      <c r="AO42" s="1741"/>
      <c r="AP42" s="1742"/>
      <c r="AQ42" s="1743"/>
      <c r="AR42" s="1257"/>
      <c r="AS42" s="1258"/>
      <c r="AT42" s="1258"/>
      <c r="AU42" s="1258"/>
      <c r="AV42" s="1258"/>
      <c r="AW42" s="1258"/>
      <c r="AX42" s="1258"/>
      <c r="AY42" s="1259"/>
      <c r="AZ42" s="317"/>
      <c r="BA42" s="317" t="s">
        <v>446</v>
      </c>
      <c r="BB42" s="317" t="s">
        <v>444</v>
      </c>
      <c r="BC42" s="318" t="s">
        <v>447</v>
      </c>
      <c r="BD42" s="1272"/>
      <c r="BE42" s="1273"/>
      <c r="BF42" s="1273"/>
      <c r="BG42" s="1273"/>
      <c r="BH42" s="1274"/>
      <c r="BI42" s="1750" t="s">
        <v>458</v>
      </c>
      <c r="BJ42" s="1751"/>
      <c r="BK42" s="1752"/>
      <c r="BL42" s="1233"/>
      <c r="BM42" s="1234"/>
      <c r="BN42" s="1234"/>
      <c r="BO42" s="1234"/>
      <c r="BP42" s="1234"/>
      <c r="BQ42" s="1234"/>
      <c r="BR42" s="1234"/>
      <c r="BS42" s="1234"/>
      <c r="BT42" s="1213"/>
      <c r="BU42" s="1214"/>
      <c r="BV42" s="1214"/>
      <c r="BW42" s="1215"/>
      <c r="BX42" s="1213"/>
      <c r="BY42" s="1214"/>
      <c r="BZ42" s="1214"/>
      <c r="CA42" s="1214"/>
      <c r="CB42" s="1851"/>
    </row>
    <row r="43" spans="1:81" ht="13.5">
      <c r="A43" s="1465"/>
      <c r="B43" s="1493"/>
      <c r="C43" s="1494"/>
      <c r="D43" s="1490"/>
      <c r="E43" s="1491"/>
      <c r="F43" s="1491"/>
      <c r="G43" s="1491"/>
      <c r="H43" s="1491"/>
      <c r="I43" s="1491"/>
      <c r="J43" s="1491"/>
      <c r="K43" s="1492"/>
      <c r="L43" s="430"/>
      <c r="M43" s="430"/>
      <c r="N43" s="431"/>
      <c r="O43" s="432"/>
      <c r="P43" s="1474"/>
      <c r="Q43" s="1455"/>
      <c r="R43" s="1455"/>
      <c r="S43" s="1455"/>
      <c r="T43" s="1475"/>
      <c r="U43" s="1451"/>
      <c r="V43" s="1452"/>
      <c r="W43" s="1453"/>
      <c r="X43" s="1300"/>
      <c r="Y43" s="1301"/>
      <c r="Z43" s="1301"/>
      <c r="AA43" s="1301"/>
      <c r="AB43" s="1301"/>
      <c r="AC43" s="1301"/>
      <c r="AD43" s="1301"/>
      <c r="AE43" s="1301"/>
      <c r="AF43" s="1482"/>
      <c r="AG43" s="1328"/>
      <c r="AH43" s="1328"/>
      <c r="AI43" s="1763"/>
      <c r="AJ43" s="1482"/>
      <c r="AK43" s="1328"/>
      <c r="AL43" s="1328"/>
      <c r="AM43" s="1328"/>
      <c r="AN43" s="1483"/>
      <c r="AO43" s="1741"/>
      <c r="AP43" s="1742"/>
      <c r="AQ43" s="1743"/>
      <c r="AR43" s="1260"/>
      <c r="AS43" s="1261"/>
      <c r="AT43" s="1261"/>
      <c r="AU43" s="1261"/>
      <c r="AV43" s="1261"/>
      <c r="AW43" s="1261"/>
      <c r="AX43" s="1261"/>
      <c r="AY43" s="1262"/>
      <c r="AZ43" s="319"/>
      <c r="BA43" s="319"/>
      <c r="BB43" s="320"/>
      <c r="BC43" s="321"/>
      <c r="BD43" s="1272"/>
      <c r="BE43" s="1273"/>
      <c r="BF43" s="1273"/>
      <c r="BG43" s="1273"/>
      <c r="BH43" s="1274"/>
      <c r="BI43" s="1753"/>
      <c r="BJ43" s="1754"/>
      <c r="BK43" s="1755"/>
      <c r="BL43" s="1235"/>
      <c r="BM43" s="1236"/>
      <c r="BN43" s="1236"/>
      <c r="BO43" s="1236"/>
      <c r="BP43" s="1236"/>
      <c r="BQ43" s="1236"/>
      <c r="BR43" s="1236"/>
      <c r="BS43" s="1236"/>
      <c r="BT43" s="1216"/>
      <c r="BU43" s="1217"/>
      <c r="BV43" s="1217"/>
      <c r="BW43" s="1218"/>
      <c r="BX43" s="1216"/>
      <c r="BY43" s="1217"/>
      <c r="BZ43" s="1217"/>
      <c r="CA43" s="1217"/>
      <c r="CB43" s="1479"/>
    </row>
    <row r="44" spans="1:81" ht="13.5">
      <c r="A44" s="1465">
        <v>0.52083333333333337</v>
      </c>
      <c r="B44" s="1455"/>
      <c r="C44" s="1466"/>
      <c r="D44" s="1484" t="s">
        <v>448</v>
      </c>
      <c r="E44" s="1485"/>
      <c r="F44" s="1485"/>
      <c r="G44" s="1485"/>
      <c r="H44" s="1485"/>
      <c r="I44" s="1485"/>
      <c r="J44" s="1485"/>
      <c r="K44" s="1486"/>
      <c r="L44" s="426"/>
      <c r="M44" s="426"/>
      <c r="N44" s="426"/>
      <c r="O44" s="427"/>
      <c r="P44" s="1474" t="str">
        <f>IF(N45="有", "中央ホール", "")</f>
        <v>中央ホール</v>
      </c>
      <c r="Q44" s="1455"/>
      <c r="R44" s="1455"/>
      <c r="S44" s="1455"/>
      <c r="T44" s="1475"/>
      <c r="U44" s="1524"/>
      <c r="V44" s="1525"/>
      <c r="W44" s="1526"/>
      <c r="X44" s="1302"/>
      <c r="Y44" s="1303"/>
      <c r="Z44" s="1303"/>
      <c r="AA44" s="1303"/>
      <c r="AB44" s="1303"/>
      <c r="AC44" s="1303"/>
      <c r="AD44" s="1303"/>
      <c r="AE44" s="1303"/>
      <c r="AF44" s="1518"/>
      <c r="AG44" s="1519"/>
      <c r="AH44" s="1519"/>
      <c r="AI44" s="1764"/>
      <c r="AJ44" s="1518"/>
      <c r="AK44" s="1519"/>
      <c r="AL44" s="1519"/>
      <c r="AM44" s="1519"/>
      <c r="AN44" s="1520"/>
      <c r="AO44" s="1741">
        <v>0.52083333333333337</v>
      </c>
      <c r="AP44" s="1273"/>
      <c r="AQ44" s="1803"/>
      <c r="AR44" s="1254" t="s">
        <v>448</v>
      </c>
      <c r="AS44" s="1255"/>
      <c r="AT44" s="1255"/>
      <c r="AU44" s="1255"/>
      <c r="AV44" s="1255"/>
      <c r="AW44" s="1255"/>
      <c r="AX44" s="1255"/>
      <c r="AY44" s="1256"/>
      <c r="AZ44" s="315"/>
      <c r="BA44" s="315"/>
      <c r="BB44" s="315"/>
      <c r="BC44" s="316"/>
      <c r="BD44" s="1272" t="str">
        <f>IF(BB45="有", "中央ホール", "")</f>
        <v/>
      </c>
      <c r="BE44" s="1273"/>
      <c r="BF44" s="1273"/>
      <c r="BG44" s="1273"/>
      <c r="BH44" s="1274"/>
      <c r="BI44" s="1811"/>
      <c r="BJ44" s="1812"/>
      <c r="BK44" s="1813"/>
      <c r="BL44" s="1237"/>
      <c r="BM44" s="1238"/>
      <c r="BN44" s="1238"/>
      <c r="BO44" s="1238"/>
      <c r="BP44" s="1238"/>
      <c r="BQ44" s="1238"/>
      <c r="BR44" s="1238"/>
      <c r="BS44" s="1238"/>
      <c r="BT44" s="1219"/>
      <c r="BU44" s="1220"/>
      <c r="BV44" s="1220"/>
      <c r="BW44" s="1221"/>
      <c r="BX44" s="1219"/>
      <c r="BY44" s="1220"/>
      <c r="BZ44" s="1220"/>
      <c r="CA44" s="1220"/>
      <c r="CB44" s="1843"/>
    </row>
    <row r="45" spans="1:81" ht="13.5">
      <c r="A45" s="1467"/>
      <c r="B45" s="1455"/>
      <c r="C45" s="1466"/>
      <c r="D45" s="1487"/>
      <c r="E45" s="1488"/>
      <c r="F45" s="1488"/>
      <c r="G45" s="1488"/>
      <c r="H45" s="1488"/>
      <c r="I45" s="1488"/>
      <c r="J45" s="1488"/>
      <c r="K45" s="1489"/>
      <c r="L45" s="428"/>
      <c r="M45" s="428" t="s">
        <v>446</v>
      </c>
      <c r="N45" s="424" t="s">
        <v>649</v>
      </c>
      <c r="O45" s="429" t="s">
        <v>447</v>
      </c>
      <c r="P45" s="1474"/>
      <c r="Q45" s="1455"/>
      <c r="R45" s="1455"/>
      <c r="S45" s="1455"/>
      <c r="T45" s="1475"/>
      <c r="U45" s="1451">
        <v>0.45833333333333331</v>
      </c>
      <c r="V45" s="1452"/>
      <c r="W45" s="1453"/>
      <c r="X45" s="1325"/>
      <c r="Y45" s="1326"/>
      <c r="Z45" s="1326"/>
      <c r="AA45" s="1326"/>
      <c r="AB45" s="1326"/>
      <c r="AC45" s="1326"/>
      <c r="AD45" s="1326"/>
      <c r="AE45" s="1326"/>
      <c r="AF45" s="1561"/>
      <c r="AG45" s="1326"/>
      <c r="AH45" s="1326"/>
      <c r="AI45" s="1686"/>
      <c r="AJ45" s="1561"/>
      <c r="AK45" s="1326"/>
      <c r="AL45" s="1326"/>
      <c r="AM45" s="1326"/>
      <c r="AN45" s="1562"/>
      <c r="AO45" s="1804"/>
      <c r="AP45" s="1273"/>
      <c r="AQ45" s="1803"/>
      <c r="AR45" s="1257"/>
      <c r="AS45" s="1258"/>
      <c r="AT45" s="1258"/>
      <c r="AU45" s="1258"/>
      <c r="AV45" s="1258"/>
      <c r="AW45" s="1258"/>
      <c r="AX45" s="1258"/>
      <c r="AY45" s="1259"/>
      <c r="AZ45" s="317"/>
      <c r="BA45" s="317" t="s">
        <v>446</v>
      </c>
      <c r="BB45" s="317" t="s">
        <v>445</v>
      </c>
      <c r="BC45" s="318" t="s">
        <v>447</v>
      </c>
      <c r="BD45" s="1272"/>
      <c r="BE45" s="1273"/>
      <c r="BF45" s="1273"/>
      <c r="BG45" s="1273"/>
      <c r="BH45" s="1274"/>
      <c r="BI45" s="1944">
        <v>0.45833333333333331</v>
      </c>
      <c r="BJ45" s="1945"/>
      <c r="BK45" s="1946"/>
      <c r="BL45" s="1263"/>
      <c r="BM45" s="1214"/>
      <c r="BN45" s="1214"/>
      <c r="BO45" s="1214"/>
      <c r="BP45" s="1214"/>
      <c r="BQ45" s="1214"/>
      <c r="BR45" s="1214"/>
      <c r="BS45" s="1214"/>
      <c r="BT45" s="1213"/>
      <c r="BU45" s="1214"/>
      <c r="BV45" s="1214"/>
      <c r="BW45" s="1215"/>
      <c r="BX45" s="1213"/>
      <c r="BY45" s="1214"/>
      <c r="BZ45" s="1214"/>
      <c r="CA45" s="1214"/>
      <c r="CB45" s="1851"/>
    </row>
    <row r="46" spans="1:81" ht="13.5">
      <c r="A46" s="1467"/>
      <c r="B46" s="1455"/>
      <c r="C46" s="1466"/>
      <c r="D46" s="1490"/>
      <c r="E46" s="1491"/>
      <c r="F46" s="1491"/>
      <c r="G46" s="1491"/>
      <c r="H46" s="1491"/>
      <c r="I46" s="1491"/>
      <c r="J46" s="1491"/>
      <c r="K46" s="1492"/>
      <c r="L46" s="430"/>
      <c r="M46" s="430"/>
      <c r="N46" s="431"/>
      <c r="O46" s="432"/>
      <c r="P46" s="1474"/>
      <c r="Q46" s="1455"/>
      <c r="R46" s="1455"/>
      <c r="S46" s="1455"/>
      <c r="T46" s="1475"/>
      <c r="U46" s="1451"/>
      <c r="V46" s="1452"/>
      <c r="W46" s="1453"/>
      <c r="X46" s="1327"/>
      <c r="Y46" s="1328"/>
      <c r="Z46" s="1328"/>
      <c r="AA46" s="1328"/>
      <c r="AB46" s="1328"/>
      <c r="AC46" s="1328"/>
      <c r="AD46" s="1328"/>
      <c r="AE46" s="1328"/>
      <c r="AF46" s="1482"/>
      <c r="AG46" s="1328"/>
      <c r="AH46" s="1328"/>
      <c r="AI46" s="1763"/>
      <c r="AJ46" s="1482"/>
      <c r="AK46" s="1328"/>
      <c r="AL46" s="1328"/>
      <c r="AM46" s="1328"/>
      <c r="AN46" s="1483"/>
      <c r="AO46" s="1804"/>
      <c r="AP46" s="1273"/>
      <c r="AQ46" s="1803"/>
      <c r="AR46" s="1260"/>
      <c r="AS46" s="1261"/>
      <c r="AT46" s="1261"/>
      <c r="AU46" s="1261"/>
      <c r="AV46" s="1261"/>
      <c r="AW46" s="1261"/>
      <c r="AX46" s="1261"/>
      <c r="AY46" s="1262"/>
      <c r="AZ46" s="319"/>
      <c r="BA46" s="319"/>
      <c r="BB46" s="320"/>
      <c r="BC46" s="321"/>
      <c r="BD46" s="1272"/>
      <c r="BE46" s="1273"/>
      <c r="BF46" s="1273"/>
      <c r="BG46" s="1273"/>
      <c r="BH46" s="1274"/>
      <c r="BI46" s="1808"/>
      <c r="BJ46" s="1809"/>
      <c r="BK46" s="1810"/>
      <c r="BL46" s="1264"/>
      <c r="BM46" s="1217"/>
      <c r="BN46" s="1217"/>
      <c r="BO46" s="1217"/>
      <c r="BP46" s="1217"/>
      <c r="BQ46" s="1217"/>
      <c r="BR46" s="1217"/>
      <c r="BS46" s="1217"/>
      <c r="BT46" s="1216"/>
      <c r="BU46" s="1217"/>
      <c r="BV46" s="1217"/>
      <c r="BW46" s="1218"/>
      <c r="BX46" s="1216"/>
      <c r="BY46" s="1217"/>
      <c r="BZ46" s="1217"/>
      <c r="CA46" s="1217"/>
      <c r="CB46" s="1479"/>
    </row>
    <row r="47" spans="1:81" ht="13.5">
      <c r="A47" s="1480"/>
      <c r="B47" s="1328"/>
      <c r="C47" s="1481"/>
      <c r="D47" s="1325"/>
      <c r="E47" s="1326"/>
      <c r="F47" s="1326"/>
      <c r="G47" s="1326"/>
      <c r="H47" s="1326"/>
      <c r="I47" s="1326"/>
      <c r="J47" s="1326"/>
      <c r="K47" s="1686"/>
      <c r="L47" s="1326"/>
      <c r="M47" s="1326"/>
      <c r="N47" s="1326"/>
      <c r="O47" s="1686"/>
      <c r="P47" s="1482"/>
      <c r="Q47" s="1328"/>
      <c r="R47" s="1328"/>
      <c r="S47" s="1328"/>
      <c r="T47" s="1483"/>
      <c r="U47" s="1451"/>
      <c r="V47" s="1452"/>
      <c r="W47" s="1453"/>
      <c r="X47" s="1327"/>
      <c r="Y47" s="1328"/>
      <c r="Z47" s="1328"/>
      <c r="AA47" s="1328"/>
      <c r="AB47" s="1328"/>
      <c r="AC47" s="1328"/>
      <c r="AD47" s="1328"/>
      <c r="AE47" s="1328"/>
      <c r="AF47" s="1482"/>
      <c r="AG47" s="1328"/>
      <c r="AH47" s="1328"/>
      <c r="AI47" s="1763"/>
      <c r="AJ47" s="1482"/>
      <c r="AK47" s="1328"/>
      <c r="AL47" s="1328"/>
      <c r="AM47" s="1328"/>
      <c r="AN47" s="1483"/>
      <c r="AO47" s="1529"/>
      <c r="AP47" s="1217"/>
      <c r="AQ47" s="1530"/>
      <c r="AR47" s="1263"/>
      <c r="AS47" s="1214"/>
      <c r="AT47" s="1214"/>
      <c r="AU47" s="1214"/>
      <c r="AV47" s="1214"/>
      <c r="AW47" s="1214"/>
      <c r="AX47" s="1214"/>
      <c r="AY47" s="1215"/>
      <c r="AZ47" s="1214"/>
      <c r="BA47" s="1214"/>
      <c r="BB47" s="1214"/>
      <c r="BC47" s="1215"/>
      <c r="BD47" s="1216"/>
      <c r="BE47" s="1217"/>
      <c r="BF47" s="1217"/>
      <c r="BG47" s="1217"/>
      <c r="BH47" s="1479"/>
      <c r="BI47" s="1808"/>
      <c r="BJ47" s="1809"/>
      <c r="BK47" s="1810"/>
      <c r="BL47" s="1264"/>
      <c r="BM47" s="1217"/>
      <c r="BN47" s="1217"/>
      <c r="BO47" s="1217"/>
      <c r="BP47" s="1217"/>
      <c r="BQ47" s="1217"/>
      <c r="BR47" s="1217"/>
      <c r="BS47" s="1217"/>
      <c r="BT47" s="1216"/>
      <c r="BU47" s="1217"/>
      <c r="BV47" s="1217"/>
      <c r="BW47" s="1218"/>
      <c r="BX47" s="1216"/>
      <c r="BY47" s="1217"/>
      <c r="BZ47" s="1217"/>
      <c r="CA47" s="1217"/>
      <c r="CB47" s="1479"/>
    </row>
    <row r="48" spans="1:81" ht="14.25" thickBot="1">
      <c r="A48" s="1480"/>
      <c r="B48" s="1328"/>
      <c r="C48" s="1481"/>
      <c r="D48" s="1329"/>
      <c r="E48" s="1330"/>
      <c r="F48" s="1330"/>
      <c r="G48" s="1330"/>
      <c r="H48" s="1330"/>
      <c r="I48" s="1330"/>
      <c r="J48" s="1330"/>
      <c r="K48" s="1687"/>
      <c r="L48" s="1330"/>
      <c r="M48" s="1330"/>
      <c r="N48" s="1330"/>
      <c r="O48" s="1687"/>
      <c r="P48" s="1482"/>
      <c r="Q48" s="1328"/>
      <c r="R48" s="1328"/>
      <c r="S48" s="1328"/>
      <c r="T48" s="1483"/>
      <c r="U48" s="1460"/>
      <c r="V48" s="1461"/>
      <c r="W48" s="1462"/>
      <c r="X48" s="1329"/>
      <c r="Y48" s="1330"/>
      <c r="Z48" s="1330"/>
      <c r="AA48" s="1330"/>
      <c r="AB48" s="1330"/>
      <c r="AC48" s="1330"/>
      <c r="AD48" s="1330"/>
      <c r="AE48" s="1330"/>
      <c r="AF48" s="1563"/>
      <c r="AG48" s="1330"/>
      <c r="AH48" s="1330"/>
      <c r="AI48" s="1687"/>
      <c r="AJ48" s="1563"/>
      <c r="AK48" s="1330"/>
      <c r="AL48" s="1330"/>
      <c r="AM48" s="1330"/>
      <c r="AN48" s="1564"/>
      <c r="AO48" s="1529"/>
      <c r="AP48" s="1217"/>
      <c r="AQ48" s="1530"/>
      <c r="AR48" s="1265"/>
      <c r="AS48" s="1231"/>
      <c r="AT48" s="1231"/>
      <c r="AU48" s="1231"/>
      <c r="AV48" s="1231"/>
      <c r="AW48" s="1231"/>
      <c r="AX48" s="1231"/>
      <c r="AY48" s="1232"/>
      <c r="AZ48" s="1231"/>
      <c r="BA48" s="1231"/>
      <c r="BB48" s="1231"/>
      <c r="BC48" s="1232"/>
      <c r="BD48" s="1216"/>
      <c r="BE48" s="1217"/>
      <c r="BF48" s="1217"/>
      <c r="BG48" s="1217"/>
      <c r="BH48" s="1479"/>
      <c r="BI48" s="1947"/>
      <c r="BJ48" s="1948"/>
      <c r="BK48" s="1949"/>
      <c r="BL48" s="1265"/>
      <c r="BM48" s="1231"/>
      <c r="BN48" s="1231"/>
      <c r="BO48" s="1231"/>
      <c r="BP48" s="1231"/>
      <c r="BQ48" s="1231"/>
      <c r="BR48" s="1231"/>
      <c r="BS48" s="1231"/>
      <c r="BT48" s="1230"/>
      <c r="BU48" s="1231"/>
      <c r="BV48" s="1231"/>
      <c r="BW48" s="1232"/>
      <c r="BX48" s="1230"/>
      <c r="BY48" s="1231"/>
      <c r="BZ48" s="1231"/>
      <c r="CA48" s="1231"/>
      <c r="CB48" s="1934"/>
    </row>
    <row r="49" spans="1:80" ht="13.5" customHeight="1">
      <c r="A49" s="1345" t="s">
        <v>449</v>
      </c>
      <c r="B49" s="1346"/>
      <c r="C49" s="1346"/>
      <c r="D49" s="1346"/>
      <c r="E49" s="1346"/>
      <c r="F49" s="1346"/>
      <c r="G49" s="1346"/>
      <c r="H49" s="1346"/>
      <c r="I49" s="1346"/>
      <c r="J49" s="1346"/>
      <c r="K49" s="1346"/>
      <c r="L49" s="1346"/>
      <c r="M49" s="1346"/>
      <c r="N49" s="1346"/>
      <c r="O49" s="1346"/>
      <c r="P49" s="1346"/>
      <c r="Q49" s="1346"/>
      <c r="R49" s="1346"/>
      <c r="S49" s="1346"/>
      <c r="T49" s="1347"/>
      <c r="U49" s="1266" t="s">
        <v>442</v>
      </c>
      <c r="V49" s="1267"/>
      <c r="W49" s="1267"/>
      <c r="X49" s="1267"/>
      <c r="Y49" s="1267"/>
      <c r="Z49" s="1267"/>
      <c r="AA49" s="1267"/>
      <c r="AB49" s="1267"/>
      <c r="AC49" s="1267"/>
      <c r="AD49" s="1267"/>
      <c r="AE49" s="1267"/>
      <c r="AF49" s="1267"/>
      <c r="AG49" s="1267"/>
      <c r="AH49" s="1267"/>
      <c r="AI49" s="1267"/>
      <c r="AJ49" s="1267"/>
      <c r="AK49" s="1267"/>
      <c r="AL49" s="1267"/>
      <c r="AM49" s="1267"/>
      <c r="AN49" s="1268"/>
      <c r="AO49" s="1345" t="s">
        <v>449</v>
      </c>
      <c r="AP49" s="1346"/>
      <c r="AQ49" s="1346"/>
      <c r="AR49" s="1346"/>
      <c r="AS49" s="1346"/>
      <c r="AT49" s="1346"/>
      <c r="AU49" s="1346"/>
      <c r="AV49" s="1346"/>
      <c r="AW49" s="1346"/>
      <c r="AX49" s="1346"/>
      <c r="AY49" s="1346"/>
      <c r="AZ49" s="1346"/>
      <c r="BA49" s="1346"/>
      <c r="BB49" s="1346"/>
      <c r="BC49" s="1346"/>
      <c r="BD49" s="1346"/>
      <c r="BE49" s="1346"/>
      <c r="BF49" s="1346"/>
      <c r="BG49" s="1346"/>
      <c r="BH49" s="1347"/>
      <c r="BI49" s="1266" t="s">
        <v>442</v>
      </c>
      <c r="BJ49" s="1267"/>
      <c r="BK49" s="1267"/>
      <c r="BL49" s="1267"/>
      <c r="BM49" s="1267"/>
      <c r="BN49" s="1267"/>
      <c r="BO49" s="1267"/>
      <c r="BP49" s="1267"/>
      <c r="BQ49" s="1267"/>
      <c r="BR49" s="1267"/>
      <c r="BS49" s="1267"/>
      <c r="BT49" s="1267"/>
      <c r="BU49" s="1267"/>
      <c r="BV49" s="1267"/>
      <c r="BW49" s="1267"/>
      <c r="BX49" s="1267"/>
      <c r="BY49" s="1267"/>
      <c r="BZ49" s="1267"/>
      <c r="CA49" s="1267"/>
      <c r="CB49" s="1268"/>
    </row>
    <row r="50" spans="1:80" ht="13.5" customHeight="1">
      <c r="A50" s="1348"/>
      <c r="B50" s="1349"/>
      <c r="C50" s="1349"/>
      <c r="D50" s="1349"/>
      <c r="E50" s="1349"/>
      <c r="F50" s="1349"/>
      <c r="G50" s="1349"/>
      <c r="H50" s="1349"/>
      <c r="I50" s="1349"/>
      <c r="J50" s="1349"/>
      <c r="K50" s="1349"/>
      <c r="L50" s="1349"/>
      <c r="M50" s="1349"/>
      <c r="N50" s="1349"/>
      <c r="O50" s="1349"/>
      <c r="P50" s="1349"/>
      <c r="Q50" s="1349"/>
      <c r="R50" s="1349"/>
      <c r="S50" s="1349"/>
      <c r="T50" s="1350"/>
      <c r="U50" s="1269"/>
      <c r="V50" s="1270"/>
      <c r="W50" s="1270"/>
      <c r="X50" s="1270"/>
      <c r="Y50" s="1270"/>
      <c r="Z50" s="1270"/>
      <c r="AA50" s="1270"/>
      <c r="AB50" s="1270"/>
      <c r="AC50" s="1270"/>
      <c r="AD50" s="1270"/>
      <c r="AE50" s="1270"/>
      <c r="AF50" s="1270"/>
      <c r="AG50" s="1270"/>
      <c r="AH50" s="1270"/>
      <c r="AI50" s="1270"/>
      <c r="AJ50" s="1270"/>
      <c r="AK50" s="1270"/>
      <c r="AL50" s="1270"/>
      <c r="AM50" s="1270"/>
      <c r="AN50" s="1271"/>
      <c r="AO50" s="1348"/>
      <c r="AP50" s="1349"/>
      <c r="AQ50" s="1349"/>
      <c r="AR50" s="1349"/>
      <c r="AS50" s="1349"/>
      <c r="AT50" s="1349"/>
      <c r="AU50" s="1349"/>
      <c r="AV50" s="1349"/>
      <c r="AW50" s="1349"/>
      <c r="AX50" s="1349"/>
      <c r="AY50" s="1349"/>
      <c r="AZ50" s="1349"/>
      <c r="BA50" s="1349"/>
      <c r="BB50" s="1349"/>
      <c r="BC50" s="1349"/>
      <c r="BD50" s="1349"/>
      <c r="BE50" s="1349"/>
      <c r="BF50" s="1349"/>
      <c r="BG50" s="1349"/>
      <c r="BH50" s="1350"/>
      <c r="BI50" s="1269"/>
      <c r="BJ50" s="1270"/>
      <c r="BK50" s="1270"/>
      <c r="BL50" s="1270"/>
      <c r="BM50" s="1270"/>
      <c r="BN50" s="1270"/>
      <c r="BO50" s="1270"/>
      <c r="BP50" s="1270"/>
      <c r="BQ50" s="1270"/>
      <c r="BR50" s="1270"/>
      <c r="BS50" s="1270"/>
      <c r="BT50" s="1270"/>
      <c r="BU50" s="1270"/>
      <c r="BV50" s="1270"/>
      <c r="BW50" s="1270"/>
      <c r="BX50" s="1270"/>
      <c r="BY50" s="1270"/>
      <c r="BZ50" s="1270"/>
      <c r="CA50" s="1270"/>
      <c r="CB50" s="1271"/>
    </row>
    <row r="51" spans="1:80" ht="14.25" customHeight="1" thickBot="1">
      <c r="A51" s="1348"/>
      <c r="B51" s="1349"/>
      <c r="C51" s="1349"/>
      <c r="D51" s="1349"/>
      <c r="E51" s="1349"/>
      <c r="F51" s="1349"/>
      <c r="G51" s="1349"/>
      <c r="H51" s="1349"/>
      <c r="I51" s="1349"/>
      <c r="J51" s="1349"/>
      <c r="K51" s="1349"/>
      <c r="L51" s="1349"/>
      <c r="M51" s="1349"/>
      <c r="N51" s="1349"/>
      <c r="O51" s="1349"/>
      <c r="P51" s="1349"/>
      <c r="Q51" s="1349"/>
      <c r="R51" s="1349"/>
      <c r="S51" s="1349"/>
      <c r="T51" s="1350"/>
      <c r="U51" s="1269"/>
      <c r="V51" s="1270"/>
      <c r="W51" s="1270"/>
      <c r="X51" s="1270"/>
      <c r="Y51" s="1270"/>
      <c r="Z51" s="1270"/>
      <c r="AA51" s="1270"/>
      <c r="AB51" s="1270"/>
      <c r="AC51" s="1270"/>
      <c r="AD51" s="1270"/>
      <c r="AE51" s="1270"/>
      <c r="AF51" s="1270"/>
      <c r="AG51" s="1270"/>
      <c r="AH51" s="1270"/>
      <c r="AI51" s="1270"/>
      <c r="AJ51" s="1270"/>
      <c r="AK51" s="1270"/>
      <c r="AL51" s="1270"/>
      <c r="AM51" s="1270"/>
      <c r="AN51" s="1271"/>
      <c r="AO51" s="1348"/>
      <c r="AP51" s="1349"/>
      <c r="AQ51" s="1349"/>
      <c r="AR51" s="1349"/>
      <c r="AS51" s="1349"/>
      <c r="AT51" s="1349"/>
      <c r="AU51" s="1349"/>
      <c r="AV51" s="1349"/>
      <c r="AW51" s="1349"/>
      <c r="AX51" s="1349"/>
      <c r="AY51" s="1349"/>
      <c r="AZ51" s="1349"/>
      <c r="BA51" s="1349"/>
      <c r="BB51" s="1349"/>
      <c r="BC51" s="1349"/>
      <c r="BD51" s="1349"/>
      <c r="BE51" s="1349"/>
      <c r="BF51" s="1349"/>
      <c r="BG51" s="1349"/>
      <c r="BH51" s="1350"/>
      <c r="BI51" s="1269"/>
      <c r="BJ51" s="1270"/>
      <c r="BK51" s="1270"/>
      <c r="BL51" s="1270"/>
      <c r="BM51" s="1270"/>
      <c r="BN51" s="1270"/>
      <c r="BO51" s="1270"/>
      <c r="BP51" s="1270"/>
      <c r="BQ51" s="1270"/>
      <c r="BR51" s="1270"/>
      <c r="BS51" s="1270"/>
      <c r="BT51" s="1270"/>
      <c r="BU51" s="1270"/>
      <c r="BV51" s="1270"/>
      <c r="BW51" s="1270"/>
      <c r="BX51" s="1270"/>
      <c r="BY51" s="1270"/>
      <c r="BZ51" s="1270"/>
      <c r="CA51" s="1270"/>
      <c r="CB51" s="1271"/>
    </row>
    <row r="52" spans="1:80" ht="10.9" customHeight="1" thickTop="1">
      <c r="A52" s="1680">
        <v>0.54166666666666663</v>
      </c>
      <c r="B52" s="1681"/>
      <c r="C52" s="1682"/>
      <c r="D52" s="1344"/>
      <c r="E52" s="1332"/>
      <c r="F52" s="1332"/>
      <c r="G52" s="1332"/>
      <c r="H52" s="1332"/>
      <c r="I52" s="1332"/>
      <c r="J52" s="1332"/>
      <c r="K52" s="1332"/>
      <c r="L52" s="1331"/>
      <c r="M52" s="1332"/>
      <c r="N52" s="1332"/>
      <c r="O52" s="1333"/>
      <c r="P52" s="1683"/>
      <c r="Q52" s="1684"/>
      <c r="R52" s="1684"/>
      <c r="S52" s="1684"/>
      <c r="T52" s="1685"/>
      <c r="U52" s="1680">
        <v>0.5</v>
      </c>
      <c r="V52" s="1681"/>
      <c r="W52" s="1682"/>
      <c r="X52" s="1344"/>
      <c r="Y52" s="1332"/>
      <c r="Z52" s="1332"/>
      <c r="AA52" s="1332"/>
      <c r="AB52" s="1332"/>
      <c r="AC52" s="1332"/>
      <c r="AD52" s="1332"/>
      <c r="AE52" s="1332"/>
      <c r="AF52" s="1331"/>
      <c r="AG52" s="1332"/>
      <c r="AH52" s="1332"/>
      <c r="AI52" s="1333"/>
      <c r="AJ52" s="1683"/>
      <c r="AK52" s="1684"/>
      <c r="AL52" s="1684"/>
      <c r="AM52" s="1684"/>
      <c r="AN52" s="1685"/>
      <c r="AO52" s="1935">
        <v>0.54166666666666663</v>
      </c>
      <c r="AP52" s="1936"/>
      <c r="AQ52" s="1937"/>
      <c r="AR52" s="1245" t="s">
        <v>461</v>
      </c>
      <c r="AS52" s="1275"/>
      <c r="AT52" s="1275"/>
      <c r="AU52" s="1275"/>
      <c r="AV52" s="1275"/>
      <c r="AW52" s="1275"/>
      <c r="AX52" s="1275"/>
      <c r="AY52" s="1275"/>
      <c r="AZ52" s="1249"/>
      <c r="BA52" s="1275"/>
      <c r="BB52" s="1275"/>
      <c r="BC52" s="1276"/>
      <c r="BD52" s="1249" t="s">
        <v>462</v>
      </c>
      <c r="BE52" s="1275"/>
      <c r="BF52" s="1275"/>
      <c r="BG52" s="1275"/>
      <c r="BH52" s="1938"/>
      <c r="BI52" s="1935">
        <v>0.5</v>
      </c>
      <c r="BJ52" s="1936"/>
      <c r="BK52" s="1937"/>
      <c r="BL52" s="1245" t="s">
        <v>439</v>
      </c>
      <c r="BM52" s="1275"/>
      <c r="BN52" s="1275"/>
      <c r="BO52" s="1275"/>
      <c r="BP52" s="1275"/>
      <c r="BQ52" s="1275"/>
      <c r="BR52" s="1275"/>
      <c r="BS52" s="1275"/>
      <c r="BT52" s="1249"/>
      <c r="BU52" s="1275"/>
      <c r="BV52" s="1275"/>
      <c r="BW52" s="1276"/>
      <c r="BX52" s="1939" t="s">
        <v>483</v>
      </c>
      <c r="BY52" s="1940"/>
      <c r="BZ52" s="1940"/>
      <c r="CA52" s="1940"/>
      <c r="CB52" s="1941"/>
    </row>
    <row r="53" spans="1:80" ht="13.5" customHeight="1">
      <c r="A53" s="1289"/>
      <c r="B53" s="1290"/>
      <c r="C53" s="1291"/>
      <c r="D53" s="1300"/>
      <c r="E53" s="1301"/>
      <c r="F53" s="1301"/>
      <c r="G53" s="1301"/>
      <c r="H53" s="1301"/>
      <c r="I53" s="1301"/>
      <c r="J53" s="1301"/>
      <c r="K53" s="1301"/>
      <c r="L53" s="1334"/>
      <c r="M53" s="1301"/>
      <c r="N53" s="1301"/>
      <c r="O53" s="1335"/>
      <c r="P53" s="1279"/>
      <c r="Q53" s="1280"/>
      <c r="R53" s="1280"/>
      <c r="S53" s="1280"/>
      <c r="T53" s="1281"/>
      <c r="U53" s="1289"/>
      <c r="V53" s="1290"/>
      <c r="W53" s="1291"/>
      <c r="X53" s="1300"/>
      <c r="Y53" s="1301"/>
      <c r="Z53" s="1301"/>
      <c r="AA53" s="1301"/>
      <c r="AB53" s="1301"/>
      <c r="AC53" s="1301"/>
      <c r="AD53" s="1301"/>
      <c r="AE53" s="1301"/>
      <c r="AF53" s="1334"/>
      <c r="AG53" s="1301"/>
      <c r="AH53" s="1301"/>
      <c r="AI53" s="1335"/>
      <c r="AJ53" s="1279"/>
      <c r="AK53" s="1280"/>
      <c r="AL53" s="1280"/>
      <c r="AM53" s="1280"/>
      <c r="AN53" s="1281"/>
      <c r="AO53" s="1292"/>
      <c r="AP53" s="1293"/>
      <c r="AQ53" s="1294"/>
      <c r="AR53" s="1207"/>
      <c r="AS53" s="1208"/>
      <c r="AT53" s="1208"/>
      <c r="AU53" s="1208"/>
      <c r="AV53" s="1208"/>
      <c r="AW53" s="1208"/>
      <c r="AX53" s="1208"/>
      <c r="AY53" s="1208"/>
      <c r="AZ53" s="1277"/>
      <c r="BA53" s="1208"/>
      <c r="BB53" s="1208"/>
      <c r="BC53" s="1209"/>
      <c r="BD53" s="1277"/>
      <c r="BE53" s="1208"/>
      <c r="BF53" s="1208"/>
      <c r="BG53" s="1208"/>
      <c r="BH53" s="1761"/>
      <c r="BI53" s="1292"/>
      <c r="BJ53" s="1293"/>
      <c r="BK53" s="1294"/>
      <c r="BL53" s="1207"/>
      <c r="BM53" s="1208"/>
      <c r="BN53" s="1208"/>
      <c r="BO53" s="1208"/>
      <c r="BP53" s="1208"/>
      <c r="BQ53" s="1208"/>
      <c r="BR53" s="1208"/>
      <c r="BS53" s="1208"/>
      <c r="BT53" s="1277"/>
      <c r="BU53" s="1208"/>
      <c r="BV53" s="1208"/>
      <c r="BW53" s="1209"/>
      <c r="BX53" s="1295"/>
      <c r="BY53" s="1296"/>
      <c r="BZ53" s="1296"/>
      <c r="CA53" s="1296"/>
      <c r="CB53" s="1297"/>
    </row>
    <row r="54" spans="1:80" ht="13.5" customHeight="1">
      <c r="A54" s="1289"/>
      <c r="B54" s="1290"/>
      <c r="C54" s="1291"/>
      <c r="D54" s="1302"/>
      <c r="E54" s="1303"/>
      <c r="F54" s="1303"/>
      <c r="G54" s="1303"/>
      <c r="H54" s="1303"/>
      <c r="I54" s="1303"/>
      <c r="J54" s="1303"/>
      <c r="K54" s="1303"/>
      <c r="L54" s="1336"/>
      <c r="M54" s="1303"/>
      <c r="N54" s="1303"/>
      <c r="O54" s="1337"/>
      <c r="P54" s="1279"/>
      <c r="Q54" s="1280"/>
      <c r="R54" s="1280"/>
      <c r="S54" s="1280"/>
      <c r="T54" s="1281"/>
      <c r="U54" s="1289"/>
      <c r="V54" s="1290"/>
      <c r="W54" s="1291"/>
      <c r="X54" s="1302"/>
      <c r="Y54" s="1303"/>
      <c r="Z54" s="1303"/>
      <c r="AA54" s="1303"/>
      <c r="AB54" s="1303"/>
      <c r="AC54" s="1303"/>
      <c r="AD54" s="1303"/>
      <c r="AE54" s="1303"/>
      <c r="AF54" s="1336"/>
      <c r="AG54" s="1303"/>
      <c r="AH54" s="1303"/>
      <c r="AI54" s="1337"/>
      <c r="AJ54" s="1279"/>
      <c r="AK54" s="1280"/>
      <c r="AL54" s="1280"/>
      <c r="AM54" s="1280"/>
      <c r="AN54" s="1281"/>
      <c r="AO54" s="1292"/>
      <c r="AP54" s="1293"/>
      <c r="AQ54" s="1294"/>
      <c r="AR54" s="1210"/>
      <c r="AS54" s="1211"/>
      <c r="AT54" s="1211"/>
      <c r="AU54" s="1211"/>
      <c r="AV54" s="1211"/>
      <c r="AW54" s="1211"/>
      <c r="AX54" s="1211"/>
      <c r="AY54" s="1211"/>
      <c r="AZ54" s="1278"/>
      <c r="BA54" s="1211"/>
      <c r="BB54" s="1211"/>
      <c r="BC54" s="1212"/>
      <c r="BD54" s="1277"/>
      <c r="BE54" s="1208"/>
      <c r="BF54" s="1208"/>
      <c r="BG54" s="1208"/>
      <c r="BH54" s="1761"/>
      <c r="BI54" s="1292"/>
      <c r="BJ54" s="1293"/>
      <c r="BK54" s="1294"/>
      <c r="BL54" s="1210"/>
      <c r="BM54" s="1211"/>
      <c r="BN54" s="1211"/>
      <c r="BO54" s="1211"/>
      <c r="BP54" s="1211"/>
      <c r="BQ54" s="1211"/>
      <c r="BR54" s="1211"/>
      <c r="BS54" s="1211"/>
      <c r="BT54" s="1278"/>
      <c r="BU54" s="1211"/>
      <c r="BV54" s="1211"/>
      <c r="BW54" s="1212"/>
      <c r="BX54" s="1295"/>
      <c r="BY54" s="1296"/>
      <c r="BZ54" s="1296"/>
      <c r="CA54" s="1296"/>
      <c r="CB54" s="1297"/>
    </row>
    <row r="55" spans="1:80" ht="15" customHeight="1">
      <c r="A55" s="1289">
        <v>0.58333333333333337</v>
      </c>
      <c r="B55" s="1290"/>
      <c r="C55" s="1291"/>
      <c r="D55" s="1298"/>
      <c r="E55" s="1299"/>
      <c r="F55" s="1299"/>
      <c r="G55" s="1299"/>
      <c r="H55" s="1299"/>
      <c r="I55" s="1299"/>
      <c r="J55" s="1299"/>
      <c r="K55" s="1299"/>
      <c r="L55" s="1338"/>
      <c r="M55" s="1299"/>
      <c r="N55" s="1299"/>
      <c r="O55" s="1339"/>
      <c r="P55" s="1279"/>
      <c r="Q55" s="1280"/>
      <c r="R55" s="1280"/>
      <c r="S55" s="1280"/>
      <c r="T55" s="1281"/>
      <c r="U55" s="1289"/>
      <c r="V55" s="1290"/>
      <c r="W55" s="1291"/>
      <c r="X55" s="1298"/>
      <c r="Y55" s="1299"/>
      <c r="Z55" s="1299"/>
      <c r="AA55" s="1299"/>
      <c r="AB55" s="1299"/>
      <c r="AC55" s="1299"/>
      <c r="AD55" s="1299"/>
      <c r="AE55" s="1299"/>
      <c r="AF55" s="1338"/>
      <c r="AG55" s="1299"/>
      <c r="AH55" s="1299"/>
      <c r="AI55" s="1339"/>
      <c r="AJ55" s="1279"/>
      <c r="AK55" s="1280"/>
      <c r="AL55" s="1280"/>
      <c r="AM55" s="1280"/>
      <c r="AN55" s="1281"/>
      <c r="AO55" s="1905">
        <v>0.58333333333333337</v>
      </c>
      <c r="AP55" s="1942"/>
      <c r="AQ55" s="1943"/>
      <c r="AR55" s="1233"/>
      <c r="AS55" s="1234"/>
      <c r="AT55" s="1234"/>
      <c r="AU55" s="1234"/>
      <c r="AV55" s="1234"/>
      <c r="AW55" s="1234"/>
      <c r="AX55" s="1234"/>
      <c r="AY55" s="1234"/>
      <c r="AZ55" s="1239"/>
      <c r="BA55" s="1234"/>
      <c r="BB55" s="1234"/>
      <c r="BC55" s="1240"/>
      <c r="BD55" s="1897"/>
      <c r="BE55" s="1898"/>
      <c r="BF55" s="1898"/>
      <c r="BG55" s="1898"/>
      <c r="BH55" s="1899"/>
      <c r="BI55" s="1905"/>
      <c r="BJ55" s="1942"/>
      <c r="BK55" s="1943"/>
      <c r="BL55" s="1233"/>
      <c r="BM55" s="1234"/>
      <c r="BN55" s="1234"/>
      <c r="BO55" s="1234"/>
      <c r="BP55" s="1234"/>
      <c r="BQ55" s="1234"/>
      <c r="BR55" s="1234"/>
      <c r="BS55" s="1234"/>
      <c r="BT55" s="1239"/>
      <c r="BU55" s="1234"/>
      <c r="BV55" s="1234"/>
      <c r="BW55" s="1240"/>
      <c r="BX55" s="1897"/>
      <c r="BY55" s="1898"/>
      <c r="BZ55" s="1898"/>
      <c r="CA55" s="1898"/>
      <c r="CB55" s="1899"/>
    </row>
    <row r="56" spans="1:80" ht="13.5">
      <c r="A56" s="1289"/>
      <c r="B56" s="1290"/>
      <c r="C56" s="1291"/>
      <c r="D56" s="1300"/>
      <c r="E56" s="1301"/>
      <c r="F56" s="1301"/>
      <c r="G56" s="1301"/>
      <c r="H56" s="1301"/>
      <c r="I56" s="1301"/>
      <c r="J56" s="1301"/>
      <c r="K56" s="1301"/>
      <c r="L56" s="1334"/>
      <c r="M56" s="1301"/>
      <c r="N56" s="1301"/>
      <c r="O56" s="1335"/>
      <c r="P56" s="1279"/>
      <c r="Q56" s="1280"/>
      <c r="R56" s="1280"/>
      <c r="S56" s="1280"/>
      <c r="T56" s="1281"/>
      <c r="U56" s="1289"/>
      <c r="V56" s="1290"/>
      <c r="W56" s="1291"/>
      <c r="X56" s="1300"/>
      <c r="Y56" s="1301"/>
      <c r="Z56" s="1301"/>
      <c r="AA56" s="1301"/>
      <c r="AB56" s="1301"/>
      <c r="AC56" s="1301"/>
      <c r="AD56" s="1301"/>
      <c r="AE56" s="1301"/>
      <c r="AF56" s="1334"/>
      <c r="AG56" s="1301"/>
      <c r="AH56" s="1301"/>
      <c r="AI56" s="1335"/>
      <c r="AJ56" s="1279"/>
      <c r="AK56" s="1280"/>
      <c r="AL56" s="1280"/>
      <c r="AM56" s="1280"/>
      <c r="AN56" s="1281"/>
      <c r="AO56" s="1905"/>
      <c r="AP56" s="1942"/>
      <c r="AQ56" s="1943"/>
      <c r="AR56" s="1235"/>
      <c r="AS56" s="1236"/>
      <c r="AT56" s="1236"/>
      <c r="AU56" s="1236"/>
      <c r="AV56" s="1236"/>
      <c r="AW56" s="1236"/>
      <c r="AX56" s="1236"/>
      <c r="AY56" s="1236"/>
      <c r="AZ56" s="1241"/>
      <c r="BA56" s="1236"/>
      <c r="BB56" s="1236"/>
      <c r="BC56" s="1242"/>
      <c r="BD56" s="1897"/>
      <c r="BE56" s="1898"/>
      <c r="BF56" s="1898"/>
      <c r="BG56" s="1898"/>
      <c r="BH56" s="1899"/>
      <c r="BI56" s="1905"/>
      <c r="BJ56" s="1942"/>
      <c r="BK56" s="1943"/>
      <c r="BL56" s="1235"/>
      <c r="BM56" s="1236"/>
      <c r="BN56" s="1236"/>
      <c r="BO56" s="1236"/>
      <c r="BP56" s="1236"/>
      <c r="BQ56" s="1236"/>
      <c r="BR56" s="1236"/>
      <c r="BS56" s="1236"/>
      <c r="BT56" s="1241"/>
      <c r="BU56" s="1236"/>
      <c r="BV56" s="1236"/>
      <c r="BW56" s="1242"/>
      <c r="BX56" s="1897"/>
      <c r="BY56" s="1898"/>
      <c r="BZ56" s="1898"/>
      <c r="CA56" s="1898"/>
      <c r="CB56" s="1899"/>
    </row>
    <row r="57" spans="1:80" ht="13.5">
      <c r="A57" s="1289"/>
      <c r="B57" s="1290"/>
      <c r="C57" s="1291"/>
      <c r="D57" s="1302"/>
      <c r="E57" s="1303"/>
      <c r="F57" s="1303"/>
      <c r="G57" s="1303"/>
      <c r="H57" s="1303"/>
      <c r="I57" s="1303"/>
      <c r="J57" s="1303"/>
      <c r="K57" s="1303"/>
      <c r="L57" s="1336"/>
      <c r="M57" s="1303"/>
      <c r="N57" s="1303"/>
      <c r="O57" s="1337"/>
      <c r="P57" s="1279"/>
      <c r="Q57" s="1280"/>
      <c r="R57" s="1280"/>
      <c r="S57" s="1280"/>
      <c r="T57" s="1281"/>
      <c r="U57" s="1289"/>
      <c r="V57" s="1290"/>
      <c r="W57" s="1291"/>
      <c r="X57" s="1302"/>
      <c r="Y57" s="1303"/>
      <c r="Z57" s="1303"/>
      <c r="AA57" s="1303"/>
      <c r="AB57" s="1303"/>
      <c r="AC57" s="1303"/>
      <c r="AD57" s="1303"/>
      <c r="AE57" s="1303"/>
      <c r="AF57" s="1336"/>
      <c r="AG57" s="1303"/>
      <c r="AH57" s="1303"/>
      <c r="AI57" s="1337"/>
      <c r="AJ57" s="1279"/>
      <c r="AK57" s="1280"/>
      <c r="AL57" s="1280"/>
      <c r="AM57" s="1280"/>
      <c r="AN57" s="1281"/>
      <c r="AO57" s="1905"/>
      <c r="AP57" s="1942"/>
      <c r="AQ57" s="1943"/>
      <c r="AR57" s="1237"/>
      <c r="AS57" s="1238"/>
      <c r="AT57" s="1238"/>
      <c r="AU57" s="1238"/>
      <c r="AV57" s="1238"/>
      <c r="AW57" s="1238"/>
      <c r="AX57" s="1238"/>
      <c r="AY57" s="1238"/>
      <c r="AZ57" s="1243"/>
      <c r="BA57" s="1238"/>
      <c r="BB57" s="1238"/>
      <c r="BC57" s="1244"/>
      <c r="BD57" s="1897"/>
      <c r="BE57" s="1898"/>
      <c r="BF57" s="1898"/>
      <c r="BG57" s="1898"/>
      <c r="BH57" s="1899"/>
      <c r="BI57" s="1905"/>
      <c r="BJ57" s="1942"/>
      <c r="BK57" s="1943"/>
      <c r="BL57" s="1237"/>
      <c r="BM57" s="1238"/>
      <c r="BN57" s="1238"/>
      <c r="BO57" s="1238"/>
      <c r="BP57" s="1238"/>
      <c r="BQ57" s="1238"/>
      <c r="BR57" s="1238"/>
      <c r="BS57" s="1238"/>
      <c r="BT57" s="1243"/>
      <c r="BU57" s="1238"/>
      <c r="BV57" s="1238"/>
      <c r="BW57" s="1244"/>
      <c r="BX57" s="1897"/>
      <c r="BY57" s="1898"/>
      <c r="BZ57" s="1898"/>
      <c r="CA57" s="1898"/>
      <c r="CB57" s="1899"/>
    </row>
    <row r="58" spans="1:80" ht="13.5" customHeight="1">
      <c r="A58" s="1289">
        <v>0.625</v>
      </c>
      <c r="B58" s="1280"/>
      <c r="C58" s="1283"/>
      <c r="D58" s="1298"/>
      <c r="E58" s="1299"/>
      <c r="F58" s="1299"/>
      <c r="G58" s="1299"/>
      <c r="H58" s="1299"/>
      <c r="I58" s="1299"/>
      <c r="J58" s="1299"/>
      <c r="K58" s="1299"/>
      <c r="L58" s="1338"/>
      <c r="M58" s="1299"/>
      <c r="N58" s="1299"/>
      <c r="O58" s="1339"/>
      <c r="P58" s="1279"/>
      <c r="Q58" s="1280"/>
      <c r="R58" s="1280"/>
      <c r="S58" s="1280"/>
      <c r="T58" s="1281"/>
      <c r="U58" s="1289">
        <v>0.52083333333333337</v>
      </c>
      <c r="V58" s="1280"/>
      <c r="W58" s="1283"/>
      <c r="X58" s="1298"/>
      <c r="Y58" s="1299"/>
      <c r="Z58" s="1299"/>
      <c r="AA58" s="1299"/>
      <c r="AB58" s="1299"/>
      <c r="AC58" s="1299"/>
      <c r="AD58" s="1299"/>
      <c r="AE58" s="1299"/>
      <c r="AF58" s="1338"/>
      <c r="AG58" s="1299"/>
      <c r="AH58" s="1299"/>
      <c r="AI58" s="1339"/>
      <c r="AJ58" s="1279"/>
      <c r="AK58" s="1280"/>
      <c r="AL58" s="1280"/>
      <c r="AM58" s="1280"/>
      <c r="AN58" s="1281"/>
      <c r="AO58" s="1292">
        <v>0.625</v>
      </c>
      <c r="AP58" s="1293"/>
      <c r="AQ58" s="1294"/>
      <c r="AR58" s="1204" t="s">
        <v>479</v>
      </c>
      <c r="AS58" s="1205"/>
      <c r="AT58" s="1205"/>
      <c r="AU58" s="1205"/>
      <c r="AV58" s="1205"/>
      <c r="AW58" s="1205"/>
      <c r="AX58" s="1205"/>
      <c r="AY58" s="1205"/>
      <c r="AZ58" s="1759"/>
      <c r="BA58" s="1205"/>
      <c r="BB58" s="1205"/>
      <c r="BC58" s="1206"/>
      <c r="BD58" s="1295"/>
      <c r="BE58" s="1296"/>
      <c r="BF58" s="1296"/>
      <c r="BG58" s="1296"/>
      <c r="BH58" s="1297"/>
      <c r="BI58" s="1905">
        <v>0.52083333333333337</v>
      </c>
      <c r="BJ58" s="1898"/>
      <c r="BK58" s="1906"/>
      <c r="BL58" s="1233"/>
      <c r="BM58" s="1234"/>
      <c r="BN58" s="1234"/>
      <c r="BO58" s="1234"/>
      <c r="BP58" s="1234"/>
      <c r="BQ58" s="1234"/>
      <c r="BR58" s="1234"/>
      <c r="BS58" s="1234"/>
      <c r="BT58" s="1239"/>
      <c r="BU58" s="1234"/>
      <c r="BV58" s="1234"/>
      <c r="BW58" s="1240"/>
      <c r="BX58" s="1897"/>
      <c r="BY58" s="1898"/>
      <c r="BZ58" s="1898"/>
      <c r="CA58" s="1898"/>
      <c r="CB58" s="1899"/>
    </row>
    <row r="59" spans="1:80" ht="13.5">
      <c r="A59" s="1282"/>
      <c r="B59" s="1280"/>
      <c r="C59" s="1283"/>
      <c r="D59" s="1300"/>
      <c r="E59" s="1301"/>
      <c r="F59" s="1301"/>
      <c r="G59" s="1301"/>
      <c r="H59" s="1301"/>
      <c r="I59" s="1301"/>
      <c r="J59" s="1301"/>
      <c r="K59" s="1301"/>
      <c r="L59" s="1334"/>
      <c r="M59" s="1301"/>
      <c r="N59" s="1301"/>
      <c r="O59" s="1335"/>
      <c r="P59" s="1279"/>
      <c r="Q59" s="1280"/>
      <c r="R59" s="1280"/>
      <c r="S59" s="1280"/>
      <c r="T59" s="1281"/>
      <c r="U59" s="1282"/>
      <c r="V59" s="1280"/>
      <c r="W59" s="1283"/>
      <c r="X59" s="1300"/>
      <c r="Y59" s="1301"/>
      <c r="Z59" s="1301"/>
      <c r="AA59" s="1301"/>
      <c r="AB59" s="1301"/>
      <c r="AC59" s="1301"/>
      <c r="AD59" s="1301"/>
      <c r="AE59" s="1301"/>
      <c r="AF59" s="1334"/>
      <c r="AG59" s="1301"/>
      <c r="AH59" s="1301"/>
      <c r="AI59" s="1335"/>
      <c r="AJ59" s="1279"/>
      <c r="AK59" s="1280"/>
      <c r="AL59" s="1280"/>
      <c r="AM59" s="1280"/>
      <c r="AN59" s="1281"/>
      <c r="AO59" s="1292"/>
      <c r="AP59" s="1293"/>
      <c r="AQ59" s="1294"/>
      <c r="AR59" s="1207"/>
      <c r="AS59" s="1208"/>
      <c r="AT59" s="1208"/>
      <c r="AU59" s="1208"/>
      <c r="AV59" s="1208"/>
      <c r="AW59" s="1208"/>
      <c r="AX59" s="1208"/>
      <c r="AY59" s="1208"/>
      <c r="AZ59" s="1277"/>
      <c r="BA59" s="1208"/>
      <c r="BB59" s="1208"/>
      <c r="BC59" s="1209"/>
      <c r="BD59" s="1295"/>
      <c r="BE59" s="1296"/>
      <c r="BF59" s="1296"/>
      <c r="BG59" s="1296"/>
      <c r="BH59" s="1297"/>
      <c r="BI59" s="1907"/>
      <c r="BJ59" s="1898"/>
      <c r="BK59" s="1906"/>
      <c r="BL59" s="1235"/>
      <c r="BM59" s="1236"/>
      <c r="BN59" s="1236"/>
      <c r="BO59" s="1236"/>
      <c r="BP59" s="1236"/>
      <c r="BQ59" s="1236"/>
      <c r="BR59" s="1236"/>
      <c r="BS59" s="1236"/>
      <c r="BT59" s="1241"/>
      <c r="BU59" s="1236"/>
      <c r="BV59" s="1236"/>
      <c r="BW59" s="1242"/>
      <c r="BX59" s="1897"/>
      <c r="BY59" s="1898"/>
      <c r="BZ59" s="1898"/>
      <c r="CA59" s="1898"/>
      <c r="CB59" s="1899"/>
    </row>
    <row r="60" spans="1:80" ht="13.5">
      <c r="A60" s="1282"/>
      <c r="B60" s="1280"/>
      <c r="C60" s="1283"/>
      <c r="D60" s="1302"/>
      <c r="E60" s="1303"/>
      <c r="F60" s="1303"/>
      <c r="G60" s="1303"/>
      <c r="H60" s="1303"/>
      <c r="I60" s="1303"/>
      <c r="J60" s="1303"/>
      <c r="K60" s="1303"/>
      <c r="L60" s="1336"/>
      <c r="M60" s="1303"/>
      <c r="N60" s="1303"/>
      <c r="O60" s="1337"/>
      <c r="P60" s="1279"/>
      <c r="Q60" s="1280"/>
      <c r="R60" s="1280"/>
      <c r="S60" s="1280"/>
      <c r="T60" s="1281"/>
      <c r="U60" s="1282"/>
      <c r="V60" s="1280"/>
      <c r="W60" s="1283"/>
      <c r="X60" s="1302"/>
      <c r="Y60" s="1303"/>
      <c r="Z60" s="1303"/>
      <c r="AA60" s="1303"/>
      <c r="AB60" s="1303"/>
      <c r="AC60" s="1303"/>
      <c r="AD60" s="1303"/>
      <c r="AE60" s="1303"/>
      <c r="AF60" s="1336"/>
      <c r="AG60" s="1303"/>
      <c r="AH60" s="1303"/>
      <c r="AI60" s="1337"/>
      <c r="AJ60" s="1279"/>
      <c r="AK60" s="1280"/>
      <c r="AL60" s="1280"/>
      <c r="AM60" s="1280"/>
      <c r="AN60" s="1281"/>
      <c r="AO60" s="1292"/>
      <c r="AP60" s="1293"/>
      <c r="AQ60" s="1294"/>
      <c r="AR60" s="1210"/>
      <c r="AS60" s="1211"/>
      <c r="AT60" s="1211"/>
      <c r="AU60" s="1211"/>
      <c r="AV60" s="1211"/>
      <c r="AW60" s="1211"/>
      <c r="AX60" s="1211"/>
      <c r="AY60" s="1211"/>
      <c r="AZ60" s="1278"/>
      <c r="BA60" s="1211"/>
      <c r="BB60" s="1211"/>
      <c r="BC60" s="1212"/>
      <c r="BD60" s="1295"/>
      <c r="BE60" s="1296"/>
      <c r="BF60" s="1296"/>
      <c r="BG60" s="1296"/>
      <c r="BH60" s="1297"/>
      <c r="BI60" s="1907"/>
      <c r="BJ60" s="1898"/>
      <c r="BK60" s="1906"/>
      <c r="BL60" s="1237"/>
      <c r="BM60" s="1238"/>
      <c r="BN60" s="1238"/>
      <c r="BO60" s="1238"/>
      <c r="BP60" s="1238"/>
      <c r="BQ60" s="1238"/>
      <c r="BR60" s="1238"/>
      <c r="BS60" s="1238"/>
      <c r="BT60" s="1243"/>
      <c r="BU60" s="1238"/>
      <c r="BV60" s="1238"/>
      <c r="BW60" s="1244"/>
      <c r="BX60" s="1897"/>
      <c r="BY60" s="1898"/>
      <c r="BZ60" s="1898"/>
      <c r="CA60" s="1898"/>
      <c r="CB60" s="1899"/>
    </row>
    <row r="61" spans="1:80" ht="13.5" customHeight="1">
      <c r="A61" s="1289">
        <v>0.66666666666666663</v>
      </c>
      <c r="B61" s="1280"/>
      <c r="C61" s="1283"/>
      <c r="D61" s="1298"/>
      <c r="E61" s="1299"/>
      <c r="F61" s="1299"/>
      <c r="G61" s="1299"/>
      <c r="H61" s="1299"/>
      <c r="I61" s="1299"/>
      <c r="J61" s="1299"/>
      <c r="K61" s="1299"/>
      <c r="L61" s="1338"/>
      <c r="M61" s="1299"/>
      <c r="N61" s="1299"/>
      <c r="O61" s="1339"/>
      <c r="P61" s="1279"/>
      <c r="Q61" s="1280"/>
      <c r="R61" s="1280"/>
      <c r="S61" s="1280"/>
      <c r="T61" s="1281"/>
      <c r="U61" s="1282"/>
      <c r="V61" s="1280"/>
      <c r="W61" s="1283"/>
      <c r="X61" s="1298"/>
      <c r="Y61" s="1299"/>
      <c r="Z61" s="1299"/>
      <c r="AA61" s="1299"/>
      <c r="AB61" s="1299"/>
      <c r="AC61" s="1299"/>
      <c r="AD61" s="1299"/>
      <c r="AE61" s="1299"/>
      <c r="AF61" s="1338"/>
      <c r="AG61" s="1299"/>
      <c r="AH61" s="1299"/>
      <c r="AI61" s="1339"/>
      <c r="AJ61" s="1279"/>
      <c r="AK61" s="1280"/>
      <c r="AL61" s="1280"/>
      <c r="AM61" s="1280"/>
      <c r="AN61" s="1281"/>
      <c r="AO61" s="1304">
        <v>0.66666666666666663</v>
      </c>
      <c r="AP61" s="1305"/>
      <c r="AQ61" s="1306"/>
      <c r="AR61" s="1204" t="s">
        <v>480</v>
      </c>
      <c r="AS61" s="1205"/>
      <c r="AT61" s="1205"/>
      <c r="AU61" s="1205"/>
      <c r="AV61" s="1205"/>
      <c r="AW61" s="1205"/>
      <c r="AX61" s="1205"/>
      <c r="AY61" s="1205"/>
      <c r="AZ61" s="1759"/>
      <c r="BA61" s="1205"/>
      <c r="BB61" s="1205"/>
      <c r="BC61" s="1206"/>
      <c r="BD61" s="1295" t="s">
        <v>481</v>
      </c>
      <c r="BE61" s="1296"/>
      <c r="BF61" s="1296"/>
      <c r="BG61" s="1296"/>
      <c r="BH61" s="1297"/>
      <c r="BI61" s="1907"/>
      <c r="BJ61" s="1898"/>
      <c r="BK61" s="1906"/>
      <c r="BL61" s="1233"/>
      <c r="BM61" s="1234"/>
      <c r="BN61" s="1234"/>
      <c r="BO61" s="1234"/>
      <c r="BP61" s="1234"/>
      <c r="BQ61" s="1234"/>
      <c r="BR61" s="1234"/>
      <c r="BS61" s="1234"/>
      <c r="BT61" s="1239"/>
      <c r="BU61" s="1234"/>
      <c r="BV61" s="1234"/>
      <c r="BW61" s="1240"/>
      <c r="BX61" s="1897"/>
      <c r="BY61" s="1898"/>
      <c r="BZ61" s="1898"/>
      <c r="CA61" s="1898"/>
      <c r="CB61" s="1899"/>
    </row>
    <row r="62" spans="1:80" ht="13.5" customHeight="1">
      <c r="A62" s="1282"/>
      <c r="B62" s="1280"/>
      <c r="C62" s="1283"/>
      <c r="D62" s="1300"/>
      <c r="E62" s="1301"/>
      <c r="F62" s="1301"/>
      <c r="G62" s="1301"/>
      <c r="H62" s="1301"/>
      <c r="I62" s="1301"/>
      <c r="J62" s="1301"/>
      <c r="K62" s="1301"/>
      <c r="L62" s="1334"/>
      <c r="M62" s="1301"/>
      <c r="N62" s="1301"/>
      <c r="O62" s="1335"/>
      <c r="P62" s="1279"/>
      <c r="Q62" s="1280"/>
      <c r="R62" s="1280"/>
      <c r="S62" s="1280"/>
      <c r="T62" s="1281"/>
      <c r="U62" s="1282"/>
      <c r="V62" s="1280"/>
      <c r="W62" s="1283"/>
      <c r="X62" s="1300"/>
      <c r="Y62" s="1301"/>
      <c r="Z62" s="1301"/>
      <c r="AA62" s="1301"/>
      <c r="AB62" s="1301"/>
      <c r="AC62" s="1301"/>
      <c r="AD62" s="1301"/>
      <c r="AE62" s="1301"/>
      <c r="AF62" s="1334"/>
      <c r="AG62" s="1301"/>
      <c r="AH62" s="1301"/>
      <c r="AI62" s="1335"/>
      <c r="AJ62" s="1279"/>
      <c r="AK62" s="1280"/>
      <c r="AL62" s="1280"/>
      <c r="AM62" s="1280"/>
      <c r="AN62" s="1281"/>
      <c r="AO62" s="1292"/>
      <c r="AP62" s="1293"/>
      <c r="AQ62" s="1294"/>
      <c r="AR62" s="1207"/>
      <c r="AS62" s="1208"/>
      <c r="AT62" s="1208"/>
      <c r="AU62" s="1208"/>
      <c r="AV62" s="1208"/>
      <c r="AW62" s="1208"/>
      <c r="AX62" s="1208"/>
      <c r="AY62" s="1208"/>
      <c r="AZ62" s="1277"/>
      <c r="BA62" s="1208"/>
      <c r="BB62" s="1208"/>
      <c r="BC62" s="1209"/>
      <c r="BD62" s="1295"/>
      <c r="BE62" s="1296"/>
      <c r="BF62" s="1296"/>
      <c r="BG62" s="1296"/>
      <c r="BH62" s="1297"/>
      <c r="BI62" s="1907"/>
      <c r="BJ62" s="1898"/>
      <c r="BK62" s="1906"/>
      <c r="BL62" s="1235"/>
      <c r="BM62" s="1236"/>
      <c r="BN62" s="1236"/>
      <c r="BO62" s="1236"/>
      <c r="BP62" s="1236"/>
      <c r="BQ62" s="1236"/>
      <c r="BR62" s="1236"/>
      <c r="BS62" s="1236"/>
      <c r="BT62" s="1241"/>
      <c r="BU62" s="1236"/>
      <c r="BV62" s="1236"/>
      <c r="BW62" s="1242"/>
      <c r="BX62" s="1897"/>
      <c r="BY62" s="1898"/>
      <c r="BZ62" s="1898"/>
      <c r="CA62" s="1898"/>
      <c r="CB62" s="1899"/>
    </row>
    <row r="63" spans="1:80" ht="13.5" customHeight="1">
      <c r="A63" s="1282"/>
      <c r="B63" s="1280"/>
      <c r="C63" s="1283"/>
      <c r="D63" s="1300"/>
      <c r="E63" s="1301"/>
      <c r="F63" s="1301"/>
      <c r="G63" s="1301"/>
      <c r="H63" s="1301"/>
      <c r="I63" s="1301"/>
      <c r="J63" s="1301"/>
      <c r="K63" s="1301"/>
      <c r="L63" s="1334"/>
      <c r="M63" s="1301"/>
      <c r="N63" s="1301"/>
      <c r="O63" s="1335"/>
      <c r="P63" s="1279"/>
      <c r="Q63" s="1280"/>
      <c r="R63" s="1280"/>
      <c r="S63" s="1280"/>
      <c r="T63" s="1281"/>
      <c r="U63" s="1282"/>
      <c r="V63" s="1280"/>
      <c r="W63" s="1283"/>
      <c r="X63" s="1300"/>
      <c r="Y63" s="1301"/>
      <c r="Z63" s="1301"/>
      <c r="AA63" s="1301"/>
      <c r="AB63" s="1301"/>
      <c r="AC63" s="1301"/>
      <c r="AD63" s="1301"/>
      <c r="AE63" s="1301"/>
      <c r="AF63" s="1334"/>
      <c r="AG63" s="1301"/>
      <c r="AH63" s="1301"/>
      <c r="AI63" s="1335"/>
      <c r="AJ63" s="1279"/>
      <c r="AK63" s="1280"/>
      <c r="AL63" s="1280"/>
      <c r="AM63" s="1280"/>
      <c r="AN63" s="1281"/>
      <c r="AO63" s="1292"/>
      <c r="AP63" s="1293"/>
      <c r="AQ63" s="1294"/>
      <c r="AR63" s="1207"/>
      <c r="AS63" s="1208"/>
      <c r="AT63" s="1208"/>
      <c r="AU63" s="1208"/>
      <c r="AV63" s="1208"/>
      <c r="AW63" s="1208"/>
      <c r="AX63" s="1208"/>
      <c r="AY63" s="1208"/>
      <c r="AZ63" s="1277"/>
      <c r="BA63" s="1208"/>
      <c r="BB63" s="1208"/>
      <c r="BC63" s="1209"/>
      <c r="BD63" s="1295"/>
      <c r="BE63" s="1296"/>
      <c r="BF63" s="1296"/>
      <c r="BG63" s="1296"/>
      <c r="BH63" s="1297"/>
      <c r="BI63" s="1907"/>
      <c r="BJ63" s="1898"/>
      <c r="BK63" s="1906"/>
      <c r="BL63" s="1235"/>
      <c r="BM63" s="1236"/>
      <c r="BN63" s="1236"/>
      <c r="BO63" s="1236"/>
      <c r="BP63" s="1236"/>
      <c r="BQ63" s="1236"/>
      <c r="BR63" s="1236"/>
      <c r="BS63" s="1236"/>
      <c r="BT63" s="1241"/>
      <c r="BU63" s="1236"/>
      <c r="BV63" s="1236"/>
      <c r="BW63" s="1242"/>
      <c r="BX63" s="1897"/>
      <c r="BY63" s="1898"/>
      <c r="BZ63" s="1898"/>
      <c r="CA63" s="1898"/>
      <c r="CB63" s="1899"/>
    </row>
    <row r="64" spans="1:80" ht="10.9" customHeight="1" thickBot="1">
      <c r="A64" s="1284"/>
      <c r="B64" s="1285"/>
      <c r="C64" s="1286"/>
      <c r="D64" s="1340"/>
      <c r="E64" s="1341"/>
      <c r="F64" s="1341"/>
      <c r="G64" s="1341"/>
      <c r="H64" s="1341"/>
      <c r="I64" s="1341"/>
      <c r="J64" s="1341"/>
      <c r="K64" s="1341"/>
      <c r="L64" s="1342"/>
      <c r="M64" s="1341"/>
      <c r="N64" s="1341"/>
      <c r="O64" s="1343"/>
      <c r="P64" s="1287"/>
      <c r="Q64" s="1285"/>
      <c r="R64" s="1285"/>
      <c r="S64" s="1285"/>
      <c r="T64" s="1288"/>
      <c r="U64" s="1284"/>
      <c r="V64" s="1285"/>
      <c r="W64" s="1286"/>
      <c r="X64" s="1340"/>
      <c r="Y64" s="1341"/>
      <c r="Z64" s="1341"/>
      <c r="AA64" s="1341"/>
      <c r="AB64" s="1341"/>
      <c r="AC64" s="1341"/>
      <c r="AD64" s="1341"/>
      <c r="AE64" s="1341"/>
      <c r="AF64" s="1342"/>
      <c r="AG64" s="1341"/>
      <c r="AH64" s="1341"/>
      <c r="AI64" s="1343"/>
      <c r="AJ64" s="1287"/>
      <c r="AK64" s="1285"/>
      <c r="AL64" s="1285"/>
      <c r="AM64" s="1285"/>
      <c r="AN64" s="1288"/>
      <c r="AO64" s="1307"/>
      <c r="AP64" s="1308"/>
      <c r="AQ64" s="1309"/>
      <c r="AR64" s="1955"/>
      <c r="AS64" s="1956"/>
      <c r="AT64" s="1956"/>
      <c r="AU64" s="1956"/>
      <c r="AV64" s="1956"/>
      <c r="AW64" s="1956"/>
      <c r="AX64" s="1956"/>
      <c r="AY64" s="1956"/>
      <c r="AZ64" s="1957"/>
      <c r="BA64" s="1956"/>
      <c r="BB64" s="1956"/>
      <c r="BC64" s="1958"/>
      <c r="BD64" s="1310"/>
      <c r="BE64" s="1311"/>
      <c r="BF64" s="1311"/>
      <c r="BG64" s="1311"/>
      <c r="BH64" s="1312"/>
      <c r="BI64" s="1950"/>
      <c r="BJ64" s="1951"/>
      <c r="BK64" s="1952"/>
      <c r="BL64" s="1959"/>
      <c r="BM64" s="1915"/>
      <c r="BN64" s="1915"/>
      <c r="BO64" s="1915"/>
      <c r="BP64" s="1915"/>
      <c r="BQ64" s="1915"/>
      <c r="BR64" s="1915"/>
      <c r="BS64" s="1915"/>
      <c r="BT64" s="1914"/>
      <c r="BU64" s="1915"/>
      <c r="BV64" s="1915"/>
      <c r="BW64" s="1916"/>
      <c r="BX64" s="1953"/>
      <c r="BY64" s="1951"/>
      <c r="BZ64" s="1951"/>
      <c r="CA64" s="1951"/>
      <c r="CB64" s="1954"/>
    </row>
    <row r="65" spans="1:80" ht="10.9" customHeight="1">
      <c r="A65" s="1345" t="s">
        <v>450</v>
      </c>
      <c r="B65" s="1346"/>
      <c r="C65" s="1346"/>
      <c r="D65" s="1346"/>
      <c r="E65" s="1346"/>
      <c r="F65" s="1346"/>
      <c r="G65" s="1346"/>
      <c r="H65" s="1346"/>
      <c r="I65" s="1346"/>
      <c r="J65" s="1346"/>
      <c r="K65" s="1346"/>
      <c r="L65" s="1346"/>
      <c r="M65" s="1346"/>
      <c r="N65" s="1346"/>
      <c r="O65" s="1346"/>
      <c r="P65" s="1346"/>
      <c r="Q65" s="1346"/>
      <c r="R65" s="1346"/>
      <c r="S65" s="1346"/>
      <c r="T65" s="1347"/>
      <c r="U65" s="1345" t="s">
        <v>449</v>
      </c>
      <c r="V65" s="1346"/>
      <c r="W65" s="1346"/>
      <c r="X65" s="1346"/>
      <c r="Y65" s="1346"/>
      <c r="Z65" s="1346"/>
      <c r="AA65" s="1346"/>
      <c r="AB65" s="1346"/>
      <c r="AC65" s="1346"/>
      <c r="AD65" s="1346"/>
      <c r="AE65" s="1346"/>
      <c r="AF65" s="1346"/>
      <c r="AG65" s="1346"/>
      <c r="AH65" s="1346"/>
      <c r="AI65" s="1346"/>
      <c r="AJ65" s="1346"/>
      <c r="AK65" s="1346"/>
      <c r="AL65" s="1346"/>
      <c r="AM65" s="1346"/>
      <c r="AN65" s="1347"/>
      <c r="AO65" s="1345" t="s">
        <v>450</v>
      </c>
      <c r="AP65" s="1346"/>
      <c r="AQ65" s="1346"/>
      <c r="AR65" s="1346"/>
      <c r="AS65" s="1346"/>
      <c r="AT65" s="1346"/>
      <c r="AU65" s="1346"/>
      <c r="AV65" s="1346"/>
      <c r="AW65" s="1346"/>
      <c r="AX65" s="1346"/>
      <c r="AY65" s="1346"/>
      <c r="AZ65" s="1346"/>
      <c r="BA65" s="1346"/>
      <c r="BB65" s="1346"/>
      <c r="BC65" s="1346"/>
      <c r="BD65" s="1346"/>
      <c r="BE65" s="1346"/>
      <c r="BF65" s="1346"/>
      <c r="BG65" s="1346"/>
      <c r="BH65" s="1347"/>
      <c r="BI65" s="1345" t="s">
        <v>449</v>
      </c>
      <c r="BJ65" s="1346"/>
      <c r="BK65" s="1346"/>
      <c r="BL65" s="1346"/>
      <c r="BM65" s="1346"/>
      <c r="BN65" s="1346"/>
      <c r="BO65" s="1346"/>
      <c r="BP65" s="1346"/>
      <c r="BQ65" s="1346"/>
      <c r="BR65" s="1346"/>
      <c r="BS65" s="1346"/>
      <c r="BT65" s="1346"/>
      <c r="BU65" s="1346"/>
      <c r="BV65" s="1346"/>
      <c r="BW65" s="1346"/>
      <c r="BX65" s="1346"/>
      <c r="BY65" s="1346"/>
      <c r="BZ65" s="1346"/>
      <c r="CA65" s="1346"/>
      <c r="CB65" s="1347"/>
    </row>
    <row r="66" spans="1:80" ht="13.5" customHeight="1">
      <c r="A66" s="1348"/>
      <c r="B66" s="1349"/>
      <c r="C66" s="1349"/>
      <c r="D66" s="1349"/>
      <c r="E66" s="1349"/>
      <c r="F66" s="1349"/>
      <c r="G66" s="1349"/>
      <c r="H66" s="1349"/>
      <c r="I66" s="1349"/>
      <c r="J66" s="1349"/>
      <c r="K66" s="1349"/>
      <c r="L66" s="1349"/>
      <c r="M66" s="1349"/>
      <c r="N66" s="1349"/>
      <c r="O66" s="1349"/>
      <c r="P66" s="1349"/>
      <c r="Q66" s="1349"/>
      <c r="R66" s="1349"/>
      <c r="S66" s="1349"/>
      <c r="T66" s="1350"/>
      <c r="U66" s="1348"/>
      <c r="V66" s="1349"/>
      <c r="W66" s="1349"/>
      <c r="X66" s="1349"/>
      <c r="Y66" s="1349"/>
      <c r="Z66" s="1349"/>
      <c r="AA66" s="1349"/>
      <c r="AB66" s="1349"/>
      <c r="AC66" s="1349"/>
      <c r="AD66" s="1349"/>
      <c r="AE66" s="1349"/>
      <c r="AF66" s="1349"/>
      <c r="AG66" s="1349"/>
      <c r="AH66" s="1349"/>
      <c r="AI66" s="1349"/>
      <c r="AJ66" s="1349"/>
      <c r="AK66" s="1349"/>
      <c r="AL66" s="1349"/>
      <c r="AM66" s="1349"/>
      <c r="AN66" s="1350"/>
      <c r="AO66" s="1348"/>
      <c r="AP66" s="1349"/>
      <c r="AQ66" s="1349"/>
      <c r="AR66" s="1349"/>
      <c r="AS66" s="1349"/>
      <c r="AT66" s="1349"/>
      <c r="AU66" s="1349"/>
      <c r="AV66" s="1349"/>
      <c r="AW66" s="1349"/>
      <c r="AX66" s="1349"/>
      <c r="AY66" s="1349"/>
      <c r="AZ66" s="1349"/>
      <c r="BA66" s="1349"/>
      <c r="BB66" s="1349"/>
      <c r="BC66" s="1349"/>
      <c r="BD66" s="1349"/>
      <c r="BE66" s="1349"/>
      <c r="BF66" s="1349"/>
      <c r="BG66" s="1349"/>
      <c r="BH66" s="1350"/>
      <c r="BI66" s="1348"/>
      <c r="BJ66" s="1349"/>
      <c r="BK66" s="1349"/>
      <c r="BL66" s="1349"/>
      <c r="BM66" s="1349"/>
      <c r="BN66" s="1349"/>
      <c r="BO66" s="1349"/>
      <c r="BP66" s="1349"/>
      <c r="BQ66" s="1349"/>
      <c r="BR66" s="1349"/>
      <c r="BS66" s="1349"/>
      <c r="BT66" s="1349"/>
      <c r="BU66" s="1349"/>
      <c r="BV66" s="1349"/>
      <c r="BW66" s="1349"/>
      <c r="BX66" s="1349"/>
      <c r="BY66" s="1349"/>
      <c r="BZ66" s="1349"/>
      <c r="CA66" s="1349"/>
      <c r="CB66" s="1350"/>
    </row>
    <row r="67" spans="1:80" ht="14.25" customHeight="1" thickBot="1">
      <c r="A67" s="1348"/>
      <c r="B67" s="1349"/>
      <c r="C67" s="1349"/>
      <c r="D67" s="1349"/>
      <c r="E67" s="1349"/>
      <c r="F67" s="1349"/>
      <c r="G67" s="1349"/>
      <c r="H67" s="1349"/>
      <c r="I67" s="1349"/>
      <c r="J67" s="1349"/>
      <c r="K67" s="1349"/>
      <c r="L67" s="1349"/>
      <c r="M67" s="1349"/>
      <c r="N67" s="1349"/>
      <c r="O67" s="1349"/>
      <c r="P67" s="1349"/>
      <c r="Q67" s="1349"/>
      <c r="R67" s="1349"/>
      <c r="S67" s="1349"/>
      <c r="T67" s="1350"/>
      <c r="U67" s="1348"/>
      <c r="V67" s="1349"/>
      <c r="W67" s="1349"/>
      <c r="X67" s="1349"/>
      <c r="Y67" s="1349"/>
      <c r="Z67" s="1349"/>
      <c r="AA67" s="1349"/>
      <c r="AB67" s="1349"/>
      <c r="AC67" s="1349"/>
      <c r="AD67" s="1349"/>
      <c r="AE67" s="1349"/>
      <c r="AF67" s="1349"/>
      <c r="AG67" s="1349"/>
      <c r="AH67" s="1349"/>
      <c r="AI67" s="1349"/>
      <c r="AJ67" s="1349"/>
      <c r="AK67" s="1349"/>
      <c r="AL67" s="1349"/>
      <c r="AM67" s="1349"/>
      <c r="AN67" s="1350"/>
      <c r="AO67" s="1348"/>
      <c r="AP67" s="1349"/>
      <c r="AQ67" s="1349"/>
      <c r="AR67" s="1349"/>
      <c r="AS67" s="1349"/>
      <c r="AT67" s="1349"/>
      <c r="AU67" s="1349"/>
      <c r="AV67" s="1349"/>
      <c r="AW67" s="1349"/>
      <c r="AX67" s="1349"/>
      <c r="AY67" s="1349"/>
      <c r="AZ67" s="1349"/>
      <c r="BA67" s="1349"/>
      <c r="BB67" s="1349"/>
      <c r="BC67" s="1349"/>
      <c r="BD67" s="1349"/>
      <c r="BE67" s="1349"/>
      <c r="BF67" s="1349"/>
      <c r="BG67" s="1349"/>
      <c r="BH67" s="1350"/>
      <c r="BI67" s="1348"/>
      <c r="BJ67" s="1349"/>
      <c r="BK67" s="1349"/>
      <c r="BL67" s="1349"/>
      <c r="BM67" s="1349"/>
      <c r="BN67" s="1349"/>
      <c r="BO67" s="1349"/>
      <c r="BP67" s="1349"/>
      <c r="BQ67" s="1349"/>
      <c r="BR67" s="1349"/>
      <c r="BS67" s="1349"/>
      <c r="BT67" s="1349"/>
      <c r="BU67" s="1349"/>
      <c r="BV67" s="1349"/>
      <c r="BW67" s="1349"/>
      <c r="BX67" s="1349"/>
      <c r="BY67" s="1349"/>
      <c r="BZ67" s="1349"/>
      <c r="CA67" s="1349"/>
      <c r="CB67" s="1350"/>
    </row>
    <row r="68" spans="1:80" ht="12" customHeight="1" thickTop="1">
      <c r="A68" s="1504">
        <v>0.70833333333333337</v>
      </c>
      <c r="B68" s="1505"/>
      <c r="C68" s="1506"/>
      <c r="D68" s="1344"/>
      <c r="E68" s="1332"/>
      <c r="F68" s="1332"/>
      <c r="G68" s="1332"/>
      <c r="H68" s="1332"/>
      <c r="I68" s="1332"/>
      <c r="J68" s="1332"/>
      <c r="K68" s="1332"/>
      <c r="L68" s="1331"/>
      <c r="M68" s="1332"/>
      <c r="N68" s="1332"/>
      <c r="O68" s="1333"/>
      <c r="P68" s="1331"/>
      <c r="Q68" s="1332"/>
      <c r="R68" s="1332"/>
      <c r="S68" s="1332"/>
      <c r="T68" s="1463"/>
      <c r="U68" s="1680">
        <v>0.54166666666666663</v>
      </c>
      <c r="V68" s="1681"/>
      <c r="W68" s="1682"/>
      <c r="X68" s="1344"/>
      <c r="Y68" s="1332"/>
      <c r="Z68" s="1332"/>
      <c r="AA68" s="1332"/>
      <c r="AB68" s="1332"/>
      <c r="AC68" s="1332"/>
      <c r="AD68" s="1332"/>
      <c r="AE68" s="1332"/>
      <c r="AF68" s="1331"/>
      <c r="AG68" s="1332"/>
      <c r="AH68" s="1332"/>
      <c r="AI68" s="1333"/>
      <c r="AJ68" s="1683"/>
      <c r="AK68" s="1684"/>
      <c r="AL68" s="1684"/>
      <c r="AM68" s="1684"/>
      <c r="AN68" s="1685"/>
      <c r="AO68" s="1776">
        <v>0.70833333333333337</v>
      </c>
      <c r="AP68" s="1777"/>
      <c r="AQ68" s="1778"/>
      <c r="AR68" s="1798"/>
      <c r="AS68" s="1783"/>
      <c r="AT68" s="1783"/>
      <c r="AU68" s="1783"/>
      <c r="AV68" s="1783"/>
      <c r="AW68" s="1783"/>
      <c r="AX68" s="1783"/>
      <c r="AY68" s="1783"/>
      <c r="AZ68" s="1782"/>
      <c r="BA68" s="1783"/>
      <c r="BB68" s="1783"/>
      <c r="BC68" s="1799"/>
      <c r="BD68" s="1782"/>
      <c r="BE68" s="1783"/>
      <c r="BF68" s="1783"/>
      <c r="BG68" s="1783"/>
      <c r="BH68" s="1784"/>
      <c r="BI68" s="1931" t="s">
        <v>484</v>
      </c>
      <c r="BJ68" s="1932"/>
      <c r="BK68" s="1933"/>
      <c r="BL68" s="1245" t="s">
        <v>468</v>
      </c>
      <c r="BM68" s="1275"/>
      <c r="BN68" s="1275"/>
      <c r="BO68" s="1275"/>
      <c r="BP68" s="1275"/>
      <c r="BQ68" s="1275"/>
      <c r="BR68" s="1275"/>
      <c r="BS68" s="1275"/>
      <c r="BT68" s="1782"/>
      <c r="BU68" s="1783"/>
      <c r="BV68" s="1783"/>
      <c r="BW68" s="1799"/>
      <c r="BX68" s="1917"/>
      <c r="BY68" s="1918"/>
      <c r="BZ68" s="1918"/>
      <c r="CA68" s="1918"/>
      <c r="CB68" s="1919"/>
    </row>
    <row r="69" spans="1:80" ht="12" customHeight="1">
      <c r="A69" s="1507"/>
      <c r="B69" s="1508"/>
      <c r="C69" s="1509"/>
      <c r="D69" s="1300"/>
      <c r="E69" s="1301"/>
      <c r="F69" s="1301"/>
      <c r="G69" s="1301"/>
      <c r="H69" s="1301"/>
      <c r="I69" s="1301"/>
      <c r="J69" s="1301"/>
      <c r="K69" s="1301"/>
      <c r="L69" s="1334"/>
      <c r="M69" s="1301"/>
      <c r="N69" s="1301"/>
      <c r="O69" s="1335"/>
      <c r="P69" s="1334"/>
      <c r="Q69" s="1301"/>
      <c r="R69" s="1301"/>
      <c r="S69" s="1301"/>
      <c r="T69" s="1464"/>
      <c r="U69" s="1289"/>
      <c r="V69" s="1290"/>
      <c r="W69" s="1291"/>
      <c r="X69" s="1300"/>
      <c r="Y69" s="1301"/>
      <c r="Z69" s="1301"/>
      <c r="AA69" s="1301"/>
      <c r="AB69" s="1301"/>
      <c r="AC69" s="1301"/>
      <c r="AD69" s="1301"/>
      <c r="AE69" s="1301"/>
      <c r="AF69" s="1334"/>
      <c r="AG69" s="1301"/>
      <c r="AH69" s="1301"/>
      <c r="AI69" s="1335"/>
      <c r="AJ69" s="1279"/>
      <c r="AK69" s="1280"/>
      <c r="AL69" s="1280"/>
      <c r="AM69" s="1280"/>
      <c r="AN69" s="1281"/>
      <c r="AO69" s="1779"/>
      <c r="AP69" s="1780"/>
      <c r="AQ69" s="1781"/>
      <c r="AR69" s="1235"/>
      <c r="AS69" s="1236"/>
      <c r="AT69" s="1236"/>
      <c r="AU69" s="1236"/>
      <c r="AV69" s="1236"/>
      <c r="AW69" s="1236"/>
      <c r="AX69" s="1236"/>
      <c r="AY69" s="1236"/>
      <c r="AZ69" s="1241"/>
      <c r="BA69" s="1236"/>
      <c r="BB69" s="1236"/>
      <c r="BC69" s="1242"/>
      <c r="BD69" s="1241"/>
      <c r="BE69" s="1236"/>
      <c r="BF69" s="1236"/>
      <c r="BG69" s="1236"/>
      <c r="BH69" s="1785"/>
      <c r="BI69" s="1800"/>
      <c r="BJ69" s="1920"/>
      <c r="BK69" s="1921"/>
      <c r="BL69" s="1207"/>
      <c r="BM69" s="1208"/>
      <c r="BN69" s="1208"/>
      <c r="BO69" s="1208"/>
      <c r="BP69" s="1208"/>
      <c r="BQ69" s="1208"/>
      <c r="BR69" s="1208"/>
      <c r="BS69" s="1208"/>
      <c r="BT69" s="1241"/>
      <c r="BU69" s="1236"/>
      <c r="BV69" s="1236"/>
      <c r="BW69" s="1242"/>
      <c r="BX69" s="1897"/>
      <c r="BY69" s="1898"/>
      <c r="BZ69" s="1898"/>
      <c r="CA69" s="1898"/>
      <c r="CB69" s="1899"/>
    </row>
    <row r="70" spans="1:80" ht="12" customHeight="1">
      <c r="A70" s="1507"/>
      <c r="B70" s="1508"/>
      <c r="C70" s="1509"/>
      <c r="D70" s="1302"/>
      <c r="E70" s="1303"/>
      <c r="F70" s="1303"/>
      <c r="G70" s="1303"/>
      <c r="H70" s="1303"/>
      <c r="I70" s="1303"/>
      <c r="J70" s="1303"/>
      <c r="K70" s="1303"/>
      <c r="L70" s="1336"/>
      <c r="M70" s="1303"/>
      <c r="N70" s="1303"/>
      <c r="O70" s="1337"/>
      <c r="P70" s="1334"/>
      <c r="Q70" s="1301"/>
      <c r="R70" s="1301"/>
      <c r="S70" s="1301"/>
      <c r="T70" s="1464"/>
      <c r="U70" s="1289"/>
      <c r="V70" s="1290"/>
      <c r="W70" s="1291"/>
      <c r="X70" s="1300"/>
      <c r="Y70" s="1301"/>
      <c r="Z70" s="1301"/>
      <c r="AA70" s="1301"/>
      <c r="AB70" s="1301"/>
      <c r="AC70" s="1301"/>
      <c r="AD70" s="1301"/>
      <c r="AE70" s="1301"/>
      <c r="AF70" s="1334"/>
      <c r="AG70" s="1301"/>
      <c r="AH70" s="1301"/>
      <c r="AI70" s="1335"/>
      <c r="AJ70" s="1279"/>
      <c r="AK70" s="1280"/>
      <c r="AL70" s="1280"/>
      <c r="AM70" s="1280"/>
      <c r="AN70" s="1281"/>
      <c r="AO70" s="1779"/>
      <c r="AP70" s="1780"/>
      <c r="AQ70" s="1781"/>
      <c r="AR70" s="1237"/>
      <c r="AS70" s="1238"/>
      <c r="AT70" s="1238"/>
      <c r="AU70" s="1238"/>
      <c r="AV70" s="1238"/>
      <c r="AW70" s="1238"/>
      <c r="AX70" s="1238"/>
      <c r="AY70" s="1238"/>
      <c r="AZ70" s="1243"/>
      <c r="BA70" s="1238"/>
      <c r="BB70" s="1238"/>
      <c r="BC70" s="1244"/>
      <c r="BD70" s="1241"/>
      <c r="BE70" s="1236"/>
      <c r="BF70" s="1236"/>
      <c r="BG70" s="1236"/>
      <c r="BH70" s="1785"/>
      <c r="BI70" s="1800"/>
      <c r="BJ70" s="1920"/>
      <c r="BK70" s="1921"/>
      <c r="BL70" s="1207"/>
      <c r="BM70" s="1208"/>
      <c r="BN70" s="1208"/>
      <c r="BO70" s="1208"/>
      <c r="BP70" s="1208"/>
      <c r="BQ70" s="1208"/>
      <c r="BR70" s="1208"/>
      <c r="BS70" s="1208"/>
      <c r="BT70" s="1241"/>
      <c r="BU70" s="1236"/>
      <c r="BV70" s="1236"/>
      <c r="BW70" s="1242"/>
      <c r="BX70" s="1897"/>
      <c r="BY70" s="1898"/>
      <c r="BZ70" s="1898"/>
      <c r="CA70" s="1898"/>
      <c r="CB70" s="1899"/>
    </row>
    <row r="71" spans="1:80" ht="12" customHeight="1">
      <c r="A71" s="1498">
        <v>0.72916666666666663</v>
      </c>
      <c r="B71" s="1499"/>
      <c r="C71" s="1500"/>
      <c r="D71" s="1313" t="s">
        <v>471</v>
      </c>
      <c r="E71" s="1314"/>
      <c r="F71" s="1314"/>
      <c r="G71" s="1314"/>
      <c r="H71" s="1314"/>
      <c r="I71" s="1314"/>
      <c r="J71" s="1314"/>
      <c r="K71" s="1314"/>
      <c r="L71" s="1314"/>
      <c r="M71" s="1314"/>
      <c r="N71" s="1314"/>
      <c r="O71" s="1320"/>
      <c r="P71" s="1319" t="s">
        <v>451</v>
      </c>
      <c r="Q71" s="1314"/>
      <c r="R71" s="1314"/>
      <c r="S71" s="1314"/>
      <c r="T71" s="1981"/>
      <c r="U71" s="1289"/>
      <c r="V71" s="1290"/>
      <c r="W71" s="1291"/>
      <c r="X71" s="1302"/>
      <c r="Y71" s="1303"/>
      <c r="Z71" s="1303"/>
      <c r="AA71" s="1303"/>
      <c r="AB71" s="1303"/>
      <c r="AC71" s="1303"/>
      <c r="AD71" s="1303"/>
      <c r="AE71" s="1303"/>
      <c r="AF71" s="1336"/>
      <c r="AG71" s="1303"/>
      <c r="AH71" s="1303"/>
      <c r="AI71" s="1337"/>
      <c r="AJ71" s="1279"/>
      <c r="AK71" s="1280"/>
      <c r="AL71" s="1280"/>
      <c r="AM71" s="1280"/>
      <c r="AN71" s="1281"/>
      <c r="AO71" s="1786">
        <v>0.72916666666666663</v>
      </c>
      <c r="AP71" s="1787"/>
      <c r="AQ71" s="1788"/>
      <c r="AR71" s="1792" t="s">
        <v>471</v>
      </c>
      <c r="AS71" s="1793"/>
      <c r="AT71" s="1793"/>
      <c r="AU71" s="1793"/>
      <c r="AV71" s="1793"/>
      <c r="AW71" s="1793"/>
      <c r="AX71" s="1793"/>
      <c r="AY71" s="1793"/>
      <c r="AZ71" s="1793"/>
      <c r="BA71" s="1793"/>
      <c r="BB71" s="1793"/>
      <c r="BC71" s="1794"/>
      <c r="BD71" s="1893" t="s">
        <v>451</v>
      </c>
      <c r="BE71" s="1793"/>
      <c r="BF71" s="1793"/>
      <c r="BG71" s="1793"/>
      <c r="BH71" s="1900"/>
      <c r="BI71" s="1800"/>
      <c r="BJ71" s="1920"/>
      <c r="BK71" s="1921"/>
      <c r="BL71" s="1210"/>
      <c r="BM71" s="1211"/>
      <c r="BN71" s="1211"/>
      <c r="BO71" s="1211"/>
      <c r="BP71" s="1211"/>
      <c r="BQ71" s="1211"/>
      <c r="BR71" s="1211"/>
      <c r="BS71" s="1211"/>
      <c r="BT71" s="1243"/>
      <c r="BU71" s="1238"/>
      <c r="BV71" s="1238"/>
      <c r="BW71" s="1244"/>
      <c r="BX71" s="1897"/>
      <c r="BY71" s="1898"/>
      <c r="BZ71" s="1898"/>
      <c r="CA71" s="1898"/>
      <c r="CB71" s="1899"/>
    </row>
    <row r="72" spans="1:80" ht="12" customHeight="1" thickBot="1">
      <c r="A72" s="1501"/>
      <c r="B72" s="1502"/>
      <c r="C72" s="1503"/>
      <c r="D72" s="1495"/>
      <c r="E72" s="1496"/>
      <c r="F72" s="1496"/>
      <c r="G72" s="1496"/>
      <c r="H72" s="1496"/>
      <c r="I72" s="1496"/>
      <c r="J72" s="1496"/>
      <c r="K72" s="1496"/>
      <c r="L72" s="1496"/>
      <c r="M72" s="1496"/>
      <c r="N72" s="1496"/>
      <c r="O72" s="1497"/>
      <c r="P72" s="1982"/>
      <c r="Q72" s="1496"/>
      <c r="R72" s="1496"/>
      <c r="S72" s="1496"/>
      <c r="T72" s="1983"/>
      <c r="U72" s="1289">
        <v>0.58333333333333337</v>
      </c>
      <c r="V72" s="1290"/>
      <c r="W72" s="1291"/>
      <c r="X72" s="1313"/>
      <c r="Y72" s="1314"/>
      <c r="Z72" s="1314"/>
      <c r="AA72" s="1314"/>
      <c r="AB72" s="1314"/>
      <c r="AC72" s="1314"/>
      <c r="AD72" s="1314"/>
      <c r="AE72" s="1314"/>
      <c r="AF72" s="1319"/>
      <c r="AG72" s="1314"/>
      <c r="AH72" s="1314"/>
      <c r="AI72" s="1320"/>
      <c r="AJ72" s="1279"/>
      <c r="AK72" s="1280"/>
      <c r="AL72" s="1280"/>
      <c r="AM72" s="1280"/>
      <c r="AN72" s="1281"/>
      <c r="AO72" s="1789"/>
      <c r="AP72" s="1790"/>
      <c r="AQ72" s="1791"/>
      <c r="AR72" s="1795"/>
      <c r="AS72" s="1796"/>
      <c r="AT72" s="1796"/>
      <c r="AU72" s="1796"/>
      <c r="AV72" s="1796"/>
      <c r="AW72" s="1796"/>
      <c r="AX72" s="1796"/>
      <c r="AY72" s="1796"/>
      <c r="AZ72" s="1796"/>
      <c r="BA72" s="1796"/>
      <c r="BB72" s="1796"/>
      <c r="BC72" s="1797"/>
      <c r="BD72" s="1901"/>
      <c r="BE72" s="1796"/>
      <c r="BF72" s="1796"/>
      <c r="BG72" s="1796"/>
      <c r="BH72" s="1902"/>
      <c r="BI72" s="1800" t="s">
        <v>470</v>
      </c>
      <c r="BJ72" s="1920"/>
      <c r="BK72" s="1921"/>
      <c r="BL72" s="1204" t="s">
        <v>469</v>
      </c>
      <c r="BM72" s="1205"/>
      <c r="BN72" s="1205"/>
      <c r="BO72" s="1205"/>
      <c r="BP72" s="1205"/>
      <c r="BQ72" s="1205"/>
      <c r="BR72" s="1205"/>
      <c r="BS72" s="1205"/>
      <c r="BT72" s="1893"/>
      <c r="BU72" s="1793"/>
      <c r="BV72" s="1793"/>
      <c r="BW72" s="1794"/>
      <c r="BX72" s="1897"/>
      <c r="BY72" s="1898"/>
      <c r="BZ72" s="1898"/>
      <c r="CA72" s="1898"/>
      <c r="CB72" s="1899"/>
    </row>
    <row r="73" spans="1:80" ht="13.5" customHeight="1">
      <c r="A73" s="1345" t="s">
        <v>452</v>
      </c>
      <c r="B73" s="1346"/>
      <c r="C73" s="1346"/>
      <c r="D73" s="1346"/>
      <c r="E73" s="1346"/>
      <c r="F73" s="1346"/>
      <c r="G73" s="1346"/>
      <c r="H73" s="1346"/>
      <c r="I73" s="1346"/>
      <c r="J73" s="1346"/>
      <c r="K73" s="1346"/>
      <c r="L73" s="1346"/>
      <c r="M73" s="1346"/>
      <c r="N73" s="1346"/>
      <c r="O73" s="1346"/>
      <c r="P73" s="1346"/>
      <c r="Q73" s="1346"/>
      <c r="R73" s="1346"/>
      <c r="S73" s="1346"/>
      <c r="T73" s="1347"/>
      <c r="U73" s="1289"/>
      <c r="V73" s="1290"/>
      <c r="W73" s="1291"/>
      <c r="X73" s="1315"/>
      <c r="Y73" s="1316"/>
      <c r="Z73" s="1316"/>
      <c r="AA73" s="1316"/>
      <c r="AB73" s="1316"/>
      <c r="AC73" s="1316"/>
      <c r="AD73" s="1316"/>
      <c r="AE73" s="1316"/>
      <c r="AF73" s="1321"/>
      <c r="AG73" s="1316"/>
      <c r="AH73" s="1316"/>
      <c r="AI73" s="1322"/>
      <c r="AJ73" s="1279"/>
      <c r="AK73" s="1280"/>
      <c r="AL73" s="1280"/>
      <c r="AM73" s="1280"/>
      <c r="AN73" s="1281"/>
      <c r="AO73" s="1345" t="s">
        <v>452</v>
      </c>
      <c r="AP73" s="1346"/>
      <c r="AQ73" s="1346"/>
      <c r="AR73" s="1346"/>
      <c r="AS73" s="1346"/>
      <c r="AT73" s="1346"/>
      <c r="AU73" s="1346"/>
      <c r="AV73" s="1346"/>
      <c r="AW73" s="1346"/>
      <c r="AX73" s="1346"/>
      <c r="AY73" s="1346"/>
      <c r="AZ73" s="1346"/>
      <c r="BA73" s="1346"/>
      <c r="BB73" s="1346"/>
      <c r="BC73" s="1346"/>
      <c r="BD73" s="1346"/>
      <c r="BE73" s="1346"/>
      <c r="BF73" s="1346"/>
      <c r="BG73" s="1346"/>
      <c r="BH73" s="1347"/>
      <c r="BI73" s="1800"/>
      <c r="BJ73" s="1920"/>
      <c r="BK73" s="1921"/>
      <c r="BL73" s="1207"/>
      <c r="BM73" s="1208"/>
      <c r="BN73" s="1208"/>
      <c r="BO73" s="1208"/>
      <c r="BP73" s="1208"/>
      <c r="BQ73" s="1208"/>
      <c r="BR73" s="1208"/>
      <c r="BS73" s="1208"/>
      <c r="BT73" s="1894"/>
      <c r="BU73" s="1895"/>
      <c r="BV73" s="1895"/>
      <c r="BW73" s="1896"/>
      <c r="BX73" s="1897"/>
      <c r="BY73" s="1898"/>
      <c r="BZ73" s="1898"/>
      <c r="CA73" s="1898"/>
      <c r="CB73" s="1899"/>
    </row>
    <row r="74" spans="1:80" ht="13.5" customHeight="1">
      <c r="A74" s="1348"/>
      <c r="B74" s="1349"/>
      <c r="C74" s="1349"/>
      <c r="D74" s="1349"/>
      <c r="E74" s="1349"/>
      <c r="F74" s="1349"/>
      <c r="G74" s="1349"/>
      <c r="H74" s="1349"/>
      <c r="I74" s="1349"/>
      <c r="J74" s="1349"/>
      <c r="K74" s="1349"/>
      <c r="L74" s="1349"/>
      <c r="M74" s="1349"/>
      <c r="N74" s="1349"/>
      <c r="O74" s="1349"/>
      <c r="P74" s="1349"/>
      <c r="Q74" s="1349"/>
      <c r="R74" s="1349"/>
      <c r="S74" s="1349"/>
      <c r="T74" s="1350"/>
      <c r="U74" s="1289"/>
      <c r="V74" s="1290"/>
      <c r="W74" s="1291"/>
      <c r="X74" s="1315"/>
      <c r="Y74" s="1316"/>
      <c r="Z74" s="1316"/>
      <c r="AA74" s="1316"/>
      <c r="AB74" s="1316"/>
      <c r="AC74" s="1316"/>
      <c r="AD74" s="1316"/>
      <c r="AE74" s="1316"/>
      <c r="AF74" s="1321"/>
      <c r="AG74" s="1316"/>
      <c r="AH74" s="1316"/>
      <c r="AI74" s="1322"/>
      <c r="AJ74" s="1279"/>
      <c r="AK74" s="1280"/>
      <c r="AL74" s="1280"/>
      <c r="AM74" s="1280"/>
      <c r="AN74" s="1281"/>
      <c r="AO74" s="1348"/>
      <c r="AP74" s="1349"/>
      <c r="AQ74" s="1349"/>
      <c r="AR74" s="1349"/>
      <c r="AS74" s="1349"/>
      <c r="AT74" s="1349"/>
      <c r="AU74" s="1349"/>
      <c r="AV74" s="1349"/>
      <c r="AW74" s="1349"/>
      <c r="AX74" s="1349"/>
      <c r="AY74" s="1349"/>
      <c r="AZ74" s="1349"/>
      <c r="BA74" s="1349"/>
      <c r="BB74" s="1349"/>
      <c r="BC74" s="1349"/>
      <c r="BD74" s="1349"/>
      <c r="BE74" s="1349"/>
      <c r="BF74" s="1349"/>
      <c r="BG74" s="1349"/>
      <c r="BH74" s="1350"/>
      <c r="BI74" s="1800"/>
      <c r="BJ74" s="1920"/>
      <c r="BK74" s="1921"/>
      <c r="BL74" s="1207"/>
      <c r="BM74" s="1208"/>
      <c r="BN74" s="1208"/>
      <c r="BO74" s="1208"/>
      <c r="BP74" s="1208"/>
      <c r="BQ74" s="1208"/>
      <c r="BR74" s="1208"/>
      <c r="BS74" s="1208"/>
      <c r="BT74" s="1894"/>
      <c r="BU74" s="1895"/>
      <c r="BV74" s="1895"/>
      <c r="BW74" s="1896"/>
      <c r="BX74" s="1897"/>
      <c r="BY74" s="1898"/>
      <c r="BZ74" s="1898"/>
      <c r="CA74" s="1898"/>
      <c r="CB74" s="1899"/>
    </row>
    <row r="75" spans="1:80" ht="13.5" customHeight="1" thickBot="1">
      <c r="A75" s="1348"/>
      <c r="B75" s="1349"/>
      <c r="C75" s="1349"/>
      <c r="D75" s="1349"/>
      <c r="E75" s="1349"/>
      <c r="F75" s="1349"/>
      <c r="G75" s="1349"/>
      <c r="H75" s="1349"/>
      <c r="I75" s="1349"/>
      <c r="J75" s="1349"/>
      <c r="K75" s="1349"/>
      <c r="L75" s="1349"/>
      <c r="M75" s="1349"/>
      <c r="N75" s="1349"/>
      <c r="O75" s="1349"/>
      <c r="P75" s="1349"/>
      <c r="Q75" s="1349"/>
      <c r="R75" s="1349"/>
      <c r="S75" s="1349"/>
      <c r="T75" s="1350"/>
      <c r="U75" s="1289"/>
      <c r="V75" s="1290"/>
      <c r="W75" s="1291"/>
      <c r="X75" s="1317"/>
      <c r="Y75" s="1318"/>
      <c r="Z75" s="1318"/>
      <c r="AA75" s="1318"/>
      <c r="AB75" s="1318"/>
      <c r="AC75" s="1318"/>
      <c r="AD75" s="1318"/>
      <c r="AE75" s="1318"/>
      <c r="AF75" s="1323"/>
      <c r="AG75" s="1318"/>
      <c r="AH75" s="1318"/>
      <c r="AI75" s="1324"/>
      <c r="AJ75" s="1279"/>
      <c r="AK75" s="1280"/>
      <c r="AL75" s="1280"/>
      <c r="AM75" s="1280"/>
      <c r="AN75" s="1281"/>
      <c r="AO75" s="1348"/>
      <c r="AP75" s="1349"/>
      <c r="AQ75" s="1349"/>
      <c r="AR75" s="1349"/>
      <c r="AS75" s="1349"/>
      <c r="AT75" s="1349"/>
      <c r="AU75" s="1349"/>
      <c r="AV75" s="1349"/>
      <c r="AW75" s="1349"/>
      <c r="AX75" s="1349"/>
      <c r="AY75" s="1349"/>
      <c r="AZ75" s="1349"/>
      <c r="BA75" s="1349"/>
      <c r="BB75" s="1349"/>
      <c r="BC75" s="1349"/>
      <c r="BD75" s="1349"/>
      <c r="BE75" s="1349"/>
      <c r="BF75" s="1349"/>
      <c r="BG75" s="1349"/>
      <c r="BH75" s="1350"/>
      <c r="BI75" s="1800"/>
      <c r="BJ75" s="1920"/>
      <c r="BK75" s="1921"/>
      <c r="BL75" s="1210"/>
      <c r="BM75" s="1211"/>
      <c r="BN75" s="1211"/>
      <c r="BO75" s="1211"/>
      <c r="BP75" s="1211"/>
      <c r="BQ75" s="1211"/>
      <c r="BR75" s="1211"/>
      <c r="BS75" s="1211"/>
      <c r="BT75" s="1922"/>
      <c r="BU75" s="1923"/>
      <c r="BV75" s="1923"/>
      <c r="BW75" s="1924"/>
      <c r="BX75" s="1897"/>
      <c r="BY75" s="1898"/>
      <c r="BZ75" s="1898"/>
      <c r="CA75" s="1898"/>
      <c r="CB75" s="1899"/>
    </row>
    <row r="76" spans="1:80" ht="14.25" customHeight="1" thickTop="1">
      <c r="A76" s="1504">
        <v>0.75</v>
      </c>
      <c r="B76" s="1332"/>
      <c r="C76" s="1658"/>
      <c r="D76" s="1661"/>
      <c r="E76" s="1662"/>
      <c r="F76" s="1662"/>
      <c r="G76" s="1662"/>
      <c r="H76" s="1662"/>
      <c r="I76" s="1662"/>
      <c r="J76" s="1662"/>
      <c r="K76" s="1662"/>
      <c r="L76" s="1663"/>
      <c r="M76" s="1662"/>
      <c r="N76" s="1662"/>
      <c r="O76" s="1664"/>
      <c r="P76" s="1515"/>
      <c r="Q76" s="1516"/>
      <c r="R76" s="1516"/>
      <c r="S76" s="1516"/>
      <c r="T76" s="1517"/>
      <c r="U76" s="1289">
        <v>0.625</v>
      </c>
      <c r="V76" s="1280"/>
      <c r="W76" s="1283"/>
      <c r="X76" s="1313"/>
      <c r="Y76" s="1314"/>
      <c r="Z76" s="1314"/>
      <c r="AA76" s="1314"/>
      <c r="AB76" s="1314"/>
      <c r="AC76" s="1314"/>
      <c r="AD76" s="1314"/>
      <c r="AE76" s="1320"/>
      <c r="AF76" s="1319"/>
      <c r="AG76" s="1314"/>
      <c r="AH76" s="1314"/>
      <c r="AI76" s="1320"/>
      <c r="AJ76" s="1279"/>
      <c r="AK76" s="1280"/>
      <c r="AL76" s="1280"/>
      <c r="AM76" s="1280"/>
      <c r="AN76" s="1281"/>
      <c r="AO76" s="1776" t="s">
        <v>561</v>
      </c>
      <c r="AP76" s="1783"/>
      <c r="AQ76" s="1911"/>
      <c r="AR76" s="1909" t="s">
        <v>463</v>
      </c>
      <c r="AS76" s="1910"/>
      <c r="AT76" s="1910"/>
      <c r="AU76" s="1910"/>
      <c r="AV76" s="1910"/>
      <c r="AW76" s="1910"/>
      <c r="AX76" s="1910"/>
      <c r="AY76" s="1910"/>
      <c r="AZ76" s="1970"/>
      <c r="BA76" s="1971"/>
      <c r="BB76" s="1971"/>
      <c r="BC76" s="1972"/>
      <c r="BD76" s="1249" t="s">
        <v>482</v>
      </c>
      <c r="BE76" s="1246"/>
      <c r="BF76" s="1246"/>
      <c r="BG76" s="1246"/>
      <c r="BH76" s="1968"/>
      <c r="BI76" s="1800">
        <v>0.625</v>
      </c>
      <c r="BJ76" s="1296"/>
      <c r="BK76" s="1801"/>
      <c r="BL76" s="1204" t="s">
        <v>485</v>
      </c>
      <c r="BM76" s="1205"/>
      <c r="BN76" s="1205"/>
      <c r="BO76" s="1205"/>
      <c r="BP76" s="1205"/>
      <c r="BQ76" s="1205"/>
      <c r="BR76" s="1205"/>
      <c r="BS76" s="1206"/>
      <c r="BT76" s="1893"/>
      <c r="BU76" s="1793"/>
      <c r="BV76" s="1793"/>
      <c r="BW76" s="1794"/>
      <c r="BX76" s="1897"/>
      <c r="BY76" s="1898"/>
      <c r="BZ76" s="1898"/>
      <c r="CA76" s="1898"/>
      <c r="CB76" s="1899"/>
    </row>
    <row r="77" spans="1:80" ht="13.5">
      <c r="A77" s="1659"/>
      <c r="B77" s="1301"/>
      <c r="C77" s="1660"/>
      <c r="D77" s="1656"/>
      <c r="E77" s="1654"/>
      <c r="F77" s="1654"/>
      <c r="G77" s="1654"/>
      <c r="H77" s="1654"/>
      <c r="I77" s="1654"/>
      <c r="J77" s="1654"/>
      <c r="K77" s="1654"/>
      <c r="L77" s="1653"/>
      <c r="M77" s="1654"/>
      <c r="N77" s="1654"/>
      <c r="O77" s="1657"/>
      <c r="P77" s="1482"/>
      <c r="Q77" s="1328"/>
      <c r="R77" s="1328"/>
      <c r="S77" s="1328"/>
      <c r="T77" s="1483"/>
      <c r="U77" s="1282"/>
      <c r="V77" s="1280"/>
      <c r="W77" s="1283"/>
      <c r="X77" s="1315"/>
      <c r="Y77" s="1316"/>
      <c r="Z77" s="1316"/>
      <c r="AA77" s="1316"/>
      <c r="AB77" s="1316"/>
      <c r="AC77" s="1316"/>
      <c r="AD77" s="1316"/>
      <c r="AE77" s="1322"/>
      <c r="AF77" s="1321"/>
      <c r="AG77" s="1316"/>
      <c r="AH77" s="1316"/>
      <c r="AI77" s="1322"/>
      <c r="AJ77" s="1279"/>
      <c r="AK77" s="1280"/>
      <c r="AL77" s="1280"/>
      <c r="AM77" s="1280"/>
      <c r="AN77" s="1281"/>
      <c r="AO77" s="1912"/>
      <c r="AP77" s="1236"/>
      <c r="AQ77" s="1913"/>
      <c r="AR77" s="1904"/>
      <c r="AS77" s="1903"/>
      <c r="AT77" s="1903"/>
      <c r="AU77" s="1903"/>
      <c r="AV77" s="1903"/>
      <c r="AW77" s="1903"/>
      <c r="AX77" s="1903"/>
      <c r="AY77" s="1903"/>
      <c r="AZ77" s="1771"/>
      <c r="BA77" s="1772"/>
      <c r="BB77" s="1772"/>
      <c r="BC77" s="1773"/>
      <c r="BD77" s="1251"/>
      <c r="BE77" s="1225"/>
      <c r="BF77" s="1225"/>
      <c r="BG77" s="1225"/>
      <c r="BH77" s="1969"/>
      <c r="BI77" s="1802"/>
      <c r="BJ77" s="1296"/>
      <c r="BK77" s="1801"/>
      <c r="BL77" s="1207"/>
      <c r="BM77" s="1208"/>
      <c r="BN77" s="1208"/>
      <c r="BO77" s="1208"/>
      <c r="BP77" s="1208"/>
      <c r="BQ77" s="1208"/>
      <c r="BR77" s="1208"/>
      <c r="BS77" s="1209"/>
      <c r="BT77" s="1894"/>
      <c r="BU77" s="1895"/>
      <c r="BV77" s="1895"/>
      <c r="BW77" s="1896"/>
      <c r="BX77" s="1897"/>
      <c r="BY77" s="1898"/>
      <c r="BZ77" s="1898"/>
      <c r="CA77" s="1898"/>
      <c r="CB77" s="1899"/>
    </row>
    <row r="78" spans="1:80" ht="13.5" customHeight="1">
      <c r="A78" s="1659"/>
      <c r="B78" s="1301"/>
      <c r="C78" s="1660"/>
      <c r="D78" s="1656"/>
      <c r="E78" s="1654"/>
      <c r="F78" s="1654"/>
      <c r="G78" s="1654"/>
      <c r="H78" s="1654"/>
      <c r="I78" s="1654"/>
      <c r="J78" s="1654"/>
      <c r="K78" s="1654"/>
      <c r="L78" s="1653"/>
      <c r="M78" s="1654"/>
      <c r="N78" s="1654"/>
      <c r="O78" s="1657"/>
      <c r="P78" s="1482"/>
      <c r="Q78" s="1328"/>
      <c r="R78" s="1328"/>
      <c r="S78" s="1328"/>
      <c r="T78" s="1483"/>
      <c r="U78" s="1282"/>
      <c r="V78" s="1280"/>
      <c r="W78" s="1283"/>
      <c r="X78" s="1315"/>
      <c r="Y78" s="1316"/>
      <c r="Z78" s="1316"/>
      <c r="AA78" s="1316"/>
      <c r="AB78" s="1316"/>
      <c r="AC78" s="1316"/>
      <c r="AD78" s="1316"/>
      <c r="AE78" s="1322"/>
      <c r="AF78" s="1321"/>
      <c r="AG78" s="1316"/>
      <c r="AH78" s="1316"/>
      <c r="AI78" s="1322"/>
      <c r="AJ78" s="1279"/>
      <c r="AK78" s="1280"/>
      <c r="AL78" s="1280"/>
      <c r="AM78" s="1280"/>
      <c r="AN78" s="1281"/>
      <c r="AO78" s="1912"/>
      <c r="AP78" s="1236"/>
      <c r="AQ78" s="1913"/>
      <c r="AR78" s="1904"/>
      <c r="AS78" s="1903"/>
      <c r="AT78" s="1903"/>
      <c r="AU78" s="1903"/>
      <c r="AV78" s="1903"/>
      <c r="AW78" s="1903"/>
      <c r="AX78" s="1903"/>
      <c r="AY78" s="1903"/>
      <c r="AZ78" s="1771"/>
      <c r="BA78" s="1772"/>
      <c r="BB78" s="1772"/>
      <c r="BC78" s="1773"/>
      <c r="BD78" s="1251"/>
      <c r="BE78" s="1225"/>
      <c r="BF78" s="1225"/>
      <c r="BG78" s="1225"/>
      <c r="BH78" s="1969"/>
      <c r="BI78" s="1802"/>
      <c r="BJ78" s="1296"/>
      <c r="BK78" s="1801"/>
      <c r="BL78" s="1207"/>
      <c r="BM78" s="1208"/>
      <c r="BN78" s="1208"/>
      <c r="BO78" s="1208"/>
      <c r="BP78" s="1208"/>
      <c r="BQ78" s="1208"/>
      <c r="BR78" s="1208"/>
      <c r="BS78" s="1209"/>
      <c r="BT78" s="1894"/>
      <c r="BU78" s="1895"/>
      <c r="BV78" s="1895"/>
      <c r="BW78" s="1896"/>
      <c r="BX78" s="1897"/>
      <c r="BY78" s="1898"/>
      <c r="BZ78" s="1898"/>
      <c r="CA78" s="1898"/>
      <c r="CB78" s="1899"/>
    </row>
    <row r="79" spans="1:80" ht="13.5" customHeight="1">
      <c r="A79" s="1289">
        <v>0.79166666666666663</v>
      </c>
      <c r="B79" s="1280"/>
      <c r="C79" s="1283"/>
      <c r="D79" s="1656"/>
      <c r="E79" s="1654"/>
      <c r="F79" s="1654"/>
      <c r="G79" s="1654"/>
      <c r="H79" s="1654"/>
      <c r="I79" s="1654"/>
      <c r="J79" s="1654"/>
      <c r="K79" s="1654"/>
      <c r="L79" s="1653"/>
      <c r="M79" s="1654"/>
      <c r="N79" s="1654"/>
      <c r="O79" s="1657"/>
      <c r="P79" s="1653"/>
      <c r="Q79" s="1654"/>
      <c r="R79" s="1654"/>
      <c r="S79" s="1654"/>
      <c r="T79" s="1655"/>
      <c r="U79" s="1289">
        <v>0.66666666666666663</v>
      </c>
      <c r="V79" s="1280"/>
      <c r="W79" s="1283"/>
      <c r="X79" s="1889"/>
      <c r="Y79" s="1890"/>
      <c r="Z79" s="1890"/>
      <c r="AA79" s="1890"/>
      <c r="AB79" s="1890"/>
      <c r="AC79" s="1890"/>
      <c r="AD79" s="1890"/>
      <c r="AE79" s="1891"/>
      <c r="AF79" s="1892"/>
      <c r="AG79" s="1890"/>
      <c r="AH79" s="1890"/>
      <c r="AI79" s="1891"/>
      <c r="AJ79" s="1279"/>
      <c r="AK79" s="1280"/>
      <c r="AL79" s="1280"/>
      <c r="AM79" s="1280"/>
      <c r="AN79" s="1281"/>
      <c r="AO79" s="1905">
        <v>0.79166666666666663</v>
      </c>
      <c r="AP79" s="1898"/>
      <c r="AQ79" s="1906"/>
      <c r="AR79" s="1965"/>
      <c r="AS79" s="1772"/>
      <c r="AT79" s="1772"/>
      <c r="AU79" s="1772"/>
      <c r="AV79" s="1772"/>
      <c r="AW79" s="1772"/>
      <c r="AX79" s="1772"/>
      <c r="AY79" s="1772"/>
      <c r="AZ79" s="1771"/>
      <c r="BA79" s="1772"/>
      <c r="BB79" s="1772"/>
      <c r="BC79" s="1773"/>
      <c r="BD79" s="1771"/>
      <c r="BE79" s="1772"/>
      <c r="BF79" s="1772"/>
      <c r="BG79" s="1772"/>
      <c r="BH79" s="1908"/>
      <c r="BI79" s="1800">
        <v>0.66666666666666663</v>
      </c>
      <c r="BJ79" s="1296"/>
      <c r="BK79" s="1801"/>
      <c r="BL79" s="1774" t="s">
        <v>522</v>
      </c>
      <c r="BM79" s="1296"/>
      <c r="BN79" s="1296"/>
      <c r="BO79" s="1296"/>
      <c r="BP79" s="1296"/>
      <c r="BQ79" s="1296"/>
      <c r="BR79" s="1296"/>
      <c r="BS79" s="1775"/>
      <c r="BT79" s="1960"/>
      <c r="BU79" s="1961"/>
      <c r="BV79" s="1961"/>
      <c r="BW79" s="1962"/>
      <c r="BX79" s="1897"/>
      <c r="BY79" s="1898"/>
      <c r="BZ79" s="1898"/>
      <c r="CA79" s="1898"/>
      <c r="CB79" s="1899"/>
    </row>
    <row r="80" spans="1:80" ht="13.5">
      <c r="A80" s="1282"/>
      <c r="B80" s="1280"/>
      <c r="C80" s="1283"/>
      <c r="D80" s="1656"/>
      <c r="E80" s="1654"/>
      <c r="F80" s="1654"/>
      <c r="G80" s="1654"/>
      <c r="H80" s="1654"/>
      <c r="I80" s="1654"/>
      <c r="J80" s="1654"/>
      <c r="K80" s="1654"/>
      <c r="L80" s="1653"/>
      <c r="M80" s="1654"/>
      <c r="N80" s="1654"/>
      <c r="O80" s="1657"/>
      <c r="P80" s="1653"/>
      <c r="Q80" s="1654"/>
      <c r="R80" s="1654"/>
      <c r="S80" s="1654"/>
      <c r="T80" s="1655"/>
      <c r="U80" s="1282"/>
      <c r="V80" s="1280"/>
      <c r="W80" s="1283"/>
      <c r="X80" s="1889"/>
      <c r="Y80" s="1890"/>
      <c r="Z80" s="1890"/>
      <c r="AA80" s="1890"/>
      <c r="AB80" s="1890"/>
      <c r="AC80" s="1890"/>
      <c r="AD80" s="1890"/>
      <c r="AE80" s="1891"/>
      <c r="AF80" s="1892"/>
      <c r="AG80" s="1890"/>
      <c r="AH80" s="1890"/>
      <c r="AI80" s="1891"/>
      <c r="AJ80" s="1279"/>
      <c r="AK80" s="1280"/>
      <c r="AL80" s="1280"/>
      <c r="AM80" s="1280"/>
      <c r="AN80" s="1281"/>
      <c r="AO80" s="1907"/>
      <c r="AP80" s="1898"/>
      <c r="AQ80" s="1906"/>
      <c r="AR80" s="1965"/>
      <c r="AS80" s="1772"/>
      <c r="AT80" s="1772"/>
      <c r="AU80" s="1772"/>
      <c r="AV80" s="1772"/>
      <c r="AW80" s="1772"/>
      <c r="AX80" s="1772"/>
      <c r="AY80" s="1772"/>
      <c r="AZ80" s="1771"/>
      <c r="BA80" s="1772"/>
      <c r="BB80" s="1772"/>
      <c r="BC80" s="1773"/>
      <c r="BD80" s="1771"/>
      <c r="BE80" s="1772"/>
      <c r="BF80" s="1772"/>
      <c r="BG80" s="1772"/>
      <c r="BH80" s="1908"/>
      <c r="BI80" s="1802"/>
      <c r="BJ80" s="1296"/>
      <c r="BK80" s="1801"/>
      <c r="BL80" s="1774"/>
      <c r="BM80" s="1296"/>
      <c r="BN80" s="1296"/>
      <c r="BO80" s="1296"/>
      <c r="BP80" s="1296"/>
      <c r="BQ80" s="1296"/>
      <c r="BR80" s="1296"/>
      <c r="BS80" s="1775"/>
      <c r="BT80" s="1960"/>
      <c r="BU80" s="1961"/>
      <c r="BV80" s="1961"/>
      <c r="BW80" s="1962"/>
      <c r="BX80" s="1897"/>
      <c r="BY80" s="1898"/>
      <c r="BZ80" s="1898"/>
      <c r="CA80" s="1898"/>
      <c r="CB80" s="1899"/>
    </row>
    <row r="81" spans="1:80" ht="13.5">
      <c r="A81" s="1282"/>
      <c r="B81" s="1280"/>
      <c r="C81" s="1283"/>
      <c r="D81" s="1656"/>
      <c r="E81" s="1654"/>
      <c r="F81" s="1654"/>
      <c r="G81" s="1654"/>
      <c r="H81" s="1654"/>
      <c r="I81" s="1654"/>
      <c r="J81" s="1654"/>
      <c r="K81" s="1654"/>
      <c r="L81" s="1653"/>
      <c r="M81" s="1654"/>
      <c r="N81" s="1654"/>
      <c r="O81" s="1657"/>
      <c r="P81" s="1653"/>
      <c r="Q81" s="1654"/>
      <c r="R81" s="1654"/>
      <c r="S81" s="1654"/>
      <c r="T81" s="1655"/>
      <c r="U81" s="1282"/>
      <c r="V81" s="1280"/>
      <c r="W81" s="1283"/>
      <c r="X81" s="1889"/>
      <c r="Y81" s="1890"/>
      <c r="Z81" s="1890"/>
      <c r="AA81" s="1890"/>
      <c r="AB81" s="1890"/>
      <c r="AC81" s="1890"/>
      <c r="AD81" s="1890"/>
      <c r="AE81" s="1891"/>
      <c r="AF81" s="1892"/>
      <c r="AG81" s="1890"/>
      <c r="AH81" s="1890"/>
      <c r="AI81" s="1891"/>
      <c r="AJ81" s="1279"/>
      <c r="AK81" s="1280"/>
      <c r="AL81" s="1280"/>
      <c r="AM81" s="1280"/>
      <c r="AN81" s="1281"/>
      <c r="AO81" s="1907"/>
      <c r="AP81" s="1898"/>
      <c r="AQ81" s="1906"/>
      <c r="AR81" s="1965"/>
      <c r="AS81" s="1772"/>
      <c r="AT81" s="1772"/>
      <c r="AU81" s="1772"/>
      <c r="AV81" s="1772"/>
      <c r="AW81" s="1772"/>
      <c r="AX81" s="1772"/>
      <c r="AY81" s="1772"/>
      <c r="AZ81" s="1771"/>
      <c r="BA81" s="1772"/>
      <c r="BB81" s="1772"/>
      <c r="BC81" s="1773"/>
      <c r="BD81" s="1771"/>
      <c r="BE81" s="1772"/>
      <c r="BF81" s="1772"/>
      <c r="BG81" s="1772"/>
      <c r="BH81" s="1908"/>
      <c r="BI81" s="1802"/>
      <c r="BJ81" s="1296"/>
      <c r="BK81" s="1801"/>
      <c r="BL81" s="1774"/>
      <c r="BM81" s="1296"/>
      <c r="BN81" s="1296"/>
      <c r="BO81" s="1296"/>
      <c r="BP81" s="1296"/>
      <c r="BQ81" s="1296"/>
      <c r="BR81" s="1296"/>
      <c r="BS81" s="1775"/>
      <c r="BT81" s="1960"/>
      <c r="BU81" s="1961"/>
      <c r="BV81" s="1961"/>
      <c r="BW81" s="1962"/>
      <c r="BX81" s="1897"/>
      <c r="BY81" s="1898"/>
      <c r="BZ81" s="1898"/>
      <c r="CA81" s="1898"/>
      <c r="CB81" s="1899"/>
    </row>
    <row r="82" spans="1:80" ht="13.5" customHeight="1">
      <c r="A82" s="1289">
        <v>0.83333333333333337</v>
      </c>
      <c r="B82" s="1280"/>
      <c r="C82" s="1283"/>
      <c r="D82" s="1656"/>
      <c r="E82" s="1654"/>
      <c r="F82" s="1654"/>
      <c r="G82" s="1654"/>
      <c r="H82" s="1654"/>
      <c r="I82" s="1654"/>
      <c r="J82" s="1654"/>
      <c r="K82" s="1654"/>
      <c r="L82" s="1653"/>
      <c r="M82" s="1654"/>
      <c r="N82" s="1654"/>
      <c r="O82" s="1657"/>
      <c r="P82" s="1653"/>
      <c r="Q82" s="1654"/>
      <c r="R82" s="1654"/>
      <c r="S82" s="1654"/>
      <c r="T82" s="1655"/>
      <c r="U82" s="1289">
        <v>0.70833333333333337</v>
      </c>
      <c r="V82" s="1280"/>
      <c r="W82" s="1283"/>
      <c r="X82" s="1889"/>
      <c r="Y82" s="1890"/>
      <c r="Z82" s="1890"/>
      <c r="AA82" s="1890"/>
      <c r="AB82" s="1890"/>
      <c r="AC82" s="1890"/>
      <c r="AD82" s="1890"/>
      <c r="AE82" s="1891"/>
      <c r="AF82" s="1892"/>
      <c r="AG82" s="1890"/>
      <c r="AH82" s="1890"/>
      <c r="AI82" s="1891"/>
      <c r="AJ82" s="1279"/>
      <c r="AK82" s="1280"/>
      <c r="AL82" s="1280"/>
      <c r="AM82" s="1280"/>
      <c r="AN82" s="1281"/>
      <c r="AO82" s="1905" t="s">
        <v>562</v>
      </c>
      <c r="AP82" s="1898"/>
      <c r="AQ82" s="1906"/>
      <c r="AR82" s="1774" t="s">
        <v>464</v>
      </c>
      <c r="AS82" s="1903"/>
      <c r="AT82" s="1903"/>
      <c r="AU82" s="1903"/>
      <c r="AV82" s="1903"/>
      <c r="AW82" s="1903"/>
      <c r="AX82" s="1903"/>
      <c r="AY82" s="1903"/>
      <c r="AZ82" s="1771"/>
      <c r="BA82" s="1772"/>
      <c r="BB82" s="1772"/>
      <c r="BC82" s="1773"/>
      <c r="BD82" s="1295" t="s">
        <v>465</v>
      </c>
      <c r="BE82" s="1903"/>
      <c r="BF82" s="1903"/>
      <c r="BG82" s="1903"/>
      <c r="BH82" s="1963"/>
      <c r="BI82" s="1800"/>
      <c r="BJ82" s="1296"/>
      <c r="BK82" s="1801"/>
      <c r="BL82" s="756"/>
      <c r="BM82" s="1961"/>
      <c r="BN82" s="1961"/>
      <c r="BO82" s="1961"/>
      <c r="BP82" s="1961"/>
      <c r="BQ82" s="1961"/>
      <c r="BR82" s="1961"/>
      <c r="BS82" s="1962"/>
      <c r="BT82" s="1960"/>
      <c r="BU82" s="1961"/>
      <c r="BV82" s="1961"/>
      <c r="BW82" s="1962"/>
      <c r="BX82" s="1897"/>
      <c r="BY82" s="1898"/>
      <c r="BZ82" s="1898"/>
      <c r="CA82" s="1898"/>
      <c r="CB82" s="1899"/>
    </row>
    <row r="83" spans="1:80" ht="13.5">
      <c r="A83" s="1282"/>
      <c r="B83" s="1280"/>
      <c r="C83" s="1283"/>
      <c r="D83" s="1656"/>
      <c r="E83" s="1654"/>
      <c r="F83" s="1654"/>
      <c r="G83" s="1654"/>
      <c r="H83" s="1654"/>
      <c r="I83" s="1654"/>
      <c r="J83" s="1654"/>
      <c r="K83" s="1654"/>
      <c r="L83" s="1653"/>
      <c r="M83" s="1654"/>
      <c r="N83" s="1654"/>
      <c r="O83" s="1657"/>
      <c r="P83" s="1653"/>
      <c r="Q83" s="1654"/>
      <c r="R83" s="1654"/>
      <c r="S83" s="1654"/>
      <c r="T83" s="1655"/>
      <c r="U83" s="1282"/>
      <c r="V83" s="1280"/>
      <c r="W83" s="1283"/>
      <c r="X83" s="1889"/>
      <c r="Y83" s="1890"/>
      <c r="Z83" s="1890"/>
      <c r="AA83" s="1890"/>
      <c r="AB83" s="1890"/>
      <c r="AC83" s="1890"/>
      <c r="AD83" s="1890"/>
      <c r="AE83" s="1891"/>
      <c r="AF83" s="1892"/>
      <c r="AG83" s="1890"/>
      <c r="AH83" s="1890"/>
      <c r="AI83" s="1891"/>
      <c r="AJ83" s="1279"/>
      <c r="AK83" s="1280"/>
      <c r="AL83" s="1280"/>
      <c r="AM83" s="1280"/>
      <c r="AN83" s="1281"/>
      <c r="AO83" s="1907"/>
      <c r="AP83" s="1898"/>
      <c r="AQ83" s="1906"/>
      <c r="AR83" s="1904"/>
      <c r="AS83" s="1903"/>
      <c r="AT83" s="1903"/>
      <c r="AU83" s="1903"/>
      <c r="AV83" s="1903"/>
      <c r="AW83" s="1903"/>
      <c r="AX83" s="1903"/>
      <c r="AY83" s="1903"/>
      <c r="AZ83" s="1771"/>
      <c r="BA83" s="1772"/>
      <c r="BB83" s="1772"/>
      <c r="BC83" s="1773"/>
      <c r="BD83" s="1964"/>
      <c r="BE83" s="1903"/>
      <c r="BF83" s="1903"/>
      <c r="BG83" s="1903"/>
      <c r="BH83" s="1963"/>
      <c r="BI83" s="1802"/>
      <c r="BJ83" s="1296"/>
      <c r="BK83" s="1801"/>
      <c r="BL83" s="756"/>
      <c r="BM83" s="1961"/>
      <c r="BN83" s="1961"/>
      <c r="BO83" s="1961"/>
      <c r="BP83" s="1961"/>
      <c r="BQ83" s="1961"/>
      <c r="BR83" s="1961"/>
      <c r="BS83" s="1962"/>
      <c r="BT83" s="1960"/>
      <c r="BU83" s="1961"/>
      <c r="BV83" s="1961"/>
      <c r="BW83" s="1962"/>
      <c r="BX83" s="1897"/>
      <c r="BY83" s="1898"/>
      <c r="BZ83" s="1898"/>
      <c r="CA83" s="1898"/>
      <c r="CB83" s="1899"/>
    </row>
    <row r="84" spans="1:80" ht="13.5">
      <c r="A84" s="1282"/>
      <c r="B84" s="1280"/>
      <c r="C84" s="1283"/>
      <c r="D84" s="1656"/>
      <c r="E84" s="1654"/>
      <c r="F84" s="1654"/>
      <c r="G84" s="1654"/>
      <c r="H84" s="1654"/>
      <c r="I84" s="1654"/>
      <c r="J84" s="1654"/>
      <c r="K84" s="1654"/>
      <c r="L84" s="1653"/>
      <c r="M84" s="1654"/>
      <c r="N84" s="1654"/>
      <c r="O84" s="1657"/>
      <c r="P84" s="1653"/>
      <c r="Q84" s="1654"/>
      <c r="R84" s="1654"/>
      <c r="S84" s="1654"/>
      <c r="T84" s="1655"/>
      <c r="U84" s="1282"/>
      <c r="V84" s="1280"/>
      <c r="W84" s="1283"/>
      <c r="X84" s="1889"/>
      <c r="Y84" s="1890"/>
      <c r="Z84" s="1890"/>
      <c r="AA84" s="1890"/>
      <c r="AB84" s="1890"/>
      <c r="AC84" s="1890"/>
      <c r="AD84" s="1890"/>
      <c r="AE84" s="1891"/>
      <c r="AF84" s="1892"/>
      <c r="AG84" s="1890"/>
      <c r="AH84" s="1890"/>
      <c r="AI84" s="1891"/>
      <c r="AJ84" s="1279"/>
      <c r="AK84" s="1280"/>
      <c r="AL84" s="1280"/>
      <c r="AM84" s="1280"/>
      <c r="AN84" s="1281"/>
      <c r="AO84" s="1907"/>
      <c r="AP84" s="1898"/>
      <c r="AQ84" s="1906"/>
      <c r="AR84" s="1904"/>
      <c r="AS84" s="1903"/>
      <c r="AT84" s="1903"/>
      <c r="AU84" s="1903"/>
      <c r="AV84" s="1903"/>
      <c r="AW84" s="1903"/>
      <c r="AX84" s="1903"/>
      <c r="AY84" s="1903"/>
      <c r="AZ84" s="1771"/>
      <c r="BA84" s="1772"/>
      <c r="BB84" s="1772"/>
      <c r="BC84" s="1773"/>
      <c r="BD84" s="1964"/>
      <c r="BE84" s="1903"/>
      <c r="BF84" s="1903"/>
      <c r="BG84" s="1903"/>
      <c r="BH84" s="1963"/>
      <c r="BI84" s="1802"/>
      <c r="BJ84" s="1296"/>
      <c r="BK84" s="1801"/>
      <c r="BL84" s="756"/>
      <c r="BM84" s="1961"/>
      <c r="BN84" s="1961"/>
      <c r="BO84" s="1961"/>
      <c r="BP84" s="1961"/>
      <c r="BQ84" s="1961"/>
      <c r="BR84" s="1961"/>
      <c r="BS84" s="1962"/>
      <c r="BT84" s="1960"/>
      <c r="BU84" s="1961"/>
      <c r="BV84" s="1961"/>
      <c r="BW84" s="1962"/>
      <c r="BX84" s="1897"/>
      <c r="BY84" s="1898"/>
      <c r="BZ84" s="1898"/>
      <c r="CA84" s="1898"/>
      <c r="CB84" s="1899"/>
    </row>
    <row r="85" spans="1:80" ht="13.5" customHeight="1">
      <c r="A85" s="1289">
        <v>0.875</v>
      </c>
      <c r="B85" s="1280"/>
      <c r="C85" s="1283"/>
      <c r="D85" s="1656"/>
      <c r="E85" s="1654"/>
      <c r="F85" s="1654"/>
      <c r="G85" s="1654"/>
      <c r="H85" s="1654"/>
      <c r="I85" s="1654"/>
      <c r="J85" s="1654"/>
      <c r="K85" s="1654"/>
      <c r="L85" s="1653"/>
      <c r="M85" s="1654"/>
      <c r="N85" s="1654"/>
      <c r="O85" s="1657"/>
      <c r="P85" s="1653"/>
      <c r="Q85" s="1654"/>
      <c r="R85" s="1654"/>
      <c r="S85" s="1654"/>
      <c r="T85" s="1655"/>
      <c r="U85" s="1282"/>
      <c r="V85" s="1280"/>
      <c r="W85" s="1283"/>
      <c r="X85" s="1889"/>
      <c r="Y85" s="1890"/>
      <c r="Z85" s="1890"/>
      <c r="AA85" s="1890"/>
      <c r="AB85" s="1890"/>
      <c r="AC85" s="1890"/>
      <c r="AD85" s="1890"/>
      <c r="AE85" s="1891"/>
      <c r="AF85" s="1892"/>
      <c r="AG85" s="1890"/>
      <c r="AH85" s="1890"/>
      <c r="AI85" s="1891"/>
      <c r="AJ85" s="1279"/>
      <c r="AK85" s="1280"/>
      <c r="AL85" s="1280"/>
      <c r="AM85" s="1280"/>
      <c r="AN85" s="1281"/>
      <c r="AO85" s="1800" t="s">
        <v>486</v>
      </c>
      <c r="AP85" s="1296"/>
      <c r="AQ85" s="1801"/>
      <c r="AR85" s="1774" t="s">
        <v>466</v>
      </c>
      <c r="AS85" s="1903"/>
      <c r="AT85" s="1903"/>
      <c r="AU85" s="1903"/>
      <c r="AV85" s="1903"/>
      <c r="AW85" s="1903"/>
      <c r="AX85" s="1903"/>
      <c r="AY85" s="1903"/>
      <c r="AZ85" s="1771"/>
      <c r="BA85" s="1772"/>
      <c r="BB85" s="1772"/>
      <c r="BC85" s="1773"/>
      <c r="BD85" s="1771"/>
      <c r="BE85" s="1772"/>
      <c r="BF85" s="1772"/>
      <c r="BG85" s="1772"/>
      <c r="BH85" s="1908"/>
      <c r="BI85" s="1907"/>
      <c r="BJ85" s="1898"/>
      <c r="BK85" s="1906"/>
      <c r="BL85" s="756"/>
      <c r="BM85" s="1961"/>
      <c r="BN85" s="1961"/>
      <c r="BO85" s="1961"/>
      <c r="BP85" s="1961"/>
      <c r="BQ85" s="1961"/>
      <c r="BR85" s="1961"/>
      <c r="BS85" s="1962"/>
      <c r="BT85" s="1960"/>
      <c r="BU85" s="1961"/>
      <c r="BV85" s="1961"/>
      <c r="BW85" s="1962"/>
      <c r="BX85" s="1897"/>
      <c r="BY85" s="1898"/>
      <c r="BZ85" s="1898"/>
      <c r="CA85" s="1898"/>
      <c r="CB85" s="1899"/>
    </row>
    <row r="86" spans="1:80" ht="15" customHeight="1">
      <c r="A86" s="1282"/>
      <c r="B86" s="1280"/>
      <c r="C86" s="1283"/>
      <c r="D86" s="1656"/>
      <c r="E86" s="1654"/>
      <c r="F86" s="1654"/>
      <c r="G86" s="1654"/>
      <c r="H86" s="1654"/>
      <c r="I86" s="1654"/>
      <c r="J86" s="1654"/>
      <c r="K86" s="1654"/>
      <c r="L86" s="1653"/>
      <c r="M86" s="1654"/>
      <c r="N86" s="1654"/>
      <c r="O86" s="1657"/>
      <c r="P86" s="1653"/>
      <c r="Q86" s="1654"/>
      <c r="R86" s="1654"/>
      <c r="S86" s="1654"/>
      <c r="T86" s="1655"/>
      <c r="U86" s="1282"/>
      <c r="V86" s="1280"/>
      <c r="W86" s="1283"/>
      <c r="X86" s="1889"/>
      <c r="Y86" s="1890"/>
      <c r="Z86" s="1890"/>
      <c r="AA86" s="1890"/>
      <c r="AB86" s="1890"/>
      <c r="AC86" s="1890"/>
      <c r="AD86" s="1890"/>
      <c r="AE86" s="1891"/>
      <c r="AF86" s="1892"/>
      <c r="AG86" s="1890"/>
      <c r="AH86" s="1890"/>
      <c r="AI86" s="1891"/>
      <c r="AJ86" s="1279"/>
      <c r="AK86" s="1280"/>
      <c r="AL86" s="1280"/>
      <c r="AM86" s="1280"/>
      <c r="AN86" s="1281"/>
      <c r="AO86" s="1802"/>
      <c r="AP86" s="1296"/>
      <c r="AQ86" s="1801"/>
      <c r="AR86" s="1904"/>
      <c r="AS86" s="1903"/>
      <c r="AT86" s="1903"/>
      <c r="AU86" s="1903"/>
      <c r="AV86" s="1903"/>
      <c r="AW86" s="1903"/>
      <c r="AX86" s="1903"/>
      <c r="AY86" s="1903"/>
      <c r="AZ86" s="1771"/>
      <c r="BA86" s="1772"/>
      <c r="BB86" s="1772"/>
      <c r="BC86" s="1773"/>
      <c r="BD86" s="1771"/>
      <c r="BE86" s="1772"/>
      <c r="BF86" s="1772"/>
      <c r="BG86" s="1772"/>
      <c r="BH86" s="1908"/>
      <c r="BI86" s="1907"/>
      <c r="BJ86" s="1898"/>
      <c r="BK86" s="1906"/>
      <c r="BL86" s="756"/>
      <c r="BM86" s="1961"/>
      <c r="BN86" s="1961"/>
      <c r="BO86" s="1961"/>
      <c r="BP86" s="1961"/>
      <c r="BQ86" s="1961"/>
      <c r="BR86" s="1961"/>
      <c r="BS86" s="1962"/>
      <c r="BT86" s="1960"/>
      <c r="BU86" s="1961"/>
      <c r="BV86" s="1961"/>
      <c r="BW86" s="1962"/>
      <c r="BX86" s="1897"/>
      <c r="BY86" s="1898"/>
      <c r="BZ86" s="1898"/>
      <c r="CA86" s="1898"/>
      <c r="CB86" s="1899"/>
    </row>
    <row r="87" spans="1:80" ht="13.5">
      <c r="A87" s="1282"/>
      <c r="B87" s="1280"/>
      <c r="C87" s="1283"/>
      <c r="D87" s="1656"/>
      <c r="E87" s="1654"/>
      <c r="F87" s="1654"/>
      <c r="G87" s="1654"/>
      <c r="H87" s="1654"/>
      <c r="I87" s="1654"/>
      <c r="J87" s="1654"/>
      <c r="K87" s="1654"/>
      <c r="L87" s="1653"/>
      <c r="M87" s="1654"/>
      <c r="N87" s="1654"/>
      <c r="O87" s="1657"/>
      <c r="P87" s="1653"/>
      <c r="Q87" s="1654"/>
      <c r="R87" s="1654"/>
      <c r="S87" s="1654"/>
      <c r="T87" s="1655"/>
      <c r="U87" s="1282"/>
      <c r="V87" s="1280"/>
      <c r="W87" s="1283"/>
      <c r="X87" s="1889"/>
      <c r="Y87" s="1890"/>
      <c r="Z87" s="1890"/>
      <c r="AA87" s="1890"/>
      <c r="AB87" s="1890"/>
      <c r="AC87" s="1890"/>
      <c r="AD87" s="1890"/>
      <c r="AE87" s="1891"/>
      <c r="AF87" s="1892"/>
      <c r="AG87" s="1890"/>
      <c r="AH87" s="1890"/>
      <c r="AI87" s="1891"/>
      <c r="AJ87" s="1279"/>
      <c r="AK87" s="1280"/>
      <c r="AL87" s="1280"/>
      <c r="AM87" s="1280"/>
      <c r="AN87" s="1281"/>
      <c r="AO87" s="1802"/>
      <c r="AP87" s="1296"/>
      <c r="AQ87" s="1801"/>
      <c r="AR87" s="1904"/>
      <c r="AS87" s="1903"/>
      <c r="AT87" s="1903"/>
      <c r="AU87" s="1903"/>
      <c r="AV87" s="1903"/>
      <c r="AW87" s="1903"/>
      <c r="AX87" s="1903"/>
      <c r="AY87" s="1903"/>
      <c r="AZ87" s="1771"/>
      <c r="BA87" s="1772"/>
      <c r="BB87" s="1772"/>
      <c r="BC87" s="1773"/>
      <c r="BD87" s="1771"/>
      <c r="BE87" s="1772"/>
      <c r="BF87" s="1772"/>
      <c r="BG87" s="1772"/>
      <c r="BH87" s="1908"/>
      <c r="BI87" s="1907"/>
      <c r="BJ87" s="1898"/>
      <c r="BK87" s="1906"/>
      <c r="BL87" s="756"/>
      <c r="BM87" s="1961"/>
      <c r="BN87" s="1961"/>
      <c r="BO87" s="1961"/>
      <c r="BP87" s="1961"/>
      <c r="BQ87" s="1961"/>
      <c r="BR87" s="1961"/>
      <c r="BS87" s="1962"/>
      <c r="BT87" s="1960"/>
      <c r="BU87" s="1961"/>
      <c r="BV87" s="1961"/>
      <c r="BW87" s="1962"/>
      <c r="BX87" s="1897"/>
      <c r="BY87" s="1898"/>
      <c r="BZ87" s="1898"/>
      <c r="CA87" s="1898"/>
      <c r="CB87" s="1899"/>
    </row>
    <row r="88" spans="1:80" ht="13.5">
      <c r="A88" s="1874">
        <v>0.91666666666666663</v>
      </c>
      <c r="B88" s="1875"/>
      <c r="C88" s="1876"/>
      <c r="D88" s="1880" t="s">
        <v>437</v>
      </c>
      <c r="E88" s="1146"/>
      <c r="F88" s="1146"/>
      <c r="G88" s="1146"/>
      <c r="H88" s="1146"/>
      <c r="I88" s="1146"/>
      <c r="J88" s="1146"/>
      <c r="K88" s="1146"/>
      <c r="L88" s="1146"/>
      <c r="M88" s="1146"/>
      <c r="N88" s="1146"/>
      <c r="O88" s="1824"/>
      <c r="P88" s="1823" t="s">
        <v>438</v>
      </c>
      <c r="Q88" s="1146"/>
      <c r="R88" s="1146"/>
      <c r="S88" s="1146"/>
      <c r="T88" s="1147"/>
      <c r="U88" s="1282"/>
      <c r="V88" s="1280"/>
      <c r="W88" s="1283"/>
      <c r="X88" s="1298"/>
      <c r="Y88" s="1299"/>
      <c r="Z88" s="1299"/>
      <c r="AA88" s="1299"/>
      <c r="AB88" s="1299"/>
      <c r="AC88" s="1299"/>
      <c r="AD88" s="1299"/>
      <c r="AE88" s="1299"/>
      <c r="AF88" s="1338"/>
      <c r="AG88" s="1299"/>
      <c r="AH88" s="1299"/>
      <c r="AI88" s="1339"/>
      <c r="AJ88" s="1279"/>
      <c r="AK88" s="1280"/>
      <c r="AL88" s="1280"/>
      <c r="AM88" s="1280"/>
      <c r="AN88" s="1281"/>
      <c r="AO88" s="1874">
        <v>0.91666666666666663</v>
      </c>
      <c r="AP88" s="1875"/>
      <c r="AQ88" s="1876"/>
      <c r="AR88" s="1880" t="s">
        <v>437</v>
      </c>
      <c r="AS88" s="1146"/>
      <c r="AT88" s="1146"/>
      <c r="AU88" s="1146"/>
      <c r="AV88" s="1146"/>
      <c r="AW88" s="1146"/>
      <c r="AX88" s="1146"/>
      <c r="AY88" s="1146"/>
      <c r="AZ88" s="1146"/>
      <c r="BA88" s="1146"/>
      <c r="BB88" s="1146"/>
      <c r="BC88" s="1824"/>
      <c r="BD88" s="1823" t="s">
        <v>438</v>
      </c>
      <c r="BE88" s="1146"/>
      <c r="BF88" s="1146"/>
      <c r="BG88" s="1146"/>
      <c r="BH88" s="1147"/>
      <c r="BI88" s="1907"/>
      <c r="BJ88" s="1898"/>
      <c r="BK88" s="1906"/>
      <c r="BL88" s="1233"/>
      <c r="BM88" s="1234"/>
      <c r="BN88" s="1234"/>
      <c r="BO88" s="1234"/>
      <c r="BP88" s="1234"/>
      <c r="BQ88" s="1234"/>
      <c r="BR88" s="1234"/>
      <c r="BS88" s="1234"/>
      <c r="BT88" s="1239"/>
      <c r="BU88" s="1234"/>
      <c r="BV88" s="1234"/>
      <c r="BW88" s="1240"/>
      <c r="BX88" s="1897"/>
      <c r="BY88" s="1898"/>
      <c r="BZ88" s="1898"/>
      <c r="CA88" s="1898"/>
      <c r="CB88" s="1899"/>
    </row>
    <row r="89" spans="1:80" ht="13.5">
      <c r="A89" s="1874"/>
      <c r="B89" s="1875"/>
      <c r="C89" s="1876"/>
      <c r="D89" s="1880"/>
      <c r="E89" s="1146"/>
      <c r="F89" s="1146"/>
      <c r="G89" s="1146"/>
      <c r="H89" s="1146"/>
      <c r="I89" s="1146"/>
      <c r="J89" s="1146"/>
      <c r="K89" s="1146"/>
      <c r="L89" s="1146"/>
      <c r="M89" s="1146"/>
      <c r="N89" s="1146"/>
      <c r="O89" s="1824"/>
      <c r="P89" s="1823"/>
      <c r="Q89" s="1146"/>
      <c r="R89" s="1146"/>
      <c r="S89" s="1146"/>
      <c r="T89" s="1147"/>
      <c r="U89" s="1282"/>
      <c r="V89" s="1280"/>
      <c r="W89" s="1283"/>
      <c r="X89" s="1300"/>
      <c r="Y89" s="1301"/>
      <c r="Z89" s="1301"/>
      <c r="AA89" s="1301"/>
      <c r="AB89" s="1301"/>
      <c r="AC89" s="1301"/>
      <c r="AD89" s="1301"/>
      <c r="AE89" s="1301"/>
      <c r="AF89" s="1334"/>
      <c r="AG89" s="1301"/>
      <c r="AH89" s="1301"/>
      <c r="AI89" s="1335"/>
      <c r="AJ89" s="1279"/>
      <c r="AK89" s="1280"/>
      <c r="AL89" s="1280"/>
      <c r="AM89" s="1280"/>
      <c r="AN89" s="1281"/>
      <c r="AO89" s="1874"/>
      <c r="AP89" s="1875"/>
      <c r="AQ89" s="1876"/>
      <c r="AR89" s="1880"/>
      <c r="AS89" s="1146"/>
      <c r="AT89" s="1146"/>
      <c r="AU89" s="1146"/>
      <c r="AV89" s="1146"/>
      <c r="AW89" s="1146"/>
      <c r="AX89" s="1146"/>
      <c r="AY89" s="1146"/>
      <c r="AZ89" s="1146"/>
      <c r="BA89" s="1146"/>
      <c r="BB89" s="1146"/>
      <c r="BC89" s="1824"/>
      <c r="BD89" s="1823"/>
      <c r="BE89" s="1146"/>
      <c r="BF89" s="1146"/>
      <c r="BG89" s="1146"/>
      <c r="BH89" s="1147"/>
      <c r="BI89" s="1907"/>
      <c r="BJ89" s="1898"/>
      <c r="BK89" s="1906"/>
      <c r="BL89" s="1235"/>
      <c r="BM89" s="1236"/>
      <c r="BN89" s="1236"/>
      <c r="BO89" s="1236"/>
      <c r="BP89" s="1236"/>
      <c r="BQ89" s="1236"/>
      <c r="BR89" s="1236"/>
      <c r="BS89" s="1236"/>
      <c r="BT89" s="1241"/>
      <c r="BU89" s="1236"/>
      <c r="BV89" s="1236"/>
      <c r="BW89" s="1242"/>
      <c r="BX89" s="1897"/>
      <c r="BY89" s="1898"/>
      <c r="BZ89" s="1898"/>
      <c r="CA89" s="1898"/>
      <c r="CB89" s="1899"/>
    </row>
    <row r="90" spans="1:80" ht="12" customHeight="1" thickBot="1">
      <c r="A90" s="1881"/>
      <c r="B90" s="1882"/>
      <c r="C90" s="1883"/>
      <c r="D90" s="1884"/>
      <c r="E90" s="1885"/>
      <c r="F90" s="1885"/>
      <c r="G90" s="1885"/>
      <c r="H90" s="1885"/>
      <c r="I90" s="1885"/>
      <c r="J90" s="1885"/>
      <c r="K90" s="1885"/>
      <c r="L90" s="1885"/>
      <c r="M90" s="1885"/>
      <c r="N90" s="1885"/>
      <c r="O90" s="1886"/>
      <c r="P90" s="1887"/>
      <c r="Q90" s="1885"/>
      <c r="R90" s="1885"/>
      <c r="S90" s="1885"/>
      <c r="T90" s="1888"/>
      <c r="U90" s="1284"/>
      <c r="V90" s="1285"/>
      <c r="W90" s="1286"/>
      <c r="X90" s="1340"/>
      <c r="Y90" s="1341"/>
      <c r="Z90" s="1341"/>
      <c r="AA90" s="1341"/>
      <c r="AB90" s="1341"/>
      <c r="AC90" s="1341"/>
      <c r="AD90" s="1341"/>
      <c r="AE90" s="1341"/>
      <c r="AF90" s="1342"/>
      <c r="AG90" s="1341"/>
      <c r="AH90" s="1341"/>
      <c r="AI90" s="1343"/>
      <c r="AJ90" s="1287"/>
      <c r="AK90" s="1285"/>
      <c r="AL90" s="1285"/>
      <c r="AM90" s="1285"/>
      <c r="AN90" s="1288"/>
      <c r="AO90" s="1881"/>
      <c r="AP90" s="1882"/>
      <c r="AQ90" s="1883"/>
      <c r="AR90" s="1884"/>
      <c r="AS90" s="1885"/>
      <c r="AT90" s="1885"/>
      <c r="AU90" s="1885"/>
      <c r="AV90" s="1885"/>
      <c r="AW90" s="1885"/>
      <c r="AX90" s="1885"/>
      <c r="AY90" s="1885"/>
      <c r="AZ90" s="1885"/>
      <c r="BA90" s="1885"/>
      <c r="BB90" s="1885"/>
      <c r="BC90" s="1886"/>
      <c r="BD90" s="1887"/>
      <c r="BE90" s="1885"/>
      <c r="BF90" s="1885"/>
      <c r="BG90" s="1885"/>
      <c r="BH90" s="1888"/>
      <c r="BI90" s="1950"/>
      <c r="BJ90" s="1951"/>
      <c r="BK90" s="1952"/>
      <c r="BL90" s="1959"/>
      <c r="BM90" s="1915"/>
      <c r="BN90" s="1915"/>
      <c r="BO90" s="1915"/>
      <c r="BP90" s="1915"/>
      <c r="BQ90" s="1915"/>
      <c r="BR90" s="1915"/>
      <c r="BS90" s="1915"/>
      <c r="BT90" s="1914"/>
      <c r="BU90" s="1915"/>
      <c r="BV90" s="1915"/>
      <c r="BW90" s="1916"/>
      <c r="BX90" s="1953"/>
      <c r="BY90" s="1951"/>
      <c r="BZ90" s="1951"/>
      <c r="CA90" s="1951"/>
      <c r="CB90" s="1954"/>
    </row>
    <row r="91" spans="1:80" ht="9.4" customHeight="1">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row>
    <row r="92" spans="1:80" ht="9.4" customHeight="1">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row>
    <row r="93" spans="1:80" ht="9.4" customHeight="1">
      <c r="A93" s="1441">
        <v>16</v>
      </c>
      <c r="B93" s="1441"/>
      <c r="C93" s="1441"/>
      <c r="D93" s="1441"/>
      <c r="E93" s="1441"/>
      <c r="F93" s="1441"/>
      <c r="G93" s="1441"/>
      <c r="H93" s="1441"/>
      <c r="I93" s="1441"/>
      <c r="J93" s="1441"/>
      <c r="K93" s="1441"/>
      <c r="L93" s="1441"/>
      <c r="M93" s="1441"/>
      <c r="N93" s="1441"/>
      <c r="O93" s="1441"/>
      <c r="P93" s="1441"/>
      <c r="Q93" s="1441"/>
      <c r="R93" s="1441"/>
      <c r="S93" s="1441"/>
      <c r="T93" s="1441"/>
      <c r="U93" s="1441"/>
      <c r="V93" s="1441"/>
      <c r="W93" s="1441"/>
      <c r="X93" s="1441"/>
      <c r="Y93" s="1441"/>
      <c r="Z93" s="1441"/>
      <c r="AA93" s="1441"/>
      <c r="AB93" s="1441"/>
      <c r="AC93" s="1441"/>
      <c r="AD93" s="1441"/>
      <c r="AE93" s="1441"/>
      <c r="AF93" s="1441"/>
      <c r="AG93" s="1441"/>
      <c r="AH93" s="1441"/>
      <c r="AI93" s="1441"/>
      <c r="AJ93" s="1441"/>
      <c r="AK93" s="1441"/>
      <c r="AL93" s="1441"/>
      <c r="AM93" s="1441"/>
      <c r="AN93" s="1441"/>
      <c r="AO93" s="1441">
        <v>17</v>
      </c>
      <c r="AP93" s="1441"/>
      <c r="AQ93" s="1441"/>
      <c r="AR93" s="1441"/>
      <c r="AS93" s="1441"/>
      <c r="AT93" s="1441"/>
      <c r="AU93" s="1441"/>
      <c r="AV93" s="1441"/>
      <c r="AW93" s="1441"/>
      <c r="AX93" s="1441"/>
      <c r="AY93" s="1441"/>
      <c r="AZ93" s="1441"/>
      <c r="BA93" s="1441"/>
      <c r="BB93" s="1441"/>
      <c r="BC93" s="1441"/>
      <c r="BD93" s="1441"/>
      <c r="BE93" s="1441"/>
      <c r="BF93" s="1441"/>
      <c r="BG93" s="1441"/>
      <c r="BH93" s="1441"/>
      <c r="BI93" s="1441"/>
      <c r="BJ93" s="1441"/>
      <c r="BK93" s="1441"/>
      <c r="BL93" s="1441"/>
      <c r="BM93" s="1441"/>
      <c r="BN93" s="1441"/>
      <c r="BO93" s="1441"/>
      <c r="BP93" s="1441"/>
      <c r="BQ93" s="1441"/>
      <c r="BR93" s="1441"/>
      <c r="BS93" s="1441"/>
      <c r="BT93" s="1441"/>
      <c r="BU93" s="1441"/>
      <c r="BV93" s="1441"/>
      <c r="BW93" s="1441"/>
      <c r="BX93" s="1441"/>
      <c r="BY93" s="1441"/>
      <c r="BZ93" s="1441"/>
      <c r="CA93" s="1441"/>
      <c r="CB93" s="1441"/>
    </row>
    <row r="94" spans="1:80" ht="9.4" customHeight="1">
      <c r="A94" s="1441"/>
      <c r="B94" s="1441"/>
      <c r="C94" s="1441"/>
      <c r="D94" s="1441"/>
      <c r="E94" s="1441"/>
      <c r="F94" s="1441"/>
      <c r="G94" s="1441"/>
      <c r="H94" s="1441"/>
      <c r="I94" s="1441"/>
      <c r="J94" s="1441"/>
      <c r="K94" s="1441"/>
      <c r="L94" s="1441"/>
      <c r="M94" s="1441"/>
      <c r="N94" s="1441"/>
      <c r="O94" s="1441"/>
      <c r="P94" s="1441"/>
      <c r="Q94" s="1441"/>
      <c r="R94" s="1441"/>
      <c r="S94" s="1441"/>
      <c r="T94" s="1441"/>
      <c r="U94" s="1441"/>
      <c r="V94" s="1441"/>
      <c r="W94" s="1441"/>
      <c r="X94" s="1441"/>
      <c r="Y94" s="1441"/>
      <c r="Z94" s="1441"/>
      <c r="AA94" s="1441"/>
      <c r="AB94" s="1441"/>
      <c r="AC94" s="1441"/>
      <c r="AD94" s="1441"/>
      <c r="AE94" s="1441"/>
      <c r="AF94" s="1441"/>
      <c r="AG94" s="1441"/>
      <c r="AH94" s="1441"/>
      <c r="AI94" s="1441"/>
      <c r="AJ94" s="1441"/>
      <c r="AK94" s="1441"/>
      <c r="AL94" s="1441"/>
      <c r="AM94" s="1441"/>
      <c r="AN94" s="1441"/>
      <c r="AO94" s="1441"/>
      <c r="AP94" s="1441"/>
      <c r="AQ94" s="1441"/>
      <c r="AR94" s="1441"/>
      <c r="AS94" s="1441"/>
      <c r="AT94" s="1441"/>
      <c r="AU94" s="1441"/>
      <c r="AV94" s="1441"/>
      <c r="AW94" s="1441"/>
      <c r="AX94" s="1441"/>
      <c r="AY94" s="1441"/>
      <c r="AZ94" s="1441"/>
      <c r="BA94" s="1441"/>
      <c r="BB94" s="1441"/>
      <c r="BC94" s="1441"/>
      <c r="BD94" s="1441"/>
      <c r="BE94" s="1441"/>
      <c r="BF94" s="1441"/>
      <c r="BG94" s="1441"/>
      <c r="BH94" s="1441"/>
      <c r="BI94" s="1441"/>
      <c r="BJ94" s="1441"/>
      <c r="BK94" s="1441"/>
      <c r="BL94" s="1441"/>
      <c r="BM94" s="1441"/>
      <c r="BN94" s="1441"/>
      <c r="BO94" s="1441"/>
      <c r="BP94" s="1441"/>
      <c r="BQ94" s="1441"/>
      <c r="BR94" s="1441"/>
      <c r="BS94" s="1441"/>
      <c r="BT94" s="1441"/>
      <c r="BU94" s="1441"/>
      <c r="BV94" s="1441"/>
      <c r="BW94" s="1441"/>
      <c r="BX94" s="1441"/>
      <c r="BY94" s="1441"/>
      <c r="BZ94" s="1441"/>
      <c r="CA94" s="1441"/>
      <c r="CB94" s="1441"/>
    </row>
    <row r="99" spans="1:71" ht="9.4" customHeight="1">
      <c r="A99" s="16" t="s">
        <v>649</v>
      </c>
    </row>
    <row r="100" spans="1:71" ht="9.4" customHeight="1">
      <c r="A100" s="16" t="s">
        <v>445</v>
      </c>
      <c r="AE100" s="22"/>
      <c r="BS100" s="22"/>
    </row>
  </sheetData>
  <sheetProtection sheet="1" selectLockedCells="1"/>
  <mergeCells count="436">
    <mergeCell ref="AM21:AN21"/>
    <mergeCell ref="BI88:BK90"/>
    <mergeCell ref="BD76:BH78"/>
    <mergeCell ref="AZ76:BC78"/>
    <mergeCell ref="D26:K28"/>
    <mergeCell ref="D29:K31"/>
    <mergeCell ref="D32:K35"/>
    <mergeCell ref="L26:O28"/>
    <mergeCell ref="L29:O31"/>
    <mergeCell ref="L32:O35"/>
    <mergeCell ref="AF45:AI48"/>
    <mergeCell ref="X39:AE41"/>
    <mergeCell ref="X42:AE44"/>
    <mergeCell ref="AF39:AI41"/>
    <mergeCell ref="X52:AE54"/>
    <mergeCell ref="P71:T72"/>
    <mergeCell ref="AF68:AI71"/>
    <mergeCell ref="BX88:CB90"/>
    <mergeCell ref="BL88:BS90"/>
    <mergeCell ref="BT88:BW90"/>
    <mergeCell ref="BT79:BW81"/>
    <mergeCell ref="BD82:BH84"/>
    <mergeCell ref="BI82:BK84"/>
    <mergeCell ref="BX82:CB84"/>
    <mergeCell ref="AO85:AQ87"/>
    <mergeCell ref="BD85:BH87"/>
    <mergeCell ref="BI85:BK87"/>
    <mergeCell ref="BX85:CB87"/>
    <mergeCell ref="BL82:BS84"/>
    <mergeCell ref="BT82:BW84"/>
    <mergeCell ref="AZ85:BC87"/>
    <mergeCell ref="BL85:BS87"/>
    <mergeCell ref="BT85:BW87"/>
    <mergeCell ref="AZ82:BC84"/>
    <mergeCell ref="AR85:AY87"/>
    <mergeCell ref="BX79:CB81"/>
    <mergeCell ref="AR79:AY81"/>
    <mergeCell ref="AO88:AQ90"/>
    <mergeCell ref="AR88:BC90"/>
    <mergeCell ref="BD88:BH90"/>
    <mergeCell ref="BX32:CB35"/>
    <mergeCell ref="BI65:CB67"/>
    <mergeCell ref="BI68:BK71"/>
    <mergeCell ref="BL68:BS71"/>
    <mergeCell ref="BT68:BW71"/>
    <mergeCell ref="BL58:BS60"/>
    <mergeCell ref="BT58:BW60"/>
    <mergeCell ref="BX45:CB48"/>
    <mergeCell ref="AO49:BH51"/>
    <mergeCell ref="AZ47:BC48"/>
    <mergeCell ref="AO52:AQ54"/>
    <mergeCell ref="BD52:BH54"/>
    <mergeCell ref="BI52:BK54"/>
    <mergeCell ref="BX52:CB54"/>
    <mergeCell ref="AO55:AQ57"/>
    <mergeCell ref="BD55:BH57"/>
    <mergeCell ref="BI55:BK57"/>
    <mergeCell ref="BX55:CB57"/>
    <mergeCell ref="BI45:BK48"/>
    <mergeCell ref="BI61:BK64"/>
    <mergeCell ref="BX61:CB64"/>
    <mergeCell ref="AR61:AY64"/>
    <mergeCell ref="AZ61:BC64"/>
    <mergeCell ref="BL61:BS64"/>
    <mergeCell ref="BT61:BW64"/>
    <mergeCell ref="BX68:CB71"/>
    <mergeCell ref="BI58:BK60"/>
    <mergeCell ref="BX58:CB60"/>
    <mergeCell ref="AR58:AY60"/>
    <mergeCell ref="AZ58:BC60"/>
    <mergeCell ref="BI72:BK75"/>
    <mergeCell ref="BL72:BS75"/>
    <mergeCell ref="BT72:BW75"/>
    <mergeCell ref="BX72:CB75"/>
    <mergeCell ref="BL76:BS78"/>
    <mergeCell ref="BT76:BW78"/>
    <mergeCell ref="BX76:CB78"/>
    <mergeCell ref="BD71:BH72"/>
    <mergeCell ref="AO73:BH75"/>
    <mergeCell ref="AR82:AY84"/>
    <mergeCell ref="BI79:BK81"/>
    <mergeCell ref="A79:C81"/>
    <mergeCell ref="X76:AE78"/>
    <mergeCell ref="AF76:AI78"/>
    <mergeCell ref="X79:AE81"/>
    <mergeCell ref="X82:AE84"/>
    <mergeCell ref="AF79:AI81"/>
    <mergeCell ref="AF82:AI84"/>
    <mergeCell ref="U82:W84"/>
    <mergeCell ref="AO82:AQ84"/>
    <mergeCell ref="AJ82:AN84"/>
    <mergeCell ref="U76:W78"/>
    <mergeCell ref="AO79:AQ81"/>
    <mergeCell ref="BD79:BH81"/>
    <mergeCell ref="A82:C84"/>
    <mergeCell ref="P82:T84"/>
    <mergeCell ref="AR76:AY78"/>
    <mergeCell ref="AO76:AQ78"/>
    <mergeCell ref="A88:C90"/>
    <mergeCell ref="D88:O90"/>
    <mergeCell ref="P88:T90"/>
    <mergeCell ref="A85:C87"/>
    <mergeCell ref="P85:T87"/>
    <mergeCell ref="D85:K87"/>
    <mergeCell ref="L85:O87"/>
    <mergeCell ref="U88:W90"/>
    <mergeCell ref="AJ88:AN90"/>
    <mergeCell ref="X88:AE90"/>
    <mergeCell ref="AF88:AI90"/>
    <mergeCell ref="U85:W87"/>
    <mergeCell ref="AJ85:AN87"/>
    <mergeCell ref="X85:AE87"/>
    <mergeCell ref="AF85:AI87"/>
    <mergeCell ref="BX23:CB25"/>
    <mergeCell ref="AR26:AY28"/>
    <mergeCell ref="AZ26:BC28"/>
    <mergeCell ref="BI26:BK28"/>
    <mergeCell ref="BL26:BS28"/>
    <mergeCell ref="BT26:BW28"/>
    <mergeCell ref="BD26:BH28"/>
    <mergeCell ref="BD32:BH35"/>
    <mergeCell ref="BI42:BK44"/>
    <mergeCell ref="BX42:CB44"/>
    <mergeCell ref="BI39:BK41"/>
    <mergeCell ref="BX39:CB41"/>
    <mergeCell ref="AO36:BH38"/>
    <mergeCell ref="BI36:CB38"/>
    <mergeCell ref="AO39:AQ40"/>
    <mergeCell ref="BD39:BH40"/>
    <mergeCell ref="AR39:AY40"/>
    <mergeCell ref="BI29:BK31"/>
    <mergeCell ref="BL29:BW31"/>
    <mergeCell ref="BX29:CB31"/>
    <mergeCell ref="BI32:BK35"/>
    <mergeCell ref="BL32:BW35"/>
    <mergeCell ref="BI23:BK25"/>
    <mergeCell ref="BL23:BW25"/>
    <mergeCell ref="AO93:CB94"/>
    <mergeCell ref="AZ15:BD16"/>
    <mergeCell ref="U68:W71"/>
    <mergeCell ref="AJ68:AN71"/>
    <mergeCell ref="AJ76:AN78"/>
    <mergeCell ref="U79:W81"/>
    <mergeCell ref="AZ79:BC81"/>
    <mergeCell ref="BL79:BS81"/>
    <mergeCell ref="AO65:BH67"/>
    <mergeCell ref="AO68:AQ70"/>
    <mergeCell ref="BD68:BH70"/>
    <mergeCell ref="AO71:AQ72"/>
    <mergeCell ref="AR71:BC72"/>
    <mergeCell ref="AR68:AY70"/>
    <mergeCell ref="AZ68:BC70"/>
    <mergeCell ref="BI76:BK78"/>
    <mergeCell ref="AJ79:AN81"/>
    <mergeCell ref="AO44:AQ46"/>
    <mergeCell ref="BD44:BH46"/>
    <mergeCell ref="AO47:AQ48"/>
    <mergeCell ref="AO23:BH25"/>
    <mergeCell ref="BD47:BH48"/>
    <mergeCell ref="AO26:AQ28"/>
    <mergeCell ref="AO29:AQ31"/>
    <mergeCell ref="BL10:BP10"/>
    <mergeCell ref="AT10:AX10"/>
    <mergeCell ref="AC10:AH10"/>
    <mergeCell ref="BE13:BJ14"/>
    <mergeCell ref="BK13:BP14"/>
    <mergeCell ref="AC13:AH14"/>
    <mergeCell ref="BC9:BK9"/>
    <mergeCell ref="BL11:BP12"/>
    <mergeCell ref="D41:K43"/>
    <mergeCell ref="AO41:AQ43"/>
    <mergeCell ref="L22:O22"/>
    <mergeCell ref="L39:O40"/>
    <mergeCell ref="L13:P14"/>
    <mergeCell ref="Q13:V14"/>
    <mergeCell ref="W13:AB14"/>
    <mergeCell ref="AO32:AQ35"/>
    <mergeCell ref="BD29:BH31"/>
    <mergeCell ref="AZ39:BC40"/>
    <mergeCell ref="P26:T28"/>
    <mergeCell ref="AF42:AI44"/>
    <mergeCell ref="Q15:V16"/>
    <mergeCell ref="W15:AB16"/>
    <mergeCell ref="O11:S12"/>
    <mergeCell ref="AO11:AS12"/>
    <mergeCell ref="X10:AB10"/>
    <mergeCell ref="A15:K15"/>
    <mergeCell ref="L15:P16"/>
    <mergeCell ref="AC9:AN9"/>
    <mergeCell ref="AI10:AN10"/>
    <mergeCell ref="AC11:AH12"/>
    <mergeCell ref="AI11:AN12"/>
    <mergeCell ref="AI13:AN14"/>
    <mergeCell ref="AO15:AY15"/>
    <mergeCell ref="A52:C54"/>
    <mergeCell ref="A55:C57"/>
    <mergeCell ref="P52:T54"/>
    <mergeCell ref="P55:T57"/>
    <mergeCell ref="D47:K48"/>
    <mergeCell ref="D39:K40"/>
    <mergeCell ref="L47:O48"/>
    <mergeCell ref="A22:C22"/>
    <mergeCell ref="U21:W21"/>
    <mergeCell ref="U23:W25"/>
    <mergeCell ref="U52:W54"/>
    <mergeCell ref="U49:AN51"/>
    <mergeCell ref="AJ52:AN54"/>
    <mergeCell ref="X23:AI25"/>
    <mergeCell ref="AF52:AI54"/>
    <mergeCell ref="AJ45:AN48"/>
    <mergeCell ref="U45:W48"/>
    <mergeCell ref="D21:H21"/>
    <mergeCell ref="J21:N21"/>
    <mergeCell ref="P21:R21"/>
    <mergeCell ref="S21:T21"/>
    <mergeCell ref="X21:AB21"/>
    <mergeCell ref="AD21:AH21"/>
    <mergeCell ref="AJ21:AL21"/>
    <mergeCell ref="A18:AN19"/>
    <mergeCell ref="P79:T81"/>
    <mergeCell ref="P76:T78"/>
    <mergeCell ref="D82:K84"/>
    <mergeCell ref="L82:O84"/>
    <mergeCell ref="D79:K81"/>
    <mergeCell ref="L79:O81"/>
    <mergeCell ref="A76:C78"/>
    <mergeCell ref="U22:W22"/>
    <mergeCell ref="AJ22:AN22"/>
    <mergeCell ref="P22:T22"/>
    <mergeCell ref="X22:AE22"/>
    <mergeCell ref="AF22:AI22"/>
    <mergeCell ref="U39:W41"/>
    <mergeCell ref="D22:K22"/>
    <mergeCell ref="A21:C21"/>
    <mergeCell ref="D68:K70"/>
    <mergeCell ref="L68:O70"/>
    <mergeCell ref="D76:K78"/>
    <mergeCell ref="L76:O78"/>
    <mergeCell ref="AJ23:AN25"/>
    <mergeCell ref="AJ26:AN28"/>
    <mergeCell ref="U26:W28"/>
    <mergeCell ref="AJ42:AN44"/>
    <mergeCell ref="AR6:BN6"/>
    <mergeCell ref="BO6:BR6"/>
    <mergeCell ref="AZ22:BC22"/>
    <mergeCell ref="BL22:BS22"/>
    <mergeCell ref="BS6:CB6"/>
    <mergeCell ref="AO9:AS9"/>
    <mergeCell ref="BL9:BP9"/>
    <mergeCell ref="BW13:CB14"/>
    <mergeCell ref="BQ13:BV14"/>
    <mergeCell ref="BQ9:CB9"/>
    <mergeCell ref="BR21:BV21"/>
    <mergeCell ref="BK15:BP16"/>
    <mergeCell ref="BD21:BF21"/>
    <mergeCell ref="BG21:BH21"/>
    <mergeCell ref="BE15:BJ16"/>
    <mergeCell ref="AO18:CB19"/>
    <mergeCell ref="AO16:AY16"/>
    <mergeCell ref="BW15:CB16"/>
    <mergeCell ref="BQ15:BV16"/>
    <mergeCell ref="BX21:BZ21"/>
    <mergeCell ref="BQ11:BV12"/>
    <mergeCell ref="AO21:AQ21"/>
    <mergeCell ref="AR21:AV21"/>
    <mergeCell ref="AT9:BB9"/>
    <mergeCell ref="BE4:BN4"/>
    <mergeCell ref="BO4:BR5"/>
    <mergeCell ref="BS4:CB4"/>
    <mergeCell ref="BC5:BD5"/>
    <mergeCell ref="BE5:BN5"/>
    <mergeCell ref="BS5:CB5"/>
    <mergeCell ref="BC11:BG12"/>
    <mergeCell ref="BH11:BK12"/>
    <mergeCell ref="AR22:AY22"/>
    <mergeCell ref="BW10:CB10"/>
    <mergeCell ref="AZ13:BD14"/>
    <mergeCell ref="BC10:BG10"/>
    <mergeCell ref="BH10:BK10"/>
    <mergeCell ref="BT22:BW22"/>
    <mergeCell ref="BW11:CB12"/>
    <mergeCell ref="AQ4:BB5"/>
    <mergeCell ref="CA21:CB21"/>
    <mergeCell ref="AO22:AQ22"/>
    <mergeCell ref="BD22:BH22"/>
    <mergeCell ref="BI22:BK22"/>
    <mergeCell ref="BX22:CB22"/>
    <mergeCell ref="BI21:BK21"/>
    <mergeCell ref="BL21:BP21"/>
    <mergeCell ref="AO6:AQ6"/>
    <mergeCell ref="AO1:AS1"/>
    <mergeCell ref="BE1:CB1"/>
    <mergeCell ref="AO2:CB2"/>
    <mergeCell ref="BP3:CB3"/>
    <mergeCell ref="AO4:AP5"/>
    <mergeCell ref="BC4:BD4"/>
    <mergeCell ref="AJ39:AN41"/>
    <mergeCell ref="U42:W44"/>
    <mergeCell ref="A39:C40"/>
    <mergeCell ref="AY10:BB10"/>
    <mergeCell ref="AT11:AX12"/>
    <mergeCell ref="AY11:BB12"/>
    <mergeCell ref="AO10:AS10"/>
    <mergeCell ref="AX21:BB21"/>
    <mergeCell ref="AO13:AY13"/>
    <mergeCell ref="AO14:AY14"/>
    <mergeCell ref="AJ32:AN35"/>
    <mergeCell ref="U32:W35"/>
    <mergeCell ref="X29:AI31"/>
    <mergeCell ref="A29:C31"/>
    <mergeCell ref="U36:AN38"/>
    <mergeCell ref="P29:T31"/>
    <mergeCell ref="P32:T35"/>
    <mergeCell ref="BQ10:BV10"/>
    <mergeCell ref="A93:AN94"/>
    <mergeCell ref="A23:T25"/>
    <mergeCell ref="A26:C28"/>
    <mergeCell ref="X32:AI35"/>
    <mergeCell ref="A32:C35"/>
    <mergeCell ref="P68:T70"/>
    <mergeCell ref="U29:W31"/>
    <mergeCell ref="X26:AE28"/>
    <mergeCell ref="AF26:AI28"/>
    <mergeCell ref="AJ29:AN31"/>
    <mergeCell ref="P39:T40"/>
    <mergeCell ref="A47:C48"/>
    <mergeCell ref="P47:T48"/>
    <mergeCell ref="A49:T51"/>
    <mergeCell ref="D44:K46"/>
    <mergeCell ref="A41:C43"/>
    <mergeCell ref="A44:C46"/>
    <mergeCell ref="P41:T43"/>
    <mergeCell ref="P44:T46"/>
    <mergeCell ref="D71:O72"/>
    <mergeCell ref="A71:C72"/>
    <mergeCell ref="A68:C70"/>
    <mergeCell ref="A36:T38"/>
    <mergeCell ref="A65:T67"/>
    <mergeCell ref="A6:C6"/>
    <mergeCell ref="AA6:AD6"/>
    <mergeCell ref="AE6:AN6"/>
    <mergeCell ref="AI15:AN16"/>
    <mergeCell ref="A16:K16"/>
    <mergeCell ref="X11:AB12"/>
    <mergeCell ref="X9:AB9"/>
    <mergeCell ref="A11:E12"/>
    <mergeCell ref="A14:K14"/>
    <mergeCell ref="A13:K13"/>
    <mergeCell ref="AC15:AH16"/>
    <mergeCell ref="T11:W12"/>
    <mergeCell ref="O10:S10"/>
    <mergeCell ref="F9:N9"/>
    <mergeCell ref="F10:J10"/>
    <mergeCell ref="A10:E10"/>
    <mergeCell ref="A9:E9"/>
    <mergeCell ref="D6:N6"/>
    <mergeCell ref="P6:Z6"/>
    <mergeCell ref="F11:J12"/>
    <mergeCell ref="K10:N10"/>
    <mergeCell ref="K11:N12"/>
    <mergeCell ref="O9:W9"/>
    <mergeCell ref="T10:W10"/>
    <mergeCell ref="A1:E1"/>
    <mergeCell ref="Q1:AN1"/>
    <mergeCell ref="A2:AN2"/>
    <mergeCell ref="AB3:AN3"/>
    <mergeCell ref="A4:B5"/>
    <mergeCell ref="C4:N4"/>
    <mergeCell ref="O4:P4"/>
    <mergeCell ref="Q4:Z4"/>
    <mergeCell ref="AA4:AD5"/>
    <mergeCell ref="AE4:AN4"/>
    <mergeCell ref="C5:N5"/>
    <mergeCell ref="O5:P5"/>
    <mergeCell ref="Q5:Z5"/>
    <mergeCell ref="AE5:AN5"/>
    <mergeCell ref="A73:T75"/>
    <mergeCell ref="A58:C60"/>
    <mergeCell ref="A61:C64"/>
    <mergeCell ref="P58:T60"/>
    <mergeCell ref="P61:T64"/>
    <mergeCell ref="AF58:AI60"/>
    <mergeCell ref="AF61:AI64"/>
    <mergeCell ref="X68:AE71"/>
    <mergeCell ref="X58:AE60"/>
    <mergeCell ref="U58:W60"/>
    <mergeCell ref="U65:AN67"/>
    <mergeCell ref="X61:AE64"/>
    <mergeCell ref="X45:AE48"/>
    <mergeCell ref="D58:K60"/>
    <mergeCell ref="L52:O54"/>
    <mergeCell ref="L55:O57"/>
    <mergeCell ref="L58:O60"/>
    <mergeCell ref="D61:K64"/>
    <mergeCell ref="L61:O64"/>
    <mergeCell ref="D52:K54"/>
    <mergeCell ref="D55:K57"/>
    <mergeCell ref="AJ72:AN75"/>
    <mergeCell ref="U61:W64"/>
    <mergeCell ref="AJ61:AN64"/>
    <mergeCell ref="U55:W57"/>
    <mergeCell ref="AO58:AQ60"/>
    <mergeCell ref="BD58:BH60"/>
    <mergeCell ref="U72:W75"/>
    <mergeCell ref="AJ58:AN60"/>
    <mergeCell ref="AJ55:AN57"/>
    <mergeCell ref="X55:AE57"/>
    <mergeCell ref="AO61:AQ64"/>
    <mergeCell ref="BD61:BH64"/>
    <mergeCell ref="X72:AE75"/>
    <mergeCell ref="AF72:AI75"/>
    <mergeCell ref="AF55:AI57"/>
    <mergeCell ref="BX26:CB28"/>
    <mergeCell ref="AR29:AY31"/>
    <mergeCell ref="AZ29:BC31"/>
    <mergeCell ref="AR32:AY35"/>
    <mergeCell ref="AZ32:BC35"/>
    <mergeCell ref="BL55:BS57"/>
    <mergeCell ref="BT55:BW57"/>
    <mergeCell ref="BL39:BS41"/>
    <mergeCell ref="BT39:BW41"/>
    <mergeCell ref="AR41:AY43"/>
    <mergeCell ref="BL42:BS44"/>
    <mergeCell ref="BT42:BW44"/>
    <mergeCell ref="AR44:AY46"/>
    <mergeCell ref="BL45:BS48"/>
    <mergeCell ref="BT45:BW48"/>
    <mergeCell ref="BI49:CB51"/>
    <mergeCell ref="BD41:BH43"/>
    <mergeCell ref="AR52:AY54"/>
    <mergeCell ref="AZ52:BC54"/>
    <mergeCell ref="BL52:BS54"/>
    <mergeCell ref="BT52:BW54"/>
    <mergeCell ref="AR55:AY57"/>
    <mergeCell ref="AZ55:BC57"/>
    <mergeCell ref="AR47:AY48"/>
  </mergeCells>
  <phoneticPr fontId="7"/>
  <conditionalFormatting sqref="D21:H21 J21:N21 P21:R21 X21:AB21 AD21:AH21 AJ21:AL21">
    <cfRule type="containsBlanks" dxfId="10" priority="1">
      <formula>LEN(TRIM(D21))=0</formula>
    </cfRule>
  </conditionalFormatting>
  <conditionalFormatting sqref="AE5:AN5">
    <cfRule type="containsBlanks" dxfId="9" priority="2">
      <formula>LEN(TRIM(AE5))=0</formula>
    </cfRule>
  </conditionalFormatting>
  <dataValidations count="3">
    <dataValidation type="list" allowBlank="1" showInputMessage="1" showErrorMessage="1" sqref="BQ11:CB12" xr:uid="{00000000-0002-0000-0B00-000000000000}">
      <formula1>#REF!</formula1>
    </dataValidation>
    <dataValidation type="list" allowBlank="1" showInputMessage="1" showErrorMessage="1" sqref="BB42 BB45" xr:uid="{00000000-0002-0000-0B00-000001000000}">
      <formula1>$CC$39:$CC$40</formula1>
    </dataValidation>
    <dataValidation type="list" allowBlank="1" showInputMessage="1" showErrorMessage="1" sqref="N45 N42" xr:uid="{F87E360E-DA88-4879-90FE-399D2005032D}">
      <formula1>$A$99:$A$100</formula1>
    </dataValidation>
  </dataValidations>
  <pageMargins left="0.78740157480314965" right="0.39370078740157483" top="0.70866141732283472" bottom="0.39370078740157483" header="0.51181102362204722" footer="0.51181102362204722"/>
  <pageSetup paperSize="9" scale="62" orientation="portrait" horizontalDpi="4294967293" r:id="rId1"/>
  <headerFooter>
    <oddHeader>&amp;R&amp;"UD デジタル 教科書体 NK,標準"宮城県蔵王自然の家</oddHeader>
    <oddFooter xml:space="preserve">&amp;C
</odd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U54"/>
  <sheetViews>
    <sheetView view="pageBreakPreview" topLeftCell="A2" zoomScale="80" zoomScaleNormal="100" zoomScaleSheetLayoutView="80" workbookViewId="0">
      <selection activeCell="G13" sqref="G13"/>
    </sheetView>
  </sheetViews>
  <sheetFormatPr defaultRowHeight="13.5"/>
  <cols>
    <col min="1" max="1" width="3" style="15" customWidth="1"/>
    <col min="2" max="2" width="10.5" style="15" customWidth="1"/>
    <col min="3" max="4" width="9.375" style="15" customWidth="1"/>
    <col min="5" max="5" width="10.375" style="15" customWidth="1"/>
    <col min="6" max="6" width="9.375" style="15" customWidth="1"/>
    <col min="7" max="7" width="10.5" style="15" customWidth="1"/>
    <col min="8" max="8" width="9.25" style="15" customWidth="1"/>
    <col min="9" max="9" width="11.625" style="15" customWidth="1"/>
    <col min="10" max="10" width="13.875" style="15" customWidth="1"/>
  </cols>
  <sheetData>
    <row r="1" spans="1:21" ht="18.75" customHeight="1">
      <c r="A1" s="35" t="s">
        <v>284</v>
      </c>
      <c r="B1" s="35"/>
      <c r="C1" s="35"/>
      <c r="D1" s="35"/>
      <c r="E1" s="35"/>
      <c r="F1" s="35"/>
      <c r="G1" s="35"/>
      <c r="H1" s="35"/>
      <c r="I1" s="35"/>
      <c r="J1" s="35"/>
      <c r="K1" s="35" t="s">
        <v>284</v>
      </c>
      <c r="L1" s="35"/>
      <c r="M1" s="35"/>
      <c r="N1" s="35"/>
      <c r="O1" s="35"/>
      <c r="P1" s="35"/>
      <c r="Q1" s="35"/>
      <c r="R1" s="35"/>
      <c r="S1" s="35"/>
      <c r="T1" s="35"/>
    </row>
    <row r="2" spans="1:21" s="9" customFormat="1" ht="25.5" customHeight="1">
      <c r="A2" s="1984" t="s">
        <v>285</v>
      </c>
      <c r="B2" s="1984"/>
      <c r="C2" s="1984"/>
      <c r="D2" s="1984"/>
      <c r="E2" s="1984"/>
      <c r="F2" s="1984"/>
      <c r="G2" s="1984"/>
      <c r="H2" s="1984"/>
      <c r="I2" s="1984"/>
      <c r="J2" s="1984"/>
      <c r="K2" s="1984" t="s">
        <v>285</v>
      </c>
      <c r="L2" s="1984"/>
      <c r="M2" s="1984"/>
      <c r="N2" s="1984"/>
      <c r="O2" s="1984"/>
      <c r="P2" s="1984"/>
      <c r="Q2" s="1984"/>
      <c r="R2" s="1984"/>
      <c r="S2" s="1984"/>
      <c r="T2" s="1984"/>
    </row>
    <row r="3" spans="1:21" s="9" customFormat="1" ht="13.5" customHeight="1">
      <c r="A3" s="322"/>
      <c r="B3" s="323"/>
      <c r="C3" s="323"/>
      <c r="D3" s="323"/>
      <c r="E3" s="323"/>
      <c r="F3" s="323"/>
      <c r="G3" s="323"/>
      <c r="H3" s="323"/>
      <c r="I3" s="323"/>
      <c r="J3" s="323"/>
      <c r="K3" s="322"/>
      <c r="L3" s="323"/>
      <c r="M3" s="323"/>
      <c r="N3" s="323"/>
      <c r="O3" s="323"/>
      <c r="P3" s="323"/>
      <c r="Q3" s="323"/>
      <c r="R3" s="323"/>
      <c r="S3" s="323"/>
      <c r="T3" s="323"/>
    </row>
    <row r="4" spans="1:21" ht="18.75" customHeight="1">
      <c r="A4" s="1985" t="s">
        <v>286</v>
      </c>
      <c r="B4" s="1985"/>
      <c r="C4" s="1985"/>
      <c r="D4" s="1985"/>
      <c r="E4" s="1985"/>
      <c r="F4" s="1985" t="s">
        <v>287</v>
      </c>
      <c r="G4" s="1985"/>
      <c r="H4" s="1985"/>
      <c r="I4" s="1985"/>
      <c r="J4" s="1985"/>
      <c r="K4" s="1985" t="s">
        <v>286</v>
      </c>
      <c r="L4" s="1985"/>
      <c r="M4" s="1985"/>
      <c r="N4" s="1985"/>
      <c r="O4" s="1985"/>
      <c r="P4" s="1985" t="s">
        <v>287</v>
      </c>
      <c r="Q4" s="1985"/>
      <c r="R4" s="1985"/>
      <c r="S4" s="1985"/>
      <c r="T4" s="1985"/>
    </row>
    <row r="5" spans="1:21" ht="27" customHeight="1">
      <c r="A5" s="1985" t="str">
        <f>IF(自然の家使用許可申請書!AI13=0," ",自然の家使用許可申請書!AI13)</f>
        <v xml:space="preserve"> </v>
      </c>
      <c r="B5" s="1985"/>
      <c r="C5" s="1985"/>
      <c r="D5" s="1985"/>
      <c r="E5" s="1985"/>
      <c r="F5" s="1989" t="str">
        <f>IF(自然の家使用許可申請書!AA24=0," ",自然の家使用許可申請書!AA24)</f>
        <v xml:space="preserve"> </v>
      </c>
      <c r="G5" s="1990"/>
      <c r="H5" s="1990"/>
      <c r="I5" s="1990" t="str">
        <f>IF(自然の家使用許可申請書!AA25=0," ",自然の家使用許可申請書!AA25)</f>
        <v xml:space="preserve"> </v>
      </c>
      <c r="J5" s="1991"/>
      <c r="K5" s="2024" t="s">
        <v>310</v>
      </c>
      <c r="L5" s="2024"/>
      <c r="M5" s="2024"/>
      <c r="N5" s="2024"/>
      <c r="O5" s="2024"/>
      <c r="P5" s="529" t="s">
        <v>563</v>
      </c>
      <c r="Q5" s="529"/>
      <c r="R5" s="529"/>
      <c r="S5" s="529"/>
      <c r="T5" s="529"/>
    </row>
    <row r="6" spans="1:21" ht="13.5" customHeight="1">
      <c r="A6" s="35"/>
      <c r="B6" s="324"/>
      <c r="C6" s="324"/>
      <c r="D6" s="324"/>
      <c r="E6" s="324"/>
      <c r="F6" s="324"/>
      <c r="G6" s="324"/>
      <c r="H6" s="324"/>
      <c r="I6" s="324"/>
      <c r="J6" s="324"/>
      <c r="K6" s="35"/>
      <c r="L6" s="324"/>
      <c r="M6" s="324"/>
      <c r="N6" s="324"/>
      <c r="O6" s="324"/>
      <c r="P6" s="324"/>
      <c r="Q6" s="324"/>
      <c r="R6" s="324"/>
      <c r="S6" s="324"/>
      <c r="T6" s="324"/>
    </row>
    <row r="7" spans="1:21" ht="18.75" customHeight="1">
      <c r="A7" s="1986" t="s">
        <v>288</v>
      </c>
      <c r="B7" s="1986"/>
      <c r="C7" s="1986"/>
      <c r="D7" s="1986"/>
      <c r="E7" s="1986"/>
      <c r="F7" s="1986"/>
      <c r="G7" s="1986"/>
      <c r="H7" s="1986"/>
      <c r="I7" s="1986"/>
      <c r="J7" s="1986"/>
      <c r="K7" s="1986" t="s">
        <v>288</v>
      </c>
      <c r="L7" s="1986"/>
      <c r="M7" s="1986"/>
      <c r="N7" s="1986"/>
      <c r="O7" s="1986"/>
      <c r="P7" s="1986"/>
      <c r="Q7" s="1986"/>
      <c r="R7" s="1986"/>
      <c r="S7" s="1986"/>
      <c r="T7" s="1986"/>
    </row>
    <row r="8" spans="1:21" ht="18.75" customHeight="1">
      <c r="A8" s="493" t="s">
        <v>691</v>
      </c>
      <c r="B8" s="493"/>
      <c r="C8" s="493"/>
      <c r="D8" s="508" t="s">
        <v>707</v>
      </c>
      <c r="E8" s="508" t="s">
        <v>728</v>
      </c>
      <c r="F8" s="375" t="s">
        <v>692</v>
      </c>
      <c r="G8" s="508" t="s">
        <v>707</v>
      </c>
      <c r="H8" s="508" t="s">
        <v>728</v>
      </c>
      <c r="I8" s="493"/>
      <c r="J8" s="493"/>
      <c r="K8" s="493" t="s">
        <v>691</v>
      </c>
      <c r="L8" s="493"/>
      <c r="M8" s="493"/>
      <c r="N8" s="509" t="s">
        <v>708</v>
      </c>
      <c r="O8" s="509" t="s">
        <v>722</v>
      </c>
      <c r="P8" s="505" t="s">
        <v>692</v>
      </c>
      <c r="Q8" s="509" t="s">
        <v>713</v>
      </c>
      <c r="R8" s="509" t="s">
        <v>722</v>
      </c>
      <c r="S8" s="493"/>
      <c r="T8" s="493"/>
    </row>
    <row r="9" spans="1:21" ht="18.75" customHeight="1">
      <c r="A9" s="1999" t="s">
        <v>289</v>
      </c>
      <c r="B9" s="1999"/>
      <c r="C9" s="1999"/>
      <c r="D9" s="1999"/>
      <c r="E9" s="1999"/>
      <c r="F9" s="1999"/>
      <c r="G9" s="1999"/>
      <c r="H9" s="1999"/>
      <c r="I9" s="1999"/>
      <c r="J9" s="1999"/>
      <c r="K9" s="1999" t="s">
        <v>289</v>
      </c>
      <c r="L9" s="1999"/>
      <c r="M9" s="1999"/>
      <c r="N9" s="1999"/>
      <c r="O9" s="1999"/>
      <c r="P9" s="1999"/>
      <c r="Q9" s="1999"/>
      <c r="R9" s="1999"/>
      <c r="S9" s="1999"/>
      <c r="T9" s="1999"/>
    </row>
    <row r="10" spans="1:21" ht="22.5" customHeight="1">
      <c r="A10" s="1985" t="s">
        <v>290</v>
      </c>
      <c r="B10" s="1985"/>
      <c r="C10" s="1985" t="s">
        <v>291</v>
      </c>
      <c r="D10" s="1985"/>
      <c r="E10" s="1985"/>
      <c r="F10" s="1985"/>
      <c r="G10" s="1985" t="s">
        <v>292</v>
      </c>
      <c r="H10" s="1985" t="s">
        <v>293</v>
      </c>
      <c r="I10" s="1985"/>
      <c r="J10" s="2001" t="s">
        <v>294</v>
      </c>
      <c r="K10" s="1985" t="s">
        <v>290</v>
      </c>
      <c r="L10" s="1985"/>
      <c r="M10" s="1985" t="s">
        <v>291</v>
      </c>
      <c r="N10" s="1985"/>
      <c r="O10" s="1985"/>
      <c r="P10" s="1985"/>
      <c r="Q10" s="1985" t="s">
        <v>292</v>
      </c>
      <c r="R10" s="1985" t="s">
        <v>293</v>
      </c>
      <c r="S10" s="1985"/>
      <c r="T10" s="2001" t="s">
        <v>294</v>
      </c>
      <c r="U10" s="25" t="s">
        <v>492</v>
      </c>
    </row>
    <row r="11" spans="1:21" ht="22.5" customHeight="1" thickBot="1">
      <c r="A11" s="2000"/>
      <c r="B11" s="2000"/>
      <c r="C11" s="2003" t="s">
        <v>492</v>
      </c>
      <c r="D11" s="2004"/>
      <c r="E11" s="2004"/>
      <c r="F11" s="2005"/>
      <c r="G11" s="2000"/>
      <c r="H11" s="2000"/>
      <c r="I11" s="2000"/>
      <c r="J11" s="2002"/>
      <c r="K11" s="2000"/>
      <c r="L11" s="2000"/>
      <c r="M11" s="2003" t="s">
        <v>492</v>
      </c>
      <c r="N11" s="2004"/>
      <c r="O11" s="2004"/>
      <c r="P11" s="2005"/>
      <c r="Q11" s="2000"/>
      <c r="R11" s="2000"/>
      <c r="S11" s="2000"/>
      <c r="T11" s="2002"/>
      <c r="U11" s="25" t="s">
        <v>493</v>
      </c>
    </row>
    <row r="12" spans="1:21" ht="22.5" customHeight="1">
      <c r="A12" s="325" t="s">
        <v>4</v>
      </c>
      <c r="B12" s="326" t="s">
        <v>5</v>
      </c>
      <c r="C12" s="1987" t="s">
        <v>295</v>
      </c>
      <c r="D12" s="1987"/>
      <c r="E12" s="1987"/>
      <c r="F12" s="1987"/>
      <c r="G12" s="495"/>
      <c r="H12" s="1988"/>
      <c r="I12" s="1988"/>
      <c r="J12" s="329"/>
      <c r="K12" s="325" t="s">
        <v>4</v>
      </c>
      <c r="L12" s="326" t="s">
        <v>5</v>
      </c>
      <c r="M12" s="1987" t="s">
        <v>295</v>
      </c>
      <c r="N12" s="1987"/>
      <c r="O12" s="1987"/>
      <c r="P12" s="1987"/>
      <c r="Q12" s="328" t="s">
        <v>6</v>
      </c>
      <c r="R12" s="1988"/>
      <c r="S12" s="1988"/>
      <c r="T12" s="329"/>
    </row>
    <row r="13" spans="1:21" ht="22.5" customHeight="1">
      <c r="A13" s="330" t="s">
        <v>7</v>
      </c>
      <c r="B13" s="331" t="s">
        <v>296</v>
      </c>
      <c r="C13" s="1994" t="str">
        <f>IF(C11="学校","１日　1,800円",IF(C11="一般団体","１日　2,000円",""))</f>
        <v>１日　1,800円</v>
      </c>
      <c r="D13" s="1995"/>
      <c r="E13" s="1995"/>
      <c r="F13" s="1996"/>
      <c r="G13" s="496"/>
      <c r="H13" s="1997">
        <f>1800*G13</f>
        <v>0</v>
      </c>
      <c r="I13" s="1998"/>
      <c r="J13" s="504"/>
      <c r="K13" s="330" t="s">
        <v>7</v>
      </c>
      <c r="L13" s="331" t="s">
        <v>296</v>
      </c>
      <c r="M13" s="1994" t="str">
        <f>IF(M11="学校","１日　1,800円",IF(M11="一般団体","１日　2000円",""))</f>
        <v>１日　1,800円</v>
      </c>
      <c r="N13" s="1995"/>
      <c r="O13" s="1995"/>
      <c r="P13" s="1996"/>
      <c r="Q13" s="334" t="s">
        <v>564</v>
      </c>
      <c r="R13" s="2034" t="s">
        <v>612</v>
      </c>
      <c r="S13" s="2035"/>
      <c r="T13" s="333" t="s">
        <v>6</v>
      </c>
    </row>
    <row r="14" spans="1:21" ht="22.5" customHeight="1">
      <c r="A14" s="1992" t="s">
        <v>9</v>
      </c>
      <c r="B14" s="1992" t="s">
        <v>10</v>
      </c>
      <c r="C14" s="1994" t="str">
        <f>IF(C11="学校","　",IF(C11="一般団体","３時間　2,９00円",""))</f>
        <v>　</v>
      </c>
      <c r="D14" s="1995"/>
      <c r="E14" s="1995"/>
      <c r="F14" s="1996"/>
      <c r="G14" s="497"/>
      <c r="H14" s="1997"/>
      <c r="I14" s="1998"/>
      <c r="J14" s="2013"/>
      <c r="K14" s="1992" t="s">
        <v>9</v>
      </c>
      <c r="L14" s="1992" t="s">
        <v>10</v>
      </c>
      <c r="M14" s="1994" t="str">
        <f>IF(M11="学校","　",IF(M11="一般団体","３時間　2,９00円",""))</f>
        <v>　</v>
      </c>
      <c r="N14" s="1995"/>
      <c r="O14" s="1995"/>
      <c r="P14" s="1996"/>
      <c r="Q14" s="332" t="s">
        <v>6</v>
      </c>
      <c r="R14" s="2034" t="s">
        <v>21</v>
      </c>
      <c r="S14" s="2035"/>
      <c r="T14" s="2037" t="s">
        <v>6</v>
      </c>
    </row>
    <row r="15" spans="1:21" ht="22.5" customHeight="1">
      <c r="A15" s="1993"/>
      <c r="B15" s="1993"/>
      <c r="C15" s="2010" t="str">
        <f>IF(C11="学校","　",IF(C11="一般団体","５時間　3,200円",""))</f>
        <v>　</v>
      </c>
      <c r="D15" s="2011"/>
      <c r="E15" s="2011"/>
      <c r="F15" s="2012"/>
      <c r="G15" s="497"/>
      <c r="H15" s="1997"/>
      <c r="I15" s="1998"/>
      <c r="J15" s="2014"/>
      <c r="K15" s="1993"/>
      <c r="L15" s="1993"/>
      <c r="M15" s="2010" t="str">
        <f>IF(M11="学校","　",IF(M11="一般団体","５時間　3,200円",""))</f>
        <v>　</v>
      </c>
      <c r="N15" s="2011"/>
      <c r="O15" s="2011"/>
      <c r="P15" s="2012"/>
      <c r="Q15" s="332" t="s">
        <v>6</v>
      </c>
      <c r="R15" s="2034" t="s">
        <v>21</v>
      </c>
      <c r="S15" s="2035"/>
      <c r="T15" s="2038"/>
    </row>
    <row r="16" spans="1:21" ht="22.5" customHeight="1">
      <c r="A16" s="1987"/>
      <c r="B16" s="1987"/>
      <c r="C16" s="2016" t="s">
        <v>411</v>
      </c>
      <c r="D16" s="2017"/>
      <c r="E16" s="2017"/>
      <c r="F16" s="2018"/>
      <c r="G16" s="496"/>
      <c r="H16" s="1997">
        <f>2500*G16</f>
        <v>0</v>
      </c>
      <c r="I16" s="1998"/>
      <c r="J16" s="2015"/>
      <c r="K16" s="1987"/>
      <c r="L16" s="1987"/>
      <c r="M16" s="2016" t="s">
        <v>411</v>
      </c>
      <c r="N16" s="2017"/>
      <c r="O16" s="2017"/>
      <c r="P16" s="2018"/>
      <c r="Q16" s="332" t="s">
        <v>6</v>
      </c>
      <c r="R16" s="2034" t="s">
        <v>21</v>
      </c>
      <c r="S16" s="2035"/>
      <c r="T16" s="2039"/>
    </row>
    <row r="17" spans="1:20" ht="22.5" customHeight="1">
      <c r="A17" s="1985" t="s">
        <v>28</v>
      </c>
      <c r="B17" s="1992" t="s">
        <v>298</v>
      </c>
      <c r="C17" s="2006" t="str">
        <f>IF(C11="学校","　",IF(C11="一般団体","３時間　3,700円",""))</f>
        <v>　</v>
      </c>
      <c r="D17" s="2006"/>
      <c r="E17" s="2006"/>
      <c r="F17" s="2006"/>
      <c r="G17" s="497"/>
      <c r="H17" s="1997"/>
      <c r="I17" s="1998"/>
      <c r="J17" s="2013"/>
      <c r="K17" s="1985" t="s">
        <v>28</v>
      </c>
      <c r="L17" s="1992" t="s">
        <v>298</v>
      </c>
      <c r="M17" s="2006" t="str">
        <f>IF(M11="学校","　",IF(M11="一般団体","３時間　3,700円",""))</f>
        <v>　</v>
      </c>
      <c r="N17" s="2006"/>
      <c r="O17" s="2006"/>
      <c r="P17" s="2006"/>
      <c r="Q17" s="332" t="s">
        <v>6</v>
      </c>
      <c r="R17" s="2034" t="s">
        <v>21</v>
      </c>
      <c r="S17" s="2035"/>
      <c r="T17" s="2037" t="s">
        <v>6</v>
      </c>
    </row>
    <row r="18" spans="1:20" ht="22.5" customHeight="1">
      <c r="A18" s="1985"/>
      <c r="B18" s="1993"/>
      <c r="C18" s="2006" t="str">
        <f>IF(C11="学校","　",IF(C11="一般団体","５時間　4,100円",""))</f>
        <v>　</v>
      </c>
      <c r="D18" s="2006"/>
      <c r="E18" s="2006"/>
      <c r="F18" s="2006"/>
      <c r="G18" s="497"/>
      <c r="H18" s="1997"/>
      <c r="I18" s="1998"/>
      <c r="J18" s="2014"/>
      <c r="K18" s="1985"/>
      <c r="L18" s="1993"/>
      <c r="M18" s="2006" t="str">
        <f>IF(M11="学校","　",IF(M11="一般団体","５時間　4,100円",""))</f>
        <v>　</v>
      </c>
      <c r="N18" s="2006"/>
      <c r="O18" s="2006"/>
      <c r="P18" s="2006"/>
      <c r="Q18" s="374" t="s">
        <v>6</v>
      </c>
      <c r="R18" s="2036" t="s">
        <v>21</v>
      </c>
      <c r="S18" s="2035"/>
      <c r="T18" s="2038"/>
    </row>
    <row r="19" spans="1:20" ht="22.5" customHeight="1">
      <c r="A19" s="1985"/>
      <c r="B19" s="1987"/>
      <c r="C19" s="2006" t="str">
        <f>IF(C11="学校","　",IF(C11="一般団体","１日　4,300円",""))</f>
        <v>　</v>
      </c>
      <c r="D19" s="2006"/>
      <c r="E19" s="2006"/>
      <c r="F19" s="2006"/>
      <c r="G19" s="497"/>
      <c r="H19" s="1997"/>
      <c r="I19" s="1998"/>
      <c r="J19" s="2015"/>
      <c r="K19" s="1985"/>
      <c r="L19" s="1987"/>
      <c r="M19" s="2006" t="str">
        <f>IF(M11="学校","　",IF(M11="一般団体","１日　4,300円",""))</f>
        <v>　</v>
      </c>
      <c r="N19" s="2006"/>
      <c r="O19" s="2006"/>
      <c r="P19" s="2006"/>
      <c r="Q19" s="332" t="s">
        <v>6</v>
      </c>
      <c r="R19" s="2034" t="s">
        <v>21</v>
      </c>
      <c r="S19" s="2035"/>
      <c r="T19" s="2039"/>
    </row>
    <row r="20" spans="1:20" ht="22.5" customHeight="1">
      <c r="A20" s="1992" t="s">
        <v>297</v>
      </c>
      <c r="B20" s="2007" t="s">
        <v>27</v>
      </c>
      <c r="C20" s="2010" t="str">
        <f>IF(C11="学校","３時間　1,800円",IF(C11="一般団体","３時間　2,600円",""))</f>
        <v>３時間　1,800円</v>
      </c>
      <c r="D20" s="2011"/>
      <c r="E20" s="2011"/>
      <c r="F20" s="2012"/>
      <c r="G20" s="496"/>
      <c r="H20" s="1997">
        <f>1800*G20</f>
        <v>0</v>
      </c>
      <c r="I20" s="1998"/>
      <c r="J20" s="2013"/>
      <c r="K20" s="1992" t="s">
        <v>297</v>
      </c>
      <c r="L20" s="2007" t="s">
        <v>27</v>
      </c>
      <c r="M20" s="2010" t="str">
        <f>IF(M11="学校","３時間　1,800円",IF(M11="一般団体","３時間　2,600円",""))</f>
        <v>３時間　1,800円</v>
      </c>
      <c r="N20" s="2011"/>
      <c r="O20" s="2011"/>
      <c r="P20" s="2012"/>
      <c r="Q20" s="332" t="s">
        <v>6</v>
      </c>
      <c r="R20" s="2034" t="s">
        <v>21</v>
      </c>
      <c r="S20" s="2035"/>
      <c r="T20" s="2037" t="s">
        <v>6</v>
      </c>
    </row>
    <row r="21" spans="1:20" ht="22.5" customHeight="1">
      <c r="A21" s="1993"/>
      <c r="B21" s="2008"/>
      <c r="C21" s="2010" t="str">
        <f>IF(C11="学校","５時間　2,000円",IF(C11="一般団体","５時間　3,000円",""))</f>
        <v>５時間　2,000円</v>
      </c>
      <c r="D21" s="2011"/>
      <c r="E21" s="2011"/>
      <c r="F21" s="2012"/>
      <c r="G21" s="496"/>
      <c r="H21" s="1997">
        <f>2000*G21</f>
        <v>0</v>
      </c>
      <c r="I21" s="1998"/>
      <c r="J21" s="2014"/>
      <c r="K21" s="1993"/>
      <c r="L21" s="2008"/>
      <c r="M21" s="2010" t="str">
        <f>IF(M11="学校","５時間　2,000円",IF(M11="一般団体","５時間　3,000円",""))</f>
        <v>５時間　2,000円</v>
      </c>
      <c r="N21" s="2011"/>
      <c r="O21" s="2011"/>
      <c r="P21" s="2012"/>
      <c r="Q21" s="332" t="s">
        <v>614</v>
      </c>
      <c r="R21" s="2034" t="s">
        <v>615</v>
      </c>
      <c r="S21" s="2035"/>
      <c r="T21" s="2038"/>
    </row>
    <row r="22" spans="1:20" ht="22.5" customHeight="1">
      <c r="A22" s="1987"/>
      <c r="B22" s="2009"/>
      <c r="C22" s="2010" t="str">
        <f>IF(C11="学校","１日　2,200円",IF(C11="一般団体","１日　3,200円",""))</f>
        <v>１日　2,200円</v>
      </c>
      <c r="D22" s="2011"/>
      <c r="E22" s="2011"/>
      <c r="F22" s="2012"/>
      <c r="G22" s="496"/>
      <c r="H22" s="1997">
        <f>2200*G22</f>
        <v>0</v>
      </c>
      <c r="I22" s="1998"/>
      <c r="J22" s="2015"/>
      <c r="K22" s="1987"/>
      <c r="L22" s="2009"/>
      <c r="M22" s="2010" t="str">
        <f>IF(M11="学校","１日　2,200円",IF(M11="一般団体","１日　3,200円",""))</f>
        <v>１日　2,200円</v>
      </c>
      <c r="N22" s="2011"/>
      <c r="O22" s="2011"/>
      <c r="P22" s="2012"/>
      <c r="Q22" s="332" t="s">
        <v>6</v>
      </c>
      <c r="R22" s="2034" t="s">
        <v>21</v>
      </c>
      <c r="S22" s="2035"/>
      <c r="T22" s="2039"/>
    </row>
    <row r="23" spans="1:20" ht="22.5" customHeight="1">
      <c r="A23" s="1992" t="s">
        <v>24</v>
      </c>
      <c r="B23" s="2007" t="s">
        <v>302</v>
      </c>
      <c r="C23" s="2010" t="str">
        <f>IF(C11="学校","３時間　1,800円",IF(C11="一般団体","３時間　2,600円",""))</f>
        <v>３時間　1,800円</v>
      </c>
      <c r="D23" s="2011"/>
      <c r="E23" s="2011"/>
      <c r="F23" s="2012"/>
      <c r="G23" s="496"/>
      <c r="H23" s="1997">
        <f>1800*G23</f>
        <v>0</v>
      </c>
      <c r="I23" s="1998"/>
      <c r="J23" s="2013"/>
      <c r="K23" s="1992" t="s">
        <v>24</v>
      </c>
      <c r="L23" s="2007" t="s">
        <v>302</v>
      </c>
      <c r="M23" s="2010" t="str">
        <f>IF(M11="学校","３時間　1,800円",IF(M11="一般団体","３時間　2,600円",""))</f>
        <v>３時間　1,800円</v>
      </c>
      <c r="N23" s="2011"/>
      <c r="O23" s="2011"/>
      <c r="P23" s="2012"/>
      <c r="Q23" s="332" t="s">
        <v>6</v>
      </c>
      <c r="R23" s="2034" t="s">
        <v>21</v>
      </c>
      <c r="S23" s="2035"/>
      <c r="T23" s="2037" t="s">
        <v>566</v>
      </c>
    </row>
    <row r="24" spans="1:20" ht="22.5" customHeight="1">
      <c r="A24" s="1993"/>
      <c r="B24" s="2008"/>
      <c r="C24" s="2010" t="str">
        <f>IF(C11="学校","５時間　2,000円",IF(C11="一般団体","５時間　3,000円",""))</f>
        <v>５時間　2,000円</v>
      </c>
      <c r="D24" s="2011"/>
      <c r="E24" s="2011"/>
      <c r="F24" s="2012"/>
      <c r="G24" s="496"/>
      <c r="H24" s="1997">
        <f t="shared" ref="H24" si="0">2000*G24</f>
        <v>0</v>
      </c>
      <c r="I24" s="1998"/>
      <c r="J24" s="2014"/>
      <c r="K24" s="1993"/>
      <c r="L24" s="2008"/>
      <c r="M24" s="2010" t="str">
        <f>IF(M11="学校","５時間　2,000円",IF(M11="一般団体","５時間　3,000円",""))</f>
        <v>５時間　2,000円</v>
      </c>
      <c r="N24" s="2011"/>
      <c r="O24" s="2011"/>
      <c r="P24" s="2012"/>
      <c r="Q24" s="332" t="s">
        <v>566</v>
      </c>
      <c r="R24" s="2034" t="s">
        <v>613</v>
      </c>
      <c r="S24" s="2035"/>
      <c r="T24" s="2038"/>
    </row>
    <row r="25" spans="1:20" ht="22.5" customHeight="1">
      <c r="A25" s="1987"/>
      <c r="B25" s="2009"/>
      <c r="C25" s="2010" t="str">
        <f>IF(C11="学校","１日　2,200円",IF(C11="一般団体","１日　3,200円",""))</f>
        <v>１日　2,200円</v>
      </c>
      <c r="D25" s="2011"/>
      <c r="E25" s="2011"/>
      <c r="F25" s="2012"/>
      <c r="G25" s="496"/>
      <c r="H25" s="1997">
        <f>2200*G25</f>
        <v>0</v>
      </c>
      <c r="I25" s="1998"/>
      <c r="J25" s="2014"/>
      <c r="K25" s="1987"/>
      <c r="L25" s="2009"/>
      <c r="M25" s="2010" t="str">
        <f>IF(M11="学校","１日　2,200円",IF(M11="一般団体","１日　3,200円",""))</f>
        <v>１日　2,200円</v>
      </c>
      <c r="N25" s="2011"/>
      <c r="O25" s="2011"/>
      <c r="P25" s="2012"/>
      <c r="Q25" s="332" t="s">
        <v>6</v>
      </c>
      <c r="R25" s="2034" t="s">
        <v>21</v>
      </c>
      <c r="S25" s="2035"/>
      <c r="T25" s="2038"/>
    </row>
    <row r="26" spans="1:20" ht="22.5" customHeight="1">
      <c r="A26" s="2019" t="s">
        <v>40</v>
      </c>
      <c r="B26" s="2020"/>
      <c r="C26" s="2020"/>
      <c r="D26" s="2020"/>
      <c r="E26" s="2020"/>
      <c r="F26" s="2021"/>
      <c r="G26" s="497">
        <f>SUM(G12:G25)</f>
        <v>0</v>
      </c>
      <c r="H26" s="1997">
        <f>SUM(H13:I25)</f>
        <v>0</v>
      </c>
      <c r="I26" s="1998"/>
      <c r="J26" s="497">
        <f>SUM(J13:J25)</f>
        <v>0</v>
      </c>
      <c r="K26" s="2019" t="s">
        <v>40</v>
      </c>
      <c r="L26" s="2020"/>
      <c r="M26" s="2020"/>
      <c r="N26" s="2020"/>
      <c r="O26" s="2020"/>
      <c r="P26" s="2021"/>
      <c r="Q26" s="332" t="s">
        <v>568</v>
      </c>
      <c r="R26" s="2034" t="s">
        <v>616</v>
      </c>
      <c r="S26" s="2035"/>
      <c r="T26" s="332" t="s">
        <v>566</v>
      </c>
    </row>
    <row r="27" spans="1:20" ht="22.5" customHeight="1">
      <c r="A27" s="338"/>
      <c r="B27" s="339"/>
      <c r="C27" s="339"/>
      <c r="D27" s="339"/>
      <c r="E27" s="339"/>
      <c r="F27" s="340"/>
      <c r="G27" s="332"/>
      <c r="H27" s="341"/>
      <c r="I27" s="342"/>
      <c r="J27" s="332"/>
      <c r="K27" s="338"/>
      <c r="L27" s="339"/>
      <c r="M27" s="339"/>
      <c r="N27" s="339"/>
      <c r="O27" s="339"/>
      <c r="P27" s="340"/>
      <c r="Q27" s="332"/>
      <c r="R27" s="341"/>
      <c r="S27" s="342"/>
      <c r="T27" s="332"/>
    </row>
    <row r="28" spans="1:20" ht="18.75" customHeight="1">
      <c r="A28" s="35"/>
      <c r="B28" s="35"/>
      <c r="C28" s="658"/>
      <c r="D28" s="658"/>
      <c r="E28" s="658"/>
      <c r="F28" s="658"/>
      <c r="G28" s="35"/>
      <c r="H28" s="658"/>
      <c r="I28" s="658"/>
      <c r="J28" s="35"/>
      <c r="K28" s="35"/>
      <c r="L28" s="35"/>
      <c r="M28" s="658"/>
      <c r="N28" s="658"/>
      <c r="O28" s="658"/>
      <c r="P28" s="658"/>
      <c r="Q28" s="35"/>
      <c r="R28" s="658"/>
      <c r="S28" s="658"/>
      <c r="T28" s="35"/>
    </row>
    <row r="29" spans="1:20" ht="18.75" customHeight="1">
      <c r="A29" s="494" t="s">
        <v>693</v>
      </c>
      <c r="B29" s="494"/>
      <c r="C29" s="494"/>
      <c r="D29" s="494"/>
      <c r="E29" s="494"/>
      <c r="F29" s="494" t="s">
        <v>694</v>
      </c>
      <c r="G29" s="494"/>
      <c r="H29" s="2022" t="s">
        <v>695</v>
      </c>
      <c r="I29" s="2022"/>
      <c r="J29" s="2022"/>
      <c r="K29" s="1986" t="s">
        <v>570</v>
      </c>
      <c r="L29" s="1986"/>
      <c r="M29" s="1986"/>
      <c r="N29" s="1986"/>
      <c r="O29" s="1986"/>
      <c r="P29" s="1986"/>
      <c r="Q29" s="1986"/>
      <c r="R29" s="1986"/>
      <c r="S29" s="1986"/>
      <c r="T29" s="1986"/>
    </row>
    <row r="30" spans="1:20" ht="18.75" customHeight="1">
      <c r="A30" s="35"/>
      <c r="B30" s="343" t="s">
        <v>571</v>
      </c>
      <c r="C30" s="343"/>
      <c r="D30" s="343"/>
      <c r="E30" s="343"/>
      <c r="F30" s="343"/>
      <c r="G30" s="343"/>
      <c r="H30" s="344"/>
      <c r="I30" s="345"/>
      <c r="J30" s="345"/>
      <c r="K30" s="35"/>
      <c r="L30" s="343" t="s">
        <v>374</v>
      </c>
      <c r="M30" s="343"/>
      <c r="N30" s="343"/>
      <c r="O30" s="343"/>
      <c r="P30" s="343"/>
      <c r="Q30" s="343"/>
      <c r="R30" s="344"/>
      <c r="S30" s="345"/>
      <c r="T30" s="345"/>
    </row>
    <row r="31" spans="1:20" ht="18.75" customHeight="1">
      <c r="A31" s="160"/>
      <c r="B31" s="346" t="s">
        <v>299</v>
      </c>
      <c r="C31" s="346"/>
      <c r="D31" s="346"/>
      <c r="E31" s="346"/>
      <c r="F31" s="346"/>
      <c r="G31" s="346"/>
      <c r="H31" s="347"/>
      <c r="I31" s="348"/>
      <c r="J31" s="348"/>
      <c r="K31" s="160"/>
      <c r="L31" s="346" t="s">
        <v>299</v>
      </c>
      <c r="M31" s="346"/>
      <c r="N31" s="346"/>
      <c r="O31" s="346"/>
      <c r="P31" s="346"/>
      <c r="Q31" s="346"/>
      <c r="R31" s="347"/>
      <c r="S31" s="348"/>
      <c r="T31" s="348"/>
    </row>
    <row r="32" spans="1:20" ht="18.75" customHeight="1">
      <c r="A32" s="599" t="s">
        <v>300</v>
      </c>
      <c r="B32" s="599"/>
      <c r="C32" s="49" t="s">
        <v>301</v>
      </c>
      <c r="D32" s="49" t="s">
        <v>302</v>
      </c>
      <c r="E32" s="1985" t="s">
        <v>303</v>
      </c>
      <c r="F32" s="1985"/>
      <c r="G32" s="1985" t="s">
        <v>293</v>
      </c>
      <c r="H32" s="1985"/>
      <c r="I32" s="1985"/>
      <c r="J32" s="1985"/>
      <c r="K32" s="599" t="s">
        <v>300</v>
      </c>
      <c r="L32" s="599"/>
      <c r="M32" s="49" t="s">
        <v>301</v>
      </c>
      <c r="N32" s="49" t="s">
        <v>302</v>
      </c>
      <c r="O32" s="1985" t="s">
        <v>303</v>
      </c>
      <c r="P32" s="1985"/>
      <c r="Q32" s="1985" t="s">
        <v>293</v>
      </c>
      <c r="R32" s="1985"/>
      <c r="S32" s="1985"/>
      <c r="T32" s="1985"/>
    </row>
    <row r="33" spans="1:20" ht="18.75" customHeight="1">
      <c r="A33" s="2025" t="s">
        <v>6</v>
      </c>
      <c r="B33" s="2025"/>
      <c r="C33" s="2025" t="s">
        <v>6</v>
      </c>
      <c r="D33" s="2025" t="s">
        <v>6</v>
      </c>
      <c r="E33" s="2026">
        <f>SUM(A33:D34)</f>
        <v>0</v>
      </c>
      <c r="F33" s="2027"/>
      <c r="G33" s="2028" t="s">
        <v>410</v>
      </c>
      <c r="H33" s="2029"/>
      <c r="I33" s="2029"/>
      <c r="J33" s="2030"/>
      <c r="K33" s="2040" t="s">
        <v>572</v>
      </c>
      <c r="L33" s="2040"/>
      <c r="M33" s="2040" t="s">
        <v>573</v>
      </c>
      <c r="N33" s="2041" t="s">
        <v>574</v>
      </c>
      <c r="O33" s="2040" t="s">
        <v>575</v>
      </c>
      <c r="P33" s="2040"/>
      <c r="Q33" s="2028" t="s">
        <v>416</v>
      </c>
      <c r="R33" s="2029"/>
      <c r="S33" s="2029"/>
      <c r="T33" s="2030"/>
    </row>
    <row r="34" spans="1:20" ht="18.75" customHeight="1">
      <c r="A34" s="2025"/>
      <c r="B34" s="2025"/>
      <c r="C34" s="2025"/>
      <c r="D34" s="2025"/>
      <c r="E34" s="2027"/>
      <c r="F34" s="2027"/>
      <c r="G34" s="2031">
        <f>1000*E33</f>
        <v>0</v>
      </c>
      <c r="H34" s="2032"/>
      <c r="I34" s="2032"/>
      <c r="J34" s="2033"/>
      <c r="K34" s="2040"/>
      <c r="L34" s="2040"/>
      <c r="M34" s="2040"/>
      <c r="N34" s="2040"/>
      <c r="O34" s="2040"/>
      <c r="P34" s="2040"/>
      <c r="Q34" s="2042" t="s">
        <v>417</v>
      </c>
      <c r="R34" s="2043"/>
      <c r="S34" s="2043"/>
      <c r="T34" s="2044"/>
    </row>
    <row r="35" spans="1:20" ht="18.75" customHeight="1">
      <c r="A35" s="35"/>
      <c r="B35" s="35"/>
      <c r="C35" s="35"/>
      <c r="D35" s="35"/>
      <c r="E35" s="35"/>
      <c r="F35" s="35"/>
      <c r="G35" s="35"/>
      <c r="H35" s="35"/>
      <c r="I35" s="35"/>
      <c r="J35" s="35"/>
      <c r="K35" s="35"/>
      <c r="L35" s="35"/>
      <c r="M35" s="35"/>
      <c r="N35" s="35"/>
      <c r="O35" s="35"/>
      <c r="P35" s="35"/>
      <c r="Q35" s="35"/>
      <c r="R35" s="35"/>
      <c r="S35" s="35"/>
      <c r="T35" s="35"/>
    </row>
    <row r="36" spans="1:20" ht="18.75" customHeight="1">
      <c r="A36" s="35" t="s">
        <v>375</v>
      </c>
      <c r="B36" s="35"/>
      <c r="C36" s="35"/>
      <c r="D36" s="35"/>
      <c r="E36" s="35"/>
      <c r="F36" s="35"/>
      <c r="G36" s="35"/>
      <c r="H36" s="35"/>
      <c r="I36" s="35"/>
      <c r="J36" s="35"/>
      <c r="K36" s="35" t="s">
        <v>375</v>
      </c>
      <c r="L36" s="35"/>
      <c r="M36" s="35"/>
      <c r="N36" s="35"/>
      <c r="O36" s="35"/>
      <c r="P36" s="35"/>
      <c r="Q36" s="35"/>
      <c r="R36" s="35"/>
      <c r="S36" s="35"/>
      <c r="T36" s="35"/>
    </row>
    <row r="37" spans="1:20" ht="18.75" customHeight="1">
      <c r="A37" s="35"/>
      <c r="B37" s="35"/>
      <c r="C37" s="35" t="s">
        <v>304</v>
      </c>
      <c r="D37" s="35" t="s">
        <v>305</v>
      </c>
      <c r="E37" s="35" t="s">
        <v>306</v>
      </c>
      <c r="F37" s="35" t="s">
        <v>307</v>
      </c>
      <c r="G37" s="35"/>
      <c r="H37" s="35"/>
      <c r="I37" s="35"/>
      <c r="J37" s="35"/>
      <c r="K37" s="35"/>
      <c r="L37" s="35"/>
      <c r="M37" s="35" t="s">
        <v>304</v>
      </c>
      <c r="N37" s="35" t="s">
        <v>305</v>
      </c>
      <c r="O37" s="35" t="s">
        <v>306</v>
      </c>
      <c r="P37" s="35" t="s">
        <v>307</v>
      </c>
      <c r="Q37" s="35"/>
      <c r="R37" s="35"/>
      <c r="S37" s="35"/>
      <c r="T37" s="35"/>
    </row>
    <row r="38" spans="1:20" ht="13.5" customHeight="1">
      <c r="A38" s="35"/>
      <c r="B38" s="35"/>
      <c r="C38" s="35"/>
      <c r="D38" s="35"/>
      <c r="E38" s="35"/>
      <c r="F38" s="35"/>
      <c r="G38" s="35" t="s">
        <v>308</v>
      </c>
      <c r="H38" s="35"/>
      <c r="I38" s="35"/>
      <c r="J38" s="35"/>
      <c r="K38" s="35"/>
      <c r="L38" s="35"/>
      <c r="M38" s="35"/>
      <c r="N38" s="35"/>
      <c r="O38" s="35"/>
      <c r="P38" s="35"/>
      <c r="Q38" s="35" t="s">
        <v>308</v>
      </c>
      <c r="R38" s="35"/>
      <c r="S38" s="35"/>
      <c r="T38" s="35"/>
    </row>
    <row r="39" spans="1:20" ht="13.5" customHeight="1">
      <c r="A39" s="35"/>
      <c r="B39" s="35"/>
      <c r="C39" s="35"/>
      <c r="D39" s="35"/>
      <c r="E39" s="35"/>
      <c r="F39" s="35"/>
      <c r="G39" s="35"/>
      <c r="H39" s="35" t="s">
        <v>309</v>
      </c>
      <c r="I39" s="35" t="s">
        <v>491</v>
      </c>
      <c r="J39" s="35"/>
      <c r="K39" s="35"/>
      <c r="L39" s="35"/>
      <c r="M39" s="35"/>
      <c r="N39" s="35"/>
      <c r="O39" s="35"/>
      <c r="P39" s="35"/>
      <c r="Q39" s="35"/>
      <c r="R39" s="35" t="s">
        <v>309</v>
      </c>
      <c r="S39" s="35" t="s">
        <v>491</v>
      </c>
      <c r="T39" s="35"/>
    </row>
    <row r="40" spans="1:20" ht="18.75" customHeight="1">
      <c r="A40" s="2023" t="s">
        <v>603</v>
      </c>
      <c r="B40" s="2023"/>
      <c r="C40" s="2023"/>
      <c r="D40" s="2023"/>
      <c r="E40" s="2023"/>
      <c r="F40" s="2023"/>
      <c r="G40" s="2023"/>
      <c r="H40" s="2023"/>
      <c r="I40" s="2023"/>
      <c r="J40" s="2023"/>
      <c r="K40" s="2023" t="s">
        <v>604</v>
      </c>
      <c r="L40" s="2023"/>
      <c r="M40" s="2023"/>
      <c r="N40" s="2023"/>
      <c r="O40" s="2023"/>
      <c r="P40" s="2023"/>
      <c r="Q40" s="2023"/>
      <c r="R40" s="2023"/>
      <c r="S40" s="2023"/>
      <c r="T40" s="2023"/>
    </row>
    <row r="43" spans="1:20">
      <c r="D43" s="506" t="s">
        <v>708</v>
      </c>
      <c r="E43" s="507" t="s">
        <v>716</v>
      </c>
    </row>
    <row r="44" spans="1:20">
      <c r="D44" s="506" t="s">
        <v>709</v>
      </c>
      <c r="E44" s="506" t="s">
        <v>717</v>
      </c>
    </row>
    <row r="45" spans="1:20">
      <c r="D45" s="506" t="s">
        <v>710</v>
      </c>
      <c r="E45" s="506" t="s">
        <v>718</v>
      </c>
    </row>
    <row r="46" spans="1:20">
      <c r="D46" s="506" t="s">
        <v>711</v>
      </c>
      <c r="E46" s="506" t="s">
        <v>719</v>
      </c>
    </row>
    <row r="47" spans="1:20">
      <c r="D47" s="506" t="s">
        <v>712</v>
      </c>
      <c r="E47" s="506" t="s">
        <v>720</v>
      </c>
    </row>
    <row r="48" spans="1:20">
      <c r="D48" s="506" t="s">
        <v>713</v>
      </c>
      <c r="E48" s="506" t="s">
        <v>721</v>
      </c>
    </row>
    <row r="49" spans="4:5">
      <c r="D49" s="506" t="s">
        <v>714</v>
      </c>
      <c r="E49" s="506" t="s">
        <v>722</v>
      </c>
    </row>
    <row r="50" spans="4:5">
      <c r="D50" s="506" t="s">
        <v>715</v>
      </c>
      <c r="E50" s="506" t="s">
        <v>723</v>
      </c>
    </row>
    <row r="51" spans="4:5">
      <c r="E51" s="506" t="s">
        <v>724</v>
      </c>
    </row>
    <row r="52" spans="4:5">
      <c r="E52" s="506" t="s">
        <v>725</v>
      </c>
    </row>
    <row r="53" spans="4:5">
      <c r="E53" s="506" t="s">
        <v>726</v>
      </c>
    </row>
    <row r="54" spans="4:5">
      <c r="E54" s="506" t="s">
        <v>727</v>
      </c>
    </row>
  </sheetData>
  <sheetProtection sheet="1" objects="1" scenarios="1" selectLockedCells="1"/>
  <mergeCells count="139">
    <mergeCell ref="K40:T40"/>
    <mergeCell ref="K33:L34"/>
    <mergeCell ref="M33:M34"/>
    <mergeCell ref="N33:N34"/>
    <mergeCell ref="O33:P34"/>
    <mergeCell ref="Q33:T33"/>
    <mergeCell ref="Q34:T34"/>
    <mergeCell ref="M28:N28"/>
    <mergeCell ref="O28:P28"/>
    <mergeCell ref="R28:S28"/>
    <mergeCell ref="K29:T29"/>
    <mergeCell ref="K32:L32"/>
    <mergeCell ref="O32:P32"/>
    <mergeCell ref="Q32:T32"/>
    <mergeCell ref="M24:P24"/>
    <mergeCell ref="R24:S24"/>
    <mergeCell ref="M25:P25"/>
    <mergeCell ref="R25:S25"/>
    <mergeCell ref="K26:P26"/>
    <mergeCell ref="R26:S26"/>
    <mergeCell ref="T20:T22"/>
    <mergeCell ref="M21:P21"/>
    <mergeCell ref="R21:S21"/>
    <mergeCell ref="M22:P22"/>
    <mergeCell ref="R22:S22"/>
    <mergeCell ref="K23:K25"/>
    <mergeCell ref="L23:L25"/>
    <mergeCell ref="M23:P23"/>
    <mergeCell ref="R23:S23"/>
    <mergeCell ref="T23:T25"/>
    <mergeCell ref="M18:P18"/>
    <mergeCell ref="R18:S18"/>
    <mergeCell ref="M19:P19"/>
    <mergeCell ref="R19:S19"/>
    <mergeCell ref="K20:K22"/>
    <mergeCell ref="L20:L22"/>
    <mergeCell ref="M20:P20"/>
    <mergeCell ref="R20:S20"/>
    <mergeCell ref="T14:T16"/>
    <mergeCell ref="M15:P15"/>
    <mergeCell ref="R15:S15"/>
    <mergeCell ref="M16:P16"/>
    <mergeCell ref="R16:S16"/>
    <mergeCell ref="K17:K19"/>
    <mergeCell ref="L17:L19"/>
    <mergeCell ref="M17:P17"/>
    <mergeCell ref="R17:S17"/>
    <mergeCell ref="T17:T19"/>
    <mergeCell ref="M13:P13"/>
    <mergeCell ref="R13:S13"/>
    <mergeCell ref="K14:K16"/>
    <mergeCell ref="L14:L16"/>
    <mergeCell ref="M14:P14"/>
    <mergeCell ref="R14:S14"/>
    <mergeCell ref="M10:P10"/>
    <mergeCell ref="Q10:Q11"/>
    <mergeCell ref="R10:S11"/>
    <mergeCell ref="T10:T11"/>
    <mergeCell ref="M11:P11"/>
    <mergeCell ref="M12:P12"/>
    <mergeCell ref="R12:S12"/>
    <mergeCell ref="A40:J40"/>
    <mergeCell ref="K2:T2"/>
    <mergeCell ref="K4:O4"/>
    <mergeCell ref="P4:T4"/>
    <mergeCell ref="K5:O5"/>
    <mergeCell ref="P5:T5"/>
    <mergeCell ref="K7:T7"/>
    <mergeCell ref="K9:T9"/>
    <mergeCell ref="K10:L11"/>
    <mergeCell ref="A33:B34"/>
    <mergeCell ref="C33:C34"/>
    <mergeCell ref="D33:D34"/>
    <mergeCell ref="E33:F34"/>
    <mergeCell ref="G33:J33"/>
    <mergeCell ref="G34:J34"/>
    <mergeCell ref="C28:D28"/>
    <mergeCell ref="E28:F28"/>
    <mergeCell ref="H28:I28"/>
    <mergeCell ref="A23:A25"/>
    <mergeCell ref="B23:B25"/>
    <mergeCell ref="C23:F23"/>
    <mergeCell ref="H23:I23"/>
    <mergeCell ref="J23:J25"/>
    <mergeCell ref="A32:B32"/>
    <mergeCell ref="E32:F32"/>
    <mergeCell ref="G32:J32"/>
    <mergeCell ref="C24:F24"/>
    <mergeCell ref="H24:I24"/>
    <mergeCell ref="C25:F25"/>
    <mergeCell ref="H25:I25"/>
    <mergeCell ref="A26:F26"/>
    <mergeCell ref="H26:I26"/>
    <mergeCell ref="H29:J29"/>
    <mergeCell ref="C18:F18"/>
    <mergeCell ref="H18:I18"/>
    <mergeCell ref="C19:F19"/>
    <mergeCell ref="H19:I19"/>
    <mergeCell ref="A20:A22"/>
    <mergeCell ref="B20:B22"/>
    <mergeCell ref="C20:F20"/>
    <mergeCell ref="H20:I20"/>
    <mergeCell ref="J14:J16"/>
    <mergeCell ref="C15:F15"/>
    <mergeCell ref="H15:I15"/>
    <mergeCell ref="C16:F16"/>
    <mergeCell ref="H16:I16"/>
    <mergeCell ref="A17:A19"/>
    <mergeCell ref="B17:B19"/>
    <mergeCell ref="C17:F17"/>
    <mergeCell ref="H17:I17"/>
    <mergeCell ref="J17:J19"/>
    <mergeCell ref="J20:J22"/>
    <mergeCell ref="C21:F21"/>
    <mergeCell ref="H21:I21"/>
    <mergeCell ref="C22:F22"/>
    <mergeCell ref="H22:I22"/>
    <mergeCell ref="A14:A16"/>
    <mergeCell ref="B14:B16"/>
    <mergeCell ref="C14:F14"/>
    <mergeCell ref="H14:I14"/>
    <mergeCell ref="A9:J9"/>
    <mergeCell ref="A10:B11"/>
    <mergeCell ref="C10:F10"/>
    <mergeCell ref="G10:G11"/>
    <mergeCell ref="H10:I11"/>
    <mergeCell ref="J10:J11"/>
    <mergeCell ref="C11:F11"/>
    <mergeCell ref="C13:F13"/>
    <mergeCell ref="H13:I13"/>
    <mergeCell ref="A2:J2"/>
    <mergeCell ref="A4:E4"/>
    <mergeCell ref="F4:J4"/>
    <mergeCell ref="A5:E5"/>
    <mergeCell ref="A7:J7"/>
    <mergeCell ref="C12:F12"/>
    <mergeCell ref="H12:I12"/>
    <mergeCell ref="F5:H5"/>
    <mergeCell ref="I5:J5"/>
  </mergeCells>
  <phoneticPr fontId="17"/>
  <conditionalFormatting sqref="C14:I15">
    <cfRule type="expression" dxfId="8" priority="9" stopIfTrue="1">
      <formula>$C$11="学校"</formula>
    </cfRule>
  </conditionalFormatting>
  <conditionalFormatting sqref="C17:I19">
    <cfRule type="expression" dxfId="7" priority="6" stopIfTrue="1">
      <formula>$C$11="学校"</formula>
    </cfRule>
  </conditionalFormatting>
  <conditionalFormatting sqref="M14:S15">
    <cfRule type="expression" dxfId="6" priority="4" stopIfTrue="1">
      <formula>$M$11="学校"</formula>
    </cfRule>
  </conditionalFormatting>
  <conditionalFormatting sqref="M17:S19">
    <cfRule type="expression" dxfId="5" priority="1" stopIfTrue="1">
      <formula>$M$11="学校"</formula>
    </cfRule>
  </conditionalFormatting>
  <dataValidations count="3">
    <dataValidation type="list" allowBlank="1" showInputMessage="1" showErrorMessage="1" sqref="C11:F11" xr:uid="{00000000-0002-0000-0C00-000000000000}">
      <formula1>$U$10:$U$11</formula1>
    </dataValidation>
    <dataValidation type="list" allowBlank="1" showInputMessage="1" showErrorMessage="1" sqref="D8 G8 N8 Q8" xr:uid="{76521C73-A52B-4A1A-85BE-719E07162D0F}">
      <formula1>$D$43:$D$50</formula1>
    </dataValidation>
    <dataValidation type="list" allowBlank="1" showInputMessage="1" showErrorMessage="1" sqref="E8 H8 O8 R8" xr:uid="{1A97B157-5B50-467F-B923-8C86B740C939}">
      <formula1>$E$43:$E$54</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U54"/>
  <sheetViews>
    <sheetView view="pageBreakPreview" topLeftCell="A2" zoomScale="96" zoomScaleNormal="100" zoomScaleSheetLayoutView="96" workbookViewId="0">
      <selection activeCell="J23" sqref="J23:J25"/>
    </sheetView>
  </sheetViews>
  <sheetFormatPr defaultRowHeight="13.5"/>
  <cols>
    <col min="1" max="1" width="3" style="15" customWidth="1"/>
    <col min="2" max="2" width="10.5" style="15" customWidth="1"/>
    <col min="3" max="4" width="9.375" style="15" customWidth="1"/>
    <col min="5" max="5" width="10.375" style="15" customWidth="1"/>
    <col min="6" max="6" width="9.375" style="15" customWidth="1"/>
    <col min="7" max="7" width="10.5" style="15" customWidth="1"/>
    <col min="8" max="8" width="9.25" style="15" customWidth="1"/>
    <col min="9" max="9" width="11.625" style="15" customWidth="1"/>
    <col min="10" max="10" width="13.875" style="15" customWidth="1"/>
  </cols>
  <sheetData>
    <row r="1" spans="1:21" ht="18.75" customHeight="1">
      <c r="A1" s="35" t="s">
        <v>284</v>
      </c>
      <c r="B1" s="35"/>
      <c r="C1" s="35"/>
      <c r="D1" s="35"/>
      <c r="E1" s="35"/>
      <c r="F1" s="35"/>
      <c r="G1" s="35"/>
      <c r="H1" s="35"/>
      <c r="I1" s="35"/>
      <c r="J1" s="35"/>
      <c r="K1" s="35" t="s">
        <v>284</v>
      </c>
      <c r="L1" s="35"/>
      <c r="M1" s="35"/>
      <c r="N1" s="35"/>
      <c r="O1" s="35"/>
      <c r="P1" s="35"/>
      <c r="Q1" s="35"/>
      <c r="R1" s="35"/>
      <c r="S1" s="35"/>
      <c r="T1" s="35"/>
    </row>
    <row r="2" spans="1:21" s="9" customFormat="1" ht="25.5" customHeight="1">
      <c r="A2" s="1984" t="s">
        <v>285</v>
      </c>
      <c r="B2" s="1984"/>
      <c r="C2" s="1984"/>
      <c r="D2" s="1984"/>
      <c r="E2" s="1984"/>
      <c r="F2" s="1984"/>
      <c r="G2" s="1984"/>
      <c r="H2" s="1984"/>
      <c r="I2" s="1984"/>
      <c r="J2" s="1984"/>
      <c r="K2" s="1984" t="s">
        <v>285</v>
      </c>
      <c r="L2" s="1984"/>
      <c r="M2" s="1984"/>
      <c r="N2" s="1984"/>
      <c r="O2" s="1984"/>
      <c r="P2" s="1984"/>
      <c r="Q2" s="1984"/>
      <c r="R2" s="1984"/>
      <c r="S2" s="1984"/>
      <c r="T2" s="1984"/>
    </row>
    <row r="3" spans="1:21" s="9" customFormat="1" ht="13.5" customHeight="1">
      <c r="A3" s="322"/>
      <c r="B3" s="323"/>
      <c r="C3" s="323"/>
      <c r="D3" s="323"/>
      <c r="E3" s="323"/>
      <c r="F3" s="323"/>
      <c r="G3" s="323"/>
      <c r="H3" s="323"/>
      <c r="I3" s="323"/>
      <c r="J3" s="323"/>
      <c r="K3" s="322"/>
      <c r="L3" s="323"/>
      <c r="M3" s="323"/>
      <c r="N3" s="323"/>
      <c r="O3" s="323"/>
      <c r="P3" s="323"/>
      <c r="Q3" s="323"/>
      <c r="R3" s="323"/>
      <c r="S3" s="323"/>
      <c r="T3" s="323"/>
    </row>
    <row r="4" spans="1:21" ht="18.75" customHeight="1">
      <c r="A4" s="1985" t="s">
        <v>286</v>
      </c>
      <c r="B4" s="1985"/>
      <c r="C4" s="1985"/>
      <c r="D4" s="1985"/>
      <c r="E4" s="1985"/>
      <c r="F4" s="1985" t="s">
        <v>287</v>
      </c>
      <c r="G4" s="1985"/>
      <c r="H4" s="1985"/>
      <c r="I4" s="1985"/>
      <c r="J4" s="1985"/>
      <c r="K4" s="1985" t="s">
        <v>286</v>
      </c>
      <c r="L4" s="1985"/>
      <c r="M4" s="1985"/>
      <c r="N4" s="1985"/>
      <c r="O4" s="1985"/>
      <c r="P4" s="1985" t="s">
        <v>287</v>
      </c>
      <c r="Q4" s="1985"/>
      <c r="R4" s="1985"/>
      <c r="S4" s="1985"/>
      <c r="T4" s="1985"/>
    </row>
    <row r="5" spans="1:21" ht="27" customHeight="1">
      <c r="A5" s="1985" t="str">
        <f>IF(自然の家使用許可申請書!AI13=0," ",自然の家使用許可申請書!AI13)</f>
        <v xml:space="preserve"> </v>
      </c>
      <c r="B5" s="1985"/>
      <c r="C5" s="1985"/>
      <c r="D5" s="1985"/>
      <c r="E5" s="1985"/>
      <c r="F5" s="1989" t="str">
        <f>IF(自然の家使用許可申請書!AA24=0," ",自然の家使用許可申請書!AA24)</f>
        <v xml:space="preserve"> </v>
      </c>
      <c r="G5" s="1990"/>
      <c r="H5" s="1990"/>
      <c r="I5" s="1990" t="str">
        <f>IF(自然の家使用許可申請書!AA25=0," ",自然の家使用許可申請書!AA25)</f>
        <v xml:space="preserve"> </v>
      </c>
      <c r="J5" s="1991"/>
      <c r="K5" s="2024" t="s">
        <v>310</v>
      </c>
      <c r="L5" s="2024"/>
      <c r="M5" s="2024"/>
      <c r="N5" s="2024"/>
      <c r="O5" s="2024"/>
      <c r="P5" s="529" t="s">
        <v>563</v>
      </c>
      <c r="Q5" s="529"/>
      <c r="R5" s="529"/>
      <c r="S5" s="529"/>
      <c r="T5" s="529"/>
    </row>
    <row r="6" spans="1:21" ht="13.5" customHeight="1">
      <c r="A6" s="35"/>
      <c r="B6" s="324"/>
      <c r="C6" s="324"/>
      <c r="D6" s="324"/>
      <c r="E6" s="324"/>
      <c r="F6" s="324"/>
      <c r="G6" s="324"/>
      <c r="H6" s="324"/>
      <c r="I6" s="324"/>
      <c r="J6" s="324"/>
      <c r="K6" s="35"/>
      <c r="L6" s="324"/>
      <c r="M6" s="324"/>
      <c r="N6" s="324"/>
      <c r="O6" s="324"/>
      <c r="P6" s="324"/>
      <c r="Q6" s="324"/>
      <c r="R6" s="324"/>
      <c r="S6" s="324"/>
      <c r="T6" s="324"/>
    </row>
    <row r="7" spans="1:21" ht="18.75" customHeight="1">
      <c r="A7" s="1986" t="s">
        <v>288</v>
      </c>
      <c r="B7" s="1986"/>
      <c r="C7" s="1986"/>
      <c r="D7" s="1986"/>
      <c r="E7" s="1986"/>
      <c r="F7" s="1986"/>
      <c r="G7" s="1986"/>
      <c r="H7" s="1986"/>
      <c r="I7" s="1986"/>
      <c r="J7" s="1986"/>
      <c r="K7" s="1986" t="s">
        <v>288</v>
      </c>
      <c r="L7" s="1986"/>
      <c r="M7" s="1986"/>
      <c r="N7" s="1986"/>
      <c r="O7" s="1986"/>
      <c r="P7" s="1986"/>
      <c r="Q7" s="1986"/>
      <c r="R7" s="1986"/>
      <c r="S7" s="1986"/>
      <c r="T7" s="1986"/>
    </row>
    <row r="8" spans="1:21" ht="18.75" customHeight="1">
      <c r="A8" s="493" t="s">
        <v>691</v>
      </c>
      <c r="B8" s="493"/>
      <c r="C8" s="493"/>
      <c r="D8" s="508" t="s">
        <v>707</v>
      </c>
      <c r="E8" s="508" t="s">
        <v>728</v>
      </c>
      <c r="F8" s="505" t="s">
        <v>692</v>
      </c>
      <c r="G8" s="508" t="s">
        <v>707</v>
      </c>
      <c r="H8" s="508" t="s">
        <v>728</v>
      </c>
      <c r="I8" s="493"/>
      <c r="J8" s="493"/>
      <c r="K8" s="493" t="s">
        <v>691</v>
      </c>
      <c r="L8" s="493"/>
      <c r="M8" s="493"/>
      <c r="N8" s="509" t="s">
        <v>708</v>
      </c>
      <c r="O8" s="509" t="s">
        <v>722</v>
      </c>
      <c r="P8" s="505" t="s">
        <v>692</v>
      </c>
      <c r="Q8" s="509" t="s">
        <v>713</v>
      </c>
      <c r="R8" s="509" t="s">
        <v>722</v>
      </c>
      <c r="S8" s="493"/>
      <c r="T8" s="493"/>
    </row>
    <row r="9" spans="1:21" ht="18.75" customHeight="1">
      <c r="A9" s="1999" t="s">
        <v>289</v>
      </c>
      <c r="B9" s="1999"/>
      <c r="C9" s="1999"/>
      <c r="D9" s="1999"/>
      <c r="E9" s="1999"/>
      <c r="F9" s="1999"/>
      <c r="G9" s="1999"/>
      <c r="H9" s="1999"/>
      <c r="I9" s="1999"/>
      <c r="J9" s="1999"/>
      <c r="K9" s="1999" t="s">
        <v>289</v>
      </c>
      <c r="L9" s="1999"/>
      <c r="M9" s="1999"/>
      <c r="N9" s="1999"/>
      <c r="O9" s="1999"/>
      <c r="P9" s="1999"/>
      <c r="Q9" s="1999"/>
      <c r="R9" s="1999"/>
      <c r="S9" s="1999"/>
      <c r="T9" s="1999"/>
    </row>
    <row r="10" spans="1:21" ht="22.5" customHeight="1">
      <c r="A10" s="1985" t="s">
        <v>290</v>
      </c>
      <c r="B10" s="1985"/>
      <c r="C10" s="1985" t="s">
        <v>291</v>
      </c>
      <c r="D10" s="1985"/>
      <c r="E10" s="1985"/>
      <c r="F10" s="1985"/>
      <c r="G10" s="1985" t="s">
        <v>292</v>
      </c>
      <c r="H10" s="1985" t="s">
        <v>293</v>
      </c>
      <c r="I10" s="1985"/>
      <c r="J10" s="2001" t="s">
        <v>294</v>
      </c>
      <c r="K10" s="1985" t="s">
        <v>290</v>
      </c>
      <c r="L10" s="1985"/>
      <c r="M10" s="1985" t="s">
        <v>291</v>
      </c>
      <c r="N10" s="1985"/>
      <c r="O10" s="1985"/>
      <c r="P10" s="1985"/>
      <c r="Q10" s="1985" t="s">
        <v>292</v>
      </c>
      <c r="R10" s="1985" t="s">
        <v>293</v>
      </c>
      <c r="S10" s="1985"/>
      <c r="T10" s="2001" t="s">
        <v>294</v>
      </c>
      <c r="U10" s="25" t="s">
        <v>492</v>
      </c>
    </row>
    <row r="11" spans="1:21" ht="22.5" customHeight="1" thickBot="1">
      <c r="A11" s="2000"/>
      <c r="B11" s="2000"/>
      <c r="C11" s="2003" t="s">
        <v>493</v>
      </c>
      <c r="D11" s="2004"/>
      <c r="E11" s="2004"/>
      <c r="F11" s="2005"/>
      <c r="G11" s="2000"/>
      <c r="H11" s="2000"/>
      <c r="I11" s="2000"/>
      <c r="J11" s="2002"/>
      <c r="K11" s="2000"/>
      <c r="L11" s="2000"/>
      <c r="M11" s="2003" t="s">
        <v>493</v>
      </c>
      <c r="N11" s="2004"/>
      <c r="O11" s="2004"/>
      <c r="P11" s="2005"/>
      <c r="Q11" s="2000"/>
      <c r="R11" s="2000"/>
      <c r="S11" s="2000"/>
      <c r="T11" s="2002"/>
      <c r="U11" s="25"/>
    </row>
    <row r="12" spans="1:21" ht="22.5" customHeight="1">
      <c r="A12" s="325" t="s">
        <v>4</v>
      </c>
      <c r="B12" s="327" t="s">
        <v>5</v>
      </c>
      <c r="C12" s="1987" t="s">
        <v>295</v>
      </c>
      <c r="D12" s="1987"/>
      <c r="E12" s="1987"/>
      <c r="F12" s="1987"/>
      <c r="G12" s="495"/>
      <c r="H12" s="1988"/>
      <c r="I12" s="1988"/>
      <c r="J12" s="329"/>
      <c r="K12" s="325" t="s">
        <v>4</v>
      </c>
      <c r="L12" s="327" t="s">
        <v>5</v>
      </c>
      <c r="M12" s="1987" t="s">
        <v>295</v>
      </c>
      <c r="N12" s="1987"/>
      <c r="O12" s="1987"/>
      <c r="P12" s="1987"/>
      <c r="Q12" s="337"/>
      <c r="R12" s="1988"/>
      <c r="S12" s="1988"/>
      <c r="T12" s="329"/>
    </row>
    <row r="13" spans="1:21" ht="22.5" customHeight="1">
      <c r="A13" s="330" t="s">
        <v>7</v>
      </c>
      <c r="B13" s="335" t="s">
        <v>296</v>
      </c>
      <c r="C13" s="2045" t="str">
        <f>IF(C11="学校","１日　1,800円",IF(C11="一般団体","１日　2,000円",""))</f>
        <v>１日　2,000円</v>
      </c>
      <c r="D13" s="2046"/>
      <c r="E13" s="2046"/>
      <c r="F13" s="2047"/>
      <c r="G13" s="496"/>
      <c r="H13" s="1997">
        <f>2000*G13</f>
        <v>0</v>
      </c>
      <c r="I13" s="1998"/>
      <c r="J13" s="502"/>
      <c r="K13" s="330" t="s">
        <v>7</v>
      </c>
      <c r="L13" s="335" t="s">
        <v>296</v>
      </c>
      <c r="M13" s="1994" t="s">
        <v>698</v>
      </c>
      <c r="N13" s="1995"/>
      <c r="O13" s="1995"/>
      <c r="P13" s="1996"/>
      <c r="Q13" s="498">
        <v>62</v>
      </c>
      <c r="R13" s="2034" t="s">
        <v>611</v>
      </c>
      <c r="S13" s="2035"/>
      <c r="T13" s="336" t="s">
        <v>6</v>
      </c>
    </row>
    <row r="14" spans="1:21" ht="22.5" customHeight="1">
      <c r="A14" s="1992" t="s">
        <v>9</v>
      </c>
      <c r="B14" s="1992" t="s">
        <v>10</v>
      </c>
      <c r="C14" s="2045" t="str">
        <f>IF(C11="学校","　",IF(C11="一般団体","３時間　2,700円",""))</f>
        <v>３時間　2,700円</v>
      </c>
      <c r="D14" s="2046"/>
      <c r="E14" s="2046"/>
      <c r="F14" s="2047"/>
      <c r="G14" s="496"/>
      <c r="H14" s="1997">
        <f>2700*G14</f>
        <v>0</v>
      </c>
      <c r="I14" s="1998"/>
      <c r="J14" s="2013"/>
      <c r="K14" s="1992" t="s">
        <v>9</v>
      </c>
      <c r="L14" s="1992" t="s">
        <v>10</v>
      </c>
      <c r="M14" s="1994" t="s">
        <v>699</v>
      </c>
      <c r="N14" s="1995"/>
      <c r="O14" s="1995"/>
      <c r="P14" s="1996"/>
      <c r="Q14" s="332"/>
      <c r="R14" s="2034" t="s">
        <v>21</v>
      </c>
      <c r="S14" s="2035"/>
      <c r="T14" s="2037" t="s">
        <v>6</v>
      </c>
    </row>
    <row r="15" spans="1:21" ht="22.5" customHeight="1">
      <c r="A15" s="1993"/>
      <c r="B15" s="1993"/>
      <c r="C15" s="2019" t="str">
        <f>IF(C11="学校","　",IF(C11="一般団体","５時間　3,000円",""))</f>
        <v>５時間　3,000円</v>
      </c>
      <c r="D15" s="2020"/>
      <c r="E15" s="2020"/>
      <c r="F15" s="2021"/>
      <c r="G15" s="496"/>
      <c r="H15" s="1997">
        <f>3000*G15</f>
        <v>0</v>
      </c>
      <c r="I15" s="1998"/>
      <c r="J15" s="2014"/>
      <c r="K15" s="1993"/>
      <c r="L15" s="1993"/>
      <c r="M15" s="2010" t="s">
        <v>700</v>
      </c>
      <c r="N15" s="2011"/>
      <c r="O15" s="2011"/>
      <c r="P15" s="2012"/>
      <c r="Q15" s="332"/>
      <c r="R15" s="2034" t="s">
        <v>21</v>
      </c>
      <c r="S15" s="2035"/>
      <c r="T15" s="2038"/>
    </row>
    <row r="16" spans="1:21" ht="22.5" customHeight="1">
      <c r="A16" s="1987"/>
      <c r="B16" s="1987"/>
      <c r="C16" s="2048" t="s">
        <v>697</v>
      </c>
      <c r="D16" s="2049"/>
      <c r="E16" s="2049"/>
      <c r="F16" s="2050"/>
      <c r="G16" s="496"/>
      <c r="H16" s="1997">
        <f>3500*G16</f>
        <v>0</v>
      </c>
      <c r="I16" s="1998"/>
      <c r="J16" s="2015"/>
      <c r="K16" s="1987"/>
      <c r="L16" s="1987"/>
      <c r="M16" s="2016" t="s">
        <v>697</v>
      </c>
      <c r="N16" s="2017"/>
      <c r="O16" s="2017"/>
      <c r="P16" s="2018"/>
      <c r="Q16" s="332"/>
      <c r="R16" s="2034" t="s">
        <v>21</v>
      </c>
      <c r="S16" s="2035"/>
      <c r="T16" s="2039"/>
    </row>
    <row r="17" spans="1:20" ht="22.5" customHeight="1">
      <c r="A17" s="1985" t="s">
        <v>28</v>
      </c>
      <c r="B17" s="1992" t="s">
        <v>298</v>
      </c>
      <c r="C17" s="1985" t="str">
        <f>IF(C11="学校","　",IF(C11="一般団体","３時間　3,500円",""))</f>
        <v>３時間　3,500円</v>
      </c>
      <c r="D17" s="1985"/>
      <c r="E17" s="1985"/>
      <c r="F17" s="1985"/>
      <c r="G17" s="496"/>
      <c r="H17" s="1997">
        <f>3500*G17</f>
        <v>0</v>
      </c>
      <c r="I17" s="1998"/>
      <c r="J17" s="2013"/>
      <c r="K17" s="1985" t="s">
        <v>28</v>
      </c>
      <c r="L17" s="1992" t="s">
        <v>298</v>
      </c>
      <c r="M17" s="2006" t="s">
        <v>701</v>
      </c>
      <c r="N17" s="2006"/>
      <c r="O17" s="2006"/>
      <c r="P17" s="2006"/>
      <c r="Q17" s="332"/>
      <c r="R17" s="2034" t="s">
        <v>21</v>
      </c>
      <c r="S17" s="2035"/>
      <c r="T17" s="2037" t="s">
        <v>6</v>
      </c>
    </row>
    <row r="18" spans="1:20" ht="22.5" customHeight="1">
      <c r="A18" s="1985"/>
      <c r="B18" s="1993"/>
      <c r="C18" s="1985" t="str">
        <f>IF(C11="学校","　",IF(C11="一般団体","５時間　4,000円",""))</f>
        <v>５時間　4,000円</v>
      </c>
      <c r="D18" s="1985"/>
      <c r="E18" s="1985"/>
      <c r="F18" s="1985"/>
      <c r="G18" s="496"/>
      <c r="H18" s="1997">
        <f>4000*G18</f>
        <v>0</v>
      </c>
      <c r="I18" s="1998"/>
      <c r="J18" s="2014"/>
      <c r="K18" s="1985"/>
      <c r="L18" s="1993"/>
      <c r="M18" s="2006" t="s">
        <v>702</v>
      </c>
      <c r="N18" s="2006"/>
      <c r="O18" s="2006"/>
      <c r="P18" s="2006"/>
      <c r="Q18" s="332">
        <v>5</v>
      </c>
      <c r="R18" s="2034" t="s">
        <v>565</v>
      </c>
      <c r="S18" s="2035"/>
      <c r="T18" s="2038"/>
    </row>
    <row r="19" spans="1:20" ht="22.5" customHeight="1">
      <c r="A19" s="1985"/>
      <c r="B19" s="1987"/>
      <c r="C19" s="1985" t="str">
        <f>IF(C11="学校","　",IF(C11="一般団体","１日　4,200円",""))</f>
        <v>１日　4,200円</v>
      </c>
      <c r="D19" s="1985"/>
      <c r="E19" s="1985"/>
      <c r="F19" s="1985"/>
      <c r="G19" s="496"/>
      <c r="H19" s="1997">
        <f>4200*G19</f>
        <v>0</v>
      </c>
      <c r="I19" s="1998"/>
      <c r="J19" s="2015"/>
      <c r="K19" s="1985"/>
      <c r="L19" s="1987"/>
      <c r="M19" s="2006" t="s">
        <v>703</v>
      </c>
      <c r="N19" s="2006"/>
      <c r="O19" s="2006"/>
      <c r="P19" s="2006"/>
      <c r="Q19" s="332"/>
      <c r="R19" s="2034" t="s">
        <v>21</v>
      </c>
      <c r="S19" s="2035"/>
      <c r="T19" s="2039"/>
    </row>
    <row r="20" spans="1:20" ht="22.5" customHeight="1">
      <c r="A20" s="1992" t="s">
        <v>297</v>
      </c>
      <c r="B20" s="2007" t="s">
        <v>27</v>
      </c>
      <c r="C20" s="2019" t="str">
        <f>IF(C11="学校","３時間　1,800円",IF(C11="一般団体","３時間　2,400円",""))</f>
        <v>３時間　2,400円</v>
      </c>
      <c r="D20" s="2020"/>
      <c r="E20" s="2020"/>
      <c r="F20" s="2021"/>
      <c r="G20" s="496"/>
      <c r="H20" s="1997">
        <f>2400*G20</f>
        <v>0</v>
      </c>
      <c r="I20" s="1998"/>
      <c r="J20" s="2013"/>
      <c r="K20" s="1992" t="s">
        <v>297</v>
      </c>
      <c r="L20" s="2007" t="s">
        <v>27</v>
      </c>
      <c r="M20" s="2010" t="s">
        <v>704</v>
      </c>
      <c r="N20" s="2011"/>
      <c r="O20" s="2011"/>
      <c r="P20" s="2012"/>
      <c r="Q20" s="332"/>
      <c r="R20" s="2034" t="s">
        <v>21</v>
      </c>
      <c r="S20" s="2035"/>
      <c r="T20" s="2037" t="s">
        <v>6</v>
      </c>
    </row>
    <row r="21" spans="1:20" ht="22.5" customHeight="1">
      <c r="A21" s="1993"/>
      <c r="B21" s="2008"/>
      <c r="C21" s="2019" t="str">
        <f>IF(C11="学校","５時間　2,000円",IF(C11="一般団体","５時間　2,900円",""))</f>
        <v>５時間　2,900円</v>
      </c>
      <c r="D21" s="2020"/>
      <c r="E21" s="2020"/>
      <c r="F21" s="2021"/>
      <c r="G21" s="496"/>
      <c r="H21" s="1997">
        <f>2900*G21</f>
        <v>0</v>
      </c>
      <c r="I21" s="1998"/>
      <c r="J21" s="2014"/>
      <c r="K21" s="1993"/>
      <c r="L21" s="2008"/>
      <c r="M21" s="2010" t="s">
        <v>705</v>
      </c>
      <c r="N21" s="2011"/>
      <c r="O21" s="2011"/>
      <c r="P21" s="2012"/>
      <c r="Q21" s="332"/>
      <c r="R21" s="2034" t="s">
        <v>21</v>
      </c>
      <c r="S21" s="2035"/>
      <c r="T21" s="2038"/>
    </row>
    <row r="22" spans="1:20" ht="22.5" customHeight="1">
      <c r="A22" s="1987"/>
      <c r="B22" s="2009"/>
      <c r="C22" s="2019" t="str">
        <f>IF(C11="学校","１日　2,200円",IF(C11="一般団体","１日　3,100円",""))</f>
        <v>１日　3,100円</v>
      </c>
      <c r="D22" s="2020"/>
      <c r="E22" s="2020"/>
      <c r="F22" s="2021"/>
      <c r="G22" s="496"/>
      <c r="H22" s="1997">
        <f>3100*G22</f>
        <v>0</v>
      </c>
      <c r="I22" s="1998"/>
      <c r="J22" s="2015"/>
      <c r="K22" s="1987"/>
      <c r="L22" s="2009"/>
      <c r="M22" s="2010" t="s">
        <v>706</v>
      </c>
      <c r="N22" s="2011"/>
      <c r="O22" s="2011"/>
      <c r="P22" s="2012"/>
      <c r="Q22" s="332"/>
      <c r="R22" s="2034" t="s">
        <v>21</v>
      </c>
      <c r="S22" s="2035"/>
      <c r="T22" s="2039"/>
    </row>
    <row r="23" spans="1:20" ht="22.5" customHeight="1">
      <c r="A23" s="1992" t="s">
        <v>24</v>
      </c>
      <c r="B23" s="2007" t="s">
        <v>302</v>
      </c>
      <c r="C23" s="2019" t="str">
        <f>IF(C11="学校","３時間　1,800円",IF(C11="一般団体","３時間　2,400円",""))</f>
        <v>３時間　2,400円</v>
      </c>
      <c r="D23" s="2020"/>
      <c r="E23" s="2020"/>
      <c r="F23" s="2021"/>
      <c r="G23" s="496"/>
      <c r="H23" s="1997">
        <f>2400*G23</f>
        <v>0</v>
      </c>
      <c r="I23" s="1998"/>
      <c r="J23" s="2013"/>
      <c r="K23" s="1992" t="s">
        <v>24</v>
      </c>
      <c r="L23" s="2007" t="s">
        <v>302</v>
      </c>
      <c r="M23" s="2010" t="s">
        <v>704</v>
      </c>
      <c r="N23" s="2011"/>
      <c r="O23" s="2011"/>
      <c r="P23" s="2012"/>
      <c r="Q23" s="332"/>
      <c r="R23" s="2034" t="s">
        <v>21</v>
      </c>
      <c r="S23" s="2035"/>
      <c r="T23" s="2037" t="s">
        <v>566</v>
      </c>
    </row>
    <row r="24" spans="1:20" ht="22.5" customHeight="1">
      <c r="A24" s="1993"/>
      <c r="B24" s="2008"/>
      <c r="C24" s="2019" t="str">
        <f>IF(C11="学校","５時間　2,000円",IF(C11="一般団体","５時間　2,900円",""))</f>
        <v>５時間　2,900円</v>
      </c>
      <c r="D24" s="2020"/>
      <c r="E24" s="2020"/>
      <c r="F24" s="2021"/>
      <c r="G24" s="496"/>
      <c r="H24" s="1997">
        <f>2900*G24</f>
        <v>0</v>
      </c>
      <c r="I24" s="1998"/>
      <c r="J24" s="2014"/>
      <c r="K24" s="1993"/>
      <c r="L24" s="2008"/>
      <c r="M24" s="2010" t="s">
        <v>705</v>
      </c>
      <c r="N24" s="2011"/>
      <c r="O24" s="2011"/>
      <c r="P24" s="2012"/>
      <c r="Q24" s="332">
        <v>3</v>
      </c>
      <c r="R24" s="2034" t="s">
        <v>567</v>
      </c>
      <c r="S24" s="2035"/>
      <c r="T24" s="2038"/>
    </row>
    <row r="25" spans="1:20" ht="22.5" customHeight="1">
      <c r="A25" s="1987"/>
      <c r="B25" s="2009"/>
      <c r="C25" s="2019" t="str">
        <f>IF(C11="学校","１日　2,200円",IF(C11="一般団体","１日　3,100円",""))</f>
        <v>１日　3,100円</v>
      </c>
      <c r="D25" s="2020"/>
      <c r="E25" s="2020"/>
      <c r="F25" s="2021"/>
      <c r="G25" s="496"/>
      <c r="H25" s="1997">
        <f>3100*G25</f>
        <v>0</v>
      </c>
      <c r="I25" s="1998"/>
      <c r="J25" s="2014"/>
      <c r="K25" s="1987"/>
      <c r="L25" s="2009"/>
      <c r="M25" s="2010" t="s">
        <v>706</v>
      </c>
      <c r="N25" s="2011"/>
      <c r="O25" s="2011"/>
      <c r="P25" s="2012"/>
      <c r="Q25" s="332"/>
      <c r="R25" s="2034" t="s">
        <v>21</v>
      </c>
      <c r="S25" s="2035"/>
      <c r="T25" s="2038"/>
    </row>
    <row r="26" spans="1:20" ht="22.5" customHeight="1">
      <c r="A26" s="2019" t="s">
        <v>40</v>
      </c>
      <c r="B26" s="2020"/>
      <c r="C26" s="2020"/>
      <c r="D26" s="2020"/>
      <c r="E26" s="2020"/>
      <c r="F26" s="2021"/>
      <c r="G26" s="497">
        <f>SUM(G12:G25)</f>
        <v>0</v>
      </c>
      <c r="H26" s="1997">
        <f>SUM(H13:I25)</f>
        <v>0</v>
      </c>
      <c r="I26" s="1998"/>
      <c r="J26" s="497">
        <f>SUM(J13:J25)</f>
        <v>0</v>
      </c>
      <c r="K26" s="2019" t="s">
        <v>40</v>
      </c>
      <c r="L26" s="2020"/>
      <c r="M26" s="2020"/>
      <c r="N26" s="2020"/>
      <c r="O26" s="2020"/>
      <c r="P26" s="2021"/>
      <c r="Q26" s="332">
        <v>70</v>
      </c>
      <c r="R26" s="2034" t="s">
        <v>569</v>
      </c>
      <c r="S26" s="2035"/>
      <c r="T26" s="332" t="s">
        <v>566</v>
      </c>
    </row>
    <row r="27" spans="1:20" ht="22.5" customHeight="1">
      <c r="A27" s="382"/>
      <c r="B27" s="383"/>
      <c r="C27" s="383"/>
      <c r="D27" s="383"/>
      <c r="E27" s="383"/>
      <c r="F27" s="384"/>
      <c r="G27" s="332"/>
      <c r="H27" s="380"/>
      <c r="I27" s="381"/>
      <c r="J27" s="332"/>
      <c r="K27" s="338"/>
      <c r="L27" s="339"/>
      <c r="M27" s="339"/>
      <c r="N27" s="339"/>
      <c r="O27" s="339"/>
      <c r="P27" s="340"/>
      <c r="Q27" s="332"/>
      <c r="R27" s="341"/>
      <c r="S27" s="342"/>
      <c r="T27" s="332"/>
    </row>
    <row r="28" spans="1:20" ht="18.75" customHeight="1">
      <c r="A28" s="35"/>
      <c r="B28" s="35"/>
      <c r="C28" s="658"/>
      <c r="D28" s="658"/>
      <c r="E28" s="658"/>
      <c r="F28" s="658"/>
      <c r="G28" s="35"/>
      <c r="H28" s="658"/>
      <c r="I28" s="658"/>
      <c r="J28" s="35"/>
      <c r="K28" s="35"/>
      <c r="L28" s="35"/>
      <c r="M28" s="658"/>
      <c r="N28" s="658"/>
      <c r="O28" s="658"/>
      <c r="P28" s="658"/>
      <c r="Q28" s="35"/>
      <c r="R28" s="658"/>
      <c r="S28" s="658"/>
      <c r="T28" s="35"/>
    </row>
    <row r="29" spans="1:20" ht="18.75" customHeight="1">
      <c r="A29" s="494" t="s">
        <v>693</v>
      </c>
      <c r="B29" s="494"/>
      <c r="C29" s="494"/>
      <c r="D29" s="494"/>
      <c r="E29" s="494"/>
      <c r="F29" s="494" t="s">
        <v>694</v>
      </c>
      <c r="G29" s="494"/>
      <c r="H29" s="2051" t="s">
        <v>695</v>
      </c>
      <c r="I29" s="2051"/>
      <c r="J29" s="2051"/>
      <c r="K29" s="1986" t="s">
        <v>570</v>
      </c>
      <c r="L29" s="1986"/>
      <c r="M29" s="1986"/>
      <c r="N29" s="1986"/>
      <c r="O29" s="1986"/>
      <c r="P29" s="1986"/>
      <c r="Q29" s="1986"/>
      <c r="R29" s="1986"/>
      <c r="S29" s="1986"/>
      <c r="T29" s="1986"/>
    </row>
    <row r="30" spans="1:20" ht="18.75" customHeight="1">
      <c r="A30" s="35"/>
      <c r="B30" s="343" t="s">
        <v>571</v>
      </c>
      <c r="C30" s="343"/>
      <c r="D30" s="343"/>
      <c r="E30" s="343"/>
      <c r="F30" s="343"/>
      <c r="G30" s="343"/>
      <c r="H30" s="344"/>
      <c r="I30" s="345"/>
      <c r="J30" s="345"/>
      <c r="K30" s="35"/>
      <c r="L30" s="343" t="s">
        <v>374</v>
      </c>
      <c r="M30" s="343"/>
      <c r="N30" s="343"/>
      <c r="O30" s="343"/>
      <c r="P30" s="343"/>
      <c r="Q30" s="343"/>
      <c r="R30" s="344"/>
      <c r="S30" s="345"/>
      <c r="T30" s="345"/>
    </row>
    <row r="31" spans="1:20" ht="18.75" customHeight="1">
      <c r="A31" s="160"/>
      <c r="B31" s="346" t="s">
        <v>299</v>
      </c>
      <c r="C31" s="346"/>
      <c r="D31" s="346"/>
      <c r="E31" s="346"/>
      <c r="F31" s="346"/>
      <c r="G31" s="346"/>
      <c r="H31" s="347"/>
      <c r="I31" s="348"/>
      <c r="J31" s="348"/>
      <c r="K31" s="160"/>
      <c r="L31" s="346" t="s">
        <v>299</v>
      </c>
      <c r="M31" s="346"/>
      <c r="N31" s="346"/>
      <c r="O31" s="346"/>
      <c r="P31" s="346"/>
      <c r="Q31" s="346"/>
      <c r="R31" s="347"/>
      <c r="S31" s="348"/>
      <c r="T31" s="348"/>
    </row>
    <row r="32" spans="1:20" ht="18.75" customHeight="1">
      <c r="A32" s="599" t="s">
        <v>300</v>
      </c>
      <c r="B32" s="599"/>
      <c r="C32" s="49" t="s">
        <v>301</v>
      </c>
      <c r="D32" s="49" t="s">
        <v>302</v>
      </c>
      <c r="E32" s="1985" t="s">
        <v>303</v>
      </c>
      <c r="F32" s="1985"/>
      <c r="G32" s="1985" t="s">
        <v>293</v>
      </c>
      <c r="H32" s="1985"/>
      <c r="I32" s="1985"/>
      <c r="J32" s="1985"/>
      <c r="K32" s="599" t="s">
        <v>300</v>
      </c>
      <c r="L32" s="599"/>
      <c r="M32" s="49" t="s">
        <v>301</v>
      </c>
      <c r="N32" s="49" t="s">
        <v>302</v>
      </c>
      <c r="O32" s="1985" t="s">
        <v>303</v>
      </c>
      <c r="P32" s="1985"/>
      <c r="Q32" s="1985" t="s">
        <v>293</v>
      </c>
      <c r="R32" s="1985"/>
      <c r="S32" s="1985"/>
      <c r="T32" s="1985"/>
    </row>
    <row r="33" spans="1:20" ht="18.75" customHeight="1">
      <c r="A33" s="2025" t="s">
        <v>6</v>
      </c>
      <c r="B33" s="2025"/>
      <c r="C33" s="2025" t="s">
        <v>6</v>
      </c>
      <c r="D33" s="2025" t="s">
        <v>6</v>
      </c>
      <c r="E33" s="2026">
        <f>SUM(A33:D34)</f>
        <v>0</v>
      </c>
      <c r="F33" s="2027"/>
      <c r="G33" s="2028" t="s">
        <v>410</v>
      </c>
      <c r="H33" s="2029"/>
      <c r="I33" s="2029"/>
      <c r="J33" s="2030"/>
      <c r="K33" s="2040" t="s">
        <v>572</v>
      </c>
      <c r="L33" s="2040"/>
      <c r="M33" s="2040" t="s">
        <v>573</v>
      </c>
      <c r="N33" s="2041" t="s">
        <v>574</v>
      </c>
      <c r="O33" s="2040" t="s">
        <v>575</v>
      </c>
      <c r="P33" s="2040"/>
      <c r="Q33" s="2028" t="s">
        <v>416</v>
      </c>
      <c r="R33" s="2029"/>
      <c r="S33" s="2029"/>
      <c r="T33" s="2030"/>
    </row>
    <row r="34" spans="1:20" ht="18.75" customHeight="1">
      <c r="A34" s="2025"/>
      <c r="B34" s="2025"/>
      <c r="C34" s="2025"/>
      <c r="D34" s="2025"/>
      <c r="E34" s="2027"/>
      <c r="F34" s="2027"/>
      <c r="G34" s="2031">
        <f>1000*E33</f>
        <v>0</v>
      </c>
      <c r="H34" s="2032"/>
      <c r="I34" s="2032"/>
      <c r="J34" s="2033"/>
      <c r="K34" s="2040"/>
      <c r="L34" s="2040"/>
      <c r="M34" s="2040"/>
      <c r="N34" s="2040"/>
      <c r="O34" s="2040"/>
      <c r="P34" s="2040"/>
      <c r="Q34" s="2042" t="s">
        <v>417</v>
      </c>
      <c r="R34" s="2043"/>
      <c r="S34" s="2043"/>
      <c r="T34" s="2044"/>
    </row>
    <row r="35" spans="1:20" ht="18.75" customHeight="1">
      <c r="A35" s="35"/>
      <c r="B35" s="35"/>
      <c r="C35" s="35"/>
      <c r="D35" s="35"/>
      <c r="E35" s="35"/>
      <c r="F35" s="35"/>
      <c r="G35" s="35"/>
      <c r="H35" s="35"/>
      <c r="I35" s="35"/>
      <c r="J35" s="35"/>
      <c r="K35" s="35"/>
      <c r="L35" s="35"/>
      <c r="M35" s="35"/>
      <c r="N35" s="35"/>
      <c r="O35" s="35"/>
      <c r="P35" s="35"/>
      <c r="Q35" s="35"/>
      <c r="R35" s="35"/>
      <c r="S35" s="35"/>
      <c r="T35" s="35"/>
    </row>
    <row r="36" spans="1:20" ht="18.75" customHeight="1">
      <c r="A36" s="35" t="s">
        <v>375</v>
      </c>
      <c r="B36" s="35"/>
      <c r="C36" s="35"/>
      <c r="D36" s="35"/>
      <c r="E36" s="35"/>
      <c r="F36" s="35"/>
      <c r="G36" s="35"/>
      <c r="H36" s="35"/>
      <c r="I36" s="35"/>
      <c r="J36" s="35"/>
      <c r="K36" s="35" t="s">
        <v>375</v>
      </c>
      <c r="L36" s="35"/>
      <c r="M36" s="35"/>
      <c r="N36" s="35"/>
      <c r="O36" s="35"/>
      <c r="P36" s="35"/>
      <c r="Q36" s="35"/>
      <c r="R36" s="35"/>
      <c r="S36" s="35"/>
      <c r="T36" s="35"/>
    </row>
    <row r="37" spans="1:20" ht="18.75" customHeight="1">
      <c r="A37" s="35"/>
      <c r="B37" s="35"/>
      <c r="C37" s="35" t="s">
        <v>304</v>
      </c>
      <c r="D37" s="35" t="s">
        <v>305</v>
      </c>
      <c r="E37" s="35" t="s">
        <v>306</v>
      </c>
      <c r="F37" s="35" t="s">
        <v>307</v>
      </c>
      <c r="G37" s="35"/>
      <c r="H37" s="35"/>
      <c r="I37" s="35"/>
      <c r="J37" s="35"/>
      <c r="K37" s="35"/>
      <c r="L37" s="35"/>
      <c r="M37" s="35" t="s">
        <v>304</v>
      </c>
      <c r="N37" s="35" t="s">
        <v>305</v>
      </c>
      <c r="O37" s="35" t="s">
        <v>306</v>
      </c>
      <c r="P37" s="35" t="s">
        <v>307</v>
      </c>
      <c r="Q37" s="35"/>
      <c r="R37" s="35"/>
      <c r="S37" s="35"/>
      <c r="T37" s="35"/>
    </row>
    <row r="38" spans="1:20" ht="13.5" customHeight="1">
      <c r="A38" s="35"/>
      <c r="B38" s="35"/>
      <c r="C38" s="35"/>
      <c r="D38" s="35"/>
      <c r="E38" s="35"/>
      <c r="F38" s="35"/>
      <c r="G38" s="35" t="s">
        <v>308</v>
      </c>
      <c r="H38" s="35"/>
      <c r="I38" s="35"/>
      <c r="J38" s="35"/>
      <c r="K38" s="35"/>
      <c r="L38" s="35"/>
      <c r="M38" s="35"/>
      <c r="N38" s="35"/>
      <c r="O38" s="35"/>
      <c r="P38" s="35"/>
      <c r="Q38" s="35" t="s">
        <v>308</v>
      </c>
      <c r="R38" s="35"/>
      <c r="S38" s="35"/>
      <c r="T38" s="35"/>
    </row>
    <row r="39" spans="1:20" ht="13.5" customHeight="1">
      <c r="A39" s="35"/>
      <c r="B39" s="35"/>
      <c r="C39" s="35"/>
      <c r="D39" s="35"/>
      <c r="E39" s="35"/>
      <c r="F39" s="35"/>
      <c r="G39" s="35"/>
      <c r="H39" s="35" t="s">
        <v>309</v>
      </c>
      <c r="I39" s="35" t="s">
        <v>491</v>
      </c>
      <c r="J39" s="35"/>
      <c r="K39" s="35"/>
      <c r="L39" s="35"/>
      <c r="M39" s="35"/>
      <c r="N39" s="35"/>
      <c r="O39" s="35"/>
      <c r="P39" s="35"/>
      <c r="Q39" s="35"/>
      <c r="R39" s="35" t="s">
        <v>309</v>
      </c>
      <c r="S39" s="35" t="s">
        <v>491</v>
      </c>
      <c r="T39" s="35"/>
    </row>
    <row r="40" spans="1:20" ht="18.75" customHeight="1">
      <c r="A40" s="2023" t="s">
        <v>605</v>
      </c>
      <c r="B40" s="2023"/>
      <c r="C40" s="2023"/>
      <c r="D40" s="2023"/>
      <c r="E40" s="2023"/>
      <c r="F40" s="2023"/>
      <c r="G40" s="2023"/>
      <c r="H40" s="2023"/>
      <c r="I40" s="2023"/>
      <c r="J40" s="2023"/>
      <c r="K40" s="2023" t="s">
        <v>606</v>
      </c>
      <c r="L40" s="2023"/>
      <c r="M40" s="2023"/>
      <c r="N40" s="2023"/>
      <c r="O40" s="2023"/>
      <c r="P40" s="2023"/>
      <c r="Q40" s="2023"/>
      <c r="R40" s="2023"/>
      <c r="S40" s="2023"/>
      <c r="T40" s="2023"/>
    </row>
    <row r="43" spans="1:20">
      <c r="D43" s="506" t="s">
        <v>708</v>
      </c>
      <c r="E43" s="507" t="s">
        <v>716</v>
      </c>
    </row>
    <row r="44" spans="1:20">
      <c r="D44" s="506" t="s">
        <v>709</v>
      </c>
      <c r="E44" s="506" t="s">
        <v>717</v>
      </c>
    </row>
    <row r="45" spans="1:20">
      <c r="D45" s="506" t="s">
        <v>710</v>
      </c>
      <c r="E45" s="506" t="s">
        <v>718</v>
      </c>
    </row>
    <row r="46" spans="1:20">
      <c r="D46" s="506" t="s">
        <v>711</v>
      </c>
      <c r="E46" s="506" t="s">
        <v>719</v>
      </c>
    </row>
    <row r="47" spans="1:20">
      <c r="D47" s="506" t="s">
        <v>712</v>
      </c>
      <c r="E47" s="506" t="s">
        <v>720</v>
      </c>
    </row>
    <row r="48" spans="1:20">
      <c r="D48" s="506" t="s">
        <v>713</v>
      </c>
      <c r="E48" s="506" t="s">
        <v>721</v>
      </c>
    </row>
    <row r="49" spans="4:5">
      <c r="D49" s="506" t="s">
        <v>714</v>
      </c>
      <c r="E49" s="506" t="s">
        <v>722</v>
      </c>
    </row>
    <row r="50" spans="4:5">
      <c r="D50" s="506" t="s">
        <v>715</v>
      </c>
      <c r="E50" s="506" t="s">
        <v>723</v>
      </c>
    </row>
    <row r="51" spans="4:5">
      <c r="E51" s="506" t="s">
        <v>724</v>
      </c>
    </row>
    <row r="52" spans="4:5">
      <c r="E52" s="506" t="s">
        <v>725</v>
      </c>
    </row>
    <row r="53" spans="4:5">
      <c r="E53" s="506" t="s">
        <v>726</v>
      </c>
    </row>
    <row r="54" spans="4:5">
      <c r="E54" s="506" t="s">
        <v>727</v>
      </c>
    </row>
  </sheetData>
  <sheetProtection sheet="1" selectLockedCells="1"/>
  <mergeCells count="139">
    <mergeCell ref="A40:J40"/>
    <mergeCell ref="K40:T40"/>
    <mergeCell ref="M33:M34"/>
    <mergeCell ref="N33:N34"/>
    <mergeCell ref="O33:P34"/>
    <mergeCell ref="Q33:T33"/>
    <mergeCell ref="G34:J34"/>
    <mergeCell ref="Q34:T34"/>
    <mergeCell ref="A33:B34"/>
    <mergeCell ref="C33:C34"/>
    <mergeCell ref="D33:D34"/>
    <mergeCell ref="E33:F34"/>
    <mergeCell ref="G33:J33"/>
    <mergeCell ref="K33:L34"/>
    <mergeCell ref="K29:T29"/>
    <mergeCell ref="A32:B32"/>
    <mergeCell ref="E32:F32"/>
    <mergeCell ref="G32:J32"/>
    <mergeCell ref="K32:L32"/>
    <mergeCell ref="O32:P32"/>
    <mergeCell ref="Q32:T32"/>
    <mergeCell ref="A26:F26"/>
    <mergeCell ref="H26:I26"/>
    <mergeCell ref="K26:P26"/>
    <mergeCell ref="R26:S26"/>
    <mergeCell ref="C28:D28"/>
    <mergeCell ref="E28:F28"/>
    <mergeCell ref="H28:I28"/>
    <mergeCell ref="M28:N28"/>
    <mergeCell ref="O28:P28"/>
    <mergeCell ref="R28:S28"/>
    <mergeCell ref="H29:J29"/>
    <mergeCell ref="R23:S23"/>
    <mergeCell ref="T23:T25"/>
    <mergeCell ref="C24:F24"/>
    <mergeCell ref="H24:I24"/>
    <mergeCell ref="M24:P24"/>
    <mergeCell ref="R24:S24"/>
    <mergeCell ref="C25:F25"/>
    <mergeCell ref="H25:I25"/>
    <mergeCell ref="M25:P25"/>
    <mergeCell ref="R25:S25"/>
    <mergeCell ref="A23:A25"/>
    <mergeCell ref="B23:B25"/>
    <mergeCell ref="C23:F23"/>
    <mergeCell ref="H23:I23"/>
    <mergeCell ref="J23:J25"/>
    <mergeCell ref="K23:K25"/>
    <mergeCell ref="L23:L25"/>
    <mergeCell ref="M23:P23"/>
    <mergeCell ref="L20:L22"/>
    <mergeCell ref="M20:P20"/>
    <mergeCell ref="T20:T22"/>
    <mergeCell ref="C21:F21"/>
    <mergeCell ref="H21:I21"/>
    <mergeCell ref="M21:P21"/>
    <mergeCell ref="R21:S21"/>
    <mergeCell ref="C22:F22"/>
    <mergeCell ref="H22:I22"/>
    <mergeCell ref="A20:A22"/>
    <mergeCell ref="B20:B22"/>
    <mergeCell ref="C20:F20"/>
    <mergeCell ref="H20:I20"/>
    <mergeCell ref="J20:J22"/>
    <mergeCell ref="K20:K22"/>
    <mergeCell ref="M22:P22"/>
    <mergeCell ref="R22:S22"/>
    <mergeCell ref="R20:S20"/>
    <mergeCell ref="R17:S17"/>
    <mergeCell ref="T17:T19"/>
    <mergeCell ref="C18:F18"/>
    <mergeCell ref="H18:I18"/>
    <mergeCell ref="M18:P18"/>
    <mergeCell ref="R18:S18"/>
    <mergeCell ref="C19:F19"/>
    <mergeCell ref="H19:I19"/>
    <mergeCell ref="M19:P19"/>
    <mergeCell ref="R19:S19"/>
    <mergeCell ref="A17:A19"/>
    <mergeCell ref="B17:B19"/>
    <mergeCell ref="C17:F17"/>
    <mergeCell ref="H17:I17"/>
    <mergeCell ref="J17:J19"/>
    <mergeCell ref="K17:K19"/>
    <mergeCell ref="L17:L19"/>
    <mergeCell ref="M17:P17"/>
    <mergeCell ref="L14:L16"/>
    <mergeCell ref="M14:P14"/>
    <mergeCell ref="T14:T16"/>
    <mergeCell ref="C15:F15"/>
    <mergeCell ref="H15:I15"/>
    <mergeCell ref="M15:P15"/>
    <mergeCell ref="R15:S15"/>
    <mergeCell ref="C16:F16"/>
    <mergeCell ref="H16:I16"/>
    <mergeCell ref="A14:A16"/>
    <mergeCell ref="B14:B16"/>
    <mergeCell ref="C14:F14"/>
    <mergeCell ref="H14:I14"/>
    <mergeCell ref="J14:J16"/>
    <mergeCell ref="K14:K16"/>
    <mergeCell ref="M16:P16"/>
    <mergeCell ref="R16:S16"/>
    <mergeCell ref="R14:S14"/>
    <mergeCell ref="C12:F12"/>
    <mergeCell ref="H12:I12"/>
    <mergeCell ref="M12:P12"/>
    <mergeCell ref="R12:S12"/>
    <mergeCell ref="C13:F13"/>
    <mergeCell ref="H13:I13"/>
    <mergeCell ref="M13:P13"/>
    <mergeCell ref="R13:S13"/>
    <mergeCell ref="M10:P10"/>
    <mergeCell ref="Q10:Q11"/>
    <mergeCell ref="R10:S11"/>
    <mergeCell ref="T10:T11"/>
    <mergeCell ref="C11:F11"/>
    <mergeCell ref="M11:P11"/>
    <mergeCell ref="A9:J9"/>
    <mergeCell ref="K9:T9"/>
    <mergeCell ref="A10:B11"/>
    <mergeCell ref="C10:F10"/>
    <mergeCell ref="G10:G11"/>
    <mergeCell ref="H10:I11"/>
    <mergeCell ref="J10:J11"/>
    <mergeCell ref="K10:L11"/>
    <mergeCell ref="A5:E5"/>
    <mergeCell ref="K5:O5"/>
    <mergeCell ref="P5:T5"/>
    <mergeCell ref="A7:J7"/>
    <mergeCell ref="K7:T7"/>
    <mergeCell ref="A2:J2"/>
    <mergeCell ref="K2:T2"/>
    <mergeCell ref="A4:E4"/>
    <mergeCell ref="F4:J4"/>
    <mergeCell ref="K4:O4"/>
    <mergeCell ref="P4:T4"/>
    <mergeCell ref="F5:H5"/>
    <mergeCell ref="I5:J5"/>
  </mergeCells>
  <phoneticPr fontId="120"/>
  <conditionalFormatting sqref="C14:G15">
    <cfRule type="expression" dxfId="4" priority="2" stopIfTrue="1">
      <formula>$C$11="学校"</formula>
    </cfRule>
  </conditionalFormatting>
  <conditionalFormatting sqref="C17:G19">
    <cfRule type="expression" dxfId="3" priority="1" stopIfTrue="1">
      <formula>$C$11="学校"</formula>
    </cfRule>
  </conditionalFormatting>
  <conditionalFormatting sqref="H13:I25">
    <cfRule type="containsErrors" dxfId="2" priority="3">
      <formula>ISERROR(H13)</formula>
    </cfRule>
  </conditionalFormatting>
  <conditionalFormatting sqref="M14:S15">
    <cfRule type="expression" dxfId="1" priority="9" stopIfTrue="1">
      <formula>$M$11="学校"</formula>
    </cfRule>
  </conditionalFormatting>
  <conditionalFormatting sqref="M17:S19">
    <cfRule type="expression" dxfId="0" priority="6" stopIfTrue="1">
      <formula>$M$11="学校"</formula>
    </cfRule>
  </conditionalFormatting>
  <dataValidations count="2">
    <dataValidation type="list" allowBlank="1" showInputMessage="1" showErrorMessage="1" sqref="E8 H8 O8 R8" xr:uid="{979CBCF8-AEDF-4AE4-A577-92506124900F}">
      <formula1>$E$43:$E$54</formula1>
    </dataValidation>
    <dataValidation type="list" allowBlank="1" showInputMessage="1" showErrorMessage="1" sqref="D8 G8 N8 Q8" xr:uid="{4A8331BA-7268-4C31-B46E-17DBB7977633}">
      <formula1>$D$43:$D$50</formula1>
    </dataValidation>
  </dataValidations>
  <pageMargins left="0.39370078740157483" right="0.27559055118110237" top="0.74803149606299213" bottom="0.55118110236220474"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8">
    <tabColor rgb="FFFFFF00"/>
  </sheetPr>
  <dimension ref="A2:K46"/>
  <sheetViews>
    <sheetView view="pageBreakPreview" zoomScale="80" zoomScaleNormal="100" zoomScaleSheetLayoutView="80" workbookViewId="0">
      <selection activeCell="B19" sqref="B19:H19"/>
    </sheetView>
  </sheetViews>
  <sheetFormatPr defaultRowHeight="13.5"/>
  <cols>
    <col min="1" max="1" width="2.5" style="15" customWidth="1"/>
    <col min="2" max="2" width="9" style="15" customWidth="1"/>
    <col min="3" max="3" width="13.125" style="15" customWidth="1"/>
    <col min="4" max="7" width="10.25" style="15" customWidth="1"/>
    <col min="8" max="8" width="23.5" style="15" customWidth="1"/>
  </cols>
  <sheetData>
    <row r="2" spans="1:11" ht="24">
      <c r="A2" s="2078" t="s">
        <v>355</v>
      </c>
      <c r="B2" s="2078"/>
      <c r="C2" s="2078"/>
      <c r="D2" s="2078"/>
      <c r="E2" s="2078"/>
      <c r="F2" s="2078"/>
      <c r="G2" s="2078"/>
      <c r="H2" s="2078"/>
      <c r="I2" s="12"/>
      <c r="J2" s="12"/>
    </row>
    <row r="3" spans="1:11" ht="15">
      <c r="A3" s="349" t="s">
        <v>311</v>
      </c>
      <c r="B3" s="160"/>
      <c r="C3" s="160"/>
      <c r="D3" s="160"/>
      <c r="E3" s="160"/>
      <c r="F3" s="160"/>
      <c r="G3" s="160"/>
      <c r="H3" s="160"/>
    </row>
    <row r="4" spans="1:11" ht="20.25" customHeight="1">
      <c r="A4" s="2060" t="s">
        <v>576</v>
      </c>
      <c r="B4" s="2060"/>
      <c r="C4" s="2060"/>
      <c r="D4" s="2060"/>
      <c r="E4" s="2060"/>
      <c r="F4" s="2060"/>
      <c r="G4" s="2061"/>
      <c r="H4" s="2061"/>
      <c r="I4" s="11"/>
    </row>
    <row r="5" spans="1:11" ht="19.5" customHeight="1">
      <c r="A5" s="2077" t="s">
        <v>373</v>
      </c>
      <c r="B5" s="2077"/>
      <c r="C5" s="2077"/>
      <c r="D5" s="2077"/>
      <c r="E5" s="2077"/>
      <c r="F5" s="2077"/>
      <c r="G5" s="2077"/>
      <c r="H5" s="2077"/>
      <c r="I5" s="11"/>
      <c r="K5" s="14"/>
    </row>
    <row r="6" spans="1:11" ht="6" customHeight="1" thickBot="1">
      <c r="A6" s="350"/>
      <c r="B6" s="350"/>
      <c r="C6" s="350"/>
      <c r="D6" s="350"/>
      <c r="E6" s="350"/>
      <c r="F6" s="350"/>
      <c r="G6" s="350"/>
      <c r="H6" s="350"/>
      <c r="I6" s="13"/>
      <c r="K6" s="14"/>
    </row>
    <row r="7" spans="1:11" ht="19.5" customHeight="1">
      <c r="A7" s="351"/>
      <c r="B7" s="351"/>
      <c r="C7" s="351"/>
      <c r="D7" s="351"/>
      <c r="E7" s="351"/>
      <c r="F7" s="352"/>
      <c r="G7" s="2081" t="s">
        <v>356</v>
      </c>
      <c r="H7" s="2082"/>
      <c r="I7" s="13"/>
      <c r="K7" s="14"/>
    </row>
    <row r="8" spans="1:11" ht="3" customHeight="1" thickBot="1">
      <c r="A8" s="2060"/>
      <c r="B8" s="2062"/>
      <c r="C8" s="2062"/>
      <c r="D8" s="2062"/>
      <c r="E8" s="2062"/>
      <c r="F8" s="2062"/>
      <c r="G8" s="353"/>
      <c r="H8" s="354"/>
      <c r="I8" s="11"/>
    </row>
    <row r="9" spans="1:11" ht="28.5" customHeight="1" thickBot="1">
      <c r="A9" s="2060"/>
      <c r="B9" s="2063" t="s">
        <v>312</v>
      </c>
      <c r="C9" s="2064"/>
      <c r="D9" s="2065" t="str">
        <f>IF(自然の家使用許可申請書!AI13=0," ",自然の家使用許可申請書!AI13)</f>
        <v xml:space="preserve"> </v>
      </c>
      <c r="E9" s="2066"/>
      <c r="F9" s="2066"/>
      <c r="G9" s="2062"/>
      <c r="H9" s="2067"/>
      <c r="I9" s="11"/>
    </row>
    <row r="10" spans="1:11" ht="28.5" customHeight="1" thickBot="1">
      <c r="A10" s="2060"/>
      <c r="B10" s="2063" t="s">
        <v>313</v>
      </c>
      <c r="C10" s="2064"/>
      <c r="D10" s="2083" t="str">
        <f>IF(自然の家使用許可申請書!AA24=0," ",自然の家使用許可申請書!AA24)</f>
        <v xml:space="preserve"> </v>
      </c>
      <c r="E10" s="2084"/>
      <c r="F10" s="2084"/>
      <c r="G10" s="2084" t="str">
        <f>IF(自然の家使用許可申請書!AA25=0," ",自然の家使用許可申請書!AA25)</f>
        <v xml:space="preserve"> </v>
      </c>
      <c r="H10" s="2085"/>
      <c r="I10" s="11"/>
    </row>
    <row r="11" spans="1:11" ht="26.25" customHeight="1" thickBot="1">
      <c r="A11" s="2060"/>
      <c r="B11" s="2068" t="s">
        <v>577</v>
      </c>
      <c r="C11" s="2069"/>
      <c r="D11" s="2074" t="s">
        <v>212</v>
      </c>
      <c r="E11" s="2075"/>
      <c r="F11" s="2065" t="str">
        <f>IF(自然の家使用許可申請書!AG15=0," ",自然の家使用許可申請書!AG15)</f>
        <v xml:space="preserve"> </v>
      </c>
      <c r="G11" s="2066"/>
      <c r="H11" s="2076"/>
      <c r="I11" s="11"/>
    </row>
    <row r="12" spans="1:11" ht="26.25" customHeight="1" thickBot="1">
      <c r="A12" s="2060"/>
      <c r="B12" s="2070"/>
      <c r="C12" s="2071"/>
      <c r="D12" s="2074" t="s">
        <v>314</v>
      </c>
      <c r="E12" s="2075"/>
      <c r="F12" s="2065" t="str">
        <f>IF(自然の家使用許可申請書!AF22=0," ",自然の家使用許可申請書!AF22)</f>
        <v xml:space="preserve"> </v>
      </c>
      <c r="G12" s="2066"/>
      <c r="H12" s="2076"/>
      <c r="I12" s="11"/>
    </row>
    <row r="13" spans="1:11" ht="26.25" customHeight="1" thickBot="1">
      <c r="A13" s="2060"/>
      <c r="B13" s="2072"/>
      <c r="C13" s="2073"/>
      <c r="D13" s="2074" t="s">
        <v>315</v>
      </c>
      <c r="E13" s="2075"/>
      <c r="F13" s="2065" t="str">
        <f>IF(自然の家使用許可申請書!AF23=0," ",自然の家使用許可申請書!AF23)</f>
        <v xml:space="preserve"> </v>
      </c>
      <c r="G13" s="2066"/>
      <c r="H13" s="2076"/>
      <c r="I13" s="11"/>
    </row>
    <row r="14" spans="1:11" ht="26.25" customHeight="1" thickBot="1">
      <c r="A14" s="2060"/>
      <c r="B14" s="2052" t="s">
        <v>316</v>
      </c>
      <c r="C14" s="2053"/>
      <c r="D14" s="2054"/>
      <c r="E14" s="2055"/>
      <c r="F14" s="2055"/>
      <c r="G14" s="2055"/>
      <c r="H14" s="2056"/>
      <c r="I14" s="11"/>
    </row>
    <row r="15" spans="1:11" ht="26.25" customHeight="1" thickBot="1">
      <c r="A15" s="2060"/>
      <c r="B15" s="499" t="s">
        <v>358</v>
      </c>
      <c r="C15" s="2079" t="s">
        <v>367</v>
      </c>
      <c r="D15" s="2054" t="s">
        <v>319</v>
      </c>
      <c r="E15" s="2055"/>
      <c r="F15" s="2055"/>
      <c r="G15" s="2055"/>
      <c r="H15" s="2056"/>
      <c r="I15" s="11"/>
    </row>
    <row r="16" spans="1:11" ht="26.25" customHeight="1" thickBot="1">
      <c r="A16" s="2060"/>
      <c r="B16" s="500" t="s">
        <v>317</v>
      </c>
      <c r="C16" s="2080"/>
      <c r="D16" s="2054" t="s">
        <v>320</v>
      </c>
      <c r="E16" s="2055"/>
      <c r="F16" s="2055"/>
      <c r="G16" s="2055"/>
      <c r="H16" s="2056"/>
      <c r="I16" s="11"/>
    </row>
    <row r="17" spans="1:9" ht="26.25" customHeight="1" thickBot="1">
      <c r="A17" s="2060"/>
      <c r="B17" s="500" t="s">
        <v>318</v>
      </c>
      <c r="C17" s="501" t="s">
        <v>578</v>
      </c>
      <c r="D17" s="2054" t="s">
        <v>321</v>
      </c>
      <c r="E17" s="2055"/>
      <c r="F17" s="2055"/>
      <c r="G17" s="2055"/>
      <c r="H17" s="2056"/>
      <c r="I17" s="11"/>
    </row>
    <row r="18" spans="1:9" ht="26.25" customHeight="1" thickBot="1">
      <c r="A18" s="2060"/>
      <c r="B18" s="2052" t="s">
        <v>322</v>
      </c>
      <c r="C18" s="2053"/>
      <c r="D18" s="2054" t="s">
        <v>323</v>
      </c>
      <c r="E18" s="2055"/>
      <c r="F18" s="2055"/>
      <c r="G18" s="2055"/>
      <c r="H18" s="2056"/>
      <c r="I18" s="11"/>
    </row>
    <row r="19" spans="1:9" ht="26.25" customHeight="1">
      <c r="A19" s="2060"/>
      <c r="B19" s="2057" t="s">
        <v>579</v>
      </c>
      <c r="C19" s="2058"/>
      <c r="D19" s="2058"/>
      <c r="E19" s="2058"/>
      <c r="F19" s="2058"/>
      <c r="G19" s="2058"/>
      <c r="H19" s="2059"/>
      <c r="I19" s="11"/>
    </row>
    <row r="20" spans="1:9">
      <c r="A20" s="2097"/>
      <c r="B20" s="2088"/>
      <c r="C20" s="2089"/>
      <c r="D20" s="2089"/>
      <c r="E20" s="2089"/>
      <c r="F20" s="2089"/>
      <c r="G20" s="2089"/>
      <c r="H20" s="2090"/>
      <c r="I20" s="2087"/>
    </row>
    <row r="21" spans="1:9">
      <c r="A21" s="2097"/>
      <c r="B21" s="2088"/>
      <c r="C21" s="2089"/>
      <c r="D21" s="2089"/>
      <c r="E21" s="2089"/>
      <c r="F21" s="2089"/>
      <c r="G21" s="2089"/>
      <c r="H21" s="2090"/>
      <c r="I21" s="2087"/>
    </row>
    <row r="22" spans="1:9">
      <c r="A22" s="2097"/>
      <c r="B22" s="2088"/>
      <c r="C22" s="2089"/>
      <c r="D22" s="2089"/>
      <c r="E22" s="2089"/>
      <c r="F22" s="2089"/>
      <c r="G22" s="2089"/>
      <c r="H22" s="2090"/>
      <c r="I22" s="2087"/>
    </row>
    <row r="23" spans="1:9">
      <c r="A23" s="2097"/>
      <c r="B23" s="2088"/>
      <c r="C23" s="2089"/>
      <c r="D23" s="2089"/>
      <c r="E23" s="2089"/>
      <c r="F23" s="2089"/>
      <c r="G23" s="2089"/>
      <c r="H23" s="2090"/>
      <c r="I23" s="2087"/>
    </row>
    <row r="24" spans="1:9">
      <c r="A24" s="2097"/>
      <c r="B24" s="2088"/>
      <c r="C24" s="2089"/>
      <c r="D24" s="2089"/>
      <c r="E24" s="2089"/>
      <c r="F24" s="2089"/>
      <c r="G24" s="2089"/>
      <c r="H24" s="2090"/>
      <c r="I24" s="2087"/>
    </row>
    <row r="25" spans="1:9">
      <c r="A25" s="2097"/>
      <c r="B25" s="2088"/>
      <c r="C25" s="2089"/>
      <c r="D25" s="2089"/>
      <c r="E25" s="2089"/>
      <c r="F25" s="2089"/>
      <c r="G25" s="2089"/>
      <c r="H25" s="2090"/>
      <c r="I25" s="2087"/>
    </row>
    <row r="26" spans="1:9">
      <c r="A26" s="2097"/>
      <c r="B26" s="2088"/>
      <c r="C26" s="2089"/>
      <c r="D26" s="2089"/>
      <c r="E26" s="2089"/>
      <c r="F26" s="2089"/>
      <c r="G26" s="2089"/>
      <c r="H26" s="2090"/>
      <c r="I26" s="2087"/>
    </row>
    <row r="27" spans="1:9">
      <c r="A27" s="2097"/>
      <c r="B27" s="2088"/>
      <c r="C27" s="2089"/>
      <c r="D27" s="2089"/>
      <c r="E27" s="2089"/>
      <c r="F27" s="2089"/>
      <c r="G27" s="2089"/>
      <c r="H27" s="2090"/>
      <c r="I27" s="2087"/>
    </row>
    <row r="28" spans="1:9">
      <c r="A28" s="2097"/>
      <c r="B28" s="2088"/>
      <c r="C28" s="2089"/>
      <c r="D28" s="2089"/>
      <c r="E28" s="2089"/>
      <c r="F28" s="2089"/>
      <c r="G28" s="2089"/>
      <c r="H28" s="2090"/>
      <c r="I28" s="2087"/>
    </row>
    <row r="29" spans="1:9">
      <c r="A29" s="2097"/>
      <c r="B29" s="2088"/>
      <c r="C29" s="2089"/>
      <c r="D29" s="2089"/>
      <c r="E29" s="2089"/>
      <c r="F29" s="2089"/>
      <c r="G29" s="2089"/>
      <c r="H29" s="2090"/>
      <c r="I29" s="2087"/>
    </row>
    <row r="30" spans="1:9">
      <c r="A30" s="2097"/>
      <c r="B30" s="2088"/>
      <c r="C30" s="2089"/>
      <c r="D30" s="2089"/>
      <c r="E30" s="2089"/>
      <c r="F30" s="2089"/>
      <c r="G30" s="2089"/>
      <c r="H30" s="2090"/>
      <c r="I30" s="2087"/>
    </row>
    <row r="31" spans="1:9">
      <c r="A31" s="2097"/>
      <c r="B31" s="2088"/>
      <c r="C31" s="2089"/>
      <c r="D31" s="2089"/>
      <c r="E31" s="2089"/>
      <c r="F31" s="2089"/>
      <c r="G31" s="2089"/>
      <c r="H31" s="2090"/>
      <c r="I31" s="2087"/>
    </row>
    <row r="32" spans="1:9">
      <c r="A32" s="2097"/>
      <c r="B32" s="2088"/>
      <c r="C32" s="2089"/>
      <c r="D32" s="2089"/>
      <c r="E32" s="2089"/>
      <c r="F32" s="2089"/>
      <c r="G32" s="2089"/>
      <c r="H32" s="2090"/>
      <c r="I32" s="2087"/>
    </row>
    <row r="33" spans="1:9">
      <c r="A33" s="2097"/>
      <c r="B33" s="2088"/>
      <c r="C33" s="2089"/>
      <c r="D33" s="2089"/>
      <c r="E33" s="2089"/>
      <c r="F33" s="2089"/>
      <c r="G33" s="2089"/>
      <c r="H33" s="2090"/>
      <c r="I33" s="2087"/>
    </row>
    <row r="34" spans="1:9">
      <c r="A34" s="2097"/>
      <c r="B34" s="2088"/>
      <c r="C34" s="2089"/>
      <c r="D34" s="2089"/>
      <c r="E34" s="2089"/>
      <c r="F34" s="2089"/>
      <c r="G34" s="2089"/>
      <c r="H34" s="2090"/>
      <c r="I34" s="2087"/>
    </row>
    <row r="35" spans="1:9">
      <c r="A35" s="2097"/>
      <c r="B35" s="2088"/>
      <c r="C35" s="2089"/>
      <c r="D35" s="2089"/>
      <c r="E35" s="2089"/>
      <c r="F35" s="2089"/>
      <c r="G35" s="2089"/>
      <c r="H35" s="2090"/>
      <c r="I35" s="2087"/>
    </row>
    <row r="36" spans="1:9">
      <c r="A36" s="2097"/>
      <c r="B36" s="2088"/>
      <c r="C36" s="2089"/>
      <c r="D36" s="2089"/>
      <c r="E36" s="2089"/>
      <c r="F36" s="2089"/>
      <c r="G36" s="2089"/>
      <c r="H36" s="2090"/>
      <c r="I36" s="2087"/>
    </row>
    <row r="37" spans="1:9">
      <c r="A37" s="2097"/>
      <c r="B37" s="2088"/>
      <c r="C37" s="2089"/>
      <c r="D37" s="2089"/>
      <c r="E37" s="2089"/>
      <c r="F37" s="2089"/>
      <c r="G37" s="2089"/>
      <c r="H37" s="2090"/>
      <c r="I37" s="2087"/>
    </row>
    <row r="38" spans="1:9">
      <c r="A38" s="2097"/>
      <c r="B38" s="2088"/>
      <c r="C38" s="2089"/>
      <c r="D38" s="2089"/>
      <c r="E38" s="2089"/>
      <c r="F38" s="2089"/>
      <c r="G38" s="2089"/>
      <c r="H38" s="2090"/>
      <c r="I38" s="2087"/>
    </row>
    <row r="39" spans="1:9" ht="14.25" thickBot="1">
      <c r="A39" s="2097"/>
      <c r="B39" s="2091"/>
      <c r="C39" s="2092"/>
      <c r="D39" s="2092"/>
      <c r="E39" s="2092"/>
      <c r="F39" s="2092"/>
      <c r="G39" s="2092"/>
      <c r="H39" s="2093"/>
      <c r="I39" s="2087"/>
    </row>
    <row r="40" spans="1:9" ht="27.75" customHeight="1" thickBot="1">
      <c r="A40" s="2097"/>
      <c r="B40" s="2068" t="s">
        <v>324</v>
      </c>
      <c r="C40" s="2069"/>
      <c r="D40" s="355" t="s">
        <v>325</v>
      </c>
      <c r="E40" s="2065" t="s">
        <v>580</v>
      </c>
      <c r="F40" s="2066"/>
      <c r="G40" s="2066"/>
      <c r="H40" s="2076"/>
      <c r="I40" s="11"/>
    </row>
    <row r="41" spans="1:9" ht="27.75" customHeight="1" thickBot="1">
      <c r="A41" s="2097"/>
      <c r="B41" s="2070"/>
      <c r="C41" s="2071"/>
      <c r="D41" s="2094" t="s">
        <v>326</v>
      </c>
      <c r="E41" s="2065" t="s">
        <v>581</v>
      </c>
      <c r="F41" s="2066"/>
      <c r="G41" s="2076"/>
      <c r="H41" s="356" t="s">
        <v>327</v>
      </c>
      <c r="I41" s="11"/>
    </row>
    <row r="42" spans="1:9" ht="27.75" customHeight="1" thickBot="1">
      <c r="A42" s="2097"/>
      <c r="B42" s="2070"/>
      <c r="C42" s="2071"/>
      <c r="D42" s="2095"/>
      <c r="E42" s="2065" t="s">
        <v>582</v>
      </c>
      <c r="F42" s="2066"/>
      <c r="G42" s="2076"/>
      <c r="H42" s="356" t="s">
        <v>328</v>
      </c>
      <c r="I42" s="11"/>
    </row>
    <row r="43" spans="1:9" ht="27.75" customHeight="1" thickBot="1">
      <c r="A43" s="2097"/>
      <c r="B43" s="2072"/>
      <c r="C43" s="2073"/>
      <c r="D43" s="2096"/>
      <c r="E43" s="2065" t="s">
        <v>583</v>
      </c>
      <c r="F43" s="2066"/>
      <c r="G43" s="2076"/>
      <c r="H43" s="357" t="s">
        <v>329</v>
      </c>
      <c r="I43" s="11"/>
    </row>
    <row r="44" spans="1:9">
      <c r="A44" s="358"/>
      <c r="B44" s="358"/>
      <c r="C44" s="358"/>
      <c r="D44" s="358"/>
      <c r="E44" s="358"/>
      <c r="F44" s="358"/>
      <c r="G44" s="358"/>
      <c r="H44" s="358"/>
      <c r="I44" s="10"/>
    </row>
    <row r="45" spans="1:9" ht="14.25">
      <c r="A45" s="2086">
        <v>20</v>
      </c>
      <c r="B45" s="2086"/>
      <c r="C45" s="2086"/>
      <c r="D45" s="2086"/>
      <c r="E45" s="2086"/>
      <c r="F45" s="2086"/>
      <c r="G45" s="2086"/>
      <c r="H45" s="2086"/>
    </row>
    <row r="46" spans="1:9" ht="15">
      <c r="A46" s="35"/>
      <c r="B46" s="35"/>
      <c r="C46" s="35"/>
      <c r="D46" s="35"/>
      <c r="E46" s="35"/>
      <c r="F46" s="35"/>
      <c r="G46" s="35"/>
      <c r="H46" s="35"/>
    </row>
  </sheetData>
  <sheetProtection sheet="1" objects="1" scenarios="1" selectLockedCells="1"/>
  <mergeCells count="40">
    <mergeCell ref="A45:H45"/>
    <mergeCell ref="I20:I35"/>
    <mergeCell ref="B36:H39"/>
    <mergeCell ref="I36:I39"/>
    <mergeCell ref="B40:C43"/>
    <mergeCell ref="E40:H40"/>
    <mergeCell ref="D41:D43"/>
    <mergeCell ref="E41:G41"/>
    <mergeCell ref="E42:G42"/>
    <mergeCell ref="E43:G43"/>
    <mergeCell ref="A20:A43"/>
    <mergeCell ref="B20:H35"/>
    <mergeCell ref="A2:H2"/>
    <mergeCell ref="D15:H15"/>
    <mergeCell ref="D16:H16"/>
    <mergeCell ref="B14:C14"/>
    <mergeCell ref="C15:C16"/>
    <mergeCell ref="F12:H12"/>
    <mergeCell ref="D13:E13"/>
    <mergeCell ref="F13:H13"/>
    <mergeCell ref="D14:H14"/>
    <mergeCell ref="G7:H7"/>
    <mergeCell ref="D10:F10"/>
    <mergeCell ref="G10:H10"/>
    <mergeCell ref="B18:C18"/>
    <mergeCell ref="D18:H18"/>
    <mergeCell ref="B19:H19"/>
    <mergeCell ref="A4:F4"/>
    <mergeCell ref="G4:H4"/>
    <mergeCell ref="A8:A19"/>
    <mergeCell ref="B8:F8"/>
    <mergeCell ref="B9:C9"/>
    <mergeCell ref="D9:H9"/>
    <mergeCell ref="B10:C10"/>
    <mergeCell ref="B11:C13"/>
    <mergeCell ref="D11:E11"/>
    <mergeCell ref="D17:H17"/>
    <mergeCell ref="F11:H11"/>
    <mergeCell ref="D12:E12"/>
    <mergeCell ref="A5:H5"/>
  </mergeCells>
  <phoneticPr fontId="7"/>
  <pageMargins left="0.70866141732283472" right="0.70866141732283472" top="0.39370078740157483" bottom="0.39370078740157483" header="0.31496062992125984" footer="0.31496062992125984"/>
  <pageSetup paperSize="9" orientation="portrait" horizontalDpi="300" verticalDpi="300" r:id="rId1"/>
  <headerFooter>
    <oddHeader>&amp;R&amp;"UD デジタル 教科書体 NK,標準"宮城県蔵王自然の家</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F0"/>
  </sheetPr>
  <dimension ref="A1:AU47"/>
  <sheetViews>
    <sheetView tabSelected="1" view="pageBreakPreview" topLeftCell="A10" zoomScale="90" zoomScaleNormal="100" zoomScaleSheetLayoutView="90" workbookViewId="0">
      <selection activeCell="BG25" sqref="BG25"/>
    </sheetView>
  </sheetViews>
  <sheetFormatPr defaultRowHeight="13.5"/>
  <cols>
    <col min="1" max="42" width="2" style="6" customWidth="1"/>
    <col min="43" max="43" width="4.375" style="6" customWidth="1"/>
    <col min="44" max="44" width="6.875" style="6" customWidth="1"/>
    <col min="45" max="47" width="2" style="15" customWidth="1"/>
    <col min="48" max="56" width="2" style="6" customWidth="1"/>
    <col min="57" max="16384" width="9" style="6"/>
  </cols>
  <sheetData>
    <row r="1" spans="1:44" ht="19.5" customHeight="1">
      <c r="A1" s="541" t="s">
        <v>205</v>
      </c>
      <c r="B1" s="541"/>
      <c r="C1" s="541"/>
      <c r="D1" s="541"/>
      <c r="E1" s="541"/>
      <c r="F1" s="541"/>
      <c r="G1" s="541"/>
      <c r="H1" s="541"/>
      <c r="I1" s="541"/>
      <c r="J1" s="541"/>
      <c r="K1" s="541"/>
      <c r="L1" s="541"/>
      <c r="M1" s="541"/>
      <c r="N1" s="541"/>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row>
    <row r="2" spans="1:44" ht="28.5">
      <c r="A2" s="537" t="s">
        <v>206</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D2" s="537"/>
      <c r="AE2" s="537"/>
      <c r="AF2" s="537"/>
      <c r="AG2" s="537"/>
      <c r="AH2" s="537"/>
      <c r="AI2" s="537"/>
      <c r="AJ2" s="537"/>
      <c r="AK2" s="537"/>
      <c r="AL2" s="537"/>
      <c r="AM2" s="537"/>
      <c r="AN2" s="537"/>
      <c r="AO2" s="537"/>
      <c r="AP2" s="537"/>
      <c r="AQ2" s="537"/>
      <c r="AR2" s="537"/>
    </row>
    <row r="3" spans="1:44" ht="1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392"/>
      <c r="AH3" s="391" t="s">
        <v>625</v>
      </c>
      <c r="AI3" s="523"/>
      <c r="AJ3" s="523"/>
      <c r="AK3" s="372" t="s">
        <v>626</v>
      </c>
      <c r="AL3" s="523"/>
      <c r="AM3" s="523"/>
      <c r="AN3" s="372" t="s">
        <v>431</v>
      </c>
      <c r="AO3" s="523"/>
      <c r="AP3" s="523"/>
      <c r="AQ3" s="160" t="s">
        <v>432</v>
      </c>
      <c r="AR3" s="160"/>
    </row>
    <row r="4" spans="1:44" ht="1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row>
    <row r="5" spans="1:44" ht="15">
      <c r="A5" s="160" t="s">
        <v>207</v>
      </c>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row>
    <row r="6" spans="1:44" ht="14.25" customHeight="1">
      <c r="A6" s="160"/>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row>
    <row r="7" spans="1:44" ht="14.25" customHeight="1">
      <c r="A7" s="160"/>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row>
    <row r="8" spans="1:44" ht="14.25" customHeight="1">
      <c r="A8" s="160"/>
      <c r="B8" s="160"/>
      <c r="C8" s="160"/>
      <c r="D8" s="160"/>
      <c r="E8" s="160"/>
      <c r="F8" s="160"/>
      <c r="G8" s="160"/>
      <c r="H8" s="160"/>
      <c r="I8" s="160"/>
      <c r="J8" s="160"/>
      <c r="K8" s="160"/>
      <c r="L8" s="160"/>
      <c r="M8" s="160"/>
      <c r="N8" s="160"/>
      <c r="O8" s="160"/>
      <c r="P8" s="160"/>
      <c r="Q8" s="160"/>
      <c r="R8" s="160"/>
      <c r="S8" s="160"/>
      <c r="T8" s="160"/>
      <c r="U8" s="160"/>
      <c r="V8" s="160"/>
      <c r="W8" s="160"/>
      <c r="X8" s="160"/>
      <c r="Y8" s="160" t="s">
        <v>618</v>
      </c>
      <c r="Z8" s="160"/>
      <c r="AA8" s="160"/>
      <c r="AB8" s="160"/>
      <c r="AC8" s="160"/>
      <c r="AD8" s="160"/>
      <c r="AE8" s="391"/>
      <c r="AF8" s="521"/>
      <c r="AG8" s="521"/>
      <c r="AH8" s="521"/>
      <c r="AI8" s="521"/>
      <c r="AJ8" s="521"/>
      <c r="AK8" s="521"/>
      <c r="AL8" s="521"/>
      <c r="AM8" s="160"/>
      <c r="AN8" s="160"/>
      <c r="AO8" s="160"/>
      <c r="AP8" s="160"/>
      <c r="AQ8" s="160"/>
      <c r="AR8" s="160"/>
    </row>
    <row r="9" spans="1:44" ht="14.25" customHeight="1">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522"/>
      <c r="AF9" s="522"/>
      <c r="AG9" s="522"/>
      <c r="AH9" s="522"/>
      <c r="AI9" s="522"/>
      <c r="AJ9" s="522"/>
      <c r="AK9" s="522"/>
      <c r="AL9" s="522"/>
      <c r="AM9" s="522"/>
      <c r="AN9" s="522"/>
      <c r="AO9" s="522"/>
      <c r="AP9" s="522"/>
      <c r="AQ9" s="522"/>
      <c r="AR9" s="522"/>
    </row>
    <row r="10" spans="1:44" ht="14.25" customHeight="1">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522"/>
      <c r="AF10" s="522"/>
      <c r="AG10" s="522"/>
      <c r="AH10" s="522"/>
      <c r="AI10" s="522"/>
      <c r="AJ10" s="522"/>
      <c r="AK10" s="522"/>
      <c r="AL10" s="522"/>
      <c r="AM10" s="522"/>
      <c r="AN10" s="522"/>
      <c r="AO10" s="522"/>
      <c r="AP10" s="522"/>
      <c r="AQ10" s="522"/>
      <c r="AR10" s="522"/>
    </row>
    <row r="11" spans="1:44" ht="14.25" customHeight="1">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t="s">
        <v>619</v>
      </c>
      <c r="AC11" s="160"/>
      <c r="AD11" s="160"/>
      <c r="AE11" s="160"/>
      <c r="AF11" s="160"/>
      <c r="AG11" s="160"/>
      <c r="AH11" s="160"/>
      <c r="AI11" s="160"/>
      <c r="AJ11" s="160"/>
      <c r="AK11" s="160"/>
      <c r="AL11" s="160"/>
      <c r="AM11" s="160"/>
      <c r="AN11" s="160"/>
      <c r="AO11" s="160"/>
      <c r="AP11" s="160"/>
      <c r="AQ11" s="160"/>
      <c r="AR11" s="160"/>
    </row>
    <row r="12" spans="1:44" ht="14.25" customHeight="1">
      <c r="A12" s="160"/>
      <c r="B12" s="160" t="s">
        <v>620</v>
      </c>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t="s">
        <v>621</v>
      </c>
      <c r="AC12" s="160"/>
      <c r="AD12" s="160"/>
      <c r="AE12" s="160"/>
      <c r="AF12" s="160"/>
      <c r="AG12" s="160"/>
      <c r="AH12" s="160"/>
      <c r="AI12" s="160"/>
      <c r="AJ12" s="160"/>
      <c r="AK12" s="160"/>
      <c r="AL12" s="160"/>
      <c r="AM12" s="160"/>
      <c r="AN12" s="160"/>
      <c r="AO12" s="160"/>
      <c r="AP12" s="160"/>
      <c r="AQ12" s="160"/>
      <c r="AR12" s="160"/>
    </row>
    <row r="13" spans="1:44" ht="14.25"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t="s">
        <v>623</v>
      </c>
      <c r="AE13" s="160"/>
      <c r="AF13" s="160"/>
      <c r="AG13" s="160"/>
      <c r="AH13" s="160"/>
      <c r="AI13" s="521"/>
      <c r="AJ13" s="521"/>
      <c r="AK13" s="521"/>
      <c r="AL13" s="521"/>
      <c r="AM13" s="521"/>
      <c r="AN13" s="521"/>
      <c r="AO13" s="521"/>
      <c r="AP13" s="521"/>
      <c r="AQ13" s="521"/>
      <c r="AR13" s="521"/>
    </row>
    <row r="14" spans="1:44" ht="14.25"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t="s">
        <v>624</v>
      </c>
      <c r="AE14" s="160"/>
      <c r="AF14" s="160"/>
      <c r="AG14" s="160"/>
      <c r="AH14" s="160"/>
      <c r="AI14" s="521"/>
      <c r="AJ14" s="521"/>
      <c r="AK14" s="521"/>
      <c r="AL14" s="521"/>
      <c r="AM14" s="521"/>
      <c r="AN14" s="521"/>
      <c r="AO14" s="521"/>
      <c r="AP14" s="521"/>
      <c r="AQ14" s="521"/>
      <c r="AR14" s="521"/>
    </row>
    <row r="15" spans="1:44" ht="14.25" customHeight="1">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t="s">
        <v>622</v>
      </c>
      <c r="AC15" s="160"/>
      <c r="AD15" s="160"/>
      <c r="AE15" s="160"/>
      <c r="AF15" s="160"/>
      <c r="AG15" s="523"/>
      <c r="AH15" s="523"/>
      <c r="AI15" s="523"/>
      <c r="AJ15" s="523"/>
      <c r="AK15" s="523"/>
      <c r="AL15" s="523"/>
      <c r="AM15" s="523"/>
      <c r="AN15" s="523"/>
      <c r="AO15" s="523"/>
      <c r="AP15" s="523"/>
      <c r="AQ15" s="523"/>
      <c r="AR15" s="523"/>
    </row>
    <row r="16" spans="1:44" ht="14.25" customHeight="1">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row>
    <row r="17" spans="1:45" ht="14.25" customHeight="1">
      <c r="A17" s="160" t="s">
        <v>208</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row>
    <row r="18" spans="1:45" ht="8.25"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row>
    <row r="19" spans="1:45" ht="15">
      <c r="A19" s="532" t="s">
        <v>209</v>
      </c>
      <c r="B19" s="532"/>
      <c r="C19" s="532"/>
      <c r="D19" s="532"/>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2"/>
      <c r="AM19" s="532"/>
      <c r="AN19" s="532"/>
      <c r="AO19" s="532"/>
      <c r="AP19" s="532"/>
      <c r="AQ19" s="532"/>
      <c r="AR19" s="532"/>
    </row>
    <row r="20" spans="1:45" ht="18" customHeight="1">
      <c r="A20" s="529" t="s">
        <v>210</v>
      </c>
      <c r="B20" s="529"/>
      <c r="C20" s="529"/>
      <c r="D20" s="529"/>
      <c r="E20" s="529"/>
      <c r="F20" s="526"/>
      <c r="G20" s="526"/>
      <c r="H20" s="526"/>
      <c r="I20" s="526"/>
      <c r="J20" s="526"/>
      <c r="K20" s="526"/>
      <c r="L20" s="526"/>
      <c r="M20" s="526"/>
      <c r="N20" s="526"/>
      <c r="O20" s="526"/>
      <c r="P20" s="526"/>
      <c r="Q20" s="526"/>
      <c r="R20" s="526"/>
      <c r="S20" s="526"/>
      <c r="T20" s="526"/>
      <c r="U20" s="526"/>
      <c r="V20" s="526"/>
      <c r="W20" s="529" t="s">
        <v>211</v>
      </c>
      <c r="X20" s="529"/>
      <c r="Y20" s="529"/>
      <c r="Z20" s="529"/>
      <c r="AA20" s="543" t="s">
        <v>223</v>
      </c>
      <c r="AB20" s="544"/>
      <c r="AC20" s="544"/>
      <c r="AD20" s="544"/>
      <c r="AE20" s="545"/>
      <c r="AF20" s="530"/>
      <c r="AG20" s="519"/>
      <c r="AH20" s="519"/>
      <c r="AI20" s="519"/>
      <c r="AJ20" s="519"/>
      <c r="AK20" s="519"/>
      <c r="AL20" s="519"/>
      <c r="AM20" s="519"/>
      <c r="AN20" s="519"/>
      <c r="AO20" s="519"/>
      <c r="AP20" s="519"/>
      <c r="AQ20" s="519"/>
      <c r="AR20" s="520"/>
    </row>
    <row r="21" spans="1:45" ht="15.75" customHeight="1">
      <c r="A21" s="555" t="s">
        <v>338</v>
      </c>
      <c r="B21" s="556"/>
      <c r="C21" s="556"/>
      <c r="D21" s="556"/>
      <c r="E21" s="557"/>
      <c r="F21" s="546"/>
      <c r="G21" s="547"/>
      <c r="H21" s="547"/>
      <c r="I21" s="547"/>
      <c r="J21" s="547"/>
      <c r="K21" s="547"/>
      <c r="L21" s="547"/>
      <c r="M21" s="547"/>
      <c r="N21" s="547"/>
      <c r="O21" s="547"/>
      <c r="P21" s="547"/>
      <c r="Q21" s="547"/>
      <c r="R21" s="547"/>
      <c r="S21" s="547"/>
      <c r="T21" s="547"/>
      <c r="U21" s="547"/>
      <c r="V21" s="548"/>
      <c r="W21" s="529"/>
      <c r="X21" s="529"/>
      <c r="Y21" s="529"/>
      <c r="Z21" s="529"/>
      <c r="AA21" s="543" t="s">
        <v>212</v>
      </c>
      <c r="AB21" s="544"/>
      <c r="AC21" s="544"/>
      <c r="AD21" s="544"/>
      <c r="AE21" s="545"/>
      <c r="AF21" s="530"/>
      <c r="AG21" s="519"/>
      <c r="AH21" s="519"/>
      <c r="AI21" s="519"/>
      <c r="AJ21" s="519"/>
      <c r="AK21" s="519"/>
      <c r="AL21" s="519"/>
      <c r="AM21" s="519"/>
      <c r="AN21" s="519"/>
      <c r="AO21" s="519"/>
      <c r="AP21" s="519"/>
      <c r="AQ21" s="519"/>
      <c r="AR21" s="520"/>
    </row>
    <row r="22" spans="1:45" ht="15.75" customHeight="1">
      <c r="A22" s="558"/>
      <c r="B22" s="559"/>
      <c r="C22" s="559"/>
      <c r="D22" s="559"/>
      <c r="E22" s="560"/>
      <c r="F22" s="549"/>
      <c r="G22" s="550"/>
      <c r="H22" s="550"/>
      <c r="I22" s="550"/>
      <c r="J22" s="550"/>
      <c r="K22" s="550"/>
      <c r="L22" s="550"/>
      <c r="M22" s="550"/>
      <c r="N22" s="550"/>
      <c r="O22" s="550"/>
      <c r="P22" s="550"/>
      <c r="Q22" s="550"/>
      <c r="R22" s="550"/>
      <c r="S22" s="550"/>
      <c r="T22" s="550"/>
      <c r="U22" s="550"/>
      <c r="V22" s="551"/>
      <c r="W22" s="529"/>
      <c r="X22" s="529"/>
      <c r="Y22" s="529"/>
      <c r="Z22" s="529"/>
      <c r="AA22" s="543" t="s">
        <v>224</v>
      </c>
      <c r="AB22" s="544"/>
      <c r="AC22" s="544"/>
      <c r="AD22" s="544"/>
      <c r="AE22" s="545"/>
      <c r="AF22" s="530"/>
      <c r="AG22" s="519"/>
      <c r="AH22" s="519"/>
      <c r="AI22" s="519"/>
      <c r="AJ22" s="519"/>
      <c r="AK22" s="519"/>
      <c r="AL22" s="519"/>
      <c r="AM22" s="519"/>
      <c r="AN22" s="519"/>
      <c r="AO22" s="519"/>
      <c r="AP22" s="519"/>
      <c r="AQ22" s="519"/>
      <c r="AR22" s="520"/>
    </row>
    <row r="23" spans="1:45" ht="15.75" customHeight="1">
      <c r="A23" s="561"/>
      <c r="B23" s="562"/>
      <c r="C23" s="562"/>
      <c r="D23" s="562"/>
      <c r="E23" s="563"/>
      <c r="F23" s="552"/>
      <c r="G23" s="553"/>
      <c r="H23" s="553"/>
      <c r="I23" s="553"/>
      <c r="J23" s="553"/>
      <c r="K23" s="553"/>
      <c r="L23" s="553"/>
      <c r="M23" s="553"/>
      <c r="N23" s="553"/>
      <c r="O23" s="553"/>
      <c r="P23" s="553"/>
      <c r="Q23" s="553"/>
      <c r="R23" s="553"/>
      <c r="S23" s="553"/>
      <c r="T23" s="553"/>
      <c r="U23" s="553"/>
      <c r="V23" s="554"/>
      <c r="W23" s="529"/>
      <c r="X23" s="529"/>
      <c r="Y23" s="529"/>
      <c r="Z23" s="529"/>
      <c r="AA23" s="543" t="s">
        <v>337</v>
      </c>
      <c r="AB23" s="544"/>
      <c r="AC23" s="544"/>
      <c r="AD23" s="544"/>
      <c r="AE23" s="545"/>
      <c r="AF23" s="530"/>
      <c r="AG23" s="519"/>
      <c r="AH23" s="519"/>
      <c r="AI23" s="519"/>
      <c r="AJ23" s="519"/>
      <c r="AK23" s="519"/>
      <c r="AL23" s="519"/>
      <c r="AM23" s="519"/>
      <c r="AN23" s="519"/>
      <c r="AO23" s="519"/>
      <c r="AP23" s="519"/>
      <c r="AQ23" s="519"/>
      <c r="AR23" s="520"/>
    </row>
    <row r="24" spans="1:45" ht="25.5" customHeight="1">
      <c r="A24" s="542" t="s">
        <v>339</v>
      </c>
      <c r="B24" s="542"/>
      <c r="C24" s="542"/>
      <c r="D24" s="542"/>
      <c r="E24" s="542"/>
      <c r="F24" s="528"/>
      <c r="G24" s="528"/>
      <c r="H24" s="528"/>
      <c r="I24" s="528"/>
      <c r="J24" s="528"/>
      <c r="K24" s="528"/>
      <c r="L24" s="528"/>
      <c r="M24" s="528"/>
      <c r="N24" s="528"/>
      <c r="O24" s="528"/>
      <c r="P24" s="528"/>
      <c r="Q24" s="528"/>
      <c r="R24" s="528"/>
      <c r="S24" s="528"/>
      <c r="T24" s="528"/>
      <c r="U24" s="528"/>
      <c r="V24" s="528"/>
      <c r="W24" s="527" t="s">
        <v>226</v>
      </c>
      <c r="X24" s="527"/>
      <c r="Y24" s="527"/>
      <c r="Z24" s="527"/>
      <c r="AA24" s="568"/>
      <c r="AB24" s="569"/>
      <c r="AC24" s="569"/>
      <c r="AD24" s="569"/>
      <c r="AE24" s="569"/>
      <c r="AF24" s="569"/>
      <c r="AG24" s="569"/>
      <c r="AH24" s="569"/>
      <c r="AI24" s="569"/>
      <c r="AJ24" s="569"/>
      <c r="AK24" s="569"/>
      <c r="AL24" s="569"/>
      <c r="AM24" s="567"/>
      <c r="AN24" s="567"/>
      <c r="AO24" s="510" t="s">
        <v>729</v>
      </c>
      <c r="AP24" s="567"/>
      <c r="AQ24" s="567"/>
      <c r="AR24" s="511" t="s">
        <v>730</v>
      </c>
      <c r="AS24" s="2098"/>
    </row>
    <row r="25" spans="1:45" ht="25.5" customHeight="1">
      <c r="A25" s="542"/>
      <c r="B25" s="542"/>
      <c r="C25" s="542"/>
      <c r="D25" s="542"/>
      <c r="E25" s="542"/>
      <c r="F25" s="528"/>
      <c r="G25" s="528"/>
      <c r="H25" s="528"/>
      <c r="I25" s="528"/>
      <c r="J25" s="528"/>
      <c r="K25" s="528"/>
      <c r="L25" s="528"/>
      <c r="M25" s="528"/>
      <c r="N25" s="528"/>
      <c r="O25" s="528"/>
      <c r="P25" s="528"/>
      <c r="Q25" s="528"/>
      <c r="R25" s="528"/>
      <c r="S25" s="528"/>
      <c r="T25" s="528"/>
      <c r="U25" s="528"/>
      <c r="V25" s="528"/>
      <c r="W25" s="527"/>
      <c r="X25" s="527"/>
      <c r="Y25" s="527"/>
      <c r="Z25" s="527"/>
      <c r="AA25" s="568"/>
      <c r="AB25" s="569"/>
      <c r="AC25" s="569"/>
      <c r="AD25" s="569"/>
      <c r="AE25" s="569"/>
      <c r="AF25" s="569"/>
      <c r="AG25" s="569"/>
      <c r="AH25" s="569"/>
      <c r="AI25" s="569"/>
      <c r="AJ25" s="569"/>
      <c r="AK25" s="569"/>
      <c r="AL25" s="569"/>
      <c r="AM25" s="567"/>
      <c r="AN25" s="567"/>
      <c r="AO25" s="510" t="s">
        <v>729</v>
      </c>
      <c r="AP25" s="567"/>
      <c r="AQ25" s="567"/>
      <c r="AR25" s="511" t="s">
        <v>731</v>
      </c>
      <c r="AS25" s="2098"/>
    </row>
    <row r="26" spans="1:45" ht="15">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row>
    <row r="27" spans="1:45" ht="13.5" customHeight="1">
      <c r="A27" s="529" t="s">
        <v>225</v>
      </c>
      <c r="B27" s="529"/>
      <c r="C27" s="529"/>
      <c r="D27" s="529"/>
      <c r="E27" s="529"/>
      <c r="F27" s="529"/>
      <c r="G27" s="529"/>
      <c r="H27" s="529"/>
      <c r="I27" s="529"/>
      <c r="J27" s="531" t="s">
        <v>229</v>
      </c>
      <c r="K27" s="531"/>
      <c r="L27" s="531"/>
      <c r="M27" s="531"/>
      <c r="N27" s="531"/>
      <c r="O27" s="531"/>
      <c r="P27" s="531" t="s">
        <v>696</v>
      </c>
      <c r="Q27" s="531"/>
      <c r="R27" s="531"/>
      <c r="S27" s="531"/>
      <c r="T27" s="531"/>
      <c r="U27" s="531"/>
      <c r="V27" s="531" t="s">
        <v>230</v>
      </c>
      <c r="W27" s="531"/>
      <c r="X27" s="531"/>
      <c r="Y27" s="531"/>
      <c r="Z27" s="531"/>
      <c r="AA27" s="531"/>
      <c r="AB27" s="531" t="s">
        <v>232</v>
      </c>
      <c r="AC27" s="531"/>
      <c r="AD27" s="531"/>
      <c r="AE27" s="531"/>
      <c r="AF27" s="531"/>
      <c r="AG27" s="531"/>
      <c r="AH27" s="529" t="s">
        <v>78</v>
      </c>
      <c r="AI27" s="529"/>
      <c r="AJ27" s="529"/>
      <c r="AK27" s="529"/>
      <c r="AL27" s="529"/>
      <c r="AM27" s="529"/>
      <c r="AN27" s="529" t="s">
        <v>213</v>
      </c>
      <c r="AO27" s="529"/>
      <c r="AP27" s="529"/>
      <c r="AQ27" s="529"/>
      <c r="AR27" s="529"/>
    </row>
    <row r="28" spans="1:45">
      <c r="A28" s="529"/>
      <c r="B28" s="529"/>
      <c r="C28" s="529"/>
      <c r="D28" s="529"/>
      <c r="E28" s="529"/>
      <c r="F28" s="529"/>
      <c r="G28" s="529"/>
      <c r="H28" s="529"/>
      <c r="I28" s="529"/>
      <c r="J28" s="531"/>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29"/>
      <c r="AI28" s="529"/>
      <c r="AJ28" s="529"/>
      <c r="AK28" s="529"/>
      <c r="AL28" s="529"/>
      <c r="AM28" s="529"/>
      <c r="AN28" s="529"/>
      <c r="AO28" s="529"/>
      <c r="AP28" s="529"/>
      <c r="AQ28" s="529"/>
      <c r="AR28" s="529"/>
    </row>
    <row r="29" spans="1:45">
      <c r="A29" s="529"/>
      <c r="B29" s="529"/>
      <c r="C29" s="529"/>
      <c r="D29" s="529"/>
      <c r="E29" s="529"/>
      <c r="F29" s="529"/>
      <c r="G29" s="529"/>
      <c r="H29" s="529"/>
      <c r="I29" s="529"/>
      <c r="J29" s="531"/>
      <c r="K29" s="531"/>
      <c r="L29" s="531"/>
      <c r="M29" s="531"/>
      <c r="N29" s="531"/>
      <c r="O29" s="531"/>
      <c r="P29" s="531"/>
      <c r="Q29" s="531"/>
      <c r="R29" s="531"/>
      <c r="S29" s="531"/>
      <c r="T29" s="531"/>
      <c r="U29" s="531"/>
      <c r="V29" s="531"/>
      <c r="W29" s="531"/>
      <c r="X29" s="531"/>
      <c r="Y29" s="531"/>
      <c r="Z29" s="531"/>
      <c r="AA29" s="531"/>
      <c r="AB29" s="531"/>
      <c r="AC29" s="531"/>
      <c r="AD29" s="531"/>
      <c r="AE29" s="531"/>
      <c r="AF29" s="531"/>
      <c r="AG29" s="531"/>
      <c r="AH29" s="529"/>
      <c r="AI29" s="529"/>
      <c r="AJ29" s="529"/>
      <c r="AK29" s="529"/>
      <c r="AL29" s="529"/>
      <c r="AM29" s="529"/>
      <c r="AN29" s="529"/>
      <c r="AO29" s="529"/>
      <c r="AP29" s="529"/>
      <c r="AQ29" s="529"/>
      <c r="AR29" s="529"/>
    </row>
    <row r="30" spans="1:45" ht="15">
      <c r="A30" s="529"/>
      <c r="B30" s="529"/>
      <c r="C30" s="529"/>
      <c r="D30" s="529"/>
      <c r="E30" s="529"/>
      <c r="F30" s="529"/>
      <c r="G30" s="529"/>
      <c r="H30" s="529"/>
      <c r="I30" s="529"/>
      <c r="J30" s="529" t="s">
        <v>76</v>
      </c>
      <c r="K30" s="529"/>
      <c r="L30" s="529"/>
      <c r="M30" s="529" t="s">
        <v>77</v>
      </c>
      <c r="N30" s="529"/>
      <c r="O30" s="529"/>
      <c r="P30" s="529" t="s">
        <v>76</v>
      </c>
      <c r="Q30" s="529"/>
      <c r="R30" s="529"/>
      <c r="S30" s="529" t="s">
        <v>77</v>
      </c>
      <c r="T30" s="529"/>
      <c r="U30" s="529"/>
      <c r="V30" s="529" t="s">
        <v>76</v>
      </c>
      <c r="W30" s="529"/>
      <c r="X30" s="529"/>
      <c r="Y30" s="529" t="s">
        <v>77</v>
      </c>
      <c r="Z30" s="529"/>
      <c r="AA30" s="529"/>
      <c r="AB30" s="529" t="s">
        <v>76</v>
      </c>
      <c r="AC30" s="529"/>
      <c r="AD30" s="529"/>
      <c r="AE30" s="529" t="s">
        <v>77</v>
      </c>
      <c r="AF30" s="529"/>
      <c r="AG30" s="529"/>
      <c r="AH30" s="529" t="s">
        <v>76</v>
      </c>
      <c r="AI30" s="529"/>
      <c r="AJ30" s="529"/>
      <c r="AK30" s="529" t="s">
        <v>77</v>
      </c>
      <c r="AL30" s="529"/>
      <c r="AM30" s="529"/>
      <c r="AN30" s="529"/>
      <c r="AO30" s="529"/>
      <c r="AP30" s="529"/>
      <c r="AQ30" s="529"/>
      <c r="AR30" s="529"/>
    </row>
    <row r="31" spans="1:45" ht="24" customHeight="1">
      <c r="A31" s="525" t="s">
        <v>214</v>
      </c>
      <c r="B31" s="525"/>
      <c r="C31" s="525"/>
      <c r="D31" s="525"/>
      <c r="E31" s="525"/>
      <c r="F31" s="525"/>
      <c r="G31" s="525"/>
      <c r="H31" s="525"/>
      <c r="I31" s="525"/>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9" t="str">
        <f>IF(J31+P31+V31+AB31=0," ",J31+P31+V31+AB31)</f>
        <v xml:space="preserve"> </v>
      </c>
      <c r="AI31" s="529"/>
      <c r="AJ31" s="529"/>
      <c r="AK31" s="529" t="str">
        <f>IF(M31+S31+Y31+AE31=0," ",M31+S31+Y31+AE31)</f>
        <v xml:space="preserve"> </v>
      </c>
      <c r="AL31" s="529"/>
      <c r="AM31" s="529"/>
      <c r="AN31" s="534" t="s">
        <v>215</v>
      </c>
      <c r="AO31" s="535"/>
      <c r="AP31" s="535"/>
      <c r="AQ31" s="535"/>
      <c r="AR31" s="536"/>
    </row>
    <row r="32" spans="1:45" ht="24" customHeight="1">
      <c r="A32" s="524" t="s">
        <v>341</v>
      </c>
      <c r="B32" s="525"/>
      <c r="C32" s="525"/>
      <c r="D32" s="525"/>
      <c r="E32" s="525"/>
      <c r="F32" s="525"/>
      <c r="G32" s="525"/>
      <c r="H32" s="525"/>
      <c r="I32" s="525"/>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t="str">
        <f t="shared" ref="AH32:AH44" si="0">IF(J32+P32+V32+AB32=0," ",J32+P32+V32+AB32)</f>
        <v xml:space="preserve"> </v>
      </c>
      <c r="AI32" s="529"/>
      <c r="AJ32" s="529"/>
      <c r="AK32" s="529" t="str">
        <f t="shared" ref="AK32:AK44" si="1">IF(M32+S32+Y32+AE32=0," ",M32+S32+Y32+AE32)</f>
        <v xml:space="preserve"> </v>
      </c>
      <c r="AL32" s="529"/>
      <c r="AM32" s="529"/>
      <c r="AN32" s="534" t="s">
        <v>215</v>
      </c>
      <c r="AO32" s="535"/>
      <c r="AP32" s="535"/>
      <c r="AQ32" s="535"/>
      <c r="AR32" s="536"/>
    </row>
    <row r="33" spans="1:44" ht="24" customHeight="1">
      <c r="A33" s="564" t="s">
        <v>340</v>
      </c>
      <c r="B33" s="565"/>
      <c r="C33" s="565"/>
      <c r="D33" s="565"/>
      <c r="E33" s="565"/>
      <c r="F33" s="565"/>
      <c r="G33" s="565"/>
      <c r="H33" s="565"/>
      <c r="I33" s="566"/>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t="str">
        <f t="shared" si="0"/>
        <v xml:space="preserve"> </v>
      </c>
      <c r="AI33" s="529"/>
      <c r="AJ33" s="529"/>
      <c r="AK33" s="529" t="str">
        <f t="shared" si="1"/>
        <v xml:space="preserve"> </v>
      </c>
      <c r="AL33" s="529"/>
      <c r="AM33" s="529"/>
      <c r="AN33" s="534" t="s">
        <v>215</v>
      </c>
      <c r="AO33" s="535"/>
      <c r="AP33" s="535"/>
      <c r="AQ33" s="535"/>
      <c r="AR33" s="536"/>
    </row>
    <row r="34" spans="1:44" ht="24" customHeight="1">
      <c r="A34" s="525" t="s">
        <v>333</v>
      </c>
      <c r="B34" s="525"/>
      <c r="C34" s="525"/>
      <c r="D34" s="525"/>
      <c r="E34" s="525"/>
      <c r="F34" s="525"/>
      <c r="G34" s="525"/>
      <c r="H34" s="525"/>
      <c r="I34" s="525"/>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t="str">
        <f t="shared" si="0"/>
        <v xml:space="preserve"> </v>
      </c>
      <c r="AI34" s="529"/>
      <c r="AJ34" s="529"/>
      <c r="AK34" s="529" t="str">
        <f t="shared" si="1"/>
        <v xml:space="preserve"> </v>
      </c>
      <c r="AL34" s="529"/>
      <c r="AM34" s="529"/>
      <c r="AN34" s="534" t="s">
        <v>215</v>
      </c>
      <c r="AO34" s="535"/>
      <c r="AP34" s="535"/>
      <c r="AQ34" s="535"/>
      <c r="AR34" s="536"/>
    </row>
    <row r="35" spans="1:44" ht="24" customHeight="1">
      <c r="A35" s="538" t="s">
        <v>227</v>
      </c>
      <c r="B35" s="538"/>
      <c r="C35" s="533" t="s">
        <v>216</v>
      </c>
      <c r="D35" s="533"/>
      <c r="E35" s="533"/>
      <c r="F35" s="533"/>
      <c r="G35" s="533"/>
      <c r="H35" s="533"/>
      <c r="I35" s="533"/>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t="str">
        <f t="shared" si="0"/>
        <v xml:space="preserve"> </v>
      </c>
      <c r="AI35" s="529"/>
      <c r="AJ35" s="529"/>
      <c r="AK35" s="529" t="str">
        <f t="shared" si="1"/>
        <v xml:space="preserve"> </v>
      </c>
      <c r="AL35" s="529"/>
      <c r="AM35" s="529"/>
      <c r="AN35" s="534" t="s">
        <v>215</v>
      </c>
      <c r="AO35" s="535"/>
      <c r="AP35" s="535"/>
      <c r="AQ35" s="535"/>
      <c r="AR35" s="536"/>
    </row>
    <row r="36" spans="1:44" ht="24" customHeight="1">
      <c r="A36" s="538"/>
      <c r="B36" s="538"/>
      <c r="C36" s="539" t="s">
        <v>334</v>
      </c>
      <c r="D36" s="539"/>
      <c r="E36" s="539"/>
      <c r="F36" s="539"/>
      <c r="G36" s="539"/>
      <c r="H36" s="539"/>
      <c r="I36" s="539"/>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9" t="str">
        <f t="shared" si="0"/>
        <v xml:space="preserve"> </v>
      </c>
      <c r="AI36" s="529"/>
      <c r="AJ36" s="529"/>
      <c r="AK36" s="529" t="str">
        <f t="shared" si="1"/>
        <v xml:space="preserve"> </v>
      </c>
      <c r="AL36" s="529"/>
      <c r="AM36" s="529"/>
      <c r="AN36" s="534" t="s">
        <v>215</v>
      </c>
      <c r="AO36" s="535"/>
      <c r="AP36" s="535"/>
      <c r="AQ36" s="535"/>
      <c r="AR36" s="536"/>
    </row>
    <row r="37" spans="1:44" ht="24" customHeight="1">
      <c r="A37" s="538"/>
      <c r="B37" s="538"/>
      <c r="C37" s="540" t="s">
        <v>335</v>
      </c>
      <c r="D37" s="540"/>
      <c r="E37" s="540"/>
      <c r="F37" s="540"/>
      <c r="G37" s="540"/>
      <c r="H37" s="540"/>
      <c r="I37" s="540"/>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9" t="str">
        <f t="shared" si="0"/>
        <v xml:space="preserve"> </v>
      </c>
      <c r="AI37" s="529"/>
      <c r="AJ37" s="529"/>
      <c r="AK37" s="529" t="str">
        <f t="shared" si="1"/>
        <v xml:space="preserve"> </v>
      </c>
      <c r="AL37" s="529"/>
      <c r="AM37" s="529"/>
      <c r="AN37" s="534" t="s">
        <v>215</v>
      </c>
      <c r="AO37" s="535"/>
      <c r="AP37" s="535"/>
      <c r="AQ37" s="535"/>
      <c r="AR37" s="536"/>
    </row>
    <row r="38" spans="1:44" ht="24" customHeight="1">
      <c r="A38" s="538"/>
      <c r="B38" s="538"/>
      <c r="C38" s="533" t="s">
        <v>217</v>
      </c>
      <c r="D38" s="533"/>
      <c r="E38" s="533"/>
      <c r="F38" s="533"/>
      <c r="G38" s="533"/>
      <c r="H38" s="533"/>
      <c r="I38" s="533"/>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t="str">
        <f t="shared" si="0"/>
        <v xml:space="preserve"> </v>
      </c>
      <c r="AI38" s="529"/>
      <c r="AJ38" s="529"/>
      <c r="AK38" s="529" t="str">
        <f t="shared" si="1"/>
        <v xml:space="preserve"> </v>
      </c>
      <c r="AL38" s="529"/>
      <c r="AM38" s="529"/>
      <c r="AN38" s="534" t="s">
        <v>215</v>
      </c>
      <c r="AO38" s="535"/>
      <c r="AP38" s="535"/>
      <c r="AQ38" s="535"/>
      <c r="AR38" s="536"/>
    </row>
    <row r="39" spans="1:44" ht="24" customHeight="1">
      <c r="A39" s="538"/>
      <c r="B39" s="538"/>
      <c r="C39" s="533" t="s">
        <v>218</v>
      </c>
      <c r="D39" s="533"/>
      <c r="E39" s="533"/>
      <c r="F39" s="533"/>
      <c r="G39" s="533"/>
      <c r="H39" s="533"/>
      <c r="I39" s="533"/>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t="str">
        <f t="shared" si="0"/>
        <v xml:space="preserve"> </v>
      </c>
      <c r="AI39" s="529"/>
      <c r="AJ39" s="529"/>
      <c r="AK39" s="529" t="str">
        <f t="shared" si="1"/>
        <v xml:space="preserve"> </v>
      </c>
      <c r="AL39" s="529"/>
      <c r="AM39" s="529"/>
      <c r="AN39" s="534" t="s">
        <v>215</v>
      </c>
      <c r="AO39" s="535"/>
      <c r="AP39" s="535"/>
      <c r="AQ39" s="535"/>
      <c r="AR39" s="536"/>
    </row>
    <row r="40" spans="1:44" ht="24" customHeight="1">
      <c r="A40" s="538"/>
      <c r="B40" s="538"/>
      <c r="C40" s="533" t="s">
        <v>219</v>
      </c>
      <c r="D40" s="533"/>
      <c r="E40" s="533"/>
      <c r="F40" s="533"/>
      <c r="G40" s="533"/>
      <c r="H40" s="533"/>
      <c r="I40" s="533"/>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t="str">
        <f t="shared" si="0"/>
        <v xml:space="preserve"> </v>
      </c>
      <c r="AI40" s="529"/>
      <c r="AJ40" s="529"/>
      <c r="AK40" s="529" t="str">
        <f t="shared" si="1"/>
        <v xml:space="preserve"> </v>
      </c>
      <c r="AL40" s="529"/>
      <c r="AM40" s="529"/>
      <c r="AN40" s="534" t="s">
        <v>215</v>
      </c>
      <c r="AO40" s="535"/>
      <c r="AP40" s="535"/>
      <c r="AQ40" s="535"/>
      <c r="AR40" s="536"/>
    </row>
    <row r="41" spans="1:44" ht="24" customHeight="1">
      <c r="A41" s="525" t="s">
        <v>220</v>
      </c>
      <c r="B41" s="525"/>
      <c r="C41" s="525"/>
      <c r="D41" s="525"/>
      <c r="E41" s="525"/>
      <c r="F41" s="525"/>
      <c r="G41" s="525"/>
      <c r="H41" s="525"/>
      <c r="I41" s="525"/>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9" t="str">
        <f t="shared" si="0"/>
        <v xml:space="preserve"> </v>
      </c>
      <c r="AI41" s="529"/>
      <c r="AJ41" s="529"/>
      <c r="AK41" s="529" t="str">
        <f t="shared" si="1"/>
        <v xml:space="preserve"> </v>
      </c>
      <c r="AL41" s="529"/>
      <c r="AM41" s="529"/>
      <c r="AN41" s="534" t="s">
        <v>215</v>
      </c>
      <c r="AO41" s="535"/>
      <c r="AP41" s="535"/>
      <c r="AQ41" s="535"/>
      <c r="AR41" s="536"/>
    </row>
    <row r="42" spans="1:44" ht="24" customHeight="1">
      <c r="A42" s="525" t="s">
        <v>221</v>
      </c>
      <c r="B42" s="525"/>
      <c r="C42" s="525"/>
      <c r="D42" s="525"/>
      <c r="E42" s="525"/>
      <c r="F42" s="525"/>
      <c r="G42" s="525"/>
      <c r="H42" s="525"/>
      <c r="I42" s="525"/>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t="str">
        <f t="shared" si="0"/>
        <v xml:space="preserve"> </v>
      </c>
      <c r="AI42" s="529"/>
      <c r="AJ42" s="529"/>
      <c r="AK42" s="529" t="str">
        <f t="shared" si="1"/>
        <v xml:space="preserve"> </v>
      </c>
      <c r="AL42" s="529"/>
      <c r="AM42" s="529"/>
      <c r="AN42" s="534" t="s">
        <v>215</v>
      </c>
      <c r="AO42" s="535"/>
      <c r="AP42" s="535"/>
      <c r="AQ42" s="535"/>
      <c r="AR42" s="536"/>
    </row>
    <row r="43" spans="1:44" ht="24" customHeight="1">
      <c r="A43" s="525" t="s">
        <v>228</v>
      </c>
      <c r="B43" s="525"/>
      <c r="C43" s="525"/>
      <c r="D43" s="525"/>
      <c r="E43" s="525"/>
      <c r="F43" s="525"/>
      <c r="G43" s="525"/>
      <c r="H43" s="525"/>
      <c r="I43" s="525"/>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t="str">
        <f t="shared" si="0"/>
        <v xml:space="preserve"> </v>
      </c>
      <c r="AI43" s="529"/>
      <c r="AJ43" s="529"/>
      <c r="AK43" s="529" t="str">
        <f t="shared" si="1"/>
        <v xml:space="preserve"> </v>
      </c>
      <c r="AL43" s="529"/>
      <c r="AM43" s="529"/>
      <c r="AN43" s="534" t="s">
        <v>215</v>
      </c>
      <c r="AO43" s="535"/>
      <c r="AP43" s="535"/>
      <c r="AQ43" s="535"/>
      <c r="AR43" s="536"/>
    </row>
    <row r="44" spans="1:44" ht="24" customHeight="1">
      <c r="A44" s="525" t="s">
        <v>222</v>
      </c>
      <c r="B44" s="525"/>
      <c r="C44" s="525"/>
      <c r="D44" s="525"/>
      <c r="E44" s="525"/>
      <c r="F44" s="525"/>
      <c r="G44" s="525"/>
      <c r="H44" s="525"/>
      <c r="I44" s="525"/>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9" t="str">
        <f t="shared" si="0"/>
        <v xml:space="preserve"> </v>
      </c>
      <c r="AI44" s="529"/>
      <c r="AJ44" s="529"/>
      <c r="AK44" s="529" t="str">
        <f t="shared" si="1"/>
        <v xml:space="preserve"> </v>
      </c>
      <c r="AL44" s="529"/>
      <c r="AM44" s="529"/>
      <c r="AN44" s="534" t="s">
        <v>215</v>
      </c>
      <c r="AO44" s="535"/>
      <c r="AP44" s="535"/>
      <c r="AQ44" s="535"/>
      <c r="AR44" s="536"/>
    </row>
    <row r="45" spans="1:44" ht="25.5" customHeight="1">
      <c r="A45" s="393" t="s">
        <v>336</v>
      </c>
      <c r="B45" s="393"/>
      <c r="C45" s="394"/>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20"/>
    </row>
    <row r="46" spans="1:44" ht="15">
      <c r="A46" s="160" t="s">
        <v>231</v>
      </c>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row>
    <row r="47" spans="1:44" ht="15">
      <c r="A47" s="532">
        <v>15</v>
      </c>
      <c r="B47" s="532"/>
      <c r="C47" s="532"/>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32"/>
      <c r="AL47" s="532"/>
      <c r="AM47" s="532"/>
      <c r="AN47" s="532"/>
      <c r="AO47" s="532"/>
      <c r="AP47" s="532"/>
      <c r="AQ47" s="532"/>
      <c r="AR47" s="532"/>
    </row>
  </sheetData>
  <sheetProtection selectLockedCells="1"/>
  <mergeCells count="221">
    <mergeCell ref="J44:L44"/>
    <mergeCell ref="M44:O44"/>
    <mergeCell ref="P44:R44"/>
    <mergeCell ref="S44:U44"/>
    <mergeCell ref="V44:X44"/>
    <mergeCell ref="Y42:AA42"/>
    <mergeCell ref="J43:L43"/>
    <mergeCell ref="P43:R43"/>
    <mergeCell ref="AE43:AG43"/>
    <mergeCell ref="J42:L42"/>
    <mergeCell ref="AA22:AE22"/>
    <mergeCell ref="AF22:AR22"/>
    <mergeCell ref="F21:V23"/>
    <mergeCell ref="A21:E23"/>
    <mergeCell ref="A33:I33"/>
    <mergeCell ref="M33:O33"/>
    <mergeCell ref="P33:R33"/>
    <mergeCell ref="S33:U33"/>
    <mergeCell ref="AH33:AJ33"/>
    <mergeCell ref="AK33:AM33"/>
    <mergeCell ref="AM24:AN24"/>
    <mergeCell ref="AP24:AQ24"/>
    <mergeCell ref="AM25:AN25"/>
    <mergeCell ref="AP25:AQ25"/>
    <mergeCell ref="AA24:AL24"/>
    <mergeCell ref="AA25:AL25"/>
    <mergeCell ref="AH43:AJ43"/>
    <mergeCell ref="AK43:AM43"/>
    <mergeCell ref="AH42:AJ42"/>
    <mergeCell ref="AK42:AM42"/>
    <mergeCell ref="M43:O43"/>
    <mergeCell ref="AK41:AM41"/>
    <mergeCell ref="AA20:AE20"/>
    <mergeCell ref="AN44:AR44"/>
    <mergeCell ref="AN43:AR43"/>
    <mergeCell ref="AN42:AR42"/>
    <mergeCell ref="AH44:AJ44"/>
    <mergeCell ref="AH41:AJ41"/>
    <mergeCell ref="AK44:AM44"/>
    <mergeCell ref="AK39:AM39"/>
    <mergeCell ref="M42:O42"/>
    <mergeCell ref="P42:R42"/>
    <mergeCell ref="S42:U42"/>
    <mergeCell ref="V42:X42"/>
    <mergeCell ref="AB42:AD42"/>
    <mergeCell ref="AH40:AJ40"/>
    <mergeCell ref="AK40:AM40"/>
    <mergeCell ref="AE39:AG39"/>
    <mergeCell ref="AH39:AJ39"/>
    <mergeCell ref="AK37:AM37"/>
    <mergeCell ref="A1:N1"/>
    <mergeCell ref="A20:E20"/>
    <mergeCell ref="A24:E25"/>
    <mergeCell ref="AA21:AE21"/>
    <mergeCell ref="AA23:AE23"/>
    <mergeCell ref="V33:X33"/>
    <mergeCell ref="Y33:AA33"/>
    <mergeCell ref="Y44:AA44"/>
    <mergeCell ref="AB44:AD44"/>
    <mergeCell ref="AE44:AG44"/>
    <mergeCell ref="V43:X43"/>
    <mergeCell ref="AE41:AG41"/>
    <mergeCell ref="AE40:AG40"/>
    <mergeCell ref="AE42:AG42"/>
    <mergeCell ref="Y43:AA43"/>
    <mergeCell ref="AB43:AD43"/>
    <mergeCell ref="J40:L40"/>
    <mergeCell ref="M40:O40"/>
    <mergeCell ref="P40:R40"/>
    <mergeCell ref="S40:U40"/>
    <mergeCell ref="V40:X40"/>
    <mergeCell ref="Y40:AA40"/>
    <mergeCell ref="AB40:AD40"/>
    <mergeCell ref="S43:U43"/>
    <mergeCell ref="J41:L41"/>
    <mergeCell ref="M41:O41"/>
    <mergeCell ref="P41:R41"/>
    <mergeCell ref="S41:U41"/>
    <mergeCell ref="V41:X41"/>
    <mergeCell ref="Y41:AA41"/>
    <mergeCell ref="AB41:AD41"/>
    <mergeCell ref="J39:L39"/>
    <mergeCell ref="M39:O39"/>
    <mergeCell ref="P39:R39"/>
    <mergeCell ref="S39:U39"/>
    <mergeCell ref="V39:X39"/>
    <mergeCell ref="Y39:AA39"/>
    <mergeCell ref="AB39:AD39"/>
    <mergeCell ref="AK38:AM38"/>
    <mergeCell ref="J37:L37"/>
    <mergeCell ref="M37:O37"/>
    <mergeCell ref="P37:R37"/>
    <mergeCell ref="S37:U37"/>
    <mergeCell ref="V37:X37"/>
    <mergeCell ref="Y37:AA37"/>
    <mergeCell ref="AB37:AD37"/>
    <mergeCell ref="AE37:AG37"/>
    <mergeCell ref="AH37:AJ37"/>
    <mergeCell ref="J38:L38"/>
    <mergeCell ref="M38:O38"/>
    <mergeCell ref="P38:R38"/>
    <mergeCell ref="S38:U38"/>
    <mergeCell ref="V38:X38"/>
    <mergeCell ref="Y38:AA38"/>
    <mergeCell ref="AB38:AD38"/>
    <mergeCell ref="AE38:AG38"/>
    <mergeCell ref="AH38:AJ38"/>
    <mergeCell ref="P36:R36"/>
    <mergeCell ref="S36:U36"/>
    <mergeCell ref="V36:X36"/>
    <mergeCell ref="Y36:AA36"/>
    <mergeCell ref="AB36:AD36"/>
    <mergeCell ref="AE36:AG36"/>
    <mergeCell ref="AH36:AJ36"/>
    <mergeCell ref="AK36:AM36"/>
    <mergeCell ref="J35:L35"/>
    <mergeCell ref="M35:O35"/>
    <mergeCell ref="P35:R35"/>
    <mergeCell ref="S35:U35"/>
    <mergeCell ref="V35:X35"/>
    <mergeCell ref="Y35:AA35"/>
    <mergeCell ref="AB35:AD35"/>
    <mergeCell ref="AE35:AG35"/>
    <mergeCell ref="AH35:AJ35"/>
    <mergeCell ref="AK35:AM35"/>
    <mergeCell ref="J36:L36"/>
    <mergeCell ref="M36:O36"/>
    <mergeCell ref="AE34:AG34"/>
    <mergeCell ref="AH34:AJ34"/>
    <mergeCell ref="AK31:AM31"/>
    <mergeCell ref="J32:L32"/>
    <mergeCell ref="M32:O32"/>
    <mergeCell ref="P32:R32"/>
    <mergeCell ref="S32:U32"/>
    <mergeCell ref="V32:X32"/>
    <mergeCell ref="Y32:AA32"/>
    <mergeCell ref="AB32:AD32"/>
    <mergeCell ref="M31:O31"/>
    <mergeCell ref="P31:R31"/>
    <mergeCell ref="S31:U31"/>
    <mergeCell ref="Y31:AA31"/>
    <mergeCell ref="AB31:AD31"/>
    <mergeCell ref="AE32:AG32"/>
    <mergeCell ref="AH32:AJ32"/>
    <mergeCell ref="AK32:AM32"/>
    <mergeCell ref="AK34:AM34"/>
    <mergeCell ref="J34:L34"/>
    <mergeCell ref="M34:O34"/>
    <mergeCell ref="P34:R34"/>
    <mergeCell ref="A2:AR2"/>
    <mergeCell ref="A19:AR19"/>
    <mergeCell ref="AB30:AD30"/>
    <mergeCell ref="AE30:AG30"/>
    <mergeCell ref="AH30:AJ30"/>
    <mergeCell ref="A43:I43"/>
    <mergeCell ref="A27:I30"/>
    <mergeCell ref="J30:L30"/>
    <mergeCell ref="M30:O30"/>
    <mergeCell ref="AF20:AR20"/>
    <mergeCell ref="A41:I41"/>
    <mergeCell ref="A42:I42"/>
    <mergeCell ref="V27:AA29"/>
    <mergeCell ref="P27:U29"/>
    <mergeCell ref="J27:O29"/>
    <mergeCell ref="AN36:AR36"/>
    <mergeCell ref="AN34:AR34"/>
    <mergeCell ref="A35:B40"/>
    <mergeCell ref="C35:I35"/>
    <mergeCell ref="C36:I36"/>
    <mergeCell ref="C37:I37"/>
    <mergeCell ref="C38:I38"/>
    <mergeCell ref="F20:V20"/>
    <mergeCell ref="W20:Z23"/>
    <mergeCell ref="AL3:AM3"/>
    <mergeCell ref="AO3:AP3"/>
    <mergeCell ref="AI3:AJ3"/>
    <mergeCell ref="A47:AR47"/>
    <mergeCell ref="P30:R30"/>
    <mergeCell ref="S30:U30"/>
    <mergeCell ref="V30:X30"/>
    <mergeCell ref="Y30:AA30"/>
    <mergeCell ref="A44:I44"/>
    <mergeCell ref="AK30:AM30"/>
    <mergeCell ref="AN27:AR30"/>
    <mergeCell ref="C40:I40"/>
    <mergeCell ref="AN35:AR35"/>
    <mergeCell ref="AN33:AR33"/>
    <mergeCell ref="AN32:AR32"/>
    <mergeCell ref="AN31:AR31"/>
    <mergeCell ref="AN41:AR41"/>
    <mergeCell ref="AN40:AR40"/>
    <mergeCell ref="AN39:AR39"/>
    <mergeCell ref="AN38:AR38"/>
    <mergeCell ref="AN37:AR37"/>
    <mergeCell ref="C39:I39"/>
    <mergeCell ref="J33:L33"/>
    <mergeCell ref="A31:I31"/>
    <mergeCell ref="D45:AR45"/>
    <mergeCell ref="AF8:AL8"/>
    <mergeCell ref="AE9:AR10"/>
    <mergeCell ref="AI13:AR13"/>
    <mergeCell ref="AI14:AR14"/>
    <mergeCell ref="AG15:AR15"/>
    <mergeCell ref="A32:I32"/>
    <mergeCell ref="A34:I34"/>
    <mergeCell ref="V31:X31"/>
    <mergeCell ref="W24:Z25"/>
    <mergeCell ref="F24:V25"/>
    <mergeCell ref="AB33:AD33"/>
    <mergeCell ref="AE33:AG33"/>
    <mergeCell ref="AF21:AR21"/>
    <mergeCell ref="AF23:AR23"/>
    <mergeCell ref="AH27:AM29"/>
    <mergeCell ref="AB27:AG29"/>
    <mergeCell ref="J31:L31"/>
    <mergeCell ref="AE31:AG31"/>
    <mergeCell ref="AH31:AJ31"/>
    <mergeCell ref="S34:U34"/>
    <mergeCell ref="V34:X34"/>
    <mergeCell ref="Y34:AA34"/>
    <mergeCell ref="AB34:AD34"/>
  </mergeCells>
  <phoneticPr fontId="7"/>
  <conditionalFormatting sqref="F20:V25">
    <cfRule type="containsBlanks" dxfId="21" priority="7">
      <formula>LEN(TRIM(F20))=0</formula>
    </cfRule>
  </conditionalFormatting>
  <conditionalFormatting sqref="AA24:AA25">
    <cfRule type="containsBlanks" dxfId="20" priority="4">
      <formula>LEN(TRIM(AA24))=0</formula>
    </cfRule>
    <cfRule type="containsBlanks" dxfId="19" priority="5">
      <formula>LEN(TRIM(AA24))=0</formula>
    </cfRule>
  </conditionalFormatting>
  <conditionalFormatting sqref="AE9:AR10">
    <cfRule type="containsBlanks" dxfId="18" priority="10">
      <formula>LEN(TRIM(AE9))=0</formula>
    </cfRule>
  </conditionalFormatting>
  <conditionalFormatting sqref="AF8:AL8">
    <cfRule type="containsBlanks" dxfId="17" priority="11">
      <formula>LEN(TRIM(AF8))=0</formula>
    </cfRule>
  </conditionalFormatting>
  <conditionalFormatting sqref="AF20:AR23">
    <cfRule type="containsBlanks" dxfId="16" priority="6">
      <formula>LEN(TRIM(AF20))=0</formula>
    </cfRule>
  </conditionalFormatting>
  <conditionalFormatting sqref="AG15:AR15">
    <cfRule type="containsBlanks" dxfId="15" priority="8">
      <formula>LEN(TRIM(AG15))=0</formula>
    </cfRule>
  </conditionalFormatting>
  <conditionalFormatting sqref="AI3:AJ3 AL3:AM3 AO3:AP3">
    <cfRule type="containsBlanks" dxfId="14" priority="3">
      <formula>LEN(TRIM(AI3))=0</formula>
    </cfRule>
  </conditionalFormatting>
  <conditionalFormatting sqref="AI13:AR14">
    <cfRule type="containsBlanks" dxfId="13" priority="9">
      <formula>LEN(TRIM(AI13))=0</formula>
    </cfRule>
  </conditionalFormatting>
  <conditionalFormatting sqref="AM24:AM25 AO24:AP25 AR24:AR25">
    <cfRule type="containsBlanks" dxfId="12" priority="2">
      <formula>LEN(TRIM(AM24))=0</formula>
    </cfRule>
  </conditionalFormatting>
  <conditionalFormatting sqref="AM24:AN25 AP24:AQ25">
    <cfRule type="containsBlanks" dxfId="11" priority="1">
      <formula>LEN(TRIM(AM24))=0</formula>
    </cfRule>
  </conditionalFormatting>
  <pageMargins left="0.39370078740157483" right="0.39370078740157483" top="0.39370078740157483" bottom="0.39370078740157483" header="0.31496062992125984" footer="0.31496062992125984"/>
  <pageSetup paperSize="9" scale="98"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AJ48"/>
  <sheetViews>
    <sheetView view="pageBreakPreview" zoomScaleNormal="100" zoomScaleSheetLayoutView="100" workbookViewId="0">
      <selection activeCell="G9" sqref="G9"/>
    </sheetView>
  </sheetViews>
  <sheetFormatPr defaultRowHeight="15"/>
  <cols>
    <col min="1" max="1" width="1" style="34" customWidth="1"/>
    <col min="2" max="2" width="4.875" style="34" customWidth="1"/>
    <col min="3" max="3" width="2.625" style="34" hidden="1" customWidth="1"/>
    <col min="4" max="4" width="10.125" style="34" hidden="1" customWidth="1"/>
    <col min="5" max="5" width="7.625" style="34" hidden="1" customWidth="1"/>
    <col min="6" max="6" width="3.125" style="34" hidden="1" customWidth="1"/>
    <col min="7" max="7" width="6.625" style="34" customWidth="1"/>
    <col min="8" max="8" width="16.25" style="34" customWidth="1"/>
    <col min="9" max="9" width="7.625" style="34" customWidth="1"/>
    <col min="10" max="10" width="3.125" style="34" customWidth="1"/>
    <col min="11" max="11" width="6.625" style="34" customWidth="1"/>
    <col min="12" max="12" width="16.25" style="34" customWidth="1"/>
    <col min="13" max="13" width="7.625" style="34" customWidth="1"/>
    <col min="14" max="14" width="3.125" style="34" customWidth="1"/>
    <col min="15" max="15" width="8.625" style="34" customWidth="1"/>
    <col min="16" max="16" width="14.625" style="34" customWidth="1"/>
    <col min="17" max="17" width="1" style="35" customWidth="1"/>
    <col min="18" max="18" width="4.875" style="35" customWidth="1"/>
    <col min="19" max="22" width="0" style="35" hidden="1" customWidth="1"/>
    <col min="23" max="23" width="6.625" style="35" customWidth="1"/>
    <col min="24" max="24" width="16.25" style="35" customWidth="1"/>
    <col min="25" max="25" width="7.625" style="35" customWidth="1"/>
    <col min="26" max="26" width="3.125" style="35" customWidth="1"/>
    <col min="27" max="27" width="6.625" style="35" customWidth="1"/>
    <col min="28" max="28" width="16.25" style="35" customWidth="1"/>
    <col min="29" max="29" width="7.625" style="35" customWidth="1"/>
    <col min="30" max="30" width="3.125" style="35" customWidth="1"/>
    <col min="31" max="31" width="10.625" style="35" customWidth="1"/>
    <col min="32" max="32" width="12.625" style="35" customWidth="1"/>
    <col min="33" max="34" width="9" style="35"/>
    <col min="35" max="35" width="0" style="35" hidden="1" customWidth="1"/>
    <col min="36" max="36" width="9" style="35" hidden="1" customWidth="1"/>
    <col min="37" max="16384" width="9" style="35"/>
  </cols>
  <sheetData>
    <row r="1" spans="1:32" ht="18" customHeight="1">
      <c r="B1" s="34" t="s">
        <v>25</v>
      </c>
      <c r="Q1" s="34"/>
      <c r="R1" s="34" t="s">
        <v>25</v>
      </c>
      <c r="S1" s="34"/>
      <c r="T1" s="34"/>
      <c r="U1" s="34"/>
      <c r="V1" s="34"/>
      <c r="W1" s="34"/>
      <c r="X1" s="34"/>
      <c r="Y1" s="34"/>
      <c r="Z1" s="34"/>
      <c r="AA1" s="34"/>
      <c r="AB1" s="34"/>
      <c r="AC1" s="34"/>
      <c r="AD1" s="34"/>
      <c r="AE1" s="34"/>
      <c r="AF1" s="34"/>
    </row>
    <row r="2" spans="1:32" ht="15.75">
      <c r="I2" s="36"/>
      <c r="M2" s="588"/>
      <c r="N2" s="588"/>
      <c r="O2" s="590"/>
      <c r="P2" s="590"/>
      <c r="Q2" s="34"/>
      <c r="R2" s="34"/>
      <c r="S2" s="34"/>
      <c r="T2" s="34"/>
      <c r="U2" s="34"/>
      <c r="V2" s="34"/>
      <c r="W2" s="34"/>
      <c r="X2" s="34"/>
      <c r="Y2" s="36"/>
      <c r="Z2" s="34"/>
      <c r="AA2" s="34"/>
      <c r="AB2" s="34"/>
      <c r="AC2" s="588"/>
      <c r="AD2" s="588"/>
      <c r="AE2" s="641"/>
      <c r="AF2" s="641"/>
    </row>
    <row r="3" spans="1:32" ht="5.25" customHeight="1">
      <c r="B3" s="596"/>
      <c r="C3" s="596"/>
      <c r="D3" s="596"/>
      <c r="E3" s="597"/>
      <c r="F3" s="597"/>
      <c r="G3" s="597"/>
      <c r="H3" s="597"/>
      <c r="I3" s="598"/>
      <c r="J3" s="598"/>
      <c r="K3" s="598"/>
      <c r="Q3" s="34"/>
      <c r="R3" s="596"/>
      <c r="S3" s="596"/>
      <c r="T3" s="596"/>
      <c r="U3" s="597"/>
      <c r="V3" s="597"/>
      <c r="W3" s="597"/>
      <c r="X3" s="597"/>
      <c r="Y3" s="598"/>
      <c r="Z3" s="598"/>
      <c r="AA3" s="598"/>
      <c r="AB3" s="34"/>
      <c r="AC3" s="34"/>
      <c r="AD3" s="34"/>
      <c r="AE3" s="34"/>
      <c r="AF3" s="34"/>
    </row>
    <row r="4" spans="1:32" ht="30.75" customHeight="1">
      <c r="B4" s="623" t="s">
        <v>37</v>
      </c>
      <c r="C4" s="613"/>
      <c r="D4" s="613"/>
      <c r="E4" s="613"/>
      <c r="F4" s="613"/>
      <c r="G4" s="614"/>
      <c r="H4" s="623" t="str">
        <f>IF(自然の家使用許可申請書!AI13=0," ",自然の家使用許可申請書!AI13)</f>
        <v xml:space="preserve"> </v>
      </c>
      <c r="I4" s="613"/>
      <c r="J4" s="613"/>
      <c r="K4" s="614"/>
      <c r="L4" s="37" t="s">
        <v>36</v>
      </c>
      <c r="M4" s="647" t="str">
        <f>IF(自然の家使用許可申請書!AA24=0," ",自然の家使用許可申請書!AA24)</f>
        <v xml:space="preserve"> </v>
      </c>
      <c r="N4" s="648"/>
      <c r="O4" s="648"/>
      <c r="P4" s="400" t="str">
        <f>IF(自然の家使用許可申請書!AA25=0," ",自然の家使用許可申請書!AA25)</f>
        <v xml:space="preserve"> </v>
      </c>
      <c r="Q4" s="34"/>
      <c r="R4" s="623" t="s">
        <v>37</v>
      </c>
      <c r="S4" s="613"/>
      <c r="T4" s="613"/>
      <c r="U4" s="613"/>
      <c r="V4" s="613"/>
      <c r="W4" s="614"/>
      <c r="X4" s="642" t="s">
        <v>41</v>
      </c>
      <c r="Y4" s="613"/>
      <c r="Z4" s="613"/>
      <c r="AA4" s="614"/>
      <c r="AB4" s="37" t="s">
        <v>36</v>
      </c>
      <c r="AC4" s="643" t="s">
        <v>362</v>
      </c>
      <c r="AD4" s="644"/>
      <c r="AE4" s="644"/>
      <c r="AF4" s="645"/>
    </row>
    <row r="5" spans="1:32" ht="13.5" customHeight="1">
      <c r="B5" s="38"/>
      <c r="C5" s="38"/>
      <c r="D5" s="38"/>
      <c r="E5" s="38"/>
      <c r="F5" s="38"/>
      <c r="G5" s="38"/>
      <c r="H5" s="38"/>
      <c r="I5" s="38"/>
      <c r="J5" s="38"/>
      <c r="K5" s="38"/>
      <c r="L5" s="38"/>
      <c r="M5" s="39"/>
      <c r="N5" s="39"/>
      <c r="O5" s="39"/>
      <c r="P5" s="39"/>
      <c r="Q5" s="34"/>
      <c r="R5" s="38"/>
      <c r="S5" s="38"/>
      <c r="T5" s="38"/>
      <c r="U5" s="38"/>
      <c r="V5" s="38"/>
      <c r="W5" s="38"/>
      <c r="X5" s="40"/>
      <c r="Y5" s="38"/>
      <c r="Z5" s="38"/>
      <c r="AA5" s="38"/>
      <c r="AB5" s="38"/>
      <c r="AC5" s="41"/>
      <c r="AD5" s="41"/>
      <c r="AE5" s="41"/>
      <c r="AF5" s="41"/>
    </row>
    <row r="6" spans="1:32" ht="28.5">
      <c r="B6" s="624" t="s">
        <v>0</v>
      </c>
      <c r="C6" s="624"/>
      <c r="D6" s="624"/>
      <c r="E6" s="624"/>
      <c r="F6" s="624"/>
      <c r="G6" s="624"/>
      <c r="H6" s="624"/>
      <c r="I6" s="624"/>
      <c r="J6" s="624"/>
      <c r="K6" s="624"/>
      <c r="L6" s="624"/>
      <c r="M6" s="624"/>
      <c r="N6" s="624"/>
      <c r="O6" s="624"/>
      <c r="P6" s="624"/>
      <c r="Q6" s="34"/>
      <c r="R6" s="624" t="s">
        <v>525</v>
      </c>
      <c r="S6" s="624"/>
      <c r="T6" s="624"/>
      <c r="U6" s="624"/>
      <c r="V6" s="624"/>
      <c r="W6" s="624"/>
      <c r="X6" s="624"/>
      <c r="Y6" s="624"/>
      <c r="Z6" s="624"/>
      <c r="AA6" s="624"/>
      <c r="AB6" s="624"/>
      <c r="AC6" s="624"/>
      <c r="AD6" s="624"/>
      <c r="AE6" s="624"/>
      <c r="AF6" s="624"/>
    </row>
    <row r="7" spans="1:32" ht="12.75" customHeight="1">
      <c r="B7" s="42"/>
      <c r="C7" s="42"/>
      <c r="D7" s="42"/>
      <c r="E7" s="42"/>
      <c r="F7" s="42"/>
      <c r="G7" s="42"/>
      <c r="H7" s="42"/>
      <c r="I7" s="42"/>
      <c r="J7" s="42"/>
      <c r="K7" s="42"/>
      <c r="L7" s="42"/>
      <c r="M7" s="42"/>
      <c r="N7" s="42"/>
      <c r="O7" s="42"/>
      <c r="P7" s="42"/>
      <c r="Q7" s="34"/>
      <c r="R7" s="42"/>
      <c r="S7" s="42"/>
      <c r="T7" s="42"/>
      <c r="U7" s="42"/>
      <c r="V7" s="42"/>
      <c r="W7" s="42"/>
      <c r="X7" s="42"/>
      <c r="Y7" s="42"/>
      <c r="Z7" s="42"/>
      <c r="AA7" s="42"/>
      <c r="AB7" s="42"/>
      <c r="AC7" s="42"/>
      <c r="AD7" s="42"/>
      <c r="AE7" s="42"/>
      <c r="AF7" s="42"/>
    </row>
    <row r="8" spans="1:32" ht="24.75" customHeight="1">
      <c r="B8" s="43" t="s">
        <v>17</v>
      </c>
      <c r="Q8" s="34"/>
      <c r="R8" s="43" t="s">
        <v>17</v>
      </c>
      <c r="S8" s="34"/>
      <c r="T8" s="34"/>
      <c r="U8" s="34"/>
      <c r="V8" s="34"/>
      <c r="W8" s="34"/>
      <c r="X8" s="34"/>
      <c r="Y8" s="34"/>
      <c r="Z8" s="34"/>
      <c r="AA8" s="34"/>
      <c r="AB8" s="34"/>
      <c r="AC8" s="34"/>
      <c r="AD8" s="34"/>
      <c r="AE8" s="34"/>
      <c r="AF8" s="34"/>
    </row>
    <row r="9" spans="1:32" s="44" customFormat="1" ht="24.75" customHeight="1">
      <c r="B9" s="43"/>
      <c r="C9" s="43"/>
      <c r="D9" s="43"/>
      <c r="E9" s="43"/>
      <c r="F9" s="43"/>
      <c r="G9" s="408" t="b">
        <v>0</v>
      </c>
      <c r="H9" s="43" t="s">
        <v>631</v>
      </c>
      <c r="I9" s="43"/>
      <c r="J9" s="43"/>
      <c r="K9" s="43"/>
      <c r="L9" s="43"/>
      <c r="M9" s="43"/>
      <c r="N9" s="43"/>
      <c r="O9" s="43"/>
      <c r="P9" s="43"/>
      <c r="R9" s="43"/>
      <c r="S9" s="43"/>
      <c r="T9" s="43"/>
      <c r="U9" s="43"/>
      <c r="V9" s="43"/>
      <c r="W9" s="420" t="b">
        <v>1</v>
      </c>
      <c r="X9" s="43" t="s">
        <v>631</v>
      </c>
      <c r="Y9" s="43"/>
      <c r="Z9" s="43"/>
      <c r="AA9" s="43"/>
      <c r="AB9" s="43"/>
      <c r="AC9" s="43"/>
      <c r="AD9" s="43"/>
      <c r="AE9" s="43"/>
      <c r="AF9" s="43"/>
    </row>
    <row r="10" spans="1:32" s="44" customFormat="1" ht="24.75" customHeight="1">
      <c r="B10" s="43"/>
      <c r="C10" s="43"/>
      <c r="D10" s="43"/>
      <c r="E10" s="43"/>
      <c r="F10" s="43"/>
      <c r="G10" s="408" t="b">
        <v>0</v>
      </c>
      <c r="H10" s="43" t="s">
        <v>632</v>
      </c>
      <c r="I10" s="43"/>
      <c r="J10" s="45" t="s">
        <v>630</v>
      </c>
      <c r="K10" s="43"/>
      <c r="L10" s="43"/>
      <c r="M10" s="43"/>
      <c r="N10" s="43"/>
      <c r="O10" s="43"/>
      <c r="P10" s="43"/>
      <c r="R10" s="43"/>
      <c r="S10" s="43"/>
      <c r="T10" s="43"/>
      <c r="U10" s="43"/>
      <c r="V10" s="43"/>
      <c r="W10" s="396" t="b">
        <v>0</v>
      </c>
      <c r="X10" s="43" t="s">
        <v>632</v>
      </c>
      <c r="Y10" s="43"/>
      <c r="Z10" s="45" t="s">
        <v>44</v>
      </c>
      <c r="AA10" s="43"/>
      <c r="AB10" s="43"/>
      <c r="AC10" s="43"/>
      <c r="AD10" s="43"/>
      <c r="AE10" s="43"/>
      <c r="AF10" s="43"/>
    </row>
    <row r="11" spans="1:32" ht="8.25" customHeight="1">
      <c r="L11" s="45"/>
      <c r="Q11" s="34"/>
      <c r="R11" s="34"/>
      <c r="S11" s="34"/>
      <c r="T11" s="34"/>
      <c r="U11" s="34"/>
      <c r="V11" s="34"/>
      <c r="W11" s="34"/>
      <c r="X11" s="34"/>
      <c r="Y11" s="34"/>
      <c r="Z11" s="34"/>
      <c r="AA11" s="34"/>
      <c r="AB11" s="45"/>
      <c r="AC11" s="34"/>
      <c r="AD11" s="34"/>
      <c r="AE11" s="34"/>
      <c r="AF11" s="34"/>
    </row>
    <row r="12" spans="1:32" ht="30" customHeight="1">
      <c r="B12" s="646" t="s">
        <v>1</v>
      </c>
      <c r="C12" s="646"/>
      <c r="D12" s="646"/>
      <c r="E12" s="646"/>
      <c r="F12" s="646"/>
      <c r="G12" s="646"/>
      <c r="H12" s="646"/>
      <c r="I12" s="646"/>
      <c r="J12" s="646"/>
      <c r="K12" s="46" t="s">
        <v>372</v>
      </c>
      <c r="L12" s="46"/>
      <c r="M12" s="46"/>
      <c r="N12" s="46"/>
      <c r="O12" s="46"/>
      <c r="P12" s="46"/>
      <c r="Q12" s="34"/>
      <c r="R12" s="646" t="s">
        <v>1</v>
      </c>
      <c r="S12" s="646"/>
      <c r="T12" s="646"/>
      <c r="U12" s="646"/>
      <c r="V12" s="646"/>
      <c r="W12" s="646"/>
      <c r="X12" s="646"/>
      <c r="Y12" s="646"/>
      <c r="Z12" s="646"/>
      <c r="AA12" s="46" t="s">
        <v>26</v>
      </c>
      <c r="AB12" s="46"/>
      <c r="AC12" s="46"/>
      <c r="AD12" s="46"/>
      <c r="AE12" s="46"/>
      <c r="AF12" s="46"/>
    </row>
    <row r="13" spans="1:32" ht="30" customHeight="1">
      <c r="B13" s="47"/>
      <c r="C13" s="599" t="s">
        <v>13</v>
      </c>
      <c r="D13" s="599"/>
      <c r="E13" s="599"/>
      <c r="F13" s="599"/>
      <c r="G13" s="600" t="s">
        <v>33</v>
      </c>
      <c r="H13" s="600"/>
      <c r="I13" s="600"/>
      <c r="J13" s="600"/>
      <c r="K13" s="600" t="s">
        <v>34</v>
      </c>
      <c r="L13" s="600"/>
      <c r="M13" s="600"/>
      <c r="N13" s="600"/>
      <c r="O13" s="599" t="s">
        <v>16</v>
      </c>
      <c r="P13" s="599"/>
      <c r="Q13" s="34"/>
      <c r="R13" s="47"/>
      <c r="S13" s="599" t="s">
        <v>13</v>
      </c>
      <c r="T13" s="599"/>
      <c r="U13" s="599"/>
      <c r="V13" s="599"/>
      <c r="W13" s="600" t="s">
        <v>33</v>
      </c>
      <c r="X13" s="600"/>
      <c r="Y13" s="600"/>
      <c r="Z13" s="600"/>
      <c r="AA13" s="600" t="s">
        <v>34</v>
      </c>
      <c r="AB13" s="600"/>
      <c r="AC13" s="600"/>
      <c r="AD13" s="600"/>
      <c r="AE13" s="599" t="s">
        <v>16</v>
      </c>
      <c r="AF13" s="599"/>
    </row>
    <row r="14" spans="1:32" ht="30" customHeight="1">
      <c r="A14" s="48"/>
      <c r="B14" s="49" t="s">
        <v>359</v>
      </c>
      <c r="C14" s="636" t="s">
        <v>12</v>
      </c>
      <c r="D14" s="636"/>
      <c r="E14" s="636"/>
      <c r="F14" s="636"/>
      <c r="G14" s="637" t="str">
        <f>IF(自然の家使用許可申請書!AA24=0," ",自然の家使用許可申請書!AA24+1)</f>
        <v xml:space="preserve"> </v>
      </c>
      <c r="H14" s="637"/>
      <c r="I14" s="637"/>
      <c r="J14" s="637"/>
      <c r="K14" s="637" t="str">
        <f>IF(自然の家使用許可申請書!AA24=0," ",自然の家使用許可申請書!AA24+2)</f>
        <v xml:space="preserve"> </v>
      </c>
      <c r="L14" s="637"/>
      <c r="M14" s="637"/>
      <c r="N14" s="637"/>
      <c r="O14" s="599"/>
      <c r="P14" s="599"/>
      <c r="Q14" s="48"/>
      <c r="R14" s="49" t="s">
        <v>360</v>
      </c>
      <c r="S14" s="636" t="s">
        <v>12</v>
      </c>
      <c r="T14" s="636"/>
      <c r="U14" s="636"/>
      <c r="V14" s="636"/>
      <c r="W14" s="650" t="s">
        <v>364</v>
      </c>
      <c r="X14" s="600"/>
      <c r="Y14" s="600"/>
      <c r="Z14" s="600"/>
      <c r="AA14" s="650" t="s">
        <v>363</v>
      </c>
      <c r="AB14" s="600"/>
      <c r="AC14" s="600"/>
      <c r="AD14" s="600"/>
      <c r="AE14" s="599"/>
      <c r="AF14" s="599"/>
    </row>
    <row r="15" spans="1:32" ht="15" customHeight="1">
      <c r="A15" s="48"/>
      <c r="B15" s="638" t="s">
        <v>3</v>
      </c>
      <c r="C15" s="64"/>
      <c r="D15" s="65"/>
      <c r="E15" s="65"/>
      <c r="F15" s="66"/>
      <c r="G15" s="405" t="s">
        <v>638</v>
      </c>
      <c r="H15" s="570"/>
      <c r="I15" s="571"/>
      <c r="J15" s="572"/>
      <c r="K15" s="405" t="s">
        <v>638</v>
      </c>
      <c r="L15" s="570"/>
      <c r="M15" s="571"/>
      <c r="N15" s="572"/>
      <c r="O15" s="606"/>
      <c r="P15" s="605"/>
      <c r="Q15" s="48"/>
      <c r="R15" s="638" t="s">
        <v>3</v>
      </c>
      <c r="S15" s="64"/>
      <c r="T15" s="65"/>
      <c r="U15" s="65"/>
      <c r="V15" s="66"/>
      <c r="W15" s="403" t="s">
        <v>638</v>
      </c>
      <c r="X15" s="580">
        <v>0.39583333333333331</v>
      </c>
      <c r="Y15" s="581"/>
      <c r="Z15" s="582"/>
      <c r="AA15" s="403" t="s">
        <v>638</v>
      </c>
      <c r="AB15" s="580">
        <v>0.39583333333333331</v>
      </c>
      <c r="AC15" s="581"/>
      <c r="AD15" s="582"/>
      <c r="AE15" s="606"/>
      <c r="AF15" s="605"/>
    </row>
    <row r="16" spans="1:32" ht="15" customHeight="1">
      <c r="A16" s="48"/>
      <c r="B16" s="631"/>
      <c r="C16" s="64"/>
      <c r="D16" s="65"/>
      <c r="E16" s="65"/>
      <c r="F16" s="66"/>
      <c r="G16" s="406" t="s">
        <v>639</v>
      </c>
      <c r="H16" s="573"/>
      <c r="I16" s="574"/>
      <c r="J16" s="575"/>
      <c r="K16" s="404" t="s">
        <v>639</v>
      </c>
      <c r="L16" s="577"/>
      <c r="M16" s="578"/>
      <c r="N16" s="579"/>
      <c r="O16" s="639"/>
      <c r="P16" s="640"/>
      <c r="Q16" s="48"/>
      <c r="R16" s="631"/>
      <c r="S16" s="64"/>
      <c r="T16" s="65"/>
      <c r="U16" s="65"/>
      <c r="V16" s="66"/>
      <c r="W16" s="403" t="s">
        <v>639</v>
      </c>
      <c r="X16" s="580">
        <v>0.4375</v>
      </c>
      <c r="Y16" s="581"/>
      <c r="Z16" s="582"/>
      <c r="AA16" s="403" t="s">
        <v>639</v>
      </c>
      <c r="AB16" s="580">
        <v>0.4375</v>
      </c>
      <c r="AC16" s="581"/>
      <c r="AD16" s="582"/>
      <c r="AE16" s="639"/>
      <c r="AF16" s="640"/>
    </row>
    <row r="17" spans="1:36" ht="15" customHeight="1">
      <c r="A17" s="48"/>
      <c r="B17" s="632"/>
      <c r="C17" s="584"/>
      <c r="D17" s="585"/>
      <c r="E17" s="585"/>
      <c r="F17" s="586"/>
      <c r="G17" s="404" t="s">
        <v>640</v>
      </c>
      <c r="H17" s="576"/>
      <c r="I17" s="576"/>
      <c r="J17" s="576"/>
      <c r="K17" s="403" t="s">
        <v>640</v>
      </c>
      <c r="L17" s="576"/>
      <c r="M17" s="576"/>
      <c r="N17" s="576"/>
      <c r="O17" s="607"/>
      <c r="P17" s="608"/>
      <c r="Q17" s="48"/>
      <c r="R17" s="632"/>
      <c r="S17" s="584"/>
      <c r="T17" s="585"/>
      <c r="U17" s="585"/>
      <c r="V17" s="586"/>
      <c r="W17" s="403" t="s">
        <v>640</v>
      </c>
      <c r="X17" s="583" t="s">
        <v>635</v>
      </c>
      <c r="Y17" s="583"/>
      <c r="Z17" s="583"/>
      <c r="AA17" s="403" t="s">
        <v>640</v>
      </c>
      <c r="AB17" s="583" t="s">
        <v>635</v>
      </c>
      <c r="AC17" s="583"/>
      <c r="AD17" s="583"/>
      <c r="AE17" s="607"/>
      <c r="AF17" s="608"/>
    </row>
    <row r="18" spans="1:36" ht="30" customHeight="1">
      <c r="A18" s="48"/>
      <c r="B18" s="601" t="s">
        <v>11</v>
      </c>
      <c r="C18" s="47"/>
      <c r="D18" s="51"/>
      <c r="E18" s="52"/>
      <c r="F18" s="53"/>
      <c r="G18" s="49" t="s">
        <v>4</v>
      </c>
      <c r="H18" s="51" t="s">
        <v>5</v>
      </c>
      <c r="I18" s="399"/>
      <c r="J18" s="53" t="s">
        <v>6</v>
      </c>
      <c r="K18" s="49" t="s">
        <v>4</v>
      </c>
      <c r="L18" s="51" t="s">
        <v>5</v>
      </c>
      <c r="M18" s="397"/>
      <c r="N18" s="53" t="s">
        <v>6</v>
      </c>
      <c r="O18" s="617" t="s">
        <v>38</v>
      </c>
      <c r="P18" s="618"/>
      <c r="Q18" s="48"/>
      <c r="R18" s="649" t="s">
        <v>11</v>
      </c>
      <c r="S18" s="47"/>
      <c r="T18" s="51"/>
      <c r="U18" s="52"/>
      <c r="V18" s="53"/>
      <c r="W18" s="49" t="s">
        <v>4</v>
      </c>
      <c r="X18" s="51" t="s">
        <v>5</v>
      </c>
      <c r="Y18" s="52"/>
      <c r="Z18" s="53" t="s">
        <v>6</v>
      </c>
      <c r="AA18" s="49" t="s">
        <v>4</v>
      </c>
      <c r="AB18" s="51" t="s">
        <v>5</v>
      </c>
      <c r="AC18" s="52"/>
      <c r="AD18" s="53" t="s">
        <v>6</v>
      </c>
      <c r="AE18" s="617" t="s">
        <v>38</v>
      </c>
      <c r="AF18" s="618"/>
      <c r="AJ18" s="35" t="s">
        <v>635</v>
      </c>
    </row>
    <row r="19" spans="1:36" ht="30" customHeight="1">
      <c r="A19" s="48"/>
      <c r="B19" s="602"/>
      <c r="C19" s="47"/>
      <c r="D19" s="51"/>
      <c r="E19" s="52"/>
      <c r="F19" s="53"/>
      <c r="G19" s="49" t="s">
        <v>7</v>
      </c>
      <c r="H19" s="51" t="s">
        <v>8</v>
      </c>
      <c r="I19" s="397"/>
      <c r="J19" s="53" t="s">
        <v>6</v>
      </c>
      <c r="K19" s="49" t="s">
        <v>7</v>
      </c>
      <c r="L19" s="402" t="s">
        <v>8</v>
      </c>
      <c r="M19" s="397"/>
      <c r="N19" s="53" t="s">
        <v>6</v>
      </c>
      <c r="O19" s="619"/>
      <c r="P19" s="620"/>
      <c r="Q19" s="48"/>
      <c r="R19" s="649"/>
      <c r="S19" s="47"/>
      <c r="T19" s="51"/>
      <c r="U19" s="52"/>
      <c r="V19" s="53"/>
      <c r="W19" s="49" t="s">
        <v>7</v>
      </c>
      <c r="X19" s="51" t="s">
        <v>8</v>
      </c>
      <c r="Y19" s="54">
        <v>62</v>
      </c>
      <c r="Z19" s="53" t="s">
        <v>6</v>
      </c>
      <c r="AA19" s="49" t="s">
        <v>7</v>
      </c>
      <c r="AB19" s="51" t="s">
        <v>8</v>
      </c>
      <c r="AC19" s="54">
        <v>62</v>
      </c>
      <c r="AD19" s="53" t="s">
        <v>6</v>
      </c>
      <c r="AE19" s="619"/>
      <c r="AF19" s="620"/>
      <c r="AJ19" s="35" t="s">
        <v>636</v>
      </c>
    </row>
    <row r="20" spans="1:36" ht="30" customHeight="1">
      <c r="A20" s="48"/>
      <c r="B20" s="602"/>
      <c r="C20" s="47"/>
      <c r="D20" s="51"/>
      <c r="E20" s="52"/>
      <c r="F20" s="53"/>
      <c r="G20" s="49" t="s">
        <v>9</v>
      </c>
      <c r="H20" s="51" t="s">
        <v>10</v>
      </c>
      <c r="I20" s="397"/>
      <c r="J20" s="53" t="s">
        <v>6</v>
      </c>
      <c r="K20" s="49" t="s">
        <v>9</v>
      </c>
      <c r="L20" s="51" t="s">
        <v>10</v>
      </c>
      <c r="M20" s="397"/>
      <c r="N20" s="53" t="s">
        <v>6</v>
      </c>
      <c r="O20" s="619"/>
      <c r="P20" s="620"/>
      <c r="Q20" s="48"/>
      <c r="R20" s="649"/>
      <c r="S20" s="47"/>
      <c r="T20" s="51"/>
      <c r="U20" s="52"/>
      <c r="V20" s="53"/>
      <c r="W20" s="49" t="s">
        <v>9</v>
      </c>
      <c r="X20" s="51" t="s">
        <v>10</v>
      </c>
      <c r="Y20" s="52"/>
      <c r="Z20" s="53" t="s">
        <v>6</v>
      </c>
      <c r="AA20" s="49" t="s">
        <v>9</v>
      </c>
      <c r="AB20" s="51" t="s">
        <v>10</v>
      </c>
      <c r="AC20" s="52"/>
      <c r="AD20" s="53" t="s">
        <v>6</v>
      </c>
      <c r="AE20" s="619"/>
      <c r="AF20" s="620"/>
      <c r="AJ20" s="35" t="s">
        <v>637</v>
      </c>
    </row>
    <row r="21" spans="1:36" ht="30" customHeight="1">
      <c r="A21" s="48"/>
      <c r="B21" s="602"/>
      <c r="C21" s="55"/>
      <c r="D21" s="56"/>
      <c r="E21" s="57"/>
      <c r="F21" s="58"/>
      <c r="G21" s="59" t="s">
        <v>28</v>
      </c>
      <c r="H21" s="56" t="s">
        <v>27</v>
      </c>
      <c r="I21" s="398"/>
      <c r="J21" s="58" t="s">
        <v>6</v>
      </c>
      <c r="K21" s="59" t="s">
        <v>29</v>
      </c>
      <c r="L21" s="56" t="s">
        <v>27</v>
      </c>
      <c r="M21" s="398"/>
      <c r="N21" s="58" t="s">
        <v>6</v>
      </c>
      <c r="O21" s="619"/>
      <c r="P21" s="620"/>
      <c r="Q21" s="48"/>
      <c r="R21" s="649"/>
      <c r="S21" s="55"/>
      <c r="T21" s="56"/>
      <c r="U21" s="57"/>
      <c r="V21" s="58"/>
      <c r="W21" s="59" t="s">
        <v>28</v>
      </c>
      <c r="X21" s="56" t="s">
        <v>27</v>
      </c>
      <c r="Y21" s="60">
        <v>4</v>
      </c>
      <c r="Z21" s="58" t="s">
        <v>6</v>
      </c>
      <c r="AA21" s="59" t="s">
        <v>29</v>
      </c>
      <c r="AB21" s="56" t="s">
        <v>27</v>
      </c>
      <c r="AC21" s="60">
        <v>4</v>
      </c>
      <c r="AD21" s="58" t="s">
        <v>6</v>
      </c>
      <c r="AE21" s="619"/>
      <c r="AF21" s="620"/>
    </row>
    <row r="22" spans="1:36" ht="30" customHeight="1">
      <c r="A22" s="48"/>
      <c r="B22" s="602"/>
      <c r="C22" s="55"/>
      <c r="D22" s="56"/>
      <c r="E22" s="57"/>
      <c r="F22" s="58"/>
      <c r="G22" s="59" t="s">
        <v>30</v>
      </c>
      <c r="H22" s="61" t="s">
        <v>35</v>
      </c>
      <c r="I22" s="398"/>
      <c r="J22" s="58" t="s">
        <v>32</v>
      </c>
      <c r="K22" s="59" t="s">
        <v>30</v>
      </c>
      <c r="L22" s="61" t="s">
        <v>35</v>
      </c>
      <c r="M22" s="398"/>
      <c r="N22" s="58" t="s">
        <v>32</v>
      </c>
      <c r="O22" s="619"/>
      <c r="P22" s="620"/>
      <c r="Q22" s="48"/>
      <c r="R22" s="649"/>
      <c r="S22" s="55"/>
      <c r="T22" s="56"/>
      <c r="U22" s="57"/>
      <c r="V22" s="58"/>
      <c r="W22" s="59" t="s">
        <v>30</v>
      </c>
      <c r="X22" s="61" t="s">
        <v>35</v>
      </c>
      <c r="Y22" s="60">
        <v>6</v>
      </c>
      <c r="Z22" s="58" t="s">
        <v>32</v>
      </c>
      <c r="AA22" s="59" t="s">
        <v>30</v>
      </c>
      <c r="AB22" s="61" t="s">
        <v>35</v>
      </c>
      <c r="AC22" s="60">
        <v>6</v>
      </c>
      <c r="AD22" s="58" t="s">
        <v>32</v>
      </c>
      <c r="AE22" s="619"/>
      <c r="AF22" s="620"/>
    </row>
    <row r="23" spans="1:36" ht="30" customHeight="1">
      <c r="A23" s="48"/>
      <c r="B23" s="602"/>
      <c r="C23" s="55"/>
      <c r="D23" s="56"/>
      <c r="E23" s="57"/>
      <c r="F23" s="58"/>
      <c r="G23" s="49" t="s">
        <v>24</v>
      </c>
      <c r="H23" s="62" t="s">
        <v>31</v>
      </c>
      <c r="I23" s="397"/>
      <c r="J23" s="53" t="s">
        <v>6</v>
      </c>
      <c r="K23" s="49" t="s">
        <v>24</v>
      </c>
      <c r="L23" s="62" t="s">
        <v>31</v>
      </c>
      <c r="M23" s="397"/>
      <c r="N23" s="53" t="s">
        <v>6</v>
      </c>
      <c r="O23" s="619"/>
      <c r="P23" s="620"/>
      <c r="Q23" s="48"/>
      <c r="R23" s="649"/>
      <c r="S23" s="55"/>
      <c r="T23" s="56"/>
      <c r="U23" s="57"/>
      <c r="V23" s="58"/>
      <c r="W23" s="49" t="s">
        <v>24</v>
      </c>
      <c r="X23" s="62" t="s">
        <v>31</v>
      </c>
      <c r="Y23" s="54">
        <v>1</v>
      </c>
      <c r="Z23" s="53" t="s">
        <v>6</v>
      </c>
      <c r="AA23" s="49" t="s">
        <v>24</v>
      </c>
      <c r="AB23" s="62" t="s">
        <v>31</v>
      </c>
      <c r="AC23" s="54">
        <v>1</v>
      </c>
      <c r="AD23" s="53" t="s">
        <v>6</v>
      </c>
      <c r="AE23" s="619"/>
      <c r="AF23" s="620"/>
    </row>
    <row r="24" spans="1:36" ht="30" customHeight="1">
      <c r="A24" s="48"/>
      <c r="B24" s="603"/>
      <c r="C24" s="49"/>
      <c r="D24" s="62"/>
      <c r="E24" s="52"/>
      <c r="F24" s="53"/>
      <c r="G24" s="627" t="s">
        <v>40</v>
      </c>
      <c r="H24" s="628"/>
      <c r="I24" s="52" t="str">
        <f>IF(SUM(I18:I23)=0," ",SUM(I18:I23))</f>
        <v xml:space="preserve"> </v>
      </c>
      <c r="J24" s="53" t="s">
        <v>6</v>
      </c>
      <c r="K24" s="627" t="s">
        <v>40</v>
      </c>
      <c r="L24" s="628"/>
      <c r="M24" s="52" t="str">
        <f>IF(SUM(M18:M23)=0," ",SUM(M18:M23))</f>
        <v xml:space="preserve"> </v>
      </c>
      <c r="N24" s="53" t="s">
        <v>6</v>
      </c>
      <c r="O24" s="621"/>
      <c r="P24" s="622"/>
      <c r="Q24" s="48"/>
      <c r="R24" s="649"/>
      <c r="S24" s="49"/>
      <c r="T24" s="62"/>
      <c r="U24" s="52"/>
      <c r="V24" s="53"/>
      <c r="W24" s="627" t="s">
        <v>40</v>
      </c>
      <c r="X24" s="628"/>
      <c r="Y24" s="54">
        <v>73</v>
      </c>
      <c r="Z24" s="53" t="s">
        <v>6</v>
      </c>
      <c r="AA24" s="627" t="s">
        <v>40</v>
      </c>
      <c r="AB24" s="628"/>
      <c r="AC24" s="54">
        <v>73</v>
      </c>
      <c r="AD24" s="53" t="s">
        <v>6</v>
      </c>
      <c r="AE24" s="621"/>
      <c r="AF24" s="622"/>
    </row>
    <row r="25" spans="1:36" ht="9" customHeight="1">
      <c r="B25" s="50"/>
      <c r="C25" s="50"/>
      <c r="D25" s="50"/>
      <c r="E25" s="50"/>
      <c r="F25" s="50"/>
      <c r="G25" s="50"/>
      <c r="H25" s="50"/>
      <c r="I25" s="50"/>
      <c r="J25" s="50"/>
      <c r="K25" s="50"/>
      <c r="L25" s="50"/>
      <c r="M25" s="50"/>
      <c r="N25" s="50"/>
      <c r="O25" s="50"/>
      <c r="P25" s="50"/>
      <c r="Q25" s="34"/>
      <c r="R25" s="50"/>
      <c r="S25" s="50"/>
      <c r="T25" s="50"/>
      <c r="U25" s="50"/>
      <c r="V25" s="50"/>
      <c r="W25" s="50"/>
      <c r="X25" s="50"/>
      <c r="Y25" s="50"/>
      <c r="Z25" s="50"/>
      <c r="AA25" s="50"/>
      <c r="AB25" s="50"/>
      <c r="AC25" s="50"/>
      <c r="AD25" s="50"/>
      <c r="AE25" s="50"/>
      <c r="AF25" s="50"/>
    </row>
    <row r="26" spans="1:36" ht="9" customHeight="1">
      <c r="B26" s="50"/>
      <c r="C26" s="50"/>
      <c r="D26" s="50"/>
      <c r="E26" s="50"/>
      <c r="F26" s="50"/>
      <c r="G26" s="50"/>
      <c r="H26" s="50"/>
      <c r="I26" s="50"/>
      <c r="J26" s="50"/>
      <c r="K26" s="50"/>
      <c r="L26" s="50"/>
      <c r="M26" s="50"/>
      <c r="N26" s="50"/>
      <c r="O26" s="50"/>
      <c r="P26" s="50"/>
      <c r="Q26" s="34"/>
      <c r="R26" s="50"/>
      <c r="S26" s="50"/>
      <c r="T26" s="50"/>
      <c r="U26" s="50"/>
      <c r="V26" s="50"/>
      <c r="W26" s="50"/>
      <c r="X26" s="50"/>
      <c r="Y26" s="50"/>
      <c r="Z26" s="50"/>
      <c r="AA26" s="50"/>
      <c r="AB26" s="50"/>
      <c r="AC26" s="50"/>
      <c r="AD26" s="50"/>
      <c r="AE26" s="50"/>
      <c r="AF26" s="50"/>
    </row>
    <row r="27" spans="1:36" ht="18.75">
      <c r="B27" s="63" t="s">
        <v>18</v>
      </c>
      <c r="C27" s="50"/>
      <c r="D27" s="50"/>
      <c r="E27" s="50"/>
      <c r="I27" s="50"/>
      <c r="J27" s="50"/>
      <c r="K27" s="50" t="s">
        <v>39</v>
      </c>
      <c r="L27" s="50"/>
      <c r="M27" s="50"/>
      <c r="N27" s="50"/>
      <c r="O27" s="50"/>
      <c r="P27" s="50"/>
      <c r="Q27" s="34"/>
      <c r="R27" s="63" t="s">
        <v>18</v>
      </c>
      <c r="S27" s="50"/>
      <c r="T27" s="50"/>
      <c r="U27" s="50"/>
      <c r="V27" s="34"/>
      <c r="W27" s="34"/>
      <c r="X27" s="34"/>
      <c r="Y27" s="50"/>
      <c r="Z27" s="50"/>
      <c r="AA27" s="76" t="s">
        <v>39</v>
      </c>
      <c r="AB27" s="50"/>
      <c r="AC27" s="50"/>
      <c r="AD27" s="50"/>
      <c r="AE27" s="50"/>
      <c r="AF27" s="50"/>
    </row>
    <row r="28" spans="1:36" ht="30" customHeight="1">
      <c r="B28" s="55"/>
      <c r="C28" s="604" t="s">
        <v>13</v>
      </c>
      <c r="D28" s="604"/>
      <c r="E28" s="604"/>
      <c r="F28" s="605"/>
      <c r="G28" s="600" t="s">
        <v>33</v>
      </c>
      <c r="H28" s="600"/>
      <c r="I28" s="600"/>
      <c r="J28" s="600"/>
      <c r="K28" s="600" t="s">
        <v>34</v>
      </c>
      <c r="L28" s="600"/>
      <c r="M28" s="600"/>
      <c r="N28" s="600"/>
      <c r="O28" s="606" t="s">
        <v>16</v>
      </c>
      <c r="P28" s="605"/>
      <c r="Q28" s="34"/>
      <c r="R28" s="55"/>
      <c r="S28" s="653" t="s">
        <v>13</v>
      </c>
      <c r="T28" s="654"/>
      <c r="U28" s="654"/>
      <c r="V28" s="655"/>
      <c r="W28" s="653" t="s">
        <v>14</v>
      </c>
      <c r="X28" s="654"/>
      <c r="Y28" s="654"/>
      <c r="Z28" s="655"/>
      <c r="AA28" s="653" t="s">
        <v>15</v>
      </c>
      <c r="AB28" s="654"/>
      <c r="AC28" s="654"/>
      <c r="AD28" s="655"/>
      <c r="AE28" s="606" t="s">
        <v>16</v>
      </c>
      <c r="AF28" s="605"/>
    </row>
    <row r="29" spans="1:36" ht="30" customHeight="1">
      <c r="B29" s="49" t="s">
        <v>2</v>
      </c>
      <c r="C29" s="609" t="s">
        <v>12</v>
      </c>
      <c r="D29" s="610"/>
      <c r="E29" s="610"/>
      <c r="F29" s="611"/>
      <c r="G29" s="612" t="str">
        <f>IF(G14=0," ",G14)</f>
        <v xml:space="preserve"> </v>
      </c>
      <c r="H29" s="613"/>
      <c r="I29" s="613"/>
      <c r="J29" s="614"/>
      <c r="K29" s="612" t="str">
        <f>IF(K14=0," ",K14)</f>
        <v xml:space="preserve"> </v>
      </c>
      <c r="L29" s="613"/>
      <c r="M29" s="613"/>
      <c r="N29" s="614"/>
      <c r="O29" s="607"/>
      <c r="P29" s="608"/>
      <c r="Q29" s="34"/>
      <c r="R29" s="49" t="s">
        <v>2</v>
      </c>
      <c r="S29" s="609" t="s">
        <v>12</v>
      </c>
      <c r="T29" s="610"/>
      <c r="U29" s="610"/>
      <c r="V29" s="611"/>
      <c r="W29" s="656" t="s">
        <v>364</v>
      </c>
      <c r="X29" s="636"/>
      <c r="Y29" s="636"/>
      <c r="Z29" s="636"/>
      <c r="AA29" s="656" t="s">
        <v>363</v>
      </c>
      <c r="AB29" s="636"/>
      <c r="AC29" s="636"/>
      <c r="AD29" s="636"/>
      <c r="AE29" s="607"/>
      <c r="AF29" s="608"/>
    </row>
    <row r="30" spans="1:36" ht="30" customHeight="1">
      <c r="B30" s="629"/>
      <c r="C30" s="64"/>
      <c r="D30" s="65"/>
      <c r="E30" s="65"/>
      <c r="F30" s="66"/>
      <c r="G30" s="407" t="b">
        <v>0</v>
      </c>
      <c r="H30" s="634" t="s">
        <v>42</v>
      </c>
      <c r="I30" s="634"/>
      <c r="J30" s="635"/>
      <c r="K30" s="407" t="b">
        <v>0</v>
      </c>
      <c r="L30" s="634" t="s">
        <v>42</v>
      </c>
      <c r="M30" s="634"/>
      <c r="N30" s="635"/>
      <c r="O30" s="617" t="s">
        <v>629</v>
      </c>
      <c r="P30" s="618"/>
      <c r="Q30" s="34"/>
      <c r="R30" s="629"/>
      <c r="S30" s="64"/>
      <c r="T30" s="65"/>
      <c r="U30" s="65"/>
      <c r="V30" s="66"/>
      <c r="W30" s="421" t="b">
        <v>1</v>
      </c>
      <c r="X30" s="634" t="s">
        <v>42</v>
      </c>
      <c r="Y30" s="634"/>
      <c r="Z30" s="635"/>
      <c r="AA30" s="395" t="b">
        <v>0</v>
      </c>
      <c r="AB30" s="634" t="s">
        <v>42</v>
      </c>
      <c r="AC30" s="634"/>
      <c r="AD30" s="635"/>
      <c r="AE30" s="617" t="s">
        <v>629</v>
      </c>
      <c r="AF30" s="618"/>
    </row>
    <row r="31" spans="1:36" ht="30" customHeight="1">
      <c r="B31" s="630"/>
      <c r="C31" s="64"/>
      <c r="D31" s="65"/>
      <c r="E31" s="65"/>
      <c r="F31" s="66"/>
      <c r="G31" s="407" t="b">
        <v>1</v>
      </c>
      <c r="H31" s="634" t="s">
        <v>43</v>
      </c>
      <c r="I31" s="634"/>
      <c r="J31" s="635"/>
      <c r="K31" s="407" t="b">
        <v>0</v>
      </c>
      <c r="L31" s="634" t="s">
        <v>43</v>
      </c>
      <c r="M31" s="634"/>
      <c r="N31" s="635"/>
      <c r="O31" s="621"/>
      <c r="P31" s="622"/>
      <c r="Q31" s="34"/>
      <c r="R31" s="630"/>
      <c r="S31" s="64"/>
      <c r="T31" s="65"/>
      <c r="U31" s="65"/>
      <c r="V31" s="66"/>
      <c r="W31" s="395" t="b">
        <v>0</v>
      </c>
      <c r="X31" s="634" t="s">
        <v>43</v>
      </c>
      <c r="Y31" s="634"/>
      <c r="Z31" s="635"/>
      <c r="AA31" s="421" t="b">
        <v>1</v>
      </c>
      <c r="AB31" s="634" t="s">
        <v>43</v>
      </c>
      <c r="AC31" s="634"/>
      <c r="AD31" s="635"/>
      <c r="AE31" s="621"/>
      <c r="AF31" s="622"/>
    </row>
    <row r="32" spans="1:36" ht="30" customHeight="1">
      <c r="B32" s="55" t="s">
        <v>23</v>
      </c>
      <c r="C32" s="615" t="s">
        <v>19</v>
      </c>
      <c r="D32" s="616"/>
      <c r="E32" s="57"/>
      <c r="F32" s="58" t="s">
        <v>6</v>
      </c>
      <c r="G32" s="616" t="s">
        <v>19</v>
      </c>
      <c r="H32" s="616"/>
      <c r="I32" s="398"/>
      <c r="J32" s="58" t="s">
        <v>6</v>
      </c>
      <c r="K32" s="616" t="s">
        <v>19</v>
      </c>
      <c r="L32" s="616"/>
      <c r="M32" s="398"/>
      <c r="N32" s="58" t="s">
        <v>6</v>
      </c>
      <c r="O32" s="617"/>
      <c r="P32" s="618"/>
      <c r="Q32" s="34"/>
      <c r="R32" s="59" t="s">
        <v>23</v>
      </c>
      <c r="S32" s="615" t="s">
        <v>19</v>
      </c>
      <c r="T32" s="616"/>
      <c r="U32" s="57"/>
      <c r="V32" s="58" t="s">
        <v>6</v>
      </c>
      <c r="W32" s="616" t="s">
        <v>19</v>
      </c>
      <c r="X32" s="616"/>
      <c r="Y32" s="60">
        <v>73</v>
      </c>
      <c r="Z32" s="58" t="s">
        <v>6</v>
      </c>
      <c r="AA32" s="616" t="s">
        <v>19</v>
      </c>
      <c r="AB32" s="616"/>
      <c r="AC32" s="60">
        <v>73</v>
      </c>
      <c r="AD32" s="58" t="s">
        <v>6</v>
      </c>
      <c r="AE32" s="617"/>
      <c r="AF32" s="618"/>
    </row>
    <row r="33" spans="2:32" ht="30" customHeight="1">
      <c r="B33" s="631" t="s">
        <v>357</v>
      </c>
      <c r="C33" s="633" t="s">
        <v>20</v>
      </c>
      <c r="D33" s="591"/>
      <c r="E33" s="67"/>
      <c r="F33" s="68" t="s">
        <v>21</v>
      </c>
      <c r="G33" s="591" t="s">
        <v>20</v>
      </c>
      <c r="H33" s="591"/>
      <c r="I33" s="401" t="str">
        <f>IF(I32=0," ",I32*1000)</f>
        <v xml:space="preserve"> </v>
      </c>
      <c r="J33" s="68" t="s">
        <v>21</v>
      </c>
      <c r="K33" s="591" t="s">
        <v>20</v>
      </c>
      <c r="L33" s="591"/>
      <c r="M33" s="401" t="str">
        <f>IF(M32=0," ",M32*1000)</f>
        <v xml:space="preserve"> </v>
      </c>
      <c r="N33" s="68" t="s">
        <v>21</v>
      </c>
      <c r="O33" s="619"/>
      <c r="P33" s="620"/>
      <c r="Q33" s="34"/>
      <c r="R33" s="657" t="s">
        <v>357</v>
      </c>
      <c r="S33" s="633" t="s">
        <v>20</v>
      </c>
      <c r="T33" s="591"/>
      <c r="U33" s="67"/>
      <c r="V33" s="68" t="s">
        <v>21</v>
      </c>
      <c r="W33" s="69" t="s">
        <v>20</v>
      </c>
      <c r="X33" s="651">
        <v>73000</v>
      </c>
      <c r="Y33" s="652"/>
      <c r="Z33" s="68" t="s">
        <v>21</v>
      </c>
      <c r="AA33" s="69" t="s">
        <v>20</v>
      </c>
      <c r="AB33" s="651">
        <v>73000</v>
      </c>
      <c r="AC33" s="652"/>
      <c r="AD33" s="68" t="s">
        <v>21</v>
      </c>
      <c r="AE33" s="619"/>
      <c r="AF33" s="620"/>
    </row>
    <row r="34" spans="2:32" ht="30" customHeight="1">
      <c r="B34" s="632"/>
      <c r="C34" s="70" t="s">
        <v>22</v>
      </c>
      <c r="D34" s="71"/>
      <c r="E34" s="71"/>
      <c r="F34" s="72"/>
      <c r="G34" s="625" t="s">
        <v>410</v>
      </c>
      <c r="H34" s="626"/>
      <c r="I34" s="626"/>
      <c r="J34" s="73"/>
      <c r="K34" s="625" t="s">
        <v>410</v>
      </c>
      <c r="L34" s="626"/>
      <c r="M34" s="626"/>
      <c r="N34" s="72"/>
      <c r="O34" s="621"/>
      <c r="P34" s="622"/>
      <c r="Q34" s="34"/>
      <c r="R34" s="630"/>
      <c r="S34" s="70" t="s">
        <v>22</v>
      </c>
      <c r="T34" s="71"/>
      <c r="U34" s="71"/>
      <c r="V34" s="72"/>
      <c r="W34" s="625" t="s">
        <v>410</v>
      </c>
      <c r="X34" s="626"/>
      <c r="Y34" s="626"/>
      <c r="Z34" s="73"/>
      <c r="AA34" s="625" t="s">
        <v>410</v>
      </c>
      <c r="AB34" s="626"/>
      <c r="AC34" s="626"/>
      <c r="AD34" s="72"/>
      <c r="AE34" s="621"/>
      <c r="AF34" s="622"/>
    </row>
    <row r="35" spans="2:32">
      <c r="G35" s="34" t="s">
        <v>387</v>
      </c>
      <c r="Q35" s="34"/>
      <c r="R35" s="34"/>
      <c r="S35" s="34"/>
      <c r="T35" s="34"/>
      <c r="U35" s="34"/>
      <c r="V35" s="34"/>
      <c r="W35" s="34" t="s">
        <v>387</v>
      </c>
      <c r="X35" s="34"/>
      <c r="Y35" s="34"/>
      <c r="Z35" s="34"/>
      <c r="AA35" s="34"/>
      <c r="AB35" s="34"/>
      <c r="AC35" s="34"/>
      <c r="AD35" s="34"/>
      <c r="AE35" s="34"/>
      <c r="AF35" s="34"/>
    </row>
    <row r="36" spans="2:32">
      <c r="G36" s="34" t="s">
        <v>388</v>
      </c>
      <c r="Q36" s="34"/>
      <c r="R36" s="34"/>
      <c r="S36" s="34"/>
      <c r="T36" s="34"/>
      <c r="U36" s="34"/>
      <c r="V36" s="34"/>
      <c r="W36" s="34" t="s">
        <v>388</v>
      </c>
      <c r="X36" s="34"/>
      <c r="Y36" s="34"/>
      <c r="Z36" s="34"/>
      <c r="AA36" s="34"/>
      <c r="AB36" s="34"/>
      <c r="AC36" s="34"/>
      <c r="AD36" s="34"/>
      <c r="AE36" s="34"/>
      <c r="AF36" s="34"/>
    </row>
    <row r="37" spans="2:32" ht="21" customHeight="1">
      <c r="B37" s="587"/>
      <c r="C37" s="587"/>
      <c r="D37" s="587"/>
      <c r="E37" s="587"/>
      <c r="F37" s="587"/>
      <c r="G37" s="587"/>
      <c r="H37" s="587"/>
      <c r="I37" s="587"/>
      <c r="J37" s="587"/>
      <c r="K37" s="587"/>
      <c r="L37" s="587"/>
      <c r="M37" s="587"/>
      <c r="N37" s="587"/>
      <c r="O37" s="587"/>
      <c r="P37" s="587"/>
      <c r="Q37" s="34"/>
      <c r="R37" s="587"/>
      <c r="S37" s="587"/>
      <c r="T37" s="587"/>
      <c r="U37" s="587"/>
      <c r="V37" s="587"/>
      <c r="W37" s="587"/>
      <c r="X37" s="587"/>
      <c r="Y37" s="587"/>
      <c r="Z37" s="587"/>
      <c r="AA37" s="587"/>
      <c r="AB37" s="587"/>
      <c r="AC37" s="587"/>
      <c r="AD37" s="587"/>
      <c r="AE37" s="587"/>
      <c r="AF37" s="587"/>
    </row>
    <row r="38" spans="2:32" ht="15.75">
      <c r="B38" s="588"/>
      <c r="C38" s="588"/>
      <c r="D38" s="588"/>
      <c r="E38" s="588"/>
      <c r="F38" s="588"/>
      <c r="G38" s="588"/>
      <c r="H38" s="588"/>
      <c r="I38" s="588"/>
      <c r="J38" s="588"/>
      <c r="K38" s="588"/>
      <c r="L38" s="588"/>
      <c r="M38" s="588"/>
      <c r="N38" s="588"/>
      <c r="O38" s="588"/>
      <c r="P38" s="588"/>
      <c r="Q38" s="34"/>
      <c r="R38" s="588"/>
      <c r="S38" s="588"/>
      <c r="T38" s="588"/>
      <c r="U38" s="588"/>
      <c r="V38" s="588"/>
      <c r="W38" s="588"/>
      <c r="X38" s="588"/>
      <c r="Y38" s="588"/>
      <c r="Z38" s="588"/>
      <c r="AA38" s="588"/>
      <c r="AB38" s="588"/>
      <c r="AC38" s="588"/>
      <c r="AD38" s="588"/>
      <c r="AE38" s="588"/>
      <c r="AF38" s="588"/>
    </row>
    <row r="39" spans="2:32" ht="18" customHeight="1">
      <c r="B39" s="589">
        <v>1</v>
      </c>
      <c r="C39" s="589"/>
      <c r="D39" s="589"/>
      <c r="E39" s="589"/>
      <c r="F39" s="589"/>
      <c r="G39" s="589"/>
      <c r="H39" s="589"/>
      <c r="I39" s="589"/>
      <c r="J39" s="589"/>
      <c r="K39" s="589"/>
      <c r="L39" s="589"/>
      <c r="M39" s="589"/>
      <c r="N39" s="589"/>
      <c r="O39" s="589"/>
      <c r="P39" s="589"/>
      <c r="Q39" s="34"/>
      <c r="R39" s="587">
        <v>2</v>
      </c>
      <c r="S39" s="587"/>
      <c r="T39" s="587"/>
      <c r="U39" s="587"/>
      <c r="V39" s="587"/>
      <c r="W39" s="587"/>
      <c r="X39" s="587"/>
      <c r="Y39" s="587"/>
      <c r="Z39" s="587"/>
      <c r="AA39" s="587"/>
      <c r="AB39" s="587"/>
      <c r="AC39" s="587"/>
      <c r="AD39" s="587"/>
      <c r="AE39" s="587"/>
      <c r="AF39" s="587"/>
    </row>
    <row r="40" spans="2:32" ht="18" customHeight="1">
      <c r="B40" s="74"/>
      <c r="C40" s="593"/>
      <c r="D40" s="593"/>
      <c r="E40" s="593"/>
      <c r="F40" s="593"/>
      <c r="G40" s="589"/>
      <c r="H40" s="589"/>
      <c r="I40" s="589"/>
      <c r="J40" s="589"/>
      <c r="K40" s="589"/>
      <c r="L40" s="589"/>
      <c r="M40" s="589"/>
      <c r="N40" s="589"/>
      <c r="O40" s="75"/>
      <c r="P40" s="75"/>
    </row>
    <row r="41" spans="2:32" ht="21" customHeight="1">
      <c r="B41" s="594"/>
      <c r="C41" s="591"/>
      <c r="D41" s="591"/>
      <c r="E41" s="591"/>
      <c r="F41" s="591"/>
      <c r="G41" s="591"/>
      <c r="H41" s="591"/>
      <c r="I41" s="591"/>
      <c r="J41" s="591"/>
      <c r="K41" s="591"/>
      <c r="L41" s="591"/>
      <c r="M41" s="591"/>
      <c r="N41" s="591"/>
      <c r="O41" s="592"/>
      <c r="P41" s="592"/>
    </row>
    <row r="42" spans="2:32" ht="21" customHeight="1">
      <c r="B42" s="594"/>
      <c r="C42" s="590"/>
      <c r="D42" s="590"/>
      <c r="E42" s="590"/>
      <c r="F42" s="67"/>
      <c r="G42" s="590"/>
      <c r="H42" s="590"/>
      <c r="I42" s="590"/>
      <c r="J42" s="67"/>
      <c r="K42" s="590"/>
      <c r="L42" s="590"/>
      <c r="M42" s="590"/>
      <c r="N42" s="67"/>
      <c r="O42" s="592"/>
      <c r="P42" s="592"/>
    </row>
    <row r="43" spans="2:32" ht="21" customHeight="1">
      <c r="B43" s="594"/>
      <c r="C43" s="591"/>
      <c r="D43" s="591"/>
      <c r="E43" s="591"/>
      <c r="F43" s="591"/>
      <c r="G43" s="591"/>
      <c r="H43" s="591"/>
      <c r="I43" s="591"/>
      <c r="J43" s="591"/>
      <c r="K43" s="591"/>
      <c r="L43" s="591"/>
      <c r="M43" s="591"/>
      <c r="N43" s="591"/>
      <c r="O43" s="592"/>
      <c r="P43" s="592"/>
    </row>
    <row r="44" spans="2:32" ht="21" customHeight="1">
      <c r="B44" s="594"/>
      <c r="C44" s="590"/>
      <c r="D44" s="590"/>
      <c r="E44" s="590"/>
      <c r="F44" s="67"/>
      <c r="G44" s="590"/>
      <c r="H44" s="590"/>
      <c r="I44" s="590"/>
      <c r="J44" s="67"/>
      <c r="K44" s="590"/>
      <c r="L44" s="590"/>
      <c r="M44" s="590"/>
      <c r="N44" s="67"/>
      <c r="O44" s="592"/>
      <c r="P44" s="592"/>
    </row>
    <row r="45" spans="2:32" ht="21" customHeight="1">
      <c r="B45" s="594"/>
      <c r="C45" s="591"/>
      <c r="D45" s="591"/>
      <c r="E45" s="591"/>
      <c r="F45" s="591"/>
      <c r="G45" s="591"/>
      <c r="H45" s="591"/>
      <c r="I45" s="591"/>
      <c r="J45" s="591"/>
      <c r="K45" s="591"/>
      <c r="L45" s="591"/>
      <c r="M45" s="591"/>
      <c r="N45" s="591"/>
      <c r="O45" s="592"/>
      <c r="P45" s="592"/>
    </row>
    <row r="46" spans="2:32" ht="21" customHeight="1">
      <c r="B46" s="594"/>
      <c r="C46" s="590"/>
      <c r="D46" s="590"/>
      <c r="E46" s="590"/>
      <c r="F46" s="67"/>
      <c r="G46" s="590"/>
      <c r="H46" s="590"/>
      <c r="I46" s="590"/>
      <c r="J46" s="67"/>
      <c r="K46" s="590"/>
      <c r="L46" s="590"/>
      <c r="M46" s="590"/>
      <c r="N46" s="67"/>
      <c r="O46" s="592"/>
      <c r="P46" s="592"/>
    </row>
    <row r="48" spans="2:32" ht="15.75">
      <c r="B48" s="595"/>
      <c r="C48" s="595"/>
      <c r="D48" s="595"/>
      <c r="E48" s="595"/>
      <c r="F48" s="595"/>
      <c r="G48" s="595"/>
      <c r="H48" s="595"/>
      <c r="I48" s="595"/>
      <c r="J48" s="595"/>
      <c r="K48" s="595"/>
      <c r="L48" s="595"/>
      <c r="M48" s="595"/>
      <c r="N48" s="595"/>
      <c r="O48" s="595"/>
      <c r="P48" s="595"/>
    </row>
  </sheetData>
  <sheetProtection sheet="1" selectLockedCells="1"/>
  <mergeCells count="136">
    <mergeCell ref="R37:AF37"/>
    <mergeCell ref="R38:AF38"/>
    <mergeCell ref="R39:AF39"/>
    <mergeCell ref="S32:T32"/>
    <mergeCell ref="W32:X32"/>
    <mergeCell ref="AA32:AB32"/>
    <mergeCell ref="AE32:AF34"/>
    <mergeCell ref="R33:R34"/>
    <mergeCell ref="S33:T33"/>
    <mergeCell ref="W34:Y34"/>
    <mergeCell ref="AA34:AC34"/>
    <mergeCell ref="R30:R31"/>
    <mergeCell ref="X30:Z30"/>
    <mergeCell ref="AB30:AD30"/>
    <mergeCell ref="AE30:AF31"/>
    <mergeCell ref="X31:Z31"/>
    <mergeCell ref="AB31:AD31"/>
    <mergeCell ref="X33:Y33"/>
    <mergeCell ref="AB33:AC33"/>
    <mergeCell ref="S28:V28"/>
    <mergeCell ref="W28:Z28"/>
    <mergeCell ref="AA28:AD28"/>
    <mergeCell ref="AE28:AF29"/>
    <mergeCell ref="S29:V29"/>
    <mergeCell ref="W29:Z29"/>
    <mergeCell ref="AA29:AD29"/>
    <mergeCell ref="R18:R24"/>
    <mergeCell ref="AE18:AF24"/>
    <mergeCell ref="W24:X24"/>
    <mergeCell ref="AA24:AB24"/>
    <mergeCell ref="R6:AF6"/>
    <mergeCell ref="R12:Z12"/>
    <mergeCell ref="S13:V13"/>
    <mergeCell ref="W13:Z13"/>
    <mergeCell ref="AA13:AD13"/>
    <mergeCell ref="AE13:AF14"/>
    <mergeCell ref="S14:V14"/>
    <mergeCell ref="W14:Z14"/>
    <mergeCell ref="AA14:AD14"/>
    <mergeCell ref="R15:R17"/>
    <mergeCell ref="AE15:AF17"/>
    <mergeCell ref="AC2:AD2"/>
    <mergeCell ref="AE2:AF2"/>
    <mergeCell ref="R3:T3"/>
    <mergeCell ref="U3:X3"/>
    <mergeCell ref="Y3:AA3"/>
    <mergeCell ref="R4:W4"/>
    <mergeCell ref="X4:AA4"/>
    <mergeCell ref="AC4:AF4"/>
    <mergeCell ref="B12:J12"/>
    <mergeCell ref="M4:O4"/>
    <mergeCell ref="O30:P31"/>
    <mergeCell ref="O18:P24"/>
    <mergeCell ref="H4:K4"/>
    <mergeCell ref="B6:P6"/>
    <mergeCell ref="K34:M34"/>
    <mergeCell ref="G34:I34"/>
    <mergeCell ref="G24:H24"/>
    <mergeCell ref="K24:L24"/>
    <mergeCell ref="B30:B31"/>
    <mergeCell ref="B4:G4"/>
    <mergeCell ref="B33:B34"/>
    <mergeCell ref="C33:D33"/>
    <mergeCell ref="G33:H33"/>
    <mergeCell ref="K33:L33"/>
    <mergeCell ref="H30:J30"/>
    <mergeCell ref="H31:J31"/>
    <mergeCell ref="L30:N30"/>
    <mergeCell ref="L31:N31"/>
    <mergeCell ref="C14:F14"/>
    <mergeCell ref="G14:J14"/>
    <mergeCell ref="K14:N14"/>
    <mergeCell ref="C17:F17"/>
    <mergeCell ref="B15:B17"/>
    <mergeCell ref="O15:P17"/>
    <mergeCell ref="C44:E44"/>
    <mergeCell ref="G44:I44"/>
    <mergeCell ref="B48:P48"/>
    <mergeCell ref="M2:N2"/>
    <mergeCell ref="O2:P2"/>
    <mergeCell ref="B3:D3"/>
    <mergeCell ref="E3:H3"/>
    <mergeCell ref="I3:K3"/>
    <mergeCell ref="C13:F13"/>
    <mergeCell ref="G13:J13"/>
    <mergeCell ref="K13:N13"/>
    <mergeCell ref="O13:P14"/>
    <mergeCell ref="B18:B24"/>
    <mergeCell ref="C28:F28"/>
    <mergeCell ref="G28:J28"/>
    <mergeCell ref="K28:N28"/>
    <mergeCell ref="O28:P29"/>
    <mergeCell ref="C29:F29"/>
    <mergeCell ref="G29:J29"/>
    <mergeCell ref="K29:N29"/>
    <mergeCell ref="C32:D32"/>
    <mergeCell ref="G32:H32"/>
    <mergeCell ref="K32:L32"/>
    <mergeCell ref="O32:P34"/>
    <mergeCell ref="B37:P37"/>
    <mergeCell ref="B38:P38"/>
    <mergeCell ref="B39:P39"/>
    <mergeCell ref="K44:M44"/>
    <mergeCell ref="C45:F45"/>
    <mergeCell ref="G45:J45"/>
    <mergeCell ref="K45:N45"/>
    <mergeCell ref="O41:P46"/>
    <mergeCell ref="C42:E42"/>
    <mergeCell ref="G42:I42"/>
    <mergeCell ref="G43:J43"/>
    <mergeCell ref="C40:F40"/>
    <mergeCell ref="G40:J40"/>
    <mergeCell ref="K40:N40"/>
    <mergeCell ref="K42:M42"/>
    <mergeCell ref="C43:F43"/>
    <mergeCell ref="B41:B46"/>
    <mergeCell ref="C41:F41"/>
    <mergeCell ref="G41:J41"/>
    <mergeCell ref="K41:N41"/>
    <mergeCell ref="C46:E46"/>
    <mergeCell ref="G46:I46"/>
    <mergeCell ref="K46:M46"/>
    <mergeCell ref="K43:N43"/>
    <mergeCell ref="H15:J15"/>
    <mergeCell ref="H16:J16"/>
    <mergeCell ref="H17:J17"/>
    <mergeCell ref="L15:N15"/>
    <mergeCell ref="L16:N16"/>
    <mergeCell ref="L17:N17"/>
    <mergeCell ref="X15:Z15"/>
    <mergeCell ref="AB15:AD15"/>
    <mergeCell ref="X16:Z16"/>
    <mergeCell ref="AB16:AD16"/>
    <mergeCell ref="X17:Z17"/>
    <mergeCell ref="AB17:AD17"/>
    <mergeCell ref="S17:V17"/>
  </mergeCells>
  <phoneticPr fontId="3"/>
  <dataValidations count="1">
    <dataValidation type="list" allowBlank="1" showInputMessage="1" showErrorMessage="1" sqref="H17:J17 L17:N17 X17:Z17 AB17:AD17" xr:uid="{C9BAE930-2E3E-4A4E-844B-44E8EEA9C936}">
      <formula1>$AJ$18:$AJ$20</formula1>
    </dataValidation>
  </dataValidations>
  <pageMargins left="0.43307086614173229" right="0.11811023622047245" top="0.35433070866141736" bottom="0.35433070866141736" header="0.31496062992125984" footer="0.31496062992125984"/>
  <pageSetup paperSize="9" scale="98" orientation="portrait" horizontalDpi="300" verticalDpi="300" r:id="rId1"/>
  <headerFooter>
    <oddHeader>&amp;R&amp;"UD デジタル 教科書体 NK,標準"宮城県蔵王自然の家</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C000"/>
    <pageSetUpPr fitToPage="1"/>
  </sheetPr>
  <dimension ref="A1:M35"/>
  <sheetViews>
    <sheetView view="pageBreakPreview" zoomScale="77" zoomScaleNormal="100" zoomScaleSheetLayoutView="77" workbookViewId="0">
      <selection activeCell="A13" sqref="A13"/>
    </sheetView>
  </sheetViews>
  <sheetFormatPr defaultRowHeight="15"/>
  <cols>
    <col min="1" max="1" width="9.375" style="35" customWidth="1"/>
    <col min="2" max="2" width="16.75" style="35" customWidth="1"/>
    <col min="3" max="3" width="4.875" style="35" customWidth="1"/>
    <col min="4" max="4" width="9" style="35" customWidth="1"/>
    <col min="5" max="5" width="3.875" style="35" customWidth="1"/>
    <col min="6" max="6" width="9" style="35" customWidth="1"/>
    <col min="7" max="7" width="3.875" style="35" customWidth="1"/>
    <col min="8" max="8" width="9" style="35" customWidth="1"/>
    <col min="9" max="9" width="3.875" style="35" customWidth="1"/>
    <col min="10" max="10" width="9" style="35" customWidth="1"/>
    <col min="11" max="11" width="15.5" style="35" customWidth="1"/>
    <col min="12" max="12" width="9" style="35"/>
    <col min="13" max="13" width="0" style="410" hidden="1" customWidth="1"/>
    <col min="14" max="16384" width="9" style="35"/>
  </cols>
  <sheetData>
    <row r="1" spans="1:11" ht="21.75" customHeight="1">
      <c r="A1" s="79" t="s">
        <v>526</v>
      </c>
      <c r="B1" s="79"/>
      <c r="H1" s="671"/>
      <c r="I1" s="671"/>
      <c r="J1" s="671"/>
      <c r="K1" s="80"/>
    </row>
    <row r="2" spans="1:11" ht="7.5" customHeight="1">
      <c r="A2" s="79"/>
      <c r="B2" s="79"/>
      <c r="H2" s="81"/>
      <c r="I2" s="81"/>
      <c r="J2" s="81"/>
      <c r="K2" s="80"/>
    </row>
    <row r="3" spans="1:11" ht="28.5">
      <c r="A3" s="676" t="s">
        <v>527</v>
      </c>
      <c r="B3" s="676"/>
      <c r="C3" s="676"/>
      <c r="D3" s="676"/>
      <c r="E3" s="676"/>
      <c r="F3" s="676"/>
      <c r="G3" s="676"/>
      <c r="H3" s="676"/>
      <c r="I3" s="676"/>
      <c r="J3" s="676"/>
      <c r="K3" s="676"/>
    </row>
    <row r="4" spans="1:11" ht="16.5" thickBot="1">
      <c r="A4" s="82" t="s">
        <v>45</v>
      </c>
      <c r="B4" s="82"/>
    </row>
    <row r="5" spans="1:11" ht="42" customHeight="1" thickBot="1">
      <c r="A5" s="669" t="s">
        <v>46</v>
      </c>
      <c r="B5" s="670"/>
      <c r="C5" s="659" t="str">
        <f>IF(自然の家使用許可申請書!AI13=0," ",自然の家使用許可申請書!AI13)</f>
        <v xml:space="preserve"> </v>
      </c>
      <c r="D5" s="660"/>
      <c r="E5" s="660"/>
      <c r="F5" s="660"/>
      <c r="G5" s="660"/>
      <c r="H5" s="660"/>
      <c r="I5" s="660"/>
      <c r="J5" s="660"/>
      <c r="K5" s="661"/>
    </row>
    <row r="6" spans="1:11" ht="42" customHeight="1" thickBot="1">
      <c r="A6" s="669" t="s">
        <v>47</v>
      </c>
      <c r="B6" s="670"/>
      <c r="C6" s="659" t="str">
        <f>IF(自然の家使用許可申請書!AI14=0," ",自然の家使用許可申請書!AI14)</f>
        <v xml:space="preserve"> </v>
      </c>
      <c r="D6" s="660"/>
      <c r="E6" s="660"/>
      <c r="F6" s="660"/>
      <c r="G6" s="660"/>
      <c r="H6" s="660"/>
      <c r="I6" s="660"/>
      <c r="J6" s="660"/>
      <c r="K6" s="661"/>
    </row>
    <row r="7" spans="1:11" ht="15" customHeight="1">
      <c r="A7" s="659" t="s">
        <v>48</v>
      </c>
      <c r="B7" s="661"/>
      <c r="C7" s="409" t="s">
        <v>641</v>
      </c>
      <c r="D7" s="692" t="str">
        <f>IF(自然の家使用許可申請書!AF8=0," ",自然の家使用許可申請書!AF8)</f>
        <v xml:space="preserve"> </v>
      </c>
      <c r="E7" s="692"/>
      <c r="F7" s="692"/>
      <c r="G7" s="692"/>
      <c r="H7" s="692"/>
      <c r="I7" s="692"/>
      <c r="J7" s="692"/>
      <c r="K7" s="693"/>
    </row>
    <row r="8" spans="1:11" ht="36.950000000000003" customHeight="1" thickBot="1">
      <c r="A8" s="688"/>
      <c r="B8" s="689"/>
      <c r="C8" s="662" t="str">
        <f>IF(自然の家使用許可申請書!AE9=0," ",自然の家使用許可申請書!AE9)</f>
        <v xml:space="preserve"> </v>
      </c>
      <c r="D8" s="663"/>
      <c r="E8" s="663"/>
      <c r="F8" s="663"/>
      <c r="G8" s="663"/>
      <c r="H8" s="663"/>
      <c r="I8" s="663"/>
      <c r="J8" s="663"/>
      <c r="K8" s="664"/>
    </row>
    <row r="9" spans="1:11" ht="42" customHeight="1" thickBot="1">
      <c r="A9" s="669" t="s">
        <v>331</v>
      </c>
      <c r="B9" s="670"/>
      <c r="C9" s="662" t="str">
        <f>IF(自然の家使用許可申請書!AG15=0," ",自然の家使用許可申請書!AG15)</f>
        <v xml:space="preserve"> </v>
      </c>
      <c r="D9" s="663"/>
      <c r="E9" s="663"/>
      <c r="F9" s="663"/>
      <c r="G9" s="663"/>
      <c r="H9" s="663"/>
      <c r="I9" s="663"/>
      <c r="J9" s="663"/>
      <c r="K9" s="664"/>
    </row>
    <row r="10" spans="1:11" ht="42" customHeight="1" thickBot="1">
      <c r="A10" s="669" t="s">
        <v>332</v>
      </c>
      <c r="B10" s="670"/>
      <c r="C10" s="662" t="str">
        <f>IF(自然の家使用許可申請書!AF22=0," ",自然の家使用許可申請書!AF22)</f>
        <v xml:space="preserve"> </v>
      </c>
      <c r="D10" s="663"/>
      <c r="E10" s="663"/>
      <c r="F10" s="663"/>
      <c r="G10" s="663"/>
      <c r="H10" s="663"/>
      <c r="I10" s="663"/>
      <c r="J10" s="663"/>
      <c r="K10" s="664"/>
    </row>
    <row r="11" spans="1:11" ht="42" customHeight="1" thickBot="1">
      <c r="A11" s="669" t="s">
        <v>389</v>
      </c>
      <c r="B11" s="670"/>
      <c r="C11" s="662" t="str">
        <f>IF(自然の家使用許可申請書!AF23=0," ",自然の家使用許可申請書!AF23)</f>
        <v xml:space="preserve"> </v>
      </c>
      <c r="D11" s="663"/>
      <c r="E11" s="663"/>
      <c r="F11" s="663"/>
      <c r="G11" s="663"/>
      <c r="H11" s="663"/>
      <c r="I11" s="663"/>
      <c r="J11" s="663"/>
      <c r="K11" s="664"/>
    </row>
    <row r="12" spans="1:11" ht="34.5" customHeight="1" thickBot="1">
      <c r="A12" s="83" t="s">
        <v>63</v>
      </c>
      <c r="B12" s="83"/>
    </row>
    <row r="13" spans="1:11" ht="42" customHeight="1" thickBot="1">
      <c r="A13" s="412" t="b">
        <v>0</v>
      </c>
      <c r="B13" s="690" t="s">
        <v>633</v>
      </c>
      <c r="C13" s="690"/>
      <c r="D13" s="690"/>
      <c r="E13" s="690"/>
      <c r="F13" s="690"/>
      <c r="G13" s="690"/>
      <c r="H13" s="690"/>
      <c r="I13" s="690"/>
      <c r="J13" s="690"/>
      <c r="K13" s="691"/>
    </row>
    <row r="14" spans="1:11" ht="41.25" customHeight="1" thickBot="1">
      <c r="A14" s="413" t="b">
        <v>0</v>
      </c>
      <c r="B14" s="690" t="s">
        <v>634</v>
      </c>
      <c r="C14" s="690"/>
      <c r="D14" s="690"/>
      <c r="E14" s="690"/>
      <c r="F14" s="690"/>
      <c r="G14" s="690"/>
      <c r="H14" s="690"/>
      <c r="I14" s="690"/>
      <c r="J14" s="690"/>
      <c r="K14" s="691"/>
    </row>
    <row r="15" spans="1:11">
      <c r="A15" s="84"/>
      <c r="B15" s="84"/>
    </row>
    <row r="16" spans="1:11" ht="15.75" thickBot="1">
      <c r="A16" s="83" t="s">
        <v>64</v>
      </c>
      <c r="B16" s="83"/>
    </row>
    <row r="17" spans="1:13">
      <c r="A17" s="659" t="s">
        <v>49</v>
      </c>
      <c r="B17" s="685" t="s">
        <v>50</v>
      </c>
      <c r="C17" s="660"/>
      <c r="D17" s="659" t="s">
        <v>51</v>
      </c>
      <c r="E17" s="661"/>
      <c r="F17" s="660" t="s">
        <v>53</v>
      </c>
      <c r="G17" s="660"/>
      <c r="H17" s="659" t="s">
        <v>55</v>
      </c>
      <c r="I17" s="661"/>
      <c r="J17" s="660" t="s">
        <v>57</v>
      </c>
      <c r="K17" s="661"/>
    </row>
    <row r="18" spans="1:13" ht="15.75" thickBot="1">
      <c r="A18" s="687"/>
      <c r="B18" s="686"/>
      <c r="C18" s="677"/>
      <c r="D18" s="687" t="s">
        <v>52</v>
      </c>
      <c r="E18" s="678"/>
      <c r="F18" s="677" t="s">
        <v>54</v>
      </c>
      <c r="G18" s="677"/>
      <c r="H18" s="687" t="s">
        <v>56</v>
      </c>
      <c r="I18" s="678"/>
      <c r="J18" s="677" t="s">
        <v>642</v>
      </c>
      <c r="K18" s="678"/>
    </row>
    <row r="19" spans="1:13" ht="30">
      <c r="A19" s="85" t="s">
        <v>58</v>
      </c>
      <c r="B19" s="694" t="str">
        <f>IF(自然の家使用許可申請書!AA24=0," ",自然の家使用許可申請書!AA24)</f>
        <v xml:space="preserve"> </v>
      </c>
      <c r="C19" s="695"/>
      <c r="D19" s="414"/>
      <c r="E19" s="86" t="s">
        <v>59</v>
      </c>
      <c r="F19" s="417"/>
      <c r="G19" s="87" t="s">
        <v>59</v>
      </c>
      <c r="H19" s="414"/>
      <c r="I19" s="88" t="s">
        <v>60</v>
      </c>
      <c r="J19" s="679"/>
      <c r="K19" s="680"/>
      <c r="M19" s="410" t="s">
        <v>645</v>
      </c>
    </row>
    <row r="20" spans="1:13" ht="30">
      <c r="A20" s="89" t="s">
        <v>61</v>
      </c>
      <c r="B20" s="681" t="str">
        <f>IF(自然の家使用許可申請書!AA24=0," ",自然の家使用許可申請書!AA24+1)</f>
        <v xml:space="preserve"> </v>
      </c>
      <c r="C20" s="682"/>
      <c r="D20" s="415"/>
      <c r="E20" s="90" t="s">
        <v>59</v>
      </c>
      <c r="F20" s="418"/>
      <c r="G20" s="91" t="s">
        <v>59</v>
      </c>
      <c r="H20" s="415"/>
      <c r="I20" s="92" t="s">
        <v>60</v>
      </c>
      <c r="J20" s="672"/>
      <c r="K20" s="673"/>
      <c r="M20" s="410" t="s">
        <v>644</v>
      </c>
    </row>
    <row r="21" spans="1:13" ht="30.75" thickBot="1">
      <c r="A21" s="93" t="s">
        <v>62</v>
      </c>
      <c r="B21" s="683" t="str">
        <f>IF(自然の家使用許可申請書!AA24=0," ",自然の家使用許可申請書!AA24+2)</f>
        <v xml:space="preserve"> </v>
      </c>
      <c r="C21" s="684"/>
      <c r="D21" s="416"/>
      <c r="E21" s="94" t="s">
        <v>59</v>
      </c>
      <c r="F21" s="419"/>
      <c r="G21" s="95" t="s">
        <v>59</v>
      </c>
      <c r="H21" s="416"/>
      <c r="I21" s="96" t="s">
        <v>60</v>
      </c>
      <c r="J21" s="674"/>
      <c r="K21" s="675"/>
      <c r="M21" s="410" t="s">
        <v>643</v>
      </c>
    </row>
    <row r="22" spans="1:13">
      <c r="A22" s="84"/>
      <c r="B22" s="84"/>
    </row>
    <row r="23" spans="1:13" ht="18" customHeight="1">
      <c r="A23" s="77" t="s">
        <v>330</v>
      </c>
      <c r="B23" s="78"/>
    </row>
    <row r="24" spans="1:13" ht="18" customHeight="1">
      <c r="A24" s="665" t="s">
        <v>383</v>
      </c>
      <c r="B24" s="665"/>
      <c r="C24" s="665"/>
      <c r="D24" s="665"/>
      <c r="E24" s="665"/>
      <c r="F24" s="665"/>
      <c r="G24" s="665"/>
      <c r="H24" s="665"/>
      <c r="I24" s="665"/>
      <c r="J24" s="665"/>
      <c r="K24" s="665"/>
    </row>
    <row r="25" spans="1:13" ht="18" customHeight="1">
      <c r="A25" s="668" t="s">
        <v>390</v>
      </c>
      <c r="B25" s="665"/>
      <c r="C25" s="665"/>
      <c r="D25" s="665"/>
      <c r="E25" s="665"/>
      <c r="F25" s="665"/>
      <c r="G25" s="665"/>
      <c r="H25" s="665"/>
      <c r="I25" s="665"/>
      <c r="J25" s="665"/>
      <c r="K25" s="665"/>
    </row>
    <row r="26" spans="1:13" ht="18" customHeight="1">
      <c r="A26" s="665" t="s">
        <v>391</v>
      </c>
      <c r="B26" s="665"/>
      <c r="C26" s="665"/>
      <c r="D26" s="665"/>
      <c r="E26" s="665"/>
      <c r="F26" s="665"/>
      <c r="G26" s="665"/>
      <c r="H26" s="665"/>
      <c r="I26" s="665"/>
      <c r="J26" s="665"/>
      <c r="K26" s="665"/>
    </row>
    <row r="27" spans="1:13" ht="36" customHeight="1">
      <c r="A27" s="668" t="s">
        <v>506</v>
      </c>
      <c r="B27" s="665"/>
      <c r="C27" s="665"/>
      <c r="D27" s="665"/>
      <c r="E27" s="665"/>
      <c r="F27" s="665"/>
      <c r="G27" s="665"/>
      <c r="H27" s="665"/>
      <c r="I27" s="665"/>
      <c r="J27" s="665"/>
      <c r="K27" s="665"/>
    </row>
    <row r="28" spans="1:13" ht="36" customHeight="1">
      <c r="A28" s="668" t="s">
        <v>384</v>
      </c>
      <c r="B28" s="665"/>
      <c r="C28" s="665"/>
      <c r="D28" s="665"/>
      <c r="E28" s="665"/>
      <c r="F28" s="665"/>
      <c r="G28" s="665"/>
      <c r="H28" s="665"/>
      <c r="I28" s="665"/>
      <c r="J28" s="665"/>
      <c r="K28" s="665"/>
    </row>
    <row r="29" spans="1:13" ht="18" customHeight="1">
      <c r="A29" s="665" t="s">
        <v>385</v>
      </c>
      <c r="B29" s="665"/>
      <c r="C29" s="665"/>
      <c r="D29" s="665"/>
      <c r="E29" s="665"/>
      <c r="F29" s="665"/>
      <c r="G29" s="665"/>
      <c r="H29" s="665"/>
      <c r="I29" s="665"/>
      <c r="J29" s="665"/>
      <c r="K29" s="665"/>
    </row>
    <row r="30" spans="1:13" ht="18" customHeight="1">
      <c r="A30" s="665" t="s">
        <v>386</v>
      </c>
      <c r="B30" s="665"/>
      <c r="C30" s="665"/>
      <c r="D30" s="665"/>
      <c r="E30" s="665"/>
      <c r="F30" s="665"/>
      <c r="G30" s="665"/>
      <c r="H30" s="665"/>
      <c r="I30" s="665"/>
      <c r="J30" s="665"/>
      <c r="K30" s="665"/>
    </row>
    <row r="31" spans="1:13" ht="18" customHeight="1">
      <c r="A31" s="665" t="s">
        <v>392</v>
      </c>
      <c r="B31" s="665"/>
      <c r="C31" s="665"/>
      <c r="D31" s="665"/>
      <c r="E31" s="665"/>
      <c r="F31" s="665"/>
      <c r="G31" s="665"/>
      <c r="H31" s="665"/>
      <c r="I31" s="665"/>
      <c r="J31" s="665"/>
      <c r="K31" s="665"/>
    </row>
    <row r="32" spans="1:13" ht="18" customHeight="1">
      <c r="A32" s="665" t="s">
        <v>507</v>
      </c>
      <c r="B32" s="665"/>
      <c r="C32" s="665"/>
      <c r="D32" s="665"/>
      <c r="E32" s="665"/>
      <c r="F32" s="665"/>
      <c r="G32" s="665"/>
      <c r="H32" s="665"/>
      <c r="I32" s="665"/>
      <c r="J32" s="665"/>
      <c r="K32" s="665"/>
    </row>
    <row r="33" spans="1:13" ht="36" customHeight="1">
      <c r="A33" s="668" t="s">
        <v>393</v>
      </c>
      <c r="B33" s="665"/>
      <c r="C33" s="665"/>
      <c r="D33" s="665"/>
      <c r="E33" s="665"/>
      <c r="F33" s="665"/>
      <c r="G33" s="665"/>
      <c r="H33" s="665"/>
      <c r="I33" s="665"/>
      <c r="J33" s="665"/>
      <c r="K33" s="665"/>
      <c r="L33" s="97"/>
      <c r="M33" s="411"/>
    </row>
    <row r="34" spans="1:13" ht="54" customHeight="1">
      <c r="A34" s="666" t="s">
        <v>520</v>
      </c>
      <c r="B34" s="667"/>
      <c r="C34" s="667"/>
      <c r="D34" s="667"/>
      <c r="E34" s="667"/>
      <c r="F34" s="667"/>
      <c r="G34" s="667"/>
      <c r="H34" s="667"/>
      <c r="I34" s="667"/>
      <c r="J34" s="667"/>
      <c r="K34" s="667"/>
    </row>
    <row r="35" spans="1:13">
      <c r="A35" s="658">
        <v>3</v>
      </c>
      <c r="B35" s="658"/>
      <c r="C35" s="658"/>
      <c r="D35" s="658"/>
      <c r="E35" s="658"/>
      <c r="F35" s="658"/>
      <c r="G35" s="658"/>
      <c r="H35" s="658"/>
      <c r="I35" s="658"/>
      <c r="J35" s="658"/>
      <c r="K35" s="658"/>
    </row>
  </sheetData>
  <sheetProtection sheet="1" scenarios="1" selectLockedCells="1"/>
  <mergeCells count="45">
    <mergeCell ref="B19:C19"/>
    <mergeCell ref="A17:A18"/>
    <mergeCell ref="D18:E18"/>
    <mergeCell ref="F17:G17"/>
    <mergeCell ref="F18:G18"/>
    <mergeCell ref="H17:I17"/>
    <mergeCell ref="H18:I18"/>
    <mergeCell ref="A6:B6"/>
    <mergeCell ref="A9:B9"/>
    <mergeCell ref="A7:B8"/>
    <mergeCell ref="B13:K13"/>
    <mergeCell ref="B14:K14"/>
    <mergeCell ref="D7:K7"/>
    <mergeCell ref="H1:J1"/>
    <mergeCell ref="J20:K20"/>
    <mergeCell ref="J21:K21"/>
    <mergeCell ref="A24:K24"/>
    <mergeCell ref="D17:E17"/>
    <mergeCell ref="A10:B10"/>
    <mergeCell ref="C10:K10"/>
    <mergeCell ref="A11:B11"/>
    <mergeCell ref="C11:K11"/>
    <mergeCell ref="A3:K3"/>
    <mergeCell ref="J17:K17"/>
    <mergeCell ref="J18:K18"/>
    <mergeCell ref="J19:K19"/>
    <mergeCell ref="B20:C20"/>
    <mergeCell ref="B21:C21"/>
    <mergeCell ref="B17:C18"/>
    <mergeCell ref="A35:K35"/>
    <mergeCell ref="C5:K5"/>
    <mergeCell ref="C6:K6"/>
    <mergeCell ref="C8:K8"/>
    <mergeCell ref="C9:K9"/>
    <mergeCell ref="A30:K30"/>
    <mergeCell ref="A29:K29"/>
    <mergeCell ref="A31:K31"/>
    <mergeCell ref="A32:K32"/>
    <mergeCell ref="A34:K34"/>
    <mergeCell ref="A33:K33"/>
    <mergeCell ref="A25:K25"/>
    <mergeCell ref="A26:K26"/>
    <mergeCell ref="A27:K27"/>
    <mergeCell ref="A28:K28"/>
    <mergeCell ref="A5:B5"/>
  </mergeCells>
  <phoneticPr fontId="5"/>
  <dataValidations count="2">
    <dataValidation type="list" allowBlank="1" showInputMessage="1" showErrorMessage="1" sqref="J19:K19" xr:uid="{CEF78C09-0CC1-4A13-B78B-9C6AD68A9AFF}">
      <formula1>$M$21</formula1>
    </dataValidation>
    <dataValidation type="list" allowBlank="1" showInputMessage="1" showErrorMessage="1" sqref="J20:K21" xr:uid="{3DDFED92-2DEF-4812-846D-4BE77C16856A}">
      <formula1>$M$19:$M$21</formula1>
    </dataValidation>
  </dataValidations>
  <pageMargins left="0.43307086614173229" right="0.11811023622047245" top="0.35433070866141736" bottom="0.35433070866141736" header="0.31496062992125984" footer="0.31496062992125984"/>
  <pageSetup paperSize="9" scale="92" orientation="portrait" horizontalDpi="4294967293" r:id="rId1"/>
  <headerFooter>
    <oddHeader>&amp;R&amp;"UD デジタル 教科書体 NK-R,標準"宮城県蔵王自然の家</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92D050"/>
    <pageSetUpPr fitToPage="1"/>
  </sheetPr>
  <dimension ref="A1:BP52"/>
  <sheetViews>
    <sheetView view="pageBreakPreview" zoomScale="90" zoomScaleNormal="100" zoomScaleSheetLayoutView="90" zoomScalePageLayoutView="115" workbookViewId="0">
      <selection activeCell="T18" sqref="T18:U18"/>
    </sheetView>
  </sheetViews>
  <sheetFormatPr defaultRowHeight="13.5"/>
  <cols>
    <col min="1" max="1" width="3.375" style="16" bestFit="1" customWidth="1"/>
    <col min="2" max="3" width="2.375" style="16" customWidth="1"/>
    <col min="4" max="4" width="2.25" style="16" customWidth="1"/>
    <col min="5" max="20" width="2.625" style="16" customWidth="1"/>
    <col min="21" max="21" width="2.75" style="16" customWidth="1"/>
    <col min="22" max="26" width="2.875" style="16" customWidth="1"/>
    <col min="27" max="35" width="2.75" style="16" customWidth="1"/>
    <col min="36" max="56" width="2.75" style="3" customWidth="1"/>
    <col min="57" max="61" width="2.875" style="3" customWidth="1"/>
    <col min="62" max="68" width="2.75" style="3" customWidth="1"/>
    <col min="69" max="16384" width="9" style="3"/>
  </cols>
  <sheetData>
    <row r="1" spans="1:68" ht="15">
      <c r="A1" s="98"/>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row>
    <row r="2" spans="1:68" ht="28.5">
      <c r="A2" s="768" t="s">
        <v>528</v>
      </c>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99"/>
      <c r="AI2" s="99"/>
      <c r="AJ2" s="768" t="s">
        <v>529</v>
      </c>
      <c r="AK2" s="768"/>
      <c r="AL2" s="768"/>
      <c r="AM2" s="768"/>
      <c r="AN2" s="768"/>
      <c r="AO2" s="768"/>
      <c r="AP2" s="768"/>
      <c r="AQ2" s="768"/>
      <c r="AR2" s="768"/>
      <c r="AS2" s="768"/>
      <c r="AT2" s="768"/>
      <c r="AU2" s="768"/>
      <c r="AV2" s="768"/>
      <c r="AW2" s="768"/>
      <c r="AX2" s="768"/>
      <c r="AY2" s="768"/>
      <c r="AZ2" s="768"/>
      <c r="BA2" s="768"/>
      <c r="BB2" s="768"/>
      <c r="BC2" s="768"/>
      <c r="BD2" s="768"/>
      <c r="BE2" s="768"/>
      <c r="BF2" s="768"/>
      <c r="BG2" s="768"/>
      <c r="BH2" s="768"/>
      <c r="BI2" s="768"/>
      <c r="BJ2" s="768"/>
      <c r="BK2" s="768"/>
      <c r="BL2" s="768"/>
      <c r="BM2" s="768"/>
      <c r="BN2" s="768"/>
      <c r="BO2" s="768"/>
      <c r="BP2" s="768"/>
    </row>
    <row r="3" spans="1:68" ht="15">
      <c r="A3" s="734" t="s">
        <v>67</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98"/>
      <c r="AG3" s="98"/>
      <c r="AH3" s="100"/>
      <c r="AI3" s="100"/>
      <c r="AJ3" s="734" t="s">
        <v>67</v>
      </c>
      <c r="AK3" s="734"/>
      <c r="AL3" s="734"/>
      <c r="AM3" s="734"/>
      <c r="AN3" s="734"/>
      <c r="AO3" s="734"/>
      <c r="AP3" s="734"/>
      <c r="AQ3" s="734"/>
      <c r="AR3" s="734"/>
      <c r="AS3" s="734"/>
      <c r="AT3" s="734"/>
      <c r="AU3" s="734"/>
      <c r="AV3" s="734"/>
      <c r="AW3" s="734"/>
      <c r="AX3" s="734"/>
      <c r="AY3" s="734"/>
      <c r="AZ3" s="734"/>
      <c r="BA3" s="734"/>
      <c r="BB3" s="734"/>
      <c r="BC3" s="734"/>
      <c r="BD3" s="734"/>
      <c r="BE3" s="734"/>
      <c r="BF3" s="734"/>
      <c r="BG3" s="734"/>
      <c r="BH3" s="734"/>
      <c r="BI3" s="734"/>
      <c r="BJ3" s="734"/>
      <c r="BK3" s="734"/>
      <c r="BL3" s="734"/>
      <c r="BM3" s="734"/>
      <c r="BN3" s="734"/>
      <c r="BO3" s="98"/>
      <c r="BP3" s="98"/>
    </row>
    <row r="4" spans="1:68" ht="23.25" customHeight="1">
      <c r="A4" s="769" t="s">
        <v>68</v>
      </c>
      <c r="B4" s="769"/>
      <c r="C4" s="769"/>
      <c r="D4" s="783" t="str">
        <f>IF(自然の家使用許可申請書!AI13=0," ",自然の家使用許可申請書!AI13)</f>
        <v xml:space="preserve"> </v>
      </c>
      <c r="E4" s="783"/>
      <c r="F4" s="783"/>
      <c r="G4" s="783"/>
      <c r="H4" s="783"/>
      <c r="I4" s="783"/>
      <c r="J4" s="783"/>
      <c r="K4" s="783"/>
      <c r="L4" s="783"/>
      <c r="M4" s="783"/>
      <c r="N4" s="783"/>
      <c r="O4" s="783"/>
      <c r="P4" s="783"/>
      <c r="Q4" s="770" t="s">
        <v>70</v>
      </c>
      <c r="R4" s="771"/>
      <c r="S4" s="771"/>
      <c r="T4" s="772"/>
      <c r="U4" s="787" t="str">
        <f>IF(自然の家使用許可申請書!AA24=0," ",自然の家使用許可申請書!AA24)</f>
        <v xml:space="preserve"> </v>
      </c>
      <c r="V4" s="785"/>
      <c r="W4" s="785"/>
      <c r="X4" s="785"/>
      <c r="Y4" s="785"/>
      <c r="Z4" s="785"/>
      <c r="AA4" s="433" t="s">
        <v>650</v>
      </c>
      <c r="AB4" s="785" t="str">
        <f>IF(自然の家使用許可申請書!AA25=0," ",自然の家使用許可申請書!AA25)</f>
        <v xml:space="preserve"> </v>
      </c>
      <c r="AC4" s="785"/>
      <c r="AD4" s="785"/>
      <c r="AE4" s="785"/>
      <c r="AF4" s="785"/>
      <c r="AG4" s="786"/>
      <c r="AH4" s="101"/>
      <c r="AI4" s="359"/>
      <c r="AJ4" s="769" t="s">
        <v>68</v>
      </c>
      <c r="AK4" s="769"/>
      <c r="AL4" s="769"/>
      <c r="AM4" s="726" t="s">
        <v>69</v>
      </c>
      <c r="AN4" s="704"/>
      <c r="AO4" s="704"/>
      <c r="AP4" s="704"/>
      <c r="AQ4" s="704"/>
      <c r="AR4" s="704"/>
      <c r="AS4" s="704"/>
      <c r="AT4" s="704"/>
      <c r="AU4" s="704"/>
      <c r="AV4" s="704"/>
      <c r="AW4" s="704"/>
      <c r="AX4" s="704"/>
      <c r="AY4" s="704"/>
      <c r="AZ4" s="770" t="s">
        <v>70</v>
      </c>
      <c r="BA4" s="771"/>
      <c r="BB4" s="771"/>
      <c r="BC4" s="772"/>
      <c r="BD4" s="773" t="s">
        <v>530</v>
      </c>
      <c r="BE4" s="773"/>
      <c r="BF4" s="773"/>
      <c r="BG4" s="773"/>
      <c r="BH4" s="773"/>
      <c r="BI4" s="773"/>
      <c r="BJ4" s="773"/>
      <c r="BK4" s="773"/>
      <c r="BL4" s="773"/>
      <c r="BM4" s="773"/>
      <c r="BN4" s="773"/>
      <c r="BO4" s="773"/>
      <c r="BP4" s="773"/>
    </row>
    <row r="5" spans="1:68" ht="15">
      <c r="A5" s="102"/>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100"/>
      <c r="AI5" s="100"/>
      <c r="AJ5" s="102"/>
      <c r="AK5" s="98"/>
      <c r="AL5" s="98"/>
      <c r="AM5" s="98"/>
      <c r="AN5" s="98"/>
      <c r="AO5" s="98"/>
      <c r="AP5" s="98"/>
      <c r="AQ5" s="98"/>
      <c r="AR5" s="98"/>
      <c r="AS5" s="98"/>
      <c r="AT5" s="98"/>
      <c r="AU5" s="98"/>
      <c r="AV5" s="98"/>
      <c r="AW5" s="98"/>
      <c r="AX5" s="98"/>
      <c r="AY5" s="98"/>
      <c r="AZ5" s="98"/>
      <c r="BA5" s="98"/>
      <c r="BB5" s="98"/>
      <c r="BC5" s="98"/>
      <c r="BD5" s="98"/>
      <c r="BE5" s="98"/>
      <c r="BF5" s="98"/>
      <c r="BG5" s="98"/>
      <c r="BH5" s="98"/>
      <c r="BI5" s="98"/>
      <c r="BJ5" s="98"/>
      <c r="BK5" s="98"/>
      <c r="BL5" s="98"/>
      <c r="BM5" s="98"/>
      <c r="BN5" s="98"/>
      <c r="BO5" s="98"/>
      <c r="BP5" s="98"/>
    </row>
    <row r="6" spans="1:68" ht="23.25" customHeight="1">
      <c r="A6" s="784"/>
      <c r="B6" s="784"/>
      <c r="C6" s="784"/>
      <c r="D6" s="784"/>
      <c r="E6" s="774" t="s">
        <v>71</v>
      </c>
      <c r="F6" s="775"/>
      <c r="G6" s="775"/>
      <c r="H6" s="775"/>
      <c r="I6" s="775"/>
      <c r="J6" s="776"/>
      <c r="K6" s="774" t="s">
        <v>72</v>
      </c>
      <c r="L6" s="775"/>
      <c r="M6" s="775"/>
      <c r="N6" s="775"/>
      <c r="O6" s="775"/>
      <c r="P6" s="776"/>
      <c r="Q6" s="780" t="s">
        <v>508</v>
      </c>
      <c r="R6" s="781"/>
      <c r="S6" s="781"/>
      <c r="T6" s="781"/>
      <c r="U6" s="782"/>
      <c r="V6" s="780" t="s">
        <v>74</v>
      </c>
      <c r="W6" s="781"/>
      <c r="X6" s="781"/>
      <c r="Y6" s="781"/>
      <c r="Z6" s="782"/>
      <c r="AA6" s="780" t="s">
        <v>75</v>
      </c>
      <c r="AB6" s="781"/>
      <c r="AC6" s="781"/>
      <c r="AD6" s="781"/>
      <c r="AE6" s="781"/>
      <c r="AF6" s="781"/>
      <c r="AG6" s="782"/>
      <c r="AH6" s="103"/>
      <c r="AI6" s="103"/>
      <c r="AJ6" s="784"/>
      <c r="AK6" s="784"/>
      <c r="AL6" s="784"/>
      <c r="AM6" s="784"/>
      <c r="AN6" s="774" t="s">
        <v>71</v>
      </c>
      <c r="AO6" s="775"/>
      <c r="AP6" s="775"/>
      <c r="AQ6" s="775"/>
      <c r="AR6" s="775"/>
      <c r="AS6" s="776"/>
      <c r="AT6" s="774" t="s">
        <v>72</v>
      </c>
      <c r="AU6" s="775"/>
      <c r="AV6" s="775"/>
      <c r="AW6" s="775"/>
      <c r="AX6" s="775"/>
      <c r="AY6" s="776"/>
      <c r="AZ6" s="777" t="s">
        <v>73</v>
      </c>
      <c r="BA6" s="778"/>
      <c r="BB6" s="778"/>
      <c r="BC6" s="778"/>
      <c r="BD6" s="779"/>
      <c r="BE6" s="780" t="s">
        <v>74</v>
      </c>
      <c r="BF6" s="781"/>
      <c r="BG6" s="781"/>
      <c r="BH6" s="781"/>
      <c r="BI6" s="782"/>
      <c r="BJ6" s="780" t="s">
        <v>75</v>
      </c>
      <c r="BK6" s="781"/>
      <c r="BL6" s="781"/>
      <c r="BM6" s="781"/>
      <c r="BN6" s="781"/>
      <c r="BO6" s="781"/>
      <c r="BP6" s="782"/>
    </row>
    <row r="7" spans="1:68" ht="23.25" customHeight="1">
      <c r="A7" s="767" t="s">
        <v>76</v>
      </c>
      <c r="B7" s="767"/>
      <c r="C7" s="767"/>
      <c r="D7" s="767"/>
      <c r="E7" s="788"/>
      <c r="F7" s="788"/>
      <c r="G7" s="788"/>
      <c r="H7" s="788"/>
      <c r="I7" s="788"/>
      <c r="J7" s="788"/>
      <c r="K7" s="788"/>
      <c r="L7" s="788"/>
      <c r="M7" s="788"/>
      <c r="N7" s="788"/>
      <c r="O7" s="788"/>
      <c r="P7" s="788"/>
      <c r="Q7" s="789"/>
      <c r="R7" s="790"/>
      <c r="S7" s="790"/>
      <c r="T7" s="790"/>
      <c r="U7" s="791"/>
      <c r="V7" s="789"/>
      <c r="W7" s="790"/>
      <c r="X7" s="790"/>
      <c r="Y7" s="790"/>
      <c r="Z7" s="791"/>
      <c r="AA7" s="780">
        <f>SUM(E7:Z7)</f>
        <v>0</v>
      </c>
      <c r="AB7" s="781"/>
      <c r="AC7" s="781"/>
      <c r="AD7" s="781"/>
      <c r="AE7" s="781"/>
      <c r="AF7" s="781"/>
      <c r="AG7" s="782"/>
      <c r="AH7" s="104"/>
      <c r="AI7" s="104"/>
      <c r="AJ7" s="767" t="s">
        <v>76</v>
      </c>
      <c r="AK7" s="767"/>
      <c r="AL7" s="767"/>
      <c r="AM7" s="767"/>
      <c r="AN7" s="761">
        <v>32</v>
      </c>
      <c r="AO7" s="762"/>
      <c r="AP7" s="762"/>
      <c r="AQ7" s="762"/>
      <c r="AR7" s="762"/>
      <c r="AS7" s="763"/>
      <c r="AT7" s="761">
        <v>0</v>
      </c>
      <c r="AU7" s="762"/>
      <c r="AV7" s="762"/>
      <c r="AW7" s="762"/>
      <c r="AX7" s="762"/>
      <c r="AY7" s="763"/>
      <c r="AZ7" s="761">
        <v>2</v>
      </c>
      <c r="BA7" s="762"/>
      <c r="BB7" s="762"/>
      <c r="BC7" s="762"/>
      <c r="BD7" s="762"/>
      <c r="BE7" s="761">
        <v>1</v>
      </c>
      <c r="BF7" s="762"/>
      <c r="BG7" s="762"/>
      <c r="BH7" s="762"/>
      <c r="BI7" s="763"/>
      <c r="BJ7" s="722">
        <v>35</v>
      </c>
      <c r="BK7" s="723"/>
      <c r="BL7" s="723"/>
      <c r="BM7" s="723"/>
      <c r="BN7" s="723"/>
      <c r="BO7" s="723"/>
      <c r="BP7" s="724"/>
    </row>
    <row r="8" spans="1:68" ht="23.25" customHeight="1">
      <c r="A8" s="767" t="s">
        <v>77</v>
      </c>
      <c r="B8" s="767"/>
      <c r="C8" s="767"/>
      <c r="D8" s="767"/>
      <c r="E8" s="788"/>
      <c r="F8" s="788"/>
      <c r="G8" s="788"/>
      <c r="H8" s="788"/>
      <c r="I8" s="788"/>
      <c r="J8" s="788"/>
      <c r="K8" s="788"/>
      <c r="L8" s="788"/>
      <c r="M8" s="788"/>
      <c r="N8" s="788"/>
      <c r="O8" s="788"/>
      <c r="P8" s="788"/>
      <c r="Q8" s="789"/>
      <c r="R8" s="790"/>
      <c r="S8" s="790"/>
      <c r="T8" s="790"/>
      <c r="U8" s="791"/>
      <c r="V8" s="789"/>
      <c r="W8" s="790"/>
      <c r="X8" s="790"/>
      <c r="Y8" s="790"/>
      <c r="Z8" s="791"/>
      <c r="AA8" s="780">
        <f t="shared" ref="AA8:AA9" si="0">SUM(E8:Z8)</f>
        <v>0</v>
      </c>
      <c r="AB8" s="781"/>
      <c r="AC8" s="781"/>
      <c r="AD8" s="781"/>
      <c r="AE8" s="781"/>
      <c r="AF8" s="781"/>
      <c r="AG8" s="782"/>
      <c r="AH8" s="104"/>
      <c r="AI8" s="104"/>
      <c r="AJ8" s="767" t="s">
        <v>77</v>
      </c>
      <c r="AK8" s="767"/>
      <c r="AL8" s="767"/>
      <c r="AM8" s="767"/>
      <c r="AN8" s="761">
        <v>30</v>
      </c>
      <c r="AO8" s="762"/>
      <c r="AP8" s="762"/>
      <c r="AQ8" s="762"/>
      <c r="AR8" s="762"/>
      <c r="AS8" s="763"/>
      <c r="AT8" s="761">
        <v>0</v>
      </c>
      <c r="AU8" s="762"/>
      <c r="AV8" s="762"/>
      <c r="AW8" s="762"/>
      <c r="AX8" s="762"/>
      <c r="AY8" s="763"/>
      <c r="AZ8" s="761">
        <v>2</v>
      </c>
      <c r="BA8" s="762"/>
      <c r="BB8" s="762"/>
      <c r="BC8" s="762"/>
      <c r="BD8" s="762"/>
      <c r="BE8" s="761">
        <v>0</v>
      </c>
      <c r="BF8" s="762"/>
      <c r="BG8" s="762"/>
      <c r="BH8" s="762"/>
      <c r="BI8" s="763"/>
      <c r="BJ8" s="722">
        <v>32</v>
      </c>
      <c r="BK8" s="723"/>
      <c r="BL8" s="723"/>
      <c r="BM8" s="723"/>
      <c r="BN8" s="723"/>
      <c r="BO8" s="723"/>
      <c r="BP8" s="724"/>
    </row>
    <row r="9" spans="1:68" ht="23.25" customHeight="1">
      <c r="A9" s="767" t="s">
        <v>78</v>
      </c>
      <c r="B9" s="767"/>
      <c r="C9" s="767"/>
      <c r="D9" s="767"/>
      <c r="E9" s="792">
        <f>E7+E8</f>
        <v>0</v>
      </c>
      <c r="F9" s="792"/>
      <c r="G9" s="792"/>
      <c r="H9" s="792"/>
      <c r="I9" s="792"/>
      <c r="J9" s="792"/>
      <c r="K9" s="792">
        <f>K7+K8</f>
        <v>0</v>
      </c>
      <c r="L9" s="792"/>
      <c r="M9" s="792"/>
      <c r="N9" s="792"/>
      <c r="O9" s="792"/>
      <c r="P9" s="792"/>
      <c r="Q9" s="780">
        <f>Q8+Q7</f>
        <v>0</v>
      </c>
      <c r="R9" s="781"/>
      <c r="S9" s="781"/>
      <c r="T9" s="781"/>
      <c r="U9" s="782"/>
      <c r="V9" s="780">
        <f>V7+V8</f>
        <v>0</v>
      </c>
      <c r="W9" s="781"/>
      <c r="X9" s="781"/>
      <c r="Y9" s="781"/>
      <c r="Z9" s="782"/>
      <c r="AA9" s="780">
        <f t="shared" si="0"/>
        <v>0</v>
      </c>
      <c r="AB9" s="781"/>
      <c r="AC9" s="781"/>
      <c r="AD9" s="781"/>
      <c r="AE9" s="781"/>
      <c r="AF9" s="781"/>
      <c r="AG9" s="782"/>
      <c r="AH9" s="104"/>
      <c r="AI9" s="104"/>
      <c r="AJ9" s="767" t="s">
        <v>78</v>
      </c>
      <c r="AK9" s="767"/>
      <c r="AL9" s="767"/>
      <c r="AM9" s="767"/>
      <c r="AN9" s="761">
        <v>62</v>
      </c>
      <c r="AO9" s="762"/>
      <c r="AP9" s="762"/>
      <c r="AQ9" s="762"/>
      <c r="AR9" s="762"/>
      <c r="AS9" s="763"/>
      <c r="AT9" s="761">
        <v>0</v>
      </c>
      <c r="AU9" s="762"/>
      <c r="AV9" s="762"/>
      <c r="AW9" s="762"/>
      <c r="AX9" s="762"/>
      <c r="AY9" s="763"/>
      <c r="AZ9" s="761">
        <v>4</v>
      </c>
      <c r="BA9" s="762"/>
      <c r="BB9" s="762"/>
      <c r="BC9" s="762"/>
      <c r="BD9" s="762"/>
      <c r="BE9" s="761">
        <v>1</v>
      </c>
      <c r="BF9" s="762"/>
      <c r="BG9" s="762"/>
      <c r="BH9" s="762"/>
      <c r="BI9" s="763"/>
      <c r="BJ9" s="722">
        <v>67</v>
      </c>
      <c r="BK9" s="723"/>
      <c r="BL9" s="723"/>
      <c r="BM9" s="723"/>
      <c r="BN9" s="723"/>
      <c r="BO9" s="723"/>
      <c r="BP9" s="724"/>
    </row>
    <row r="10" spans="1:68" ht="22.5" customHeight="1">
      <c r="A10" s="764" t="s">
        <v>79</v>
      </c>
      <c r="B10" s="764"/>
      <c r="C10" s="764"/>
      <c r="D10" s="764"/>
      <c r="E10" s="764"/>
      <c r="F10" s="764"/>
      <c r="G10" s="764"/>
      <c r="H10" s="764"/>
      <c r="I10" s="764"/>
      <c r="J10" s="764"/>
      <c r="K10" s="764"/>
      <c r="L10" s="764"/>
      <c r="M10" s="764"/>
      <c r="N10" s="764"/>
      <c r="O10" s="764"/>
      <c r="P10" s="764"/>
      <c r="Q10" s="764"/>
      <c r="R10" s="764"/>
      <c r="S10" s="98"/>
      <c r="T10" s="98"/>
      <c r="U10" s="98"/>
      <c r="V10" s="98"/>
      <c r="W10" s="98"/>
      <c r="X10" s="98"/>
      <c r="Y10" s="98"/>
      <c r="Z10" s="98"/>
      <c r="AA10" s="98"/>
      <c r="AB10" s="98"/>
      <c r="AC10" s="98"/>
      <c r="AD10" s="98"/>
      <c r="AE10" s="98"/>
      <c r="AF10" s="98"/>
      <c r="AG10" s="98"/>
      <c r="AH10" s="100"/>
      <c r="AI10" s="100"/>
      <c r="AJ10" s="764" t="s">
        <v>79</v>
      </c>
      <c r="AK10" s="764"/>
      <c r="AL10" s="764"/>
      <c r="AM10" s="764"/>
      <c r="AN10" s="764"/>
      <c r="AO10" s="764"/>
      <c r="AP10" s="764"/>
      <c r="AQ10" s="764"/>
      <c r="AR10" s="764"/>
      <c r="AS10" s="764"/>
      <c r="AT10" s="764"/>
      <c r="AU10" s="764"/>
      <c r="AV10" s="764"/>
      <c r="AW10" s="764"/>
      <c r="AX10" s="764"/>
      <c r="AY10" s="764"/>
      <c r="AZ10" s="764"/>
      <c r="BA10" s="764"/>
      <c r="BB10" s="98"/>
      <c r="BC10" s="98"/>
      <c r="BD10" s="98"/>
      <c r="BE10" s="98"/>
      <c r="BF10" s="98"/>
      <c r="BG10" s="98"/>
      <c r="BH10" s="98"/>
      <c r="BI10" s="98"/>
      <c r="BJ10" s="98"/>
      <c r="BK10" s="98"/>
      <c r="BL10" s="98"/>
      <c r="BM10" s="98"/>
      <c r="BN10" s="98"/>
      <c r="BO10" s="98"/>
      <c r="BP10" s="98"/>
    </row>
    <row r="11" spans="1:68">
      <c r="A11" s="765" t="s">
        <v>394</v>
      </c>
      <c r="B11" s="765"/>
      <c r="C11" s="765"/>
      <c r="D11" s="765"/>
      <c r="E11" s="765"/>
      <c r="F11" s="765"/>
      <c r="G11" s="765"/>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105"/>
      <c r="AI11" s="105"/>
      <c r="AJ11" s="765" t="s">
        <v>394</v>
      </c>
      <c r="AK11" s="765"/>
      <c r="AL11" s="765"/>
      <c r="AM11" s="765"/>
      <c r="AN11" s="765"/>
      <c r="AO11" s="765"/>
      <c r="AP11" s="765"/>
      <c r="AQ11" s="765"/>
      <c r="AR11" s="765"/>
      <c r="AS11" s="765"/>
      <c r="AT11" s="765"/>
      <c r="AU11" s="765"/>
      <c r="AV11" s="765"/>
      <c r="AW11" s="765"/>
      <c r="AX11" s="765"/>
      <c r="AY11" s="765"/>
      <c r="AZ11" s="765"/>
      <c r="BA11" s="765"/>
      <c r="BB11" s="765"/>
      <c r="BC11" s="765"/>
      <c r="BD11" s="765"/>
      <c r="BE11" s="765"/>
      <c r="BF11" s="765"/>
      <c r="BG11" s="765"/>
      <c r="BH11" s="765"/>
      <c r="BI11" s="765"/>
      <c r="BJ11" s="765"/>
      <c r="BK11" s="765"/>
      <c r="BL11" s="765"/>
      <c r="BM11" s="765"/>
      <c r="BN11" s="765"/>
      <c r="BO11" s="765"/>
      <c r="BP11" s="765"/>
    </row>
    <row r="12" spans="1:68" ht="15">
      <c r="A12" s="765" t="s">
        <v>395</v>
      </c>
      <c r="B12" s="766"/>
      <c r="C12" s="766"/>
      <c r="D12" s="766"/>
      <c r="E12" s="766"/>
      <c r="F12" s="766"/>
      <c r="G12" s="766"/>
      <c r="H12" s="766"/>
      <c r="I12" s="766"/>
      <c r="J12" s="766"/>
      <c r="K12" s="766"/>
      <c r="L12" s="766"/>
      <c r="M12" s="766"/>
      <c r="N12" s="766"/>
      <c r="O12" s="766"/>
      <c r="P12" s="766"/>
      <c r="Q12" s="766"/>
      <c r="R12" s="766"/>
      <c r="S12" s="766"/>
      <c r="T12" s="766"/>
      <c r="U12" s="766"/>
      <c r="V12" s="766"/>
      <c r="W12" s="766"/>
      <c r="X12" s="766"/>
      <c r="Y12" s="766"/>
      <c r="Z12" s="766"/>
      <c r="AA12" s="766"/>
      <c r="AB12" s="766"/>
      <c r="AC12" s="766"/>
      <c r="AD12" s="766"/>
      <c r="AE12" s="766"/>
      <c r="AF12" s="766"/>
      <c r="AG12" s="766"/>
      <c r="AH12" s="106"/>
      <c r="AI12" s="106"/>
      <c r="AJ12" s="765" t="s">
        <v>395</v>
      </c>
      <c r="AK12" s="766"/>
      <c r="AL12" s="766"/>
      <c r="AM12" s="766"/>
      <c r="AN12" s="766"/>
      <c r="AO12" s="766"/>
      <c r="AP12" s="766"/>
      <c r="AQ12" s="766"/>
      <c r="AR12" s="766"/>
      <c r="AS12" s="766"/>
      <c r="AT12" s="766"/>
      <c r="AU12" s="766"/>
      <c r="AV12" s="766"/>
      <c r="AW12" s="766"/>
      <c r="AX12" s="766"/>
      <c r="AY12" s="766"/>
      <c r="AZ12" s="766"/>
      <c r="BA12" s="766"/>
      <c r="BB12" s="766"/>
      <c r="BC12" s="766"/>
      <c r="BD12" s="766"/>
      <c r="BE12" s="766"/>
      <c r="BF12" s="766"/>
      <c r="BG12" s="766"/>
      <c r="BH12" s="766"/>
      <c r="BI12" s="766"/>
      <c r="BJ12" s="766"/>
      <c r="BK12" s="766"/>
      <c r="BL12" s="766"/>
      <c r="BM12" s="766"/>
      <c r="BN12" s="766"/>
      <c r="BO12" s="766"/>
      <c r="BP12" s="766"/>
    </row>
    <row r="13" spans="1:68">
      <c r="A13" s="765" t="s">
        <v>531</v>
      </c>
      <c r="B13" s="765"/>
      <c r="C13" s="765"/>
      <c r="D13" s="765"/>
      <c r="E13" s="765"/>
      <c r="F13" s="765"/>
      <c r="G13" s="765"/>
      <c r="H13" s="765"/>
      <c r="I13" s="765"/>
      <c r="J13" s="765"/>
      <c r="K13" s="765"/>
      <c r="L13" s="765"/>
      <c r="M13" s="765"/>
      <c r="N13" s="765"/>
      <c r="O13" s="765"/>
      <c r="P13" s="765"/>
      <c r="Q13" s="765"/>
      <c r="R13" s="765"/>
      <c r="S13" s="765"/>
      <c r="T13" s="765"/>
      <c r="U13" s="765"/>
      <c r="V13" s="765"/>
      <c r="W13" s="765"/>
      <c r="X13" s="765"/>
      <c r="Y13" s="765"/>
      <c r="Z13" s="765"/>
      <c r="AA13" s="765"/>
      <c r="AB13" s="765"/>
      <c r="AC13" s="765"/>
      <c r="AD13" s="765"/>
      <c r="AE13" s="765"/>
      <c r="AF13" s="765"/>
      <c r="AG13" s="765"/>
      <c r="AH13" s="105"/>
      <c r="AI13" s="105"/>
      <c r="AJ13" s="765" t="s">
        <v>531</v>
      </c>
      <c r="AK13" s="765"/>
      <c r="AL13" s="765"/>
      <c r="AM13" s="765"/>
      <c r="AN13" s="765"/>
      <c r="AO13" s="765"/>
      <c r="AP13" s="765"/>
      <c r="AQ13" s="765"/>
      <c r="AR13" s="765"/>
      <c r="AS13" s="765"/>
      <c r="AT13" s="765"/>
      <c r="AU13" s="765"/>
      <c r="AV13" s="765"/>
      <c r="AW13" s="765"/>
      <c r="AX13" s="765"/>
      <c r="AY13" s="765"/>
      <c r="AZ13" s="765"/>
      <c r="BA13" s="765"/>
      <c r="BB13" s="765"/>
      <c r="BC13" s="765"/>
      <c r="BD13" s="765"/>
      <c r="BE13" s="765"/>
      <c r="BF13" s="765"/>
      <c r="BG13" s="765"/>
      <c r="BH13" s="765"/>
      <c r="BI13" s="765"/>
      <c r="BJ13" s="765"/>
      <c r="BK13" s="765"/>
      <c r="BL13" s="765"/>
      <c r="BM13" s="765"/>
      <c r="BN13" s="765"/>
      <c r="BO13" s="765"/>
      <c r="BP13" s="765"/>
    </row>
    <row r="14" spans="1:68">
      <c r="A14" s="765" t="s">
        <v>80</v>
      </c>
      <c r="B14" s="765"/>
      <c r="C14" s="765"/>
      <c r="D14" s="765"/>
      <c r="E14" s="765"/>
      <c r="F14" s="765"/>
      <c r="G14" s="765"/>
      <c r="H14" s="765"/>
      <c r="I14" s="765"/>
      <c r="J14" s="765"/>
      <c r="K14" s="765"/>
      <c r="L14" s="765"/>
      <c r="M14" s="765"/>
      <c r="N14" s="765"/>
      <c r="O14" s="765"/>
      <c r="P14" s="765"/>
      <c r="Q14" s="765"/>
      <c r="R14" s="765"/>
      <c r="S14" s="765"/>
      <c r="T14" s="765"/>
      <c r="U14" s="765"/>
      <c r="V14" s="765"/>
      <c r="W14" s="765"/>
      <c r="X14" s="765"/>
      <c r="Y14" s="765"/>
      <c r="Z14" s="765"/>
      <c r="AA14" s="765"/>
      <c r="AB14" s="765"/>
      <c r="AC14" s="765"/>
      <c r="AD14" s="765"/>
      <c r="AE14" s="765"/>
      <c r="AF14" s="765"/>
      <c r="AG14" s="765"/>
      <c r="AH14" s="105"/>
      <c r="AI14" s="105"/>
      <c r="AJ14" s="765" t="s">
        <v>80</v>
      </c>
      <c r="AK14" s="765"/>
      <c r="AL14" s="765"/>
      <c r="AM14" s="765"/>
      <c r="AN14" s="765"/>
      <c r="AO14" s="765"/>
      <c r="AP14" s="765"/>
      <c r="AQ14" s="765"/>
      <c r="AR14" s="765"/>
      <c r="AS14" s="765"/>
      <c r="AT14" s="765"/>
      <c r="AU14" s="765"/>
      <c r="AV14" s="765"/>
      <c r="AW14" s="765"/>
      <c r="AX14" s="765"/>
      <c r="AY14" s="765"/>
      <c r="AZ14" s="765"/>
      <c r="BA14" s="765"/>
      <c r="BB14" s="765"/>
      <c r="BC14" s="765"/>
      <c r="BD14" s="765"/>
      <c r="BE14" s="765"/>
      <c r="BF14" s="765"/>
      <c r="BG14" s="765"/>
      <c r="BH14" s="765"/>
      <c r="BI14" s="765"/>
      <c r="BJ14" s="765"/>
      <c r="BK14" s="765"/>
      <c r="BL14" s="765"/>
      <c r="BM14" s="765"/>
      <c r="BN14" s="765"/>
      <c r="BO14" s="765"/>
      <c r="BP14" s="765"/>
    </row>
    <row r="15" spans="1:68" ht="14.25" thickBot="1">
      <c r="A15" s="728" t="s">
        <v>404</v>
      </c>
      <c r="B15" s="728"/>
      <c r="C15" s="728"/>
      <c r="D15" s="728"/>
      <c r="E15" s="728"/>
      <c r="F15" s="728"/>
      <c r="G15" s="728"/>
      <c r="H15" s="728"/>
      <c r="I15" s="728"/>
      <c r="J15" s="728"/>
      <c r="K15" s="728"/>
      <c r="L15" s="728"/>
      <c r="M15" s="728"/>
      <c r="N15" s="728"/>
      <c r="O15" s="728"/>
      <c r="P15" s="728"/>
      <c r="Q15" s="728"/>
      <c r="R15" s="728"/>
      <c r="S15" s="728"/>
      <c r="T15" s="729"/>
      <c r="U15" s="729"/>
      <c r="V15" s="729"/>
      <c r="W15" s="729"/>
      <c r="X15" s="729"/>
      <c r="Y15" s="729"/>
      <c r="Z15" s="729"/>
      <c r="AA15" s="729"/>
      <c r="AB15" s="729"/>
      <c r="AC15" s="729"/>
      <c r="AD15" s="729"/>
      <c r="AE15" s="729"/>
      <c r="AF15" s="728"/>
      <c r="AG15" s="728"/>
      <c r="AH15" s="105"/>
      <c r="AI15" s="105"/>
      <c r="AJ15" s="728" t="s">
        <v>404</v>
      </c>
      <c r="AK15" s="728"/>
      <c r="AL15" s="728"/>
      <c r="AM15" s="728"/>
      <c r="AN15" s="728"/>
      <c r="AO15" s="728"/>
      <c r="AP15" s="728"/>
      <c r="AQ15" s="728"/>
      <c r="AR15" s="728"/>
      <c r="AS15" s="728"/>
      <c r="AT15" s="728"/>
      <c r="AU15" s="728"/>
      <c r="AV15" s="728"/>
      <c r="AW15" s="728"/>
      <c r="AX15" s="728"/>
      <c r="AY15" s="728"/>
      <c r="AZ15" s="728"/>
      <c r="BA15" s="728"/>
      <c r="BB15" s="728"/>
      <c r="BC15" s="729"/>
      <c r="BD15" s="729"/>
      <c r="BE15" s="729"/>
      <c r="BF15" s="729"/>
      <c r="BG15" s="729"/>
      <c r="BH15" s="729"/>
      <c r="BI15" s="729"/>
      <c r="BJ15" s="729"/>
      <c r="BK15" s="729"/>
      <c r="BL15" s="729"/>
      <c r="BM15" s="729"/>
      <c r="BN15" s="729"/>
      <c r="BO15" s="728"/>
      <c r="BP15" s="728"/>
    </row>
    <row r="16" spans="1:68" ht="22.5" customHeight="1">
      <c r="A16" s="730" t="s">
        <v>81</v>
      </c>
      <c r="B16" s="730" t="s">
        <v>82</v>
      </c>
      <c r="C16" s="730"/>
      <c r="D16" s="731" t="s">
        <v>83</v>
      </c>
      <c r="E16" s="732"/>
      <c r="F16" s="732"/>
      <c r="G16" s="732"/>
      <c r="H16" s="732"/>
      <c r="I16" s="732"/>
      <c r="J16" s="732"/>
      <c r="K16" s="735" t="s">
        <v>84</v>
      </c>
      <c r="L16" s="737" t="s">
        <v>85</v>
      </c>
      <c r="M16" s="737"/>
      <c r="N16" s="737"/>
      <c r="O16" s="738" t="s">
        <v>532</v>
      </c>
      <c r="P16" s="739"/>
      <c r="Q16" s="739"/>
      <c r="R16" s="739"/>
      <c r="S16" s="739"/>
      <c r="T16" s="742" t="s">
        <v>86</v>
      </c>
      <c r="U16" s="743"/>
      <c r="V16" s="743"/>
      <c r="W16" s="743"/>
      <c r="X16" s="744" t="s">
        <v>88</v>
      </c>
      <c r="Y16" s="745"/>
      <c r="Z16" s="748" t="s">
        <v>87</v>
      </c>
      <c r="AA16" s="749"/>
      <c r="AB16" s="749"/>
      <c r="AC16" s="749"/>
      <c r="AD16" s="744" t="s">
        <v>88</v>
      </c>
      <c r="AE16" s="745"/>
      <c r="AF16" s="750" t="s">
        <v>89</v>
      </c>
      <c r="AG16" s="751"/>
      <c r="AH16" s="107"/>
      <c r="AI16" s="107"/>
      <c r="AJ16" s="730" t="s">
        <v>81</v>
      </c>
      <c r="AK16" s="730" t="s">
        <v>82</v>
      </c>
      <c r="AL16" s="730"/>
      <c r="AM16" s="731" t="s">
        <v>83</v>
      </c>
      <c r="AN16" s="732"/>
      <c r="AO16" s="732"/>
      <c r="AP16" s="732"/>
      <c r="AQ16" s="732"/>
      <c r="AR16" s="732"/>
      <c r="AS16" s="732"/>
      <c r="AT16" s="735" t="s">
        <v>84</v>
      </c>
      <c r="AU16" s="737" t="s">
        <v>85</v>
      </c>
      <c r="AV16" s="737"/>
      <c r="AW16" s="737"/>
      <c r="AX16" s="738" t="s">
        <v>608</v>
      </c>
      <c r="AY16" s="739"/>
      <c r="AZ16" s="739"/>
      <c r="BA16" s="739"/>
      <c r="BB16" s="739"/>
      <c r="BC16" s="742" t="s">
        <v>86</v>
      </c>
      <c r="BD16" s="743"/>
      <c r="BE16" s="743"/>
      <c r="BF16" s="743"/>
      <c r="BG16" s="744" t="s">
        <v>88</v>
      </c>
      <c r="BH16" s="745"/>
      <c r="BI16" s="748" t="s">
        <v>87</v>
      </c>
      <c r="BJ16" s="749"/>
      <c r="BK16" s="749"/>
      <c r="BL16" s="749"/>
      <c r="BM16" s="744" t="s">
        <v>88</v>
      </c>
      <c r="BN16" s="745"/>
      <c r="BO16" s="750" t="s">
        <v>89</v>
      </c>
      <c r="BP16" s="751"/>
    </row>
    <row r="17" spans="1:68" ht="22.5" customHeight="1">
      <c r="A17" s="730"/>
      <c r="B17" s="730"/>
      <c r="C17" s="730"/>
      <c r="D17" s="733"/>
      <c r="E17" s="734"/>
      <c r="F17" s="734"/>
      <c r="G17" s="734"/>
      <c r="H17" s="734"/>
      <c r="I17" s="734"/>
      <c r="J17" s="734"/>
      <c r="K17" s="736"/>
      <c r="L17" s="737"/>
      <c r="M17" s="737"/>
      <c r="N17" s="737"/>
      <c r="O17" s="740"/>
      <c r="P17" s="741"/>
      <c r="Q17" s="741"/>
      <c r="R17" s="741"/>
      <c r="S17" s="741"/>
      <c r="T17" s="754" t="s">
        <v>90</v>
      </c>
      <c r="U17" s="755"/>
      <c r="V17" s="756" t="s">
        <v>91</v>
      </c>
      <c r="W17" s="757"/>
      <c r="X17" s="746"/>
      <c r="Y17" s="747"/>
      <c r="Z17" s="758" t="s">
        <v>92</v>
      </c>
      <c r="AA17" s="759"/>
      <c r="AB17" s="760" t="s">
        <v>93</v>
      </c>
      <c r="AC17" s="760"/>
      <c r="AD17" s="746"/>
      <c r="AE17" s="747"/>
      <c r="AF17" s="752"/>
      <c r="AG17" s="753"/>
      <c r="AH17" s="107"/>
      <c r="AI17" s="107"/>
      <c r="AJ17" s="730"/>
      <c r="AK17" s="730"/>
      <c r="AL17" s="730"/>
      <c r="AM17" s="733"/>
      <c r="AN17" s="734"/>
      <c r="AO17" s="734"/>
      <c r="AP17" s="734"/>
      <c r="AQ17" s="734"/>
      <c r="AR17" s="734"/>
      <c r="AS17" s="734"/>
      <c r="AT17" s="736"/>
      <c r="AU17" s="737"/>
      <c r="AV17" s="737"/>
      <c r="AW17" s="737"/>
      <c r="AX17" s="740"/>
      <c r="AY17" s="741"/>
      <c r="AZ17" s="741"/>
      <c r="BA17" s="741"/>
      <c r="BB17" s="741"/>
      <c r="BC17" s="754" t="s">
        <v>90</v>
      </c>
      <c r="BD17" s="755"/>
      <c r="BE17" s="756" t="s">
        <v>91</v>
      </c>
      <c r="BF17" s="757"/>
      <c r="BG17" s="746"/>
      <c r="BH17" s="747"/>
      <c r="BI17" s="758" t="s">
        <v>92</v>
      </c>
      <c r="BJ17" s="759"/>
      <c r="BK17" s="760" t="s">
        <v>93</v>
      </c>
      <c r="BL17" s="760"/>
      <c r="BM17" s="746"/>
      <c r="BN17" s="747"/>
      <c r="BO17" s="752"/>
      <c r="BP17" s="753"/>
    </row>
    <row r="18" spans="1:68" ht="33.75" customHeight="1">
      <c r="A18" s="108" t="s">
        <v>415</v>
      </c>
      <c r="B18" s="793"/>
      <c r="C18" s="793"/>
      <c r="D18" s="794"/>
      <c r="E18" s="795"/>
      <c r="F18" s="795"/>
      <c r="G18" s="795"/>
      <c r="H18" s="795"/>
      <c r="I18" s="795"/>
      <c r="J18" s="796"/>
      <c r="K18" s="434"/>
      <c r="L18" s="793"/>
      <c r="M18" s="793"/>
      <c r="N18" s="793"/>
      <c r="O18" s="797" t="s">
        <v>509</v>
      </c>
      <c r="P18" s="798"/>
      <c r="Q18" s="798"/>
      <c r="R18" s="798"/>
      <c r="S18" s="798"/>
      <c r="T18" s="799"/>
      <c r="U18" s="793"/>
      <c r="V18" s="793"/>
      <c r="W18" s="793"/>
      <c r="X18" s="802"/>
      <c r="Y18" s="803"/>
      <c r="Z18" s="800"/>
      <c r="AA18" s="801"/>
      <c r="AB18" s="802"/>
      <c r="AC18" s="802"/>
      <c r="AD18" s="802"/>
      <c r="AE18" s="803"/>
      <c r="AF18" s="701"/>
      <c r="AG18" s="702"/>
      <c r="AH18" s="110"/>
      <c r="AI18" s="260"/>
      <c r="AJ18" s="360" t="s">
        <v>415</v>
      </c>
      <c r="AK18" s="726" t="s">
        <v>94</v>
      </c>
      <c r="AL18" s="726"/>
      <c r="AM18" s="722" t="s">
        <v>95</v>
      </c>
      <c r="AN18" s="723"/>
      <c r="AO18" s="723"/>
      <c r="AP18" s="723"/>
      <c r="AQ18" s="723"/>
      <c r="AR18" s="723"/>
      <c r="AS18" s="724"/>
      <c r="AT18" s="111" t="s">
        <v>96</v>
      </c>
      <c r="AU18" s="726" t="s">
        <v>97</v>
      </c>
      <c r="AV18" s="726"/>
      <c r="AW18" s="726"/>
      <c r="AX18" s="711" t="s">
        <v>98</v>
      </c>
      <c r="AY18" s="712"/>
      <c r="AZ18" s="712"/>
      <c r="BA18" s="712"/>
      <c r="BB18" s="712"/>
      <c r="BC18" s="725">
        <v>23</v>
      </c>
      <c r="BD18" s="726"/>
      <c r="BE18" s="726">
        <v>156</v>
      </c>
      <c r="BF18" s="726"/>
      <c r="BG18" s="716" t="s">
        <v>9</v>
      </c>
      <c r="BH18" s="717"/>
      <c r="BI18" s="718" t="s">
        <v>99</v>
      </c>
      <c r="BJ18" s="719"/>
      <c r="BK18" s="716"/>
      <c r="BL18" s="716"/>
      <c r="BM18" s="716"/>
      <c r="BN18" s="717"/>
      <c r="BO18" s="701"/>
      <c r="BP18" s="702"/>
    </row>
    <row r="19" spans="1:68" ht="33.75" customHeight="1">
      <c r="A19" s="108" t="s">
        <v>418</v>
      </c>
      <c r="B19" s="793"/>
      <c r="C19" s="793"/>
      <c r="D19" s="794"/>
      <c r="E19" s="795"/>
      <c r="F19" s="795"/>
      <c r="G19" s="795"/>
      <c r="H19" s="795"/>
      <c r="I19" s="795"/>
      <c r="J19" s="796"/>
      <c r="K19" s="434"/>
      <c r="L19" s="793"/>
      <c r="M19" s="793"/>
      <c r="N19" s="793"/>
      <c r="O19" s="797" t="s">
        <v>509</v>
      </c>
      <c r="P19" s="798"/>
      <c r="Q19" s="798"/>
      <c r="R19" s="798"/>
      <c r="S19" s="798"/>
      <c r="T19" s="799"/>
      <c r="U19" s="793"/>
      <c r="V19" s="793"/>
      <c r="W19" s="793"/>
      <c r="X19" s="802"/>
      <c r="Y19" s="803"/>
      <c r="Z19" s="800"/>
      <c r="AA19" s="801"/>
      <c r="AB19" s="802"/>
      <c r="AC19" s="802"/>
      <c r="AD19" s="802"/>
      <c r="AE19" s="803"/>
      <c r="AF19" s="701"/>
      <c r="AG19" s="702"/>
      <c r="AH19" s="110"/>
      <c r="AI19" s="260"/>
      <c r="AJ19" s="360" t="s">
        <v>418</v>
      </c>
      <c r="AK19" s="726" t="s">
        <v>100</v>
      </c>
      <c r="AL19" s="726"/>
      <c r="AM19" s="722" t="s">
        <v>101</v>
      </c>
      <c r="AN19" s="723"/>
      <c r="AO19" s="723"/>
      <c r="AP19" s="723"/>
      <c r="AQ19" s="723"/>
      <c r="AR19" s="723"/>
      <c r="AS19" s="724"/>
      <c r="AT19" s="111" t="s">
        <v>102</v>
      </c>
      <c r="AU19" s="727" t="s">
        <v>103</v>
      </c>
      <c r="AV19" s="727"/>
      <c r="AW19" s="727"/>
      <c r="AX19" s="711" t="s">
        <v>98</v>
      </c>
      <c r="AY19" s="712"/>
      <c r="AZ19" s="712"/>
      <c r="BA19" s="712"/>
      <c r="BB19" s="712"/>
      <c r="BC19" s="725">
        <v>26</v>
      </c>
      <c r="BD19" s="726"/>
      <c r="BE19" s="726">
        <v>170</v>
      </c>
      <c r="BF19" s="726"/>
      <c r="BG19" s="716" t="s">
        <v>9</v>
      </c>
      <c r="BH19" s="717"/>
      <c r="BI19" s="718" t="s">
        <v>109</v>
      </c>
      <c r="BJ19" s="719"/>
      <c r="BK19" s="716"/>
      <c r="BL19" s="716"/>
      <c r="BM19" s="716" t="s">
        <v>9</v>
      </c>
      <c r="BN19" s="717"/>
      <c r="BO19" s="701"/>
      <c r="BP19" s="702"/>
    </row>
    <row r="20" spans="1:68" ht="33.75" customHeight="1">
      <c r="A20" s="108" t="s">
        <v>419</v>
      </c>
      <c r="B20" s="793"/>
      <c r="C20" s="793"/>
      <c r="D20" s="794"/>
      <c r="E20" s="795"/>
      <c r="F20" s="795"/>
      <c r="G20" s="795"/>
      <c r="H20" s="795"/>
      <c r="I20" s="795"/>
      <c r="J20" s="796"/>
      <c r="K20" s="434"/>
      <c r="L20" s="793"/>
      <c r="M20" s="793"/>
      <c r="N20" s="793"/>
      <c r="O20" s="797" t="s">
        <v>509</v>
      </c>
      <c r="P20" s="798"/>
      <c r="Q20" s="798"/>
      <c r="R20" s="798"/>
      <c r="S20" s="798"/>
      <c r="T20" s="799"/>
      <c r="U20" s="793"/>
      <c r="V20" s="793"/>
      <c r="W20" s="793"/>
      <c r="X20" s="802"/>
      <c r="Y20" s="803"/>
      <c r="Z20" s="800"/>
      <c r="AA20" s="801"/>
      <c r="AB20" s="802"/>
      <c r="AC20" s="802"/>
      <c r="AD20" s="802"/>
      <c r="AE20" s="803"/>
      <c r="AF20" s="701"/>
      <c r="AG20" s="702"/>
      <c r="AH20" s="110"/>
      <c r="AI20" s="260"/>
      <c r="AJ20" s="360" t="s">
        <v>419</v>
      </c>
      <c r="AK20" s="726" t="s">
        <v>104</v>
      </c>
      <c r="AL20" s="726"/>
      <c r="AM20" s="722" t="s">
        <v>105</v>
      </c>
      <c r="AN20" s="723"/>
      <c r="AO20" s="723"/>
      <c r="AP20" s="723"/>
      <c r="AQ20" s="723"/>
      <c r="AR20" s="723"/>
      <c r="AS20" s="724"/>
      <c r="AT20" s="111" t="s">
        <v>96</v>
      </c>
      <c r="AU20" s="727" t="s">
        <v>106</v>
      </c>
      <c r="AV20" s="727"/>
      <c r="AW20" s="727"/>
      <c r="AX20" s="711" t="s">
        <v>98</v>
      </c>
      <c r="AY20" s="712"/>
      <c r="AZ20" s="712"/>
      <c r="BA20" s="712"/>
      <c r="BB20" s="712"/>
      <c r="BC20" s="725" t="s">
        <v>99</v>
      </c>
      <c r="BD20" s="726"/>
      <c r="BE20" s="726"/>
      <c r="BF20" s="726"/>
      <c r="BG20" s="716"/>
      <c r="BH20" s="717"/>
      <c r="BI20" s="718" t="s">
        <v>99</v>
      </c>
      <c r="BJ20" s="719"/>
      <c r="BK20" s="716"/>
      <c r="BL20" s="716"/>
      <c r="BM20" s="716"/>
      <c r="BN20" s="717"/>
      <c r="BO20" s="701"/>
      <c r="BP20" s="702"/>
    </row>
    <row r="21" spans="1:68" ht="33.75" customHeight="1">
      <c r="A21" s="108" t="s">
        <v>420</v>
      </c>
      <c r="B21" s="793"/>
      <c r="C21" s="793"/>
      <c r="D21" s="794"/>
      <c r="E21" s="795"/>
      <c r="F21" s="795"/>
      <c r="G21" s="795"/>
      <c r="H21" s="795"/>
      <c r="I21" s="795"/>
      <c r="J21" s="796"/>
      <c r="K21" s="434"/>
      <c r="L21" s="793"/>
      <c r="M21" s="793"/>
      <c r="N21" s="793"/>
      <c r="O21" s="797" t="s">
        <v>509</v>
      </c>
      <c r="P21" s="798"/>
      <c r="Q21" s="798"/>
      <c r="R21" s="798"/>
      <c r="S21" s="798"/>
      <c r="T21" s="799"/>
      <c r="U21" s="793"/>
      <c r="V21" s="793"/>
      <c r="W21" s="793"/>
      <c r="X21" s="802"/>
      <c r="Y21" s="803"/>
      <c r="Z21" s="800"/>
      <c r="AA21" s="801"/>
      <c r="AB21" s="802"/>
      <c r="AC21" s="802"/>
      <c r="AD21" s="802"/>
      <c r="AE21" s="803"/>
      <c r="AF21" s="701"/>
      <c r="AG21" s="702"/>
      <c r="AH21" s="110"/>
      <c r="AI21" s="260"/>
      <c r="AJ21" s="360" t="s">
        <v>420</v>
      </c>
      <c r="AK21" s="726" t="s">
        <v>104</v>
      </c>
      <c r="AL21" s="726"/>
      <c r="AM21" s="722" t="s">
        <v>107</v>
      </c>
      <c r="AN21" s="723"/>
      <c r="AO21" s="723"/>
      <c r="AP21" s="723"/>
      <c r="AQ21" s="723"/>
      <c r="AR21" s="723"/>
      <c r="AS21" s="724"/>
      <c r="AT21" s="111" t="s">
        <v>102</v>
      </c>
      <c r="AU21" s="726" t="s">
        <v>108</v>
      </c>
      <c r="AV21" s="726"/>
      <c r="AW21" s="726"/>
      <c r="AX21" s="711" t="s">
        <v>98</v>
      </c>
      <c r="AY21" s="712"/>
      <c r="AZ21" s="712"/>
      <c r="BA21" s="712"/>
      <c r="BB21" s="712"/>
      <c r="BC21" s="725" t="s">
        <v>99</v>
      </c>
      <c r="BD21" s="726"/>
      <c r="BE21" s="726"/>
      <c r="BF21" s="726"/>
      <c r="BG21" s="716"/>
      <c r="BH21" s="717"/>
      <c r="BI21" s="718" t="s">
        <v>510</v>
      </c>
      <c r="BJ21" s="719"/>
      <c r="BK21" s="716"/>
      <c r="BL21" s="716"/>
      <c r="BM21" s="716" t="s">
        <v>9</v>
      </c>
      <c r="BN21" s="717"/>
      <c r="BO21" s="701"/>
      <c r="BP21" s="702"/>
    </row>
    <row r="22" spans="1:68" ht="33.75" customHeight="1">
      <c r="A22" s="108" t="s">
        <v>366</v>
      </c>
      <c r="B22" s="793"/>
      <c r="C22" s="793"/>
      <c r="D22" s="794"/>
      <c r="E22" s="795"/>
      <c r="F22" s="795"/>
      <c r="G22" s="795"/>
      <c r="H22" s="795"/>
      <c r="I22" s="795"/>
      <c r="J22" s="796"/>
      <c r="K22" s="434"/>
      <c r="L22" s="793"/>
      <c r="M22" s="793"/>
      <c r="N22" s="793"/>
      <c r="O22" s="797" t="s">
        <v>509</v>
      </c>
      <c r="P22" s="798"/>
      <c r="Q22" s="798"/>
      <c r="R22" s="798"/>
      <c r="S22" s="798"/>
      <c r="T22" s="799"/>
      <c r="U22" s="793"/>
      <c r="V22" s="793"/>
      <c r="W22" s="793"/>
      <c r="X22" s="802"/>
      <c r="Y22" s="803"/>
      <c r="Z22" s="800"/>
      <c r="AA22" s="801"/>
      <c r="AB22" s="802"/>
      <c r="AC22" s="802"/>
      <c r="AD22" s="802"/>
      <c r="AE22" s="803"/>
      <c r="AF22" s="701"/>
      <c r="AG22" s="702"/>
      <c r="AH22" s="110"/>
      <c r="AI22" s="260"/>
      <c r="AJ22" s="360" t="s">
        <v>366</v>
      </c>
      <c r="AK22" s="720" t="s">
        <v>110</v>
      </c>
      <c r="AL22" s="721"/>
      <c r="AM22" s="722" t="s">
        <v>111</v>
      </c>
      <c r="AN22" s="723"/>
      <c r="AO22" s="723"/>
      <c r="AP22" s="723"/>
      <c r="AQ22" s="723"/>
      <c r="AR22" s="723"/>
      <c r="AS22" s="724"/>
      <c r="AT22" s="111" t="s">
        <v>102</v>
      </c>
      <c r="AU22" s="704"/>
      <c r="AV22" s="704"/>
      <c r="AW22" s="704"/>
      <c r="AX22" s="711" t="s">
        <v>533</v>
      </c>
      <c r="AY22" s="712"/>
      <c r="AZ22" s="712"/>
      <c r="BA22" s="712"/>
      <c r="BB22" s="712"/>
      <c r="BC22" s="725" t="s">
        <v>99</v>
      </c>
      <c r="BD22" s="726"/>
      <c r="BE22" s="726"/>
      <c r="BF22" s="726"/>
      <c r="BG22" s="716"/>
      <c r="BH22" s="717"/>
      <c r="BI22" s="718" t="s">
        <v>99</v>
      </c>
      <c r="BJ22" s="719"/>
      <c r="BK22" s="716"/>
      <c r="BL22" s="716"/>
      <c r="BM22" s="716"/>
      <c r="BN22" s="717"/>
      <c r="BO22" s="701"/>
      <c r="BP22" s="702"/>
    </row>
    <row r="23" spans="1:68" ht="33.75" customHeight="1">
      <c r="A23" s="108" t="s">
        <v>397</v>
      </c>
      <c r="B23" s="793"/>
      <c r="C23" s="793"/>
      <c r="D23" s="794"/>
      <c r="E23" s="795"/>
      <c r="F23" s="795"/>
      <c r="G23" s="795"/>
      <c r="H23" s="795"/>
      <c r="I23" s="795"/>
      <c r="J23" s="796"/>
      <c r="K23" s="434"/>
      <c r="L23" s="793"/>
      <c r="M23" s="793"/>
      <c r="N23" s="793"/>
      <c r="O23" s="797" t="s">
        <v>509</v>
      </c>
      <c r="P23" s="798"/>
      <c r="Q23" s="798"/>
      <c r="R23" s="798"/>
      <c r="S23" s="798"/>
      <c r="T23" s="799"/>
      <c r="U23" s="793"/>
      <c r="V23" s="793"/>
      <c r="W23" s="793"/>
      <c r="X23" s="802"/>
      <c r="Y23" s="803"/>
      <c r="Z23" s="800"/>
      <c r="AA23" s="801"/>
      <c r="AB23" s="802"/>
      <c r="AC23" s="802"/>
      <c r="AD23" s="802"/>
      <c r="AE23" s="803"/>
      <c r="AF23" s="701"/>
      <c r="AG23" s="702"/>
      <c r="AH23" s="110"/>
      <c r="AI23" s="260"/>
      <c r="AJ23" s="360" t="s">
        <v>397</v>
      </c>
      <c r="AK23" s="704"/>
      <c r="AL23" s="704"/>
      <c r="AM23" s="705"/>
      <c r="AN23" s="706"/>
      <c r="AO23" s="706"/>
      <c r="AP23" s="706"/>
      <c r="AQ23" s="706"/>
      <c r="AR23" s="706"/>
      <c r="AS23" s="707"/>
      <c r="AT23" s="109"/>
      <c r="AU23" s="704"/>
      <c r="AV23" s="704"/>
      <c r="AW23" s="704"/>
      <c r="AX23" s="711" t="s">
        <v>98</v>
      </c>
      <c r="AY23" s="712"/>
      <c r="AZ23" s="712"/>
      <c r="BA23" s="712"/>
      <c r="BB23" s="712"/>
      <c r="BC23" s="715"/>
      <c r="BD23" s="704"/>
      <c r="BE23" s="704"/>
      <c r="BF23" s="704"/>
      <c r="BG23" s="702"/>
      <c r="BH23" s="708"/>
      <c r="BI23" s="709"/>
      <c r="BJ23" s="710"/>
      <c r="BK23" s="702"/>
      <c r="BL23" s="702"/>
      <c r="BM23" s="702"/>
      <c r="BN23" s="708"/>
      <c r="BO23" s="701"/>
      <c r="BP23" s="702"/>
    </row>
    <row r="24" spans="1:68" ht="33.75" customHeight="1">
      <c r="A24" s="108" t="s">
        <v>421</v>
      </c>
      <c r="B24" s="793"/>
      <c r="C24" s="793"/>
      <c r="D24" s="794"/>
      <c r="E24" s="795"/>
      <c r="F24" s="795"/>
      <c r="G24" s="795"/>
      <c r="H24" s="795"/>
      <c r="I24" s="795"/>
      <c r="J24" s="796"/>
      <c r="K24" s="434"/>
      <c r="L24" s="793"/>
      <c r="M24" s="793"/>
      <c r="N24" s="793"/>
      <c r="O24" s="797" t="s">
        <v>509</v>
      </c>
      <c r="P24" s="798"/>
      <c r="Q24" s="798"/>
      <c r="R24" s="798"/>
      <c r="S24" s="798"/>
      <c r="T24" s="799"/>
      <c r="U24" s="793"/>
      <c r="V24" s="793"/>
      <c r="W24" s="793"/>
      <c r="X24" s="802"/>
      <c r="Y24" s="803"/>
      <c r="Z24" s="800"/>
      <c r="AA24" s="801"/>
      <c r="AB24" s="802"/>
      <c r="AC24" s="802"/>
      <c r="AD24" s="802"/>
      <c r="AE24" s="803"/>
      <c r="AF24" s="701"/>
      <c r="AG24" s="702"/>
      <c r="AH24" s="110"/>
      <c r="AI24" s="260"/>
      <c r="AJ24" s="360" t="s">
        <v>421</v>
      </c>
      <c r="AK24" s="704"/>
      <c r="AL24" s="704"/>
      <c r="AM24" s="705"/>
      <c r="AN24" s="706"/>
      <c r="AO24" s="706"/>
      <c r="AP24" s="706"/>
      <c r="AQ24" s="706"/>
      <c r="AR24" s="706"/>
      <c r="AS24" s="707"/>
      <c r="AT24" s="109"/>
      <c r="AU24" s="704"/>
      <c r="AV24" s="704"/>
      <c r="AW24" s="704"/>
      <c r="AX24" s="711" t="s">
        <v>98</v>
      </c>
      <c r="AY24" s="712"/>
      <c r="AZ24" s="712"/>
      <c r="BA24" s="712"/>
      <c r="BB24" s="712"/>
      <c r="BC24" s="715"/>
      <c r="BD24" s="704"/>
      <c r="BE24" s="704"/>
      <c r="BF24" s="704"/>
      <c r="BG24" s="702"/>
      <c r="BH24" s="708"/>
      <c r="BI24" s="709"/>
      <c r="BJ24" s="710"/>
      <c r="BK24" s="702"/>
      <c r="BL24" s="702"/>
      <c r="BM24" s="702"/>
      <c r="BN24" s="708"/>
      <c r="BO24" s="701"/>
      <c r="BP24" s="702"/>
    </row>
    <row r="25" spans="1:68" ht="33.75" customHeight="1">
      <c r="A25" s="108" t="s">
        <v>422</v>
      </c>
      <c r="B25" s="793"/>
      <c r="C25" s="793"/>
      <c r="D25" s="794"/>
      <c r="E25" s="795"/>
      <c r="F25" s="795"/>
      <c r="G25" s="795"/>
      <c r="H25" s="795"/>
      <c r="I25" s="795"/>
      <c r="J25" s="796"/>
      <c r="K25" s="434"/>
      <c r="L25" s="793"/>
      <c r="M25" s="793"/>
      <c r="N25" s="793"/>
      <c r="O25" s="797" t="s">
        <v>509</v>
      </c>
      <c r="P25" s="798"/>
      <c r="Q25" s="798"/>
      <c r="R25" s="798"/>
      <c r="S25" s="798"/>
      <c r="T25" s="799"/>
      <c r="U25" s="793"/>
      <c r="V25" s="793"/>
      <c r="W25" s="793"/>
      <c r="X25" s="802"/>
      <c r="Y25" s="803"/>
      <c r="Z25" s="800"/>
      <c r="AA25" s="801"/>
      <c r="AB25" s="802"/>
      <c r="AC25" s="802"/>
      <c r="AD25" s="802"/>
      <c r="AE25" s="803"/>
      <c r="AF25" s="701"/>
      <c r="AG25" s="702"/>
      <c r="AH25" s="110"/>
      <c r="AI25" s="260"/>
      <c r="AJ25" s="360" t="s">
        <v>422</v>
      </c>
      <c r="AK25" s="704"/>
      <c r="AL25" s="704"/>
      <c r="AM25" s="705"/>
      <c r="AN25" s="706"/>
      <c r="AO25" s="706"/>
      <c r="AP25" s="706"/>
      <c r="AQ25" s="706"/>
      <c r="AR25" s="706"/>
      <c r="AS25" s="707"/>
      <c r="AT25" s="109"/>
      <c r="AU25" s="704"/>
      <c r="AV25" s="704"/>
      <c r="AW25" s="704"/>
      <c r="AX25" s="711" t="s">
        <v>98</v>
      </c>
      <c r="AY25" s="712"/>
      <c r="AZ25" s="712"/>
      <c r="BA25" s="712"/>
      <c r="BB25" s="712"/>
      <c r="BC25" s="715"/>
      <c r="BD25" s="704"/>
      <c r="BE25" s="704"/>
      <c r="BF25" s="704"/>
      <c r="BG25" s="702"/>
      <c r="BH25" s="708"/>
      <c r="BI25" s="709"/>
      <c r="BJ25" s="710"/>
      <c r="BK25" s="702"/>
      <c r="BL25" s="702"/>
      <c r="BM25" s="702"/>
      <c r="BN25" s="708"/>
      <c r="BO25" s="701"/>
      <c r="BP25" s="702"/>
    </row>
    <row r="26" spans="1:68" ht="33.75" customHeight="1">
      <c r="A26" s="108" t="s">
        <v>423</v>
      </c>
      <c r="B26" s="793"/>
      <c r="C26" s="793"/>
      <c r="D26" s="794"/>
      <c r="E26" s="795"/>
      <c r="F26" s="795"/>
      <c r="G26" s="795"/>
      <c r="H26" s="795"/>
      <c r="I26" s="795"/>
      <c r="J26" s="796"/>
      <c r="K26" s="434"/>
      <c r="L26" s="793"/>
      <c r="M26" s="793"/>
      <c r="N26" s="793"/>
      <c r="O26" s="797" t="s">
        <v>509</v>
      </c>
      <c r="P26" s="798"/>
      <c r="Q26" s="798"/>
      <c r="R26" s="798"/>
      <c r="S26" s="798"/>
      <c r="T26" s="799"/>
      <c r="U26" s="793"/>
      <c r="V26" s="793"/>
      <c r="W26" s="793"/>
      <c r="X26" s="802"/>
      <c r="Y26" s="803"/>
      <c r="Z26" s="800"/>
      <c r="AA26" s="801"/>
      <c r="AB26" s="802"/>
      <c r="AC26" s="802"/>
      <c r="AD26" s="802"/>
      <c r="AE26" s="803"/>
      <c r="AF26" s="701"/>
      <c r="AG26" s="702"/>
      <c r="AH26" s="110"/>
      <c r="AI26" s="260"/>
      <c r="AJ26" s="360" t="s">
        <v>423</v>
      </c>
      <c r="AK26" s="704"/>
      <c r="AL26" s="704"/>
      <c r="AM26" s="705"/>
      <c r="AN26" s="706"/>
      <c r="AO26" s="706"/>
      <c r="AP26" s="706"/>
      <c r="AQ26" s="706"/>
      <c r="AR26" s="706"/>
      <c r="AS26" s="707"/>
      <c r="AT26" s="109"/>
      <c r="AU26" s="704"/>
      <c r="AV26" s="704"/>
      <c r="AW26" s="704"/>
      <c r="AX26" s="711" t="s">
        <v>98</v>
      </c>
      <c r="AY26" s="712"/>
      <c r="AZ26" s="712"/>
      <c r="BA26" s="712"/>
      <c r="BB26" s="712"/>
      <c r="BC26" s="715"/>
      <c r="BD26" s="704"/>
      <c r="BE26" s="704"/>
      <c r="BF26" s="704"/>
      <c r="BG26" s="702"/>
      <c r="BH26" s="708"/>
      <c r="BI26" s="709"/>
      <c r="BJ26" s="710"/>
      <c r="BK26" s="702"/>
      <c r="BL26" s="702"/>
      <c r="BM26" s="702"/>
      <c r="BN26" s="708"/>
      <c r="BO26" s="701"/>
      <c r="BP26" s="702"/>
    </row>
    <row r="27" spans="1:68" ht="33.75" customHeight="1">
      <c r="A27" s="108" t="s">
        <v>424</v>
      </c>
      <c r="B27" s="793"/>
      <c r="C27" s="793"/>
      <c r="D27" s="794"/>
      <c r="E27" s="795"/>
      <c r="F27" s="795"/>
      <c r="G27" s="795"/>
      <c r="H27" s="795"/>
      <c r="I27" s="795"/>
      <c r="J27" s="796"/>
      <c r="K27" s="434"/>
      <c r="L27" s="793"/>
      <c r="M27" s="793"/>
      <c r="N27" s="793"/>
      <c r="O27" s="797" t="s">
        <v>509</v>
      </c>
      <c r="P27" s="798"/>
      <c r="Q27" s="798"/>
      <c r="R27" s="798"/>
      <c r="S27" s="798"/>
      <c r="T27" s="799"/>
      <c r="U27" s="793"/>
      <c r="V27" s="793"/>
      <c r="W27" s="793"/>
      <c r="X27" s="802"/>
      <c r="Y27" s="803"/>
      <c r="Z27" s="800"/>
      <c r="AA27" s="801"/>
      <c r="AB27" s="802"/>
      <c r="AC27" s="802"/>
      <c r="AD27" s="802"/>
      <c r="AE27" s="803"/>
      <c r="AF27" s="701"/>
      <c r="AG27" s="702"/>
      <c r="AH27" s="110"/>
      <c r="AI27" s="260"/>
      <c r="AJ27" s="360" t="s">
        <v>424</v>
      </c>
      <c r="AK27" s="704"/>
      <c r="AL27" s="704"/>
      <c r="AM27" s="705"/>
      <c r="AN27" s="706"/>
      <c r="AO27" s="706"/>
      <c r="AP27" s="706"/>
      <c r="AQ27" s="706"/>
      <c r="AR27" s="706"/>
      <c r="AS27" s="707"/>
      <c r="AT27" s="109"/>
      <c r="AU27" s="704"/>
      <c r="AV27" s="704"/>
      <c r="AW27" s="704"/>
      <c r="AX27" s="711" t="s">
        <v>98</v>
      </c>
      <c r="AY27" s="712"/>
      <c r="AZ27" s="712"/>
      <c r="BA27" s="712"/>
      <c r="BB27" s="712"/>
      <c r="BC27" s="715"/>
      <c r="BD27" s="704"/>
      <c r="BE27" s="704"/>
      <c r="BF27" s="704"/>
      <c r="BG27" s="702"/>
      <c r="BH27" s="708"/>
      <c r="BI27" s="709"/>
      <c r="BJ27" s="710"/>
      <c r="BK27" s="702"/>
      <c r="BL27" s="702"/>
      <c r="BM27" s="702"/>
      <c r="BN27" s="708"/>
      <c r="BO27" s="701"/>
      <c r="BP27" s="702"/>
    </row>
    <row r="28" spans="1:68" ht="33.75" customHeight="1">
      <c r="A28" s="108" t="s">
        <v>425</v>
      </c>
      <c r="B28" s="793"/>
      <c r="C28" s="793"/>
      <c r="D28" s="794"/>
      <c r="E28" s="795"/>
      <c r="F28" s="795"/>
      <c r="G28" s="795"/>
      <c r="H28" s="795"/>
      <c r="I28" s="795"/>
      <c r="J28" s="796"/>
      <c r="K28" s="434"/>
      <c r="L28" s="793"/>
      <c r="M28" s="793"/>
      <c r="N28" s="793"/>
      <c r="O28" s="797" t="s">
        <v>509</v>
      </c>
      <c r="P28" s="798"/>
      <c r="Q28" s="798"/>
      <c r="R28" s="798"/>
      <c r="S28" s="798"/>
      <c r="T28" s="799"/>
      <c r="U28" s="793"/>
      <c r="V28" s="793"/>
      <c r="W28" s="793"/>
      <c r="X28" s="802"/>
      <c r="Y28" s="803"/>
      <c r="Z28" s="800"/>
      <c r="AA28" s="801"/>
      <c r="AB28" s="802"/>
      <c r="AC28" s="802"/>
      <c r="AD28" s="802"/>
      <c r="AE28" s="803"/>
      <c r="AF28" s="701"/>
      <c r="AG28" s="702"/>
      <c r="AH28" s="110"/>
      <c r="AI28" s="260"/>
      <c r="AJ28" s="360" t="s">
        <v>425</v>
      </c>
      <c r="AK28" s="704"/>
      <c r="AL28" s="704"/>
      <c r="AM28" s="705"/>
      <c r="AN28" s="706"/>
      <c r="AO28" s="706"/>
      <c r="AP28" s="706"/>
      <c r="AQ28" s="706"/>
      <c r="AR28" s="706"/>
      <c r="AS28" s="707"/>
      <c r="AT28" s="109"/>
      <c r="AU28" s="704"/>
      <c r="AV28" s="704"/>
      <c r="AW28" s="704"/>
      <c r="AX28" s="711" t="s">
        <v>98</v>
      </c>
      <c r="AY28" s="712"/>
      <c r="AZ28" s="712"/>
      <c r="BA28" s="712"/>
      <c r="BB28" s="712"/>
      <c r="BC28" s="715"/>
      <c r="BD28" s="704"/>
      <c r="BE28" s="704"/>
      <c r="BF28" s="704"/>
      <c r="BG28" s="702"/>
      <c r="BH28" s="708"/>
      <c r="BI28" s="709"/>
      <c r="BJ28" s="710"/>
      <c r="BK28" s="702"/>
      <c r="BL28" s="702"/>
      <c r="BM28" s="702"/>
      <c r="BN28" s="708"/>
      <c r="BO28" s="701"/>
      <c r="BP28" s="702"/>
    </row>
    <row r="29" spans="1:68" ht="33.75" customHeight="1">
      <c r="A29" s="108" t="s">
        <v>426</v>
      </c>
      <c r="B29" s="793"/>
      <c r="C29" s="793"/>
      <c r="D29" s="794"/>
      <c r="E29" s="795"/>
      <c r="F29" s="795"/>
      <c r="G29" s="795"/>
      <c r="H29" s="795"/>
      <c r="I29" s="795"/>
      <c r="J29" s="796"/>
      <c r="K29" s="434"/>
      <c r="L29" s="793"/>
      <c r="M29" s="793"/>
      <c r="N29" s="793"/>
      <c r="O29" s="797" t="s">
        <v>509</v>
      </c>
      <c r="P29" s="798"/>
      <c r="Q29" s="798"/>
      <c r="R29" s="798"/>
      <c r="S29" s="798"/>
      <c r="T29" s="799"/>
      <c r="U29" s="793"/>
      <c r="V29" s="793"/>
      <c r="W29" s="793"/>
      <c r="X29" s="802"/>
      <c r="Y29" s="803"/>
      <c r="Z29" s="800"/>
      <c r="AA29" s="801"/>
      <c r="AB29" s="802"/>
      <c r="AC29" s="802"/>
      <c r="AD29" s="802"/>
      <c r="AE29" s="803"/>
      <c r="AF29" s="701"/>
      <c r="AG29" s="702"/>
      <c r="AH29" s="110"/>
      <c r="AI29" s="260"/>
      <c r="AJ29" s="360" t="s">
        <v>426</v>
      </c>
      <c r="AK29" s="704"/>
      <c r="AL29" s="704"/>
      <c r="AM29" s="705"/>
      <c r="AN29" s="706"/>
      <c r="AO29" s="706"/>
      <c r="AP29" s="706"/>
      <c r="AQ29" s="706"/>
      <c r="AR29" s="706"/>
      <c r="AS29" s="707"/>
      <c r="AT29" s="109"/>
      <c r="AU29" s="704"/>
      <c r="AV29" s="704"/>
      <c r="AW29" s="704"/>
      <c r="AX29" s="711" t="s">
        <v>98</v>
      </c>
      <c r="AY29" s="712"/>
      <c r="AZ29" s="712"/>
      <c r="BA29" s="712"/>
      <c r="BB29" s="712"/>
      <c r="BC29" s="715"/>
      <c r="BD29" s="704"/>
      <c r="BE29" s="704"/>
      <c r="BF29" s="704"/>
      <c r="BG29" s="702"/>
      <c r="BH29" s="708"/>
      <c r="BI29" s="709"/>
      <c r="BJ29" s="710"/>
      <c r="BK29" s="702"/>
      <c r="BL29" s="702"/>
      <c r="BM29" s="702"/>
      <c r="BN29" s="708"/>
      <c r="BO29" s="701"/>
      <c r="BP29" s="702"/>
    </row>
    <row r="30" spans="1:68" ht="33.75" customHeight="1">
      <c r="A30" s="108" t="s">
        <v>427</v>
      </c>
      <c r="B30" s="793"/>
      <c r="C30" s="793"/>
      <c r="D30" s="794"/>
      <c r="E30" s="795"/>
      <c r="F30" s="795"/>
      <c r="G30" s="795"/>
      <c r="H30" s="795"/>
      <c r="I30" s="795"/>
      <c r="J30" s="796"/>
      <c r="K30" s="434"/>
      <c r="L30" s="793"/>
      <c r="M30" s="793"/>
      <c r="N30" s="793"/>
      <c r="O30" s="797" t="s">
        <v>509</v>
      </c>
      <c r="P30" s="798"/>
      <c r="Q30" s="798"/>
      <c r="R30" s="798"/>
      <c r="S30" s="798"/>
      <c r="T30" s="799"/>
      <c r="U30" s="793"/>
      <c r="V30" s="793"/>
      <c r="W30" s="793"/>
      <c r="X30" s="802"/>
      <c r="Y30" s="803"/>
      <c r="Z30" s="800"/>
      <c r="AA30" s="801"/>
      <c r="AB30" s="802"/>
      <c r="AC30" s="802"/>
      <c r="AD30" s="802"/>
      <c r="AE30" s="803"/>
      <c r="AF30" s="701"/>
      <c r="AG30" s="702"/>
      <c r="AH30" s="110"/>
      <c r="AI30" s="260"/>
      <c r="AJ30" s="360" t="s">
        <v>427</v>
      </c>
      <c r="AK30" s="704"/>
      <c r="AL30" s="704"/>
      <c r="AM30" s="705"/>
      <c r="AN30" s="706"/>
      <c r="AO30" s="706"/>
      <c r="AP30" s="706"/>
      <c r="AQ30" s="706"/>
      <c r="AR30" s="706"/>
      <c r="AS30" s="707"/>
      <c r="AT30" s="109"/>
      <c r="AU30" s="704"/>
      <c r="AV30" s="704"/>
      <c r="AW30" s="704"/>
      <c r="AX30" s="711" t="s">
        <v>98</v>
      </c>
      <c r="AY30" s="712"/>
      <c r="AZ30" s="712"/>
      <c r="BA30" s="712"/>
      <c r="BB30" s="712"/>
      <c r="BC30" s="715"/>
      <c r="BD30" s="704"/>
      <c r="BE30" s="704"/>
      <c r="BF30" s="704"/>
      <c r="BG30" s="702"/>
      <c r="BH30" s="708"/>
      <c r="BI30" s="709"/>
      <c r="BJ30" s="710"/>
      <c r="BK30" s="702"/>
      <c r="BL30" s="702"/>
      <c r="BM30" s="702"/>
      <c r="BN30" s="708"/>
      <c r="BO30" s="701"/>
      <c r="BP30" s="702"/>
    </row>
    <row r="31" spans="1:68" ht="33.75" customHeight="1">
      <c r="A31" s="108" t="s">
        <v>428</v>
      </c>
      <c r="B31" s="793"/>
      <c r="C31" s="793"/>
      <c r="D31" s="794"/>
      <c r="E31" s="795"/>
      <c r="F31" s="795"/>
      <c r="G31" s="795"/>
      <c r="H31" s="795"/>
      <c r="I31" s="795"/>
      <c r="J31" s="796"/>
      <c r="K31" s="434"/>
      <c r="L31" s="793"/>
      <c r="M31" s="793"/>
      <c r="N31" s="793"/>
      <c r="O31" s="797" t="s">
        <v>509</v>
      </c>
      <c r="P31" s="798"/>
      <c r="Q31" s="798"/>
      <c r="R31" s="798"/>
      <c r="S31" s="798"/>
      <c r="T31" s="799"/>
      <c r="U31" s="793"/>
      <c r="V31" s="793"/>
      <c r="W31" s="793"/>
      <c r="X31" s="802"/>
      <c r="Y31" s="803"/>
      <c r="Z31" s="800"/>
      <c r="AA31" s="801"/>
      <c r="AB31" s="802"/>
      <c r="AC31" s="802"/>
      <c r="AD31" s="802"/>
      <c r="AE31" s="803"/>
      <c r="AF31" s="701"/>
      <c r="AG31" s="702"/>
      <c r="AH31" s="110"/>
      <c r="AI31" s="260"/>
      <c r="AJ31" s="360" t="s">
        <v>428</v>
      </c>
      <c r="AK31" s="704"/>
      <c r="AL31" s="704"/>
      <c r="AM31" s="705"/>
      <c r="AN31" s="706"/>
      <c r="AO31" s="706"/>
      <c r="AP31" s="706"/>
      <c r="AQ31" s="706"/>
      <c r="AR31" s="706"/>
      <c r="AS31" s="707"/>
      <c r="AT31" s="109"/>
      <c r="AU31" s="704"/>
      <c r="AV31" s="704"/>
      <c r="AW31" s="704"/>
      <c r="AX31" s="711" t="s">
        <v>98</v>
      </c>
      <c r="AY31" s="712"/>
      <c r="AZ31" s="712"/>
      <c r="BA31" s="712"/>
      <c r="BB31" s="712"/>
      <c r="BC31" s="715"/>
      <c r="BD31" s="704"/>
      <c r="BE31" s="704"/>
      <c r="BF31" s="704"/>
      <c r="BG31" s="702"/>
      <c r="BH31" s="708"/>
      <c r="BI31" s="709"/>
      <c r="BJ31" s="710"/>
      <c r="BK31" s="702"/>
      <c r="BL31" s="702"/>
      <c r="BM31" s="702"/>
      <c r="BN31" s="708"/>
      <c r="BO31" s="701"/>
      <c r="BP31" s="702"/>
    </row>
    <row r="32" spans="1:68" ht="33.75" customHeight="1" thickBot="1">
      <c r="A32" s="108" t="s">
        <v>429</v>
      </c>
      <c r="B32" s="793"/>
      <c r="C32" s="793"/>
      <c r="D32" s="794"/>
      <c r="E32" s="795"/>
      <c r="F32" s="795"/>
      <c r="G32" s="795"/>
      <c r="H32" s="795"/>
      <c r="I32" s="795"/>
      <c r="J32" s="796"/>
      <c r="K32" s="434"/>
      <c r="L32" s="793"/>
      <c r="M32" s="793"/>
      <c r="N32" s="793"/>
      <c r="O32" s="797" t="s">
        <v>509</v>
      </c>
      <c r="P32" s="798"/>
      <c r="Q32" s="798"/>
      <c r="R32" s="798"/>
      <c r="S32" s="798"/>
      <c r="T32" s="808"/>
      <c r="U32" s="809"/>
      <c r="V32" s="809"/>
      <c r="W32" s="809"/>
      <c r="X32" s="804"/>
      <c r="Y32" s="805"/>
      <c r="Z32" s="806"/>
      <c r="AA32" s="807"/>
      <c r="AB32" s="804"/>
      <c r="AC32" s="804"/>
      <c r="AD32" s="804"/>
      <c r="AE32" s="805"/>
      <c r="AF32" s="701"/>
      <c r="AG32" s="702"/>
      <c r="AH32" s="110"/>
      <c r="AI32" s="260"/>
      <c r="AJ32" s="360" t="s">
        <v>429</v>
      </c>
      <c r="AK32" s="704"/>
      <c r="AL32" s="704"/>
      <c r="AM32" s="705"/>
      <c r="AN32" s="706"/>
      <c r="AO32" s="706"/>
      <c r="AP32" s="706"/>
      <c r="AQ32" s="706"/>
      <c r="AR32" s="706"/>
      <c r="AS32" s="707"/>
      <c r="AT32" s="109"/>
      <c r="AU32" s="704"/>
      <c r="AV32" s="704"/>
      <c r="AW32" s="704"/>
      <c r="AX32" s="711" t="s">
        <v>98</v>
      </c>
      <c r="AY32" s="712"/>
      <c r="AZ32" s="712"/>
      <c r="BA32" s="712"/>
      <c r="BB32" s="712"/>
      <c r="BC32" s="713"/>
      <c r="BD32" s="714"/>
      <c r="BE32" s="714"/>
      <c r="BF32" s="714"/>
      <c r="BG32" s="697"/>
      <c r="BH32" s="698"/>
      <c r="BI32" s="699"/>
      <c r="BJ32" s="700"/>
      <c r="BK32" s="697"/>
      <c r="BL32" s="697"/>
      <c r="BM32" s="697"/>
      <c r="BN32" s="698"/>
      <c r="BO32" s="701"/>
      <c r="BP32" s="702"/>
    </row>
    <row r="33" spans="1:68" ht="6.75" customHeight="1">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703"/>
      <c r="AG33" s="703"/>
      <c r="AH33" s="112"/>
      <c r="AI33" s="112"/>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703"/>
      <c r="BP33" s="703"/>
    </row>
    <row r="34" spans="1:68" ht="27" customHeight="1">
      <c r="A34" s="696">
        <v>4</v>
      </c>
      <c r="B34" s="696"/>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112"/>
      <c r="AI34" s="112"/>
      <c r="AJ34" s="696">
        <v>5</v>
      </c>
      <c r="AK34" s="696"/>
      <c r="AL34" s="696"/>
      <c r="AM34" s="696"/>
      <c r="AN34" s="696"/>
      <c r="AO34" s="696"/>
      <c r="AP34" s="696"/>
      <c r="AQ34" s="696"/>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row>
    <row r="35" spans="1:68" ht="27" customHeight="1"/>
    <row r="36" spans="1:68" ht="27" customHeight="1"/>
    <row r="37" spans="1:68" ht="27" customHeight="1"/>
    <row r="38" spans="1:68" ht="27" customHeight="1"/>
    <row r="39" spans="1:68" ht="22.5" customHeight="1"/>
    <row r="40" spans="1:68" ht="22.5" customHeight="1"/>
    <row r="41" spans="1:68" ht="22.5" customHeight="1"/>
    <row r="42" spans="1:68" ht="22.5" customHeight="1"/>
    <row r="43" spans="1:68" ht="22.5" customHeight="1"/>
    <row r="44" spans="1:68" ht="22.5" customHeight="1"/>
    <row r="45" spans="1:68" ht="22.5" customHeight="1"/>
    <row r="46" spans="1:68" ht="22.5" customHeight="1"/>
    <row r="47" spans="1:68" ht="22.5" customHeight="1"/>
    <row r="48" spans="1:68" ht="22.5" customHeight="1"/>
    <row r="49" ht="22.5" customHeight="1"/>
    <row r="50" ht="22.5" customHeight="1"/>
    <row r="51" ht="22.5" customHeight="1"/>
    <row r="52" ht="22.5" customHeight="1"/>
  </sheetData>
  <sheetProtection sheet="1" scenarios="1" selectLockedCells="1"/>
  <mergeCells count="437">
    <mergeCell ref="A34:AG34"/>
    <mergeCell ref="Z32:AA32"/>
    <mergeCell ref="AB32:AC32"/>
    <mergeCell ref="AD32:AE32"/>
    <mergeCell ref="AF32:AG32"/>
    <mergeCell ref="AF33:AG33"/>
    <mergeCell ref="B32:C32"/>
    <mergeCell ref="D32:J32"/>
    <mergeCell ref="L32:N32"/>
    <mergeCell ref="O32:S32"/>
    <mergeCell ref="T32:U32"/>
    <mergeCell ref="V32:W32"/>
    <mergeCell ref="V31:W31"/>
    <mergeCell ref="Z31:AA31"/>
    <mergeCell ref="X31:Y31"/>
    <mergeCell ref="X32:Y32"/>
    <mergeCell ref="AB31:AC31"/>
    <mergeCell ref="AD31:AE31"/>
    <mergeCell ref="AF31:AG31"/>
    <mergeCell ref="Z30:AA30"/>
    <mergeCell ref="AB30:AC30"/>
    <mergeCell ref="AD30:AE30"/>
    <mergeCell ref="AF30:AG30"/>
    <mergeCell ref="V30:W30"/>
    <mergeCell ref="B31:C31"/>
    <mergeCell ref="D31:J31"/>
    <mergeCell ref="L31:N31"/>
    <mergeCell ref="O31:S31"/>
    <mergeCell ref="T31:U31"/>
    <mergeCell ref="B30:C30"/>
    <mergeCell ref="D30:J30"/>
    <mergeCell ref="L30:N30"/>
    <mergeCell ref="O30:S30"/>
    <mergeCell ref="T30:U30"/>
    <mergeCell ref="V29:W29"/>
    <mergeCell ref="Z29:AA29"/>
    <mergeCell ref="AB29:AC29"/>
    <mergeCell ref="AD29:AE29"/>
    <mergeCell ref="X29:Y29"/>
    <mergeCell ref="X30:Y30"/>
    <mergeCell ref="AF29:AG29"/>
    <mergeCell ref="Z28:AA28"/>
    <mergeCell ref="AB28:AC28"/>
    <mergeCell ref="AD28:AE28"/>
    <mergeCell ref="AF28:AG28"/>
    <mergeCell ref="X28:Y28"/>
    <mergeCell ref="V28:W28"/>
    <mergeCell ref="B29:C29"/>
    <mergeCell ref="D29:J29"/>
    <mergeCell ref="L29:N29"/>
    <mergeCell ref="O29:S29"/>
    <mergeCell ref="T29:U29"/>
    <mergeCell ref="B28:C28"/>
    <mergeCell ref="D28:J28"/>
    <mergeCell ref="L28:N28"/>
    <mergeCell ref="O28:S28"/>
    <mergeCell ref="T28:U28"/>
    <mergeCell ref="V27:W27"/>
    <mergeCell ref="Z27:AA27"/>
    <mergeCell ref="AB27:AC27"/>
    <mergeCell ref="AD27:AE27"/>
    <mergeCell ref="X27:Y27"/>
    <mergeCell ref="AF27:AG27"/>
    <mergeCell ref="Z26:AA26"/>
    <mergeCell ref="AB26:AC26"/>
    <mergeCell ref="AD26:AE26"/>
    <mergeCell ref="AF26:AG26"/>
    <mergeCell ref="X26:Y26"/>
    <mergeCell ref="V26:W26"/>
    <mergeCell ref="B27:C27"/>
    <mergeCell ref="D27:J27"/>
    <mergeCell ref="L27:N27"/>
    <mergeCell ref="O27:S27"/>
    <mergeCell ref="T27:U27"/>
    <mergeCell ref="B26:C26"/>
    <mergeCell ref="D26:J26"/>
    <mergeCell ref="L26:N26"/>
    <mergeCell ref="O26:S26"/>
    <mergeCell ref="T26:U26"/>
    <mergeCell ref="Z25:AA25"/>
    <mergeCell ref="AB25:AC25"/>
    <mergeCell ref="AD25:AE25"/>
    <mergeCell ref="X25:Y25"/>
    <mergeCell ref="AF25:AG25"/>
    <mergeCell ref="Z24:AA24"/>
    <mergeCell ref="AB24:AC24"/>
    <mergeCell ref="AD24:AE24"/>
    <mergeCell ref="AF24:AG24"/>
    <mergeCell ref="X24:Y24"/>
    <mergeCell ref="V22:W22"/>
    <mergeCell ref="B25:C25"/>
    <mergeCell ref="D25:J25"/>
    <mergeCell ref="L25:N25"/>
    <mergeCell ref="O25:S25"/>
    <mergeCell ref="T25:U25"/>
    <mergeCell ref="B24:C24"/>
    <mergeCell ref="D24:J24"/>
    <mergeCell ref="L24:N24"/>
    <mergeCell ref="O24:S24"/>
    <mergeCell ref="T24:U24"/>
    <mergeCell ref="V25:W25"/>
    <mergeCell ref="V24:W24"/>
    <mergeCell ref="AF20:AG20"/>
    <mergeCell ref="X20:Y20"/>
    <mergeCell ref="V20:W20"/>
    <mergeCell ref="B23:C23"/>
    <mergeCell ref="D23:J23"/>
    <mergeCell ref="L23:N23"/>
    <mergeCell ref="O23:S23"/>
    <mergeCell ref="T23:U23"/>
    <mergeCell ref="B22:C22"/>
    <mergeCell ref="D22:J22"/>
    <mergeCell ref="L22:N22"/>
    <mergeCell ref="O22:S22"/>
    <mergeCell ref="T22:U22"/>
    <mergeCell ref="V23:W23"/>
    <mergeCell ref="Z23:AA23"/>
    <mergeCell ref="AB23:AC23"/>
    <mergeCell ref="AD23:AE23"/>
    <mergeCell ref="X23:Y23"/>
    <mergeCell ref="AF23:AG23"/>
    <mergeCell ref="Z22:AA22"/>
    <mergeCell ref="AB22:AC22"/>
    <mergeCell ref="AD22:AE22"/>
    <mergeCell ref="AF22:AG22"/>
    <mergeCell ref="X22:Y22"/>
    <mergeCell ref="Z18:AA18"/>
    <mergeCell ref="AB18:AC18"/>
    <mergeCell ref="AD18:AE18"/>
    <mergeCell ref="AF18:AG18"/>
    <mergeCell ref="X18:Y18"/>
    <mergeCell ref="B21:C21"/>
    <mergeCell ref="D21:J21"/>
    <mergeCell ref="L21:N21"/>
    <mergeCell ref="O21:S21"/>
    <mergeCell ref="T21:U21"/>
    <mergeCell ref="B20:C20"/>
    <mergeCell ref="D20:J20"/>
    <mergeCell ref="L20:N20"/>
    <mergeCell ref="O20:S20"/>
    <mergeCell ref="T20:U20"/>
    <mergeCell ref="V21:W21"/>
    <mergeCell ref="Z21:AA21"/>
    <mergeCell ref="AB21:AC21"/>
    <mergeCell ref="AD21:AE21"/>
    <mergeCell ref="X21:Y21"/>
    <mergeCell ref="AF21:AG21"/>
    <mergeCell ref="Z20:AA20"/>
    <mergeCell ref="AB20:AC20"/>
    <mergeCell ref="AD20:AE20"/>
    <mergeCell ref="V18:W18"/>
    <mergeCell ref="AD16:AE17"/>
    <mergeCell ref="AF16:AG17"/>
    <mergeCell ref="T17:U17"/>
    <mergeCell ref="V17:W17"/>
    <mergeCell ref="Z17:AA17"/>
    <mergeCell ref="AB17:AC17"/>
    <mergeCell ref="X16:Y17"/>
    <mergeCell ref="B19:C19"/>
    <mergeCell ref="D19:J19"/>
    <mergeCell ref="L19:N19"/>
    <mergeCell ref="O19:S19"/>
    <mergeCell ref="T19:U19"/>
    <mergeCell ref="B18:C18"/>
    <mergeCell ref="D18:J18"/>
    <mergeCell ref="L18:N18"/>
    <mergeCell ref="O18:S18"/>
    <mergeCell ref="T18:U18"/>
    <mergeCell ref="V19:W19"/>
    <mergeCell ref="Z19:AA19"/>
    <mergeCell ref="AB19:AC19"/>
    <mergeCell ref="AD19:AE19"/>
    <mergeCell ref="X19:Y19"/>
    <mergeCell ref="AF19:AG19"/>
    <mergeCell ref="A16:A17"/>
    <mergeCell ref="B16:C17"/>
    <mergeCell ref="D16:J17"/>
    <mergeCell ref="K16:K17"/>
    <mergeCell ref="L16:N17"/>
    <mergeCell ref="O16:S17"/>
    <mergeCell ref="A13:AG13"/>
    <mergeCell ref="A14:AG14"/>
    <mergeCell ref="A9:D9"/>
    <mergeCell ref="E9:J9"/>
    <mergeCell ref="K9:P9"/>
    <mergeCell ref="A15:AG15"/>
    <mergeCell ref="AA9:AG9"/>
    <mergeCell ref="T16:W16"/>
    <mergeCell ref="Z16:AC16"/>
    <mergeCell ref="A10:R10"/>
    <mergeCell ref="A11:AG11"/>
    <mergeCell ref="A12:AG12"/>
    <mergeCell ref="Q9:U9"/>
    <mergeCell ref="V9:Z9"/>
    <mergeCell ref="A8:D8"/>
    <mergeCell ref="E8:J8"/>
    <mergeCell ref="K8:P8"/>
    <mergeCell ref="AJ6:AM6"/>
    <mergeCell ref="A7:D7"/>
    <mergeCell ref="E7:J7"/>
    <mergeCell ref="K7:P7"/>
    <mergeCell ref="AA7:AG7"/>
    <mergeCell ref="AA8:AG8"/>
    <mergeCell ref="Q7:U7"/>
    <mergeCell ref="Q8:U8"/>
    <mergeCell ref="V7:Z7"/>
    <mergeCell ref="V8:Z8"/>
    <mergeCell ref="AJ7:AM7"/>
    <mergeCell ref="A2:AG2"/>
    <mergeCell ref="A3:AE3"/>
    <mergeCell ref="A4:C4"/>
    <mergeCell ref="D4:P4"/>
    <mergeCell ref="Q4:T4"/>
    <mergeCell ref="AA6:AG6"/>
    <mergeCell ref="Q6:U6"/>
    <mergeCell ref="A6:D6"/>
    <mergeCell ref="E6:J6"/>
    <mergeCell ref="V6:Z6"/>
    <mergeCell ref="K6:P6"/>
    <mergeCell ref="AB4:AG4"/>
    <mergeCell ref="U4:Z4"/>
    <mergeCell ref="AJ2:BP2"/>
    <mergeCell ref="AJ3:BN3"/>
    <mergeCell ref="AJ4:AL4"/>
    <mergeCell ref="AM4:AY4"/>
    <mergeCell ref="AZ4:BC4"/>
    <mergeCell ref="BD4:BP4"/>
    <mergeCell ref="AN6:AS6"/>
    <mergeCell ref="AT6:AY6"/>
    <mergeCell ref="AZ6:BD6"/>
    <mergeCell ref="BE6:BI6"/>
    <mergeCell ref="BJ6:BP6"/>
    <mergeCell ref="AT7:AY7"/>
    <mergeCell ref="AZ7:BD7"/>
    <mergeCell ref="BE7:BI7"/>
    <mergeCell ref="BJ7:BP7"/>
    <mergeCell ref="AJ8:AM8"/>
    <mergeCell ref="AN8:AS8"/>
    <mergeCell ref="AT8:AY8"/>
    <mergeCell ref="AZ8:BD8"/>
    <mergeCell ref="BE8:BI8"/>
    <mergeCell ref="BJ8:BP8"/>
    <mergeCell ref="AN7:AS7"/>
    <mergeCell ref="AT9:AY9"/>
    <mergeCell ref="AZ9:BD9"/>
    <mergeCell ref="BE9:BI9"/>
    <mergeCell ref="BJ9:BP9"/>
    <mergeCell ref="AJ10:BA10"/>
    <mergeCell ref="AJ11:BP11"/>
    <mergeCell ref="AJ12:BP12"/>
    <mergeCell ref="AJ13:BP13"/>
    <mergeCell ref="AJ14:BP14"/>
    <mergeCell ref="AJ9:AM9"/>
    <mergeCell ref="AN9:AS9"/>
    <mergeCell ref="AJ15:BP15"/>
    <mergeCell ref="AJ16:AJ17"/>
    <mergeCell ref="AK16:AL17"/>
    <mergeCell ref="AM16:AS17"/>
    <mergeCell ref="AT16:AT17"/>
    <mergeCell ref="AU16:AW17"/>
    <mergeCell ref="AX16:BB17"/>
    <mergeCell ref="BE18:BF18"/>
    <mergeCell ref="BC16:BF16"/>
    <mergeCell ref="BG16:BH17"/>
    <mergeCell ref="BI16:BL16"/>
    <mergeCell ref="BM16:BN17"/>
    <mergeCell ref="BO16:BP17"/>
    <mergeCell ref="BC17:BD17"/>
    <mergeCell ref="BE17:BF17"/>
    <mergeCell ref="BI17:BJ17"/>
    <mergeCell ref="BK17:BL17"/>
    <mergeCell ref="AK19:AL19"/>
    <mergeCell ref="AM19:AS19"/>
    <mergeCell ref="AU19:AW19"/>
    <mergeCell ref="AX19:BB19"/>
    <mergeCell ref="BC19:BD19"/>
    <mergeCell ref="AK18:AL18"/>
    <mergeCell ref="AM18:AS18"/>
    <mergeCell ref="AU18:AW18"/>
    <mergeCell ref="AX18:BB18"/>
    <mergeCell ref="BC18:BD18"/>
    <mergeCell ref="BO19:BP19"/>
    <mergeCell ref="BG18:BH18"/>
    <mergeCell ref="BI18:BJ18"/>
    <mergeCell ref="BK18:BL18"/>
    <mergeCell ref="BM18:BN18"/>
    <mergeCell ref="BO18:BP18"/>
    <mergeCell ref="BE20:BF20"/>
    <mergeCell ref="BE19:BF19"/>
    <mergeCell ref="BG19:BH19"/>
    <mergeCell ref="BI19:BJ19"/>
    <mergeCell ref="BK19:BL19"/>
    <mergeCell ref="BM19:BN19"/>
    <mergeCell ref="AK21:AL21"/>
    <mergeCell ref="AM21:AS21"/>
    <mergeCell ref="AU21:AW21"/>
    <mergeCell ref="AX21:BB21"/>
    <mergeCell ref="BC21:BD21"/>
    <mergeCell ref="AK20:AL20"/>
    <mergeCell ref="AM20:AS20"/>
    <mergeCell ref="AU20:AW20"/>
    <mergeCell ref="AX20:BB20"/>
    <mergeCell ref="BC20:BD20"/>
    <mergeCell ref="BO21:BP21"/>
    <mergeCell ref="BG20:BH20"/>
    <mergeCell ref="BI20:BJ20"/>
    <mergeCell ref="BK20:BL20"/>
    <mergeCell ref="BM20:BN20"/>
    <mergeCell ref="BO20:BP20"/>
    <mergeCell ref="BE22:BF22"/>
    <mergeCell ref="BE21:BF21"/>
    <mergeCell ref="BG21:BH21"/>
    <mergeCell ref="BI21:BJ21"/>
    <mergeCell ref="BK21:BL21"/>
    <mergeCell ref="BM21:BN21"/>
    <mergeCell ref="AK23:AL23"/>
    <mergeCell ref="AM23:AS23"/>
    <mergeCell ref="AU23:AW23"/>
    <mergeCell ref="AX23:BB23"/>
    <mergeCell ref="BC23:BD23"/>
    <mergeCell ref="AK22:AL22"/>
    <mergeCell ref="AM22:AS22"/>
    <mergeCell ref="AU22:AW22"/>
    <mergeCell ref="AX22:BB22"/>
    <mergeCell ref="BC22:BD22"/>
    <mergeCell ref="BO23:BP23"/>
    <mergeCell ref="BG22:BH22"/>
    <mergeCell ref="BI22:BJ22"/>
    <mergeCell ref="BK22:BL22"/>
    <mergeCell ref="BM22:BN22"/>
    <mergeCell ref="BO22:BP22"/>
    <mergeCell ref="BE24:BF24"/>
    <mergeCell ref="BE23:BF23"/>
    <mergeCell ref="BG23:BH23"/>
    <mergeCell ref="BI23:BJ23"/>
    <mergeCell ref="BK23:BL23"/>
    <mergeCell ref="BM23:BN23"/>
    <mergeCell ref="AK25:AL25"/>
    <mergeCell ref="AM25:AS25"/>
    <mergeCell ref="AU25:AW25"/>
    <mergeCell ref="AX25:BB25"/>
    <mergeCell ref="BC25:BD25"/>
    <mergeCell ref="AK24:AL24"/>
    <mergeCell ref="AM24:AS24"/>
    <mergeCell ref="AU24:AW24"/>
    <mergeCell ref="AX24:BB24"/>
    <mergeCell ref="BC24:BD24"/>
    <mergeCell ref="BO25:BP25"/>
    <mergeCell ref="BG24:BH24"/>
    <mergeCell ref="BI24:BJ24"/>
    <mergeCell ref="BK24:BL24"/>
    <mergeCell ref="BM24:BN24"/>
    <mergeCell ref="BO24:BP24"/>
    <mergeCell ref="BE26:BF26"/>
    <mergeCell ref="BE25:BF25"/>
    <mergeCell ref="BG25:BH25"/>
    <mergeCell ref="BI25:BJ25"/>
    <mergeCell ref="BK25:BL25"/>
    <mergeCell ref="BM25:BN25"/>
    <mergeCell ref="AK27:AL27"/>
    <mergeCell ref="AM27:AS27"/>
    <mergeCell ref="AU27:AW27"/>
    <mergeCell ref="AX27:BB27"/>
    <mergeCell ref="BC27:BD27"/>
    <mergeCell ref="AK26:AL26"/>
    <mergeCell ref="AM26:AS26"/>
    <mergeCell ref="AU26:AW26"/>
    <mergeCell ref="AX26:BB26"/>
    <mergeCell ref="BC26:BD26"/>
    <mergeCell ref="BO27:BP27"/>
    <mergeCell ref="BG26:BH26"/>
    <mergeCell ref="BI26:BJ26"/>
    <mergeCell ref="BK26:BL26"/>
    <mergeCell ref="BM26:BN26"/>
    <mergeCell ref="BO26:BP26"/>
    <mergeCell ref="BE28:BF28"/>
    <mergeCell ref="BE27:BF27"/>
    <mergeCell ref="BG27:BH27"/>
    <mergeCell ref="BI27:BJ27"/>
    <mergeCell ref="BK27:BL27"/>
    <mergeCell ref="BM27:BN27"/>
    <mergeCell ref="AK29:AL29"/>
    <mergeCell ref="AM29:AS29"/>
    <mergeCell ref="AU29:AW29"/>
    <mergeCell ref="AX29:BB29"/>
    <mergeCell ref="BC29:BD29"/>
    <mergeCell ref="AK28:AL28"/>
    <mergeCell ref="AM28:AS28"/>
    <mergeCell ref="AU28:AW28"/>
    <mergeCell ref="AX28:BB28"/>
    <mergeCell ref="BC28:BD28"/>
    <mergeCell ref="BO29:BP29"/>
    <mergeCell ref="BG28:BH28"/>
    <mergeCell ref="BI28:BJ28"/>
    <mergeCell ref="BK28:BL28"/>
    <mergeCell ref="BM28:BN28"/>
    <mergeCell ref="BO28:BP28"/>
    <mergeCell ref="BE30:BF30"/>
    <mergeCell ref="BE29:BF29"/>
    <mergeCell ref="BG29:BH29"/>
    <mergeCell ref="BI29:BJ29"/>
    <mergeCell ref="BK29:BL29"/>
    <mergeCell ref="BM29:BN29"/>
    <mergeCell ref="AK31:AL31"/>
    <mergeCell ref="AM31:AS31"/>
    <mergeCell ref="AU31:AW31"/>
    <mergeCell ref="AX31:BB31"/>
    <mergeCell ref="BC31:BD31"/>
    <mergeCell ref="AK30:AL30"/>
    <mergeCell ref="AM30:AS30"/>
    <mergeCell ref="AU30:AW30"/>
    <mergeCell ref="AX30:BB30"/>
    <mergeCell ref="BC30:BD30"/>
    <mergeCell ref="BK31:BL31"/>
    <mergeCell ref="BM31:BN31"/>
    <mergeCell ref="BO31:BP31"/>
    <mergeCell ref="BG30:BH30"/>
    <mergeCell ref="BI30:BJ30"/>
    <mergeCell ref="BK30:BL30"/>
    <mergeCell ref="BM30:BN30"/>
    <mergeCell ref="BO30:BP30"/>
    <mergeCell ref="AX32:BB32"/>
    <mergeCell ref="BC32:BD32"/>
    <mergeCell ref="BE32:BF32"/>
    <mergeCell ref="BE31:BF31"/>
    <mergeCell ref="BG31:BH31"/>
    <mergeCell ref="BI31:BJ31"/>
    <mergeCell ref="AJ34:BP34"/>
    <mergeCell ref="BG32:BH32"/>
    <mergeCell ref="BI32:BJ32"/>
    <mergeCell ref="BK32:BL32"/>
    <mergeCell ref="BM32:BN32"/>
    <mergeCell ref="BO32:BP32"/>
    <mergeCell ref="BO33:BP33"/>
    <mergeCell ref="AK32:AL32"/>
    <mergeCell ref="AM32:AS32"/>
    <mergeCell ref="AU32:AW32"/>
  </mergeCells>
  <phoneticPr fontId="7"/>
  <pageMargins left="0.43307086614173229" right="0.11811023622047245" top="0.35433070866141736" bottom="0.35433070866141736" header="0.31496062992125984" footer="0.31496062992125984"/>
  <pageSetup paperSize="9" orientation="portrait" horizontalDpi="300" verticalDpi="300" r:id="rId1"/>
  <headerFooter>
    <oddHeader>&amp;R&amp;"UD デジタル 教科書体 NK-R,標準"宮城県蔵王自然の家</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92D050"/>
    <pageSetUpPr fitToPage="1"/>
  </sheetPr>
  <dimension ref="A1:X349"/>
  <sheetViews>
    <sheetView view="pageBreakPreview" topLeftCell="A14" zoomScale="85" zoomScaleNormal="100" zoomScaleSheetLayoutView="85" workbookViewId="0">
      <selection activeCell="B31" sqref="B31"/>
    </sheetView>
  </sheetViews>
  <sheetFormatPr defaultRowHeight="13.5"/>
  <cols>
    <col min="1" max="1" width="4.5" style="16" customWidth="1"/>
    <col min="2" max="2" width="19.625" style="16" customWidth="1"/>
    <col min="3" max="4" width="5" style="16" customWidth="1"/>
    <col min="5" max="7" width="10.5" style="16" customWidth="1"/>
    <col min="8" max="8" width="7.5" style="16" customWidth="1"/>
    <col min="9" max="10" width="10.625" style="16" customWidth="1"/>
    <col min="11" max="11" width="7.5" style="16" customWidth="1"/>
    <col min="12" max="12" width="6.25" style="16" customWidth="1"/>
    <col min="13" max="13" width="4.5" style="3" customWidth="1"/>
    <col min="14" max="14" width="19.5" style="3" customWidth="1"/>
    <col min="15" max="16" width="5" style="3" customWidth="1"/>
    <col min="17" max="17" width="9" style="3"/>
    <col min="18" max="18" width="9.125" style="3" bestFit="1" customWidth="1"/>
    <col min="19" max="19" width="9" style="3"/>
    <col min="20" max="20" width="7.5" style="3" customWidth="1"/>
    <col min="21" max="22" width="9" style="3"/>
    <col min="23" max="23" width="7.5" style="3" customWidth="1"/>
    <col min="24" max="24" width="6.375" style="3" customWidth="1"/>
    <col min="25" max="16384" width="9" style="3"/>
  </cols>
  <sheetData>
    <row r="1" spans="1:24" ht="21" customHeight="1" thickBot="1">
      <c r="A1" s="113" t="s">
        <v>534</v>
      </c>
      <c r="B1" s="98"/>
      <c r="C1" s="98"/>
      <c r="D1" s="98"/>
      <c r="E1" s="98"/>
      <c r="F1" s="98"/>
      <c r="G1" s="100" t="s">
        <v>112</v>
      </c>
      <c r="H1" s="832" t="str">
        <f>IF(自然の家使用許可申請書!AI13=0," ",自然の家使用許可申請書!AI13)</f>
        <v xml:space="preserve"> </v>
      </c>
      <c r="I1" s="832"/>
      <c r="J1" s="832"/>
      <c r="K1" s="832"/>
      <c r="L1" s="832"/>
      <c r="M1" s="113" t="s">
        <v>535</v>
      </c>
      <c r="N1" s="98"/>
      <c r="O1" s="98"/>
      <c r="P1" s="98"/>
      <c r="Q1" s="98"/>
      <c r="R1" s="98"/>
      <c r="S1" s="100" t="s">
        <v>112</v>
      </c>
      <c r="T1" s="811"/>
      <c r="U1" s="811"/>
      <c r="V1" s="114"/>
      <c r="W1" s="115"/>
      <c r="X1" s="114"/>
    </row>
    <row r="2" spans="1:24" ht="22.5" customHeight="1" thickTop="1" thickBot="1">
      <c r="A2" s="116" t="s">
        <v>114</v>
      </c>
      <c r="B2" s="116"/>
      <c r="C2" s="116"/>
      <c r="D2" s="116"/>
      <c r="E2" s="116"/>
      <c r="F2" s="116"/>
      <c r="G2" s="117" t="s">
        <v>651</v>
      </c>
      <c r="H2" s="833" t="str">
        <f>IF(自然の家使用許可申請書!AA24=0," ",自然の家使用許可申請書!AA24)</f>
        <v xml:space="preserve"> </v>
      </c>
      <c r="I2" s="833"/>
      <c r="J2" s="833" t="str">
        <f>IF(自然の家使用許可申請書!AA25=0," ",自然の家使用許可申請書!AA25)</f>
        <v xml:space="preserve"> </v>
      </c>
      <c r="K2" s="833"/>
      <c r="L2" s="833"/>
      <c r="M2" s="116" t="s">
        <v>114</v>
      </c>
      <c r="N2" s="116"/>
      <c r="O2" s="116"/>
      <c r="P2" s="116"/>
      <c r="Q2" s="116"/>
      <c r="R2" s="116"/>
      <c r="S2" s="117" t="s">
        <v>115</v>
      </c>
      <c r="T2" s="812"/>
      <c r="U2" s="812"/>
      <c r="V2" s="812"/>
      <c r="W2" s="812"/>
      <c r="X2" s="812"/>
    </row>
    <row r="3" spans="1:24" ht="6" customHeight="1" thickTop="1" thickBot="1">
      <c r="A3" s="98"/>
      <c r="B3" s="98"/>
      <c r="C3" s="98"/>
      <c r="D3" s="98"/>
      <c r="E3" s="98"/>
      <c r="F3" s="100"/>
      <c r="G3" s="100"/>
      <c r="H3" s="100"/>
      <c r="I3" s="118"/>
      <c r="J3" s="100"/>
      <c r="K3" s="100"/>
      <c r="L3" s="98"/>
      <c r="M3" s="98"/>
      <c r="N3" s="98"/>
      <c r="O3" s="98"/>
      <c r="P3" s="98"/>
      <c r="Q3" s="98"/>
      <c r="R3" s="100"/>
      <c r="S3" s="100"/>
      <c r="T3" s="100"/>
      <c r="U3" s="118"/>
      <c r="V3" s="100"/>
      <c r="W3" s="100"/>
      <c r="X3" s="98"/>
    </row>
    <row r="4" spans="1:24" ht="20.25" customHeight="1">
      <c r="A4" s="813" t="s">
        <v>116</v>
      </c>
      <c r="B4" s="815" t="s">
        <v>117</v>
      </c>
      <c r="C4" s="817" t="s">
        <v>118</v>
      </c>
      <c r="D4" s="819" t="s">
        <v>84</v>
      </c>
      <c r="E4" s="830" t="s">
        <v>405</v>
      </c>
      <c r="F4" s="821" t="s">
        <v>119</v>
      </c>
      <c r="G4" s="822"/>
      <c r="H4" s="824" t="s">
        <v>120</v>
      </c>
      <c r="I4" s="827" t="s">
        <v>87</v>
      </c>
      <c r="J4" s="828"/>
      <c r="K4" s="824" t="s">
        <v>120</v>
      </c>
      <c r="L4" s="745" t="s">
        <v>121</v>
      </c>
      <c r="M4" s="813" t="s">
        <v>116</v>
      </c>
      <c r="N4" s="815" t="s">
        <v>117</v>
      </c>
      <c r="O4" s="817" t="s">
        <v>118</v>
      </c>
      <c r="P4" s="819" t="s">
        <v>84</v>
      </c>
      <c r="Q4" s="830" t="s">
        <v>405</v>
      </c>
      <c r="R4" s="821" t="s">
        <v>119</v>
      </c>
      <c r="S4" s="822"/>
      <c r="T4" s="824" t="s">
        <v>120</v>
      </c>
      <c r="U4" s="827" t="s">
        <v>87</v>
      </c>
      <c r="V4" s="828"/>
      <c r="W4" s="824" t="s">
        <v>120</v>
      </c>
      <c r="X4" s="745" t="s">
        <v>121</v>
      </c>
    </row>
    <row r="5" spans="1:24" ht="20.25" customHeight="1" thickBot="1">
      <c r="A5" s="814"/>
      <c r="B5" s="816"/>
      <c r="C5" s="818"/>
      <c r="D5" s="820"/>
      <c r="E5" s="831"/>
      <c r="F5" s="119" t="s">
        <v>122</v>
      </c>
      <c r="G5" s="120" t="s">
        <v>91</v>
      </c>
      <c r="H5" s="825"/>
      <c r="I5" s="121" t="s">
        <v>123</v>
      </c>
      <c r="J5" s="122" t="s">
        <v>124</v>
      </c>
      <c r="K5" s="825"/>
      <c r="L5" s="826"/>
      <c r="M5" s="814"/>
      <c r="N5" s="816"/>
      <c r="O5" s="818"/>
      <c r="P5" s="820"/>
      <c r="Q5" s="831"/>
      <c r="R5" s="119" t="s">
        <v>122</v>
      </c>
      <c r="S5" s="120" t="s">
        <v>91</v>
      </c>
      <c r="T5" s="825"/>
      <c r="U5" s="121" t="s">
        <v>123</v>
      </c>
      <c r="V5" s="122" t="s">
        <v>124</v>
      </c>
      <c r="W5" s="825"/>
      <c r="X5" s="826"/>
    </row>
    <row r="6" spans="1:24" ht="27.75" customHeight="1" thickTop="1">
      <c r="A6" s="123">
        <v>1</v>
      </c>
      <c r="B6" s="435"/>
      <c r="C6" s="436"/>
      <c r="D6" s="436"/>
      <c r="E6" s="437"/>
      <c r="F6" s="438"/>
      <c r="G6" s="439"/>
      <c r="H6" s="440"/>
      <c r="I6" s="441"/>
      <c r="J6" s="442"/>
      <c r="K6" s="440"/>
      <c r="L6" s="126"/>
      <c r="M6" s="123">
        <v>1</v>
      </c>
      <c r="N6" s="127" t="s">
        <v>125</v>
      </c>
      <c r="O6" s="128">
        <v>5</v>
      </c>
      <c r="P6" s="128" t="s">
        <v>102</v>
      </c>
      <c r="Q6" s="124"/>
      <c r="R6" s="129">
        <v>22</v>
      </c>
      <c r="S6" s="130">
        <v>130</v>
      </c>
      <c r="T6" s="124" t="s">
        <v>9</v>
      </c>
      <c r="U6" s="131" t="s">
        <v>126</v>
      </c>
      <c r="V6" s="125"/>
      <c r="W6" s="124" t="s">
        <v>9</v>
      </c>
      <c r="X6" s="126"/>
    </row>
    <row r="7" spans="1:24" ht="27.75" customHeight="1">
      <c r="A7" s="132">
        <v>2</v>
      </c>
      <c r="B7" s="443"/>
      <c r="C7" s="444"/>
      <c r="D7" s="444"/>
      <c r="E7" s="445"/>
      <c r="F7" s="446"/>
      <c r="G7" s="447"/>
      <c r="H7" s="448"/>
      <c r="I7" s="449"/>
      <c r="J7" s="450"/>
      <c r="K7" s="448"/>
      <c r="L7" s="141"/>
      <c r="M7" s="132">
        <v>2</v>
      </c>
      <c r="N7" s="142" t="s">
        <v>127</v>
      </c>
      <c r="O7" s="143">
        <v>5</v>
      </c>
      <c r="P7" s="143" t="s">
        <v>102</v>
      </c>
      <c r="Q7" s="135"/>
      <c r="R7" s="144">
        <v>22</v>
      </c>
      <c r="S7" s="145">
        <v>135</v>
      </c>
      <c r="T7" s="135" t="s">
        <v>9</v>
      </c>
      <c r="U7" s="146" t="s">
        <v>126</v>
      </c>
      <c r="V7" s="140"/>
      <c r="W7" s="135" t="s">
        <v>9</v>
      </c>
      <c r="X7" s="141"/>
    </row>
    <row r="8" spans="1:24" ht="27.75" customHeight="1">
      <c r="A8" s="132">
        <v>3</v>
      </c>
      <c r="B8" s="443"/>
      <c r="C8" s="444"/>
      <c r="D8" s="444"/>
      <c r="E8" s="445"/>
      <c r="F8" s="446"/>
      <c r="G8" s="447"/>
      <c r="H8" s="448"/>
      <c r="I8" s="449"/>
      <c r="J8" s="450"/>
      <c r="K8" s="448"/>
      <c r="L8" s="141"/>
      <c r="M8" s="132">
        <v>3</v>
      </c>
      <c r="N8" s="142" t="s">
        <v>128</v>
      </c>
      <c r="O8" s="143">
        <v>5</v>
      </c>
      <c r="P8" s="143" t="s">
        <v>129</v>
      </c>
      <c r="Q8" s="135" t="s">
        <v>406</v>
      </c>
      <c r="R8" s="144">
        <v>22.5</v>
      </c>
      <c r="S8" s="145">
        <v>132</v>
      </c>
      <c r="T8" s="135" t="s">
        <v>415</v>
      </c>
      <c r="U8" s="146" t="s">
        <v>99</v>
      </c>
      <c r="V8" s="140"/>
      <c r="W8" s="135"/>
      <c r="X8" s="141"/>
    </row>
    <row r="9" spans="1:24" ht="27.75" customHeight="1">
      <c r="A9" s="132">
        <v>4</v>
      </c>
      <c r="B9" s="443"/>
      <c r="C9" s="444"/>
      <c r="D9" s="444"/>
      <c r="E9" s="445"/>
      <c r="F9" s="446"/>
      <c r="G9" s="447"/>
      <c r="H9" s="448"/>
      <c r="I9" s="449"/>
      <c r="J9" s="450"/>
      <c r="K9" s="448"/>
      <c r="L9" s="141"/>
      <c r="M9" s="132">
        <v>4</v>
      </c>
      <c r="N9" s="142" t="s">
        <v>130</v>
      </c>
      <c r="O9" s="143">
        <v>5</v>
      </c>
      <c r="P9" s="143" t="s">
        <v>129</v>
      </c>
      <c r="Q9" s="135"/>
      <c r="R9" s="144">
        <v>22.5</v>
      </c>
      <c r="S9" s="145">
        <v>140</v>
      </c>
      <c r="T9" s="135" t="s">
        <v>9</v>
      </c>
      <c r="U9" s="146" t="s">
        <v>131</v>
      </c>
      <c r="V9" s="140"/>
      <c r="W9" s="135" t="s">
        <v>9</v>
      </c>
      <c r="X9" s="141"/>
    </row>
    <row r="10" spans="1:24" ht="27.75" customHeight="1">
      <c r="A10" s="132">
        <v>5</v>
      </c>
      <c r="B10" s="443"/>
      <c r="C10" s="444"/>
      <c r="D10" s="444"/>
      <c r="E10" s="445"/>
      <c r="F10" s="446"/>
      <c r="G10" s="447"/>
      <c r="H10" s="448"/>
      <c r="I10" s="449"/>
      <c r="J10" s="450"/>
      <c r="K10" s="448"/>
      <c r="L10" s="141"/>
      <c r="M10" s="132">
        <v>5</v>
      </c>
      <c r="N10" s="142" t="s">
        <v>132</v>
      </c>
      <c r="O10" s="143">
        <v>4</v>
      </c>
      <c r="P10" s="143" t="s">
        <v>102</v>
      </c>
      <c r="Q10" s="135"/>
      <c r="R10" s="144">
        <v>23</v>
      </c>
      <c r="S10" s="145">
        <v>140</v>
      </c>
      <c r="T10" s="135"/>
      <c r="U10" s="146" t="s">
        <v>99</v>
      </c>
      <c r="V10" s="140"/>
      <c r="W10" s="135"/>
      <c r="X10" s="141"/>
    </row>
    <row r="11" spans="1:24" ht="27.75" customHeight="1">
      <c r="A11" s="132">
        <v>6</v>
      </c>
      <c r="B11" s="443"/>
      <c r="C11" s="444"/>
      <c r="D11" s="444"/>
      <c r="E11" s="445"/>
      <c r="F11" s="446"/>
      <c r="G11" s="447"/>
      <c r="H11" s="448"/>
      <c r="I11" s="449"/>
      <c r="J11" s="450"/>
      <c r="K11" s="448"/>
      <c r="L11" s="141"/>
      <c r="M11" s="132">
        <v>6</v>
      </c>
      <c r="N11" s="142" t="s">
        <v>133</v>
      </c>
      <c r="O11" s="143">
        <v>4</v>
      </c>
      <c r="P11" s="143" t="s">
        <v>102</v>
      </c>
      <c r="Q11" s="135" t="s">
        <v>406</v>
      </c>
      <c r="R11" s="144">
        <v>23</v>
      </c>
      <c r="S11" s="145">
        <v>143</v>
      </c>
      <c r="T11" s="135" t="s">
        <v>415</v>
      </c>
      <c r="U11" s="146" t="s">
        <v>99</v>
      </c>
      <c r="V11" s="140"/>
      <c r="W11" s="135"/>
      <c r="X11" s="141"/>
    </row>
    <row r="12" spans="1:24" ht="27.75" customHeight="1">
      <c r="A12" s="132">
        <v>7</v>
      </c>
      <c r="B12" s="443"/>
      <c r="C12" s="444"/>
      <c r="D12" s="444"/>
      <c r="E12" s="445"/>
      <c r="F12" s="446"/>
      <c r="G12" s="447"/>
      <c r="H12" s="448"/>
      <c r="I12" s="449"/>
      <c r="J12" s="450"/>
      <c r="K12" s="448"/>
      <c r="L12" s="141"/>
      <c r="M12" s="132">
        <v>7</v>
      </c>
      <c r="N12" s="142" t="s">
        <v>134</v>
      </c>
      <c r="O12" s="143">
        <v>4</v>
      </c>
      <c r="P12" s="143" t="s">
        <v>129</v>
      </c>
      <c r="Q12" s="135"/>
      <c r="R12" s="144">
        <v>23</v>
      </c>
      <c r="S12" s="145">
        <v>150</v>
      </c>
      <c r="T12" s="135" t="s">
        <v>9</v>
      </c>
      <c r="U12" s="146" t="s">
        <v>135</v>
      </c>
      <c r="V12" s="140"/>
      <c r="W12" s="135" t="s">
        <v>9</v>
      </c>
      <c r="X12" s="141"/>
    </row>
    <row r="13" spans="1:24" ht="27.75" customHeight="1">
      <c r="A13" s="132">
        <v>8</v>
      </c>
      <c r="B13" s="443"/>
      <c r="C13" s="444"/>
      <c r="D13" s="444"/>
      <c r="E13" s="451"/>
      <c r="F13" s="446"/>
      <c r="G13" s="447"/>
      <c r="H13" s="448"/>
      <c r="I13" s="449"/>
      <c r="J13" s="450"/>
      <c r="K13" s="448"/>
      <c r="L13" s="141"/>
      <c r="M13" s="132">
        <v>8</v>
      </c>
      <c r="N13" s="133"/>
      <c r="O13" s="134"/>
      <c r="P13" s="134"/>
      <c r="Q13" s="147"/>
      <c r="R13" s="136"/>
      <c r="S13" s="137"/>
      <c r="T13" s="138"/>
      <c r="U13" s="139"/>
      <c r="V13" s="140"/>
      <c r="W13" s="138"/>
      <c r="X13" s="141"/>
    </row>
    <row r="14" spans="1:24" ht="27.75" customHeight="1">
      <c r="A14" s="132">
        <v>9</v>
      </c>
      <c r="B14" s="443"/>
      <c r="C14" s="444"/>
      <c r="D14" s="444"/>
      <c r="E14" s="451"/>
      <c r="F14" s="446"/>
      <c r="G14" s="447"/>
      <c r="H14" s="448"/>
      <c r="I14" s="449"/>
      <c r="J14" s="450"/>
      <c r="K14" s="448"/>
      <c r="L14" s="141"/>
      <c r="M14" s="132">
        <v>9</v>
      </c>
      <c r="N14" s="133"/>
      <c r="O14" s="134"/>
      <c r="P14" s="134"/>
      <c r="Q14" s="147"/>
      <c r="R14" s="136"/>
      <c r="S14" s="137"/>
      <c r="T14" s="138"/>
      <c r="U14" s="139"/>
      <c r="V14" s="140"/>
      <c r="W14" s="138"/>
      <c r="X14" s="141"/>
    </row>
    <row r="15" spans="1:24" ht="27.75" customHeight="1">
      <c r="A15" s="132">
        <v>10</v>
      </c>
      <c r="B15" s="443"/>
      <c r="C15" s="444"/>
      <c r="D15" s="444"/>
      <c r="E15" s="451"/>
      <c r="F15" s="446"/>
      <c r="G15" s="447"/>
      <c r="H15" s="448"/>
      <c r="I15" s="449"/>
      <c r="J15" s="452"/>
      <c r="K15" s="448"/>
      <c r="L15" s="141"/>
      <c r="M15" s="132">
        <v>10</v>
      </c>
      <c r="N15" s="133"/>
      <c r="O15" s="134"/>
      <c r="P15" s="134"/>
      <c r="Q15" s="147"/>
      <c r="R15" s="136"/>
      <c r="S15" s="137"/>
      <c r="T15" s="138"/>
      <c r="U15" s="139"/>
      <c r="V15" s="148"/>
      <c r="W15" s="138"/>
      <c r="X15" s="141"/>
    </row>
    <row r="16" spans="1:24" ht="27.75" customHeight="1">
      <c r="A16" s="132">
        <v>11</v>
      </c>
      <c r="B16" s="443"/>
      <c r="C16" s="444"/>
      <c r="D16" s="444"/>
      <c r="E16" s="451"/>
      <c r="F16" s="446"/>
      <c r="G16" s="447"/>
      <c r="H16" s="448"/>
      <c r="I16" s="449"/>
      <c r="J16" s="450"/>
      <c r="K16" s="448"/>
      <c r="L16" s="141"/>
      <c r="M16" s="132">
        <v>11</v>
      </c>
      <c r="N16" s="133"/>
      <c r="O16" s="134"/>
      <c r="P16" s="134"/>
      <c r="Q16" s="147"/>
      <c r="R16" s="136"/>
      <c r="S16" s="137"/>
      <c r="T16" s="138"/>
      <c r="U16" s="139"/>
      <c r="V16" s="140"/>
      <c r="W16" s="138"/>
      <c r="X16" s="141"/>
    </row>
    <row r="17" spans="1:24" ht="27.75" customHeight="1">
      <c r="A17" s="132">
        <v>12</v>
      </c>
      <c r="B17" s="443"/>
      <c r="C17" s="444"/>
      <c r="D17" s="444"/>
      <c r="E17" s="451"/>
      <c r="F17" s="446"/>
      <c r="G17" s="447"/>
      <c r="H17" s="448"/>
      <c r="I17" s="449"/>
      <c r="J17" s="450"/>
      <c r="K17" s="448"/>
      <c r="L17" s="141"/>
      <c r="M17" s="132">
        <v>12</v>
      </c>
      <c r="N17" s="133"/>
      <c r="O17" s="134"/>
      <c r="P17" s="134"/>
      <c r="Q17" s="147"/>
      <c r="R17" s="136"/>
      <c r="S17" s="137"/>
      <c r="T17" s="138"/>
      <c r="U17" s="139"/>
      <c r="V17" s="140"/>
      <c r="W17" s="138"/>
      <c r="X17" s="141"/>
    </row>
    <row r="18" spans="1:24" ht="27.75" customHeight="1">
      <c r="A18" s="132">
        <v>13</v>
      </c>
      <c r="B18" s="443"/>
      <c r="C18" s="444"/>
      <c r="D18" s="444"/>
      <c r="E18" s="451"/>
      <c r="F18" s="446"/>
      <c r="G18" s="447"/>
      <c r="H18" s="448"/>
      <c r="I18" s="449"/>
      <c r="J18" s="450"/>
      <c r="K18" s="448"/>
      <c r="L18" s="141"/>
      <c r="M18" s="132">
        <v>13</v>
      </c>
      <c r="N18" s="133"/>
      <c r="O18" s="134"/>
      <c r="P18" s="134"/>
      <c r="Q18" s="147"/>
      <c r="R18" s="136"/>
      <c r="S18" s="137"/>
      <c r="T18" s="138"/>
      <c r="U18" s="139"/>
      <c r="V18" s="140"/>
      <c r="W18" s="138"/>
      <c r="X18" s="141"/>
    </row>
    <row r="19" spans="1:24" ht="27.75" customHeight="1">
      <c r="A19" s="132">
        <v>14</v>
      </c>
      <c r="B19" s="443"/>
      <c r="C19" s="444"/>
      <c r="D19" s="444"/>
      <c r="E19" s="451"/>
      <c r="F19" s="446"/>
      <c r="G19" s="447"/>
      <c r="H19" s="448"/>
      <c r="I19" s="449"/>
      <c r="J19" s="450"/>
      <c r="K19" s="448"/>
      <c r="L19" s="141"/>
      <c r="M19" s="132">
        <v>14</v>
      </c>
      <c r="N19" s="133"/>
      <c r="O19" s="134"/>
      <c r="P19" s="134"/>
      <c r="Q19" s="147"/>
      <c r="R19" s="136"/>
      <c r="S19" s="137"/>
      <c r="T19" s="138"/>
      <c r="U19" s="139"/>
      <c r="V19" s="140"/>
      <c r="W19" s="138"/>
      <c r="X19" s="141"/>
    </row>
    <row r="20" spans="1:24" ht="27.75" customHeight="1">
      <c r="A20" s="132">
        <v>15</v>
      </c>
      <c r="B20" s="443"/>
      <c r="C20" s="444"/>
      <c r="D20" s="444"/>
      <c r="E20" s="451"/>
      <c r="F20" s="446"/>
      <c r="G20" s="447"/>
      <c r="H20" s="448"/>
      <c r="I20" s="449"/>
      <c r="J20" s="450"/>
      <c r="K20" s="448"/>
      <c r="L20" s="141"/>
      <c r="M20" s="132">
        <v>15</v>
      </c>
      <c r="N20" s="133"/>
      <c r="O20" s="134"/>
      <c r="P20" s="134"/>
      <c r="Q20" s="147"/>
      <c r="R20" s="136"/>
      <c r="S20" s="137"/>
      <c r="T20" s="138"/>
      <c r="U20" s="139"/>
      <c r="V20" s="140"/>
      <c r="W20" s="138"/>
      <c r="X20" s="141"/>
    </row>
    <row r="21" spans="1:24" ht="27.75" customHeight="1">
      <c r="A21" s="132">
        <v>16</v>
      </c>
      <c r="B21" s="443"/>
      <c r="C21" s="444"/>
      <c r="D21" s="444"/>
      <c r="E21" s="451"/>
      <c r="F21" s="446"/>
      <c r="G21" s="447"/>
      <c r="H21" s="448"/>
      <c r="I21" s="449"/>
      <c r="J21" s="450"/>
      <c r="K21" s="448"/>
      <c r="L21" s="141"/>
      <c r="M21" s="132">
        <v>16</v>
      </c>
      <c r="N21" s="133"/>
      <c r="O21" s="134"/>
      <c r="P21" s="134"/>
      <c r="Q21" s="147"/>
      <c r="R21" s="136"/>
      <c r="S21" s="137"/>
      <c r="T21" s="138"/>
      <c r="U21" s="139"/>
      <c r="V21" s="140"/>
      <c r="W21" s="138"/>
      <c r="X21" s="141"/>
    </row>
    <row r="22" spans="1:24" ht="27.75" customHeight="1">
      <c r="A22" s="132">
        <v>17</v>
      </c>
      <c r="B22" s="443"/>
      <c r="C22" s="444"/>
      <c r="D22" s="444"/>
      <c r="E22" s="451"/>
      <c r="F22" s="446"/>
      <c r="G22" s="447"/>
      <c r="H22" s="448"/>
      <c r="I22" s="449"/>
      <c r="J22" s="450"/>
      <c r="K22" s="448"/>
      <c r="L22" s="141"/>
      <c r="M22" s="132">
        <v>17</v>
      </c>
      <c r="N22" s="133"/>
      <c r="O22" s="134"/>
      <c r="P22" s="134"/>
      <c r="Q22" s="147"/>
      <c r="R22" s="136"/>
      <c r="S22" s="137"/>
      <c r="T22" s="138"/>
      <c r="U22" s="139"/>
      <c r="V22" s="140"/>
      <c r="W22" s="138"/>
      <c r="X22" s="141"/>
    </row>
    <row r="23" spans="1:24" ht="27.75" customHeight="1">
      <c r="A23" s="132">
        <v>18</v>
      </c>
      <c r="B23" s="443"/>
      <c r="C23" s="444"/>
      <c r="D23" s="444"/>
      <c r="E23" s="451"/>
      <c r="F23" s="446"/>
      <c r="G23" s="447"/>
      <c r="H23" s="448"/>
      <c r="I23" s="449"/>
      <c r="J23" s="450"/>
      <c r="K23" s="448"/>
      <c r="L23" s="141"/>
      <c r="M23" s="132">
        <v>18</v>
      </c>
      <c r="N23" s="133"/>
      <c r="O23" s="134"/>
      <c r="P23" s="134"/>
      <c r="Q23" s="147"/>
      <c r="R23" s="136"/>
      <c r="S23" s="137"/>
      <c r="T23" s="138"/>
      <c r="U23" s="139"/>
      <c r="V23" s="140"/>
      <c r="W23" s="138"/>
      <c r="X23" s="141"/>
    </row>
    <row r="24" spans="1:24" ht="27.75" customHeight="1">
      <c r="A24" s="132">
        <v>19</v>
      </c>
      <c r="B24" s="443"/>
      <c r="C24" s="444"/>
      <c r="D24" s="444"/>
      <c r="E24" s="451"/>
      <c r="F24" s="446"/>
      <c r="G24" s="447"/>
      <c r="H24" s="448"/>
      <c r="I24" s="449"/>
      <c r="J24" s="450"/>
      <c r="K24" s="448"/>
      <c r="L24" s="141"/>
      <c r="M24" s="132">
        <v>19</v>
      </c>
      <c r="N24" s="133"/>
      <c r="O24" s="134"/>
      <c r="P24" s="134"/>
      <c r="Q24" s="147"/>
      <c r="R24" s="136"/>
      <c r="S24" s="137"/>
      <c r="T24" s="138"/>
      <c r="U24" s="139"/>
      <c r="V24" s="140"/>
      <c r="W24" s="138"/>
      <c r="X24" s="141"/>
    </row>
    <row r="25" spans="1:24" ht="27.75" customHeight="1">
      <c r="A25" s="132">
        <v>20</v>
      </c>
      <c r="B25" s="443"/>
      <c r="C25" s="444"/>
      <c r="D25" s="444"/>
      <c r="E25" s="451"/>
      <c r="F25" s="446"/>
      <c r="G25" s="447"/>
      <c r="H25" s="448"/>
      <c r="I25" s="449"/>
      <c r="J25" s="450"/>
      <c r="K25" s="448"/>
      <c r="L25" s="141"/>
      <c r="M25" s="132">
        <v>20</v>
      </c>
      <c r="N25" s="133"/>
      <c r="O25" s="134"/>
      <c r="P25" s="134"/>
      <c r="Q25" s="147"/>
      <c r="R25" s="136"/>
      <c r="S25" s="137"/>
      <c r="T25" s="138"/>
      <c r="U25" s="139"/>
      <c r="V25" s="140"/>
      <c r="W25" s="138"/>
      <c r="X25" s="141"/>
    </row>
    <row r="26" spans="1:24" ht="27.75" customHeight="1">
      <c r="A26" s="132">
        <v>21</v>
      </c>
      <c r="B26" s="443"/>
      <c r="C26" s="444"/>
      <c r="D26" s="444"/>
      <c r="E26" s="451"/>
      <c r="F26" s="446"/>
      <c r="G26" s="447"/>
      <c r="H26" s="448"/>
      <c r="I26" s="449"/>
      <c r="J26" s="450"/>
      <c r="K26" s="448"/>
      <c r="L26" s="141"/>
      <c r="M26" s="132">
        <v>21</v>
      </c>
      <c r="N26" s="133"/>
      <c r="O26" s="134"/>
      <c r="P26" s="134"/>
      <c r="Q26" s="147"/>
      <c r="R26" s="136"/>
      <c r="S26" s="137"/>
      <c r="T26" s="138"/>
      <c r="U26" s="139"/>
      <c r="V26" s="140"/>
      <c r="W26" s="138"/>
      <c r="X26" s="141"/>
    </row>
    <row r="27" spans="1:24" ht="27.75" customHeight="1">
      <c r="A27" s="132">
        <v>22</v>
      </c>
      <c r="B27" s="443"/>
      <c r="C27" s="444"/>
      <c r="D27" s="444"/>
      <c r="E27" s="451"/>
      <c r="F27" s="446"/>
      <c r="G27" s="447"/>
      <c r="H27" s="448"/>
      <c r="I27" s="449"/>
      <c r="J27" s="450"/>
      <c r="K27" s="448"/>
      <c r="L27" s="141"/>
      <c r="M27" s="132">
        <v>22</v>
      </c>
      <c r="N27" s="133"/>
      <c r="O27" s="134"/>
      <c r="P27" s="134"/>
      <c r="Q27" s="147"/>
      <c r="R27" s="136"/>
      <c r="S27" s="137"/>
      <c r="T27" s="138"/>
      <c r="U27" s="139"/>
      <c r="V27" s="140"/>
      <c r="W27" s="138"/>
      <c r="X27" s="141"/>
    </row>
    <row r="28" spans="1:24" ht="27.75" customHeight="1">
      <c r="A28" s="132">
        <v>23</v>
      </c>
      <c r="B28" s="443"/>
      <c r="C28" s="444"/>
      <c r="D28" s="444"/>
      <c r="E28" s="451"/>
      <c r="F28" s="446"/>
      <c r="G28" s="447"/>
      <c r="H28" s="448"/>
      <c r="I28" s="449"/>
      <c r="J28" s="450"/>
      <c r="K28" s="448"/>
      <c r="L28" s="141"/>
      <c r="M28" s="132">
        <v>23</v>
      </c>
      <c r="N28" s="133"/>
      <c r="O28" s="134"/>
      <c r="P28" s="134"/>
      <c r="Q28" s="147"/>
      <c r="R28" s="136"/>
      <c r="S28" s="137"/>
      <c r="T28" s="138"/>
      <c r="U28" s="139"/>
      <c r="V28" s="140"/>
      <c r="W28" s="138"/>
      <c r="X28" s="141"/>
    </row>
    <row r="29" spans="1:24" ht="27.75" customHeight="1">
      <c r="A29" s="132">
        <v>24</v>
      </c>
      <c r="B29" s="443"/>
      <c r="C29" s="444"/>
      <c r="D29" s="444"/>
      <c r="E29" s="451"/>
      <c r="F29" s="446"/>
      <c r="G29" s="447"/>
      <c r="H29" s="448"/>
      <c r="I29" s="449"/>
      <c r="J29" s="450"/>
      <c r="K29" s="448"/>
      <c r="L29" s="141"/>
      <c r="M29" s="132">
        <v>24</v>
      </c>
      <c r="N29" s="133"/>
      <c r="O29" s="134"/>
      <c r="P29" s="134"/>
      <c r="Q29" s="147"/>
      <c r="R29" s="136"/>
      <c r="S29" s="137"/>
      <c r="T29" s="138"/>
      <c r="U29" s="139"/>
      <c r="V29" s="140"/>
      <c r="W29" s="138"/>
      <c r="X29" s="141"/>
    </row>
    <row r="30" spans="1:24" ht="27.75" customHeight="1">
      <c r="A30" s="132">
        <v>25</v>
      </c>
      <c r="B30" s="443"/>
      <c r="C30" s="444"/>
      <c r="D30" s="444"/>
      <c r="E30" s="451"/>
      <c r="F30" s="446"/>
      <c r="G30" s="447"/>
      <c r="H30" s="448"/>
      <c r="I30" s="449"/>
      <c r="J30" s="450"/>
      <c r="K30" s="448"/>
      <c r="L30" s="141"/>
      <c r="M30" s="132">
        <v>25</v>
      </c>
      <c r="N30" s="133"/>
      <c r="O30" s="134"/>
      <c r="P30" s="134"/>
      <c r="Q30" s="147"/>
      <c r="R30" s="136"/>
      <c r="S30" s="137"/>
      <c r="T30" s="138"/>
      <c r="U30" s="139"/>
      <c r="V30" s="140"/>
      <c r="W30" s="138"/>
      <c r="X30" s="141"/>
    </row>
    <row r="31" spans="1:24" ht="27.75" customHeight="1">
      <c r="A31" s="132">
        <v>26</v>
      </c>
      <c r="B31" s="443"/>
      <c r="C31" s="444"/>
      <c r="D31" s="444"/>
      <c r="E31" s="451"/>
      <c r="F31" s="446"/>
      <c r="G31" s="447"/>
      <c r="H31" s="448"/>
      <c r="I31" s="449"/>
      <c r="J31" s="450"/>
      <c r="K31" s="448"/>
      <c r="L31" s="141"/>
      <c r="M31" s="132">
        <v>26</v>
      </c>
      <c r="N31" s="133"/>
      <c r="O31" s="134"/>
      <c r="P31" s="134"/>
      <c r="Q31" s="147"/>
      <c r="R31" s="136"/>
      <c r="S31" s="137"/>
      <c r="T31" s="138"/>
      <c r="U31" s="139"/>
      <c r="V31" s="140"/>
      <c r="W31" s="138"/>
      <c r="X31" s="141"/>
    </row>
    <row r="32" spans="1:24" ht="27.75" customHeight="1">
      <c r="A32" s="132">
        <v>27</v>
      </c>
      <c r="B32" s="443"/>
      <c r="C32" s="444"/>
      <c r="D32" s="444"/>
      <c r="E32" s="451"/>
      <c r="F32" s="446"/>
      <c r="G32" s="447"/>
      <c r="H32" s="448"/>
      <c r="I32" s="449"/>
      <c r="J32" s="450"/>
      <c r="K32" s="448"/>
      <c r="L32" s="141"/>
      <c r="M32" s="132">
        <v>27</v>
      </c>
      <c r="N32" s="133"/>
      <c r="O32" s="134"/>
      <c r="P32" s="134"/>
      <c r="Q32" s="147"/>
      <c r="R32" s="136"/>
      <c r="S32" s="137"/>
      <c r="T32" s="138"/>
      <c r="U32" s="139"/>
      <c r="V32" s="140"/>
      <c r="W32" s="138"/>
      <c r="X32" s="141"/>
    </row>
    <row r="33" spans="1:24" ht="27.75" customHeight="1">
      <c r="A33" s="132">
        <v>28</v>
      </c>
      <c r="B33" s="443"/>
      <c r="C33" s="444"/>
      <c r="D33" s="444"/>
      <c r="E33" s="451"/>
      <c r="F33" s="446"/>
      <c r="G33" s="447"/>
      <c r="H33" s="448"/>
      <c r="I33" s="449"/>
      <c r="J33" s="450"/>
      <c r="K33" s="448"/>
      <c r="L33" s="141"/>
      <c r="M33" s="132">
        <v>28</v>
      </c>
      <c r="N33" s="133"/>
      <c r="O33" s="134"/>
      <c r="P33" s="134"/>
      <c r="Q33" s="147"/>
      <c r="R33" s="136"/>
      <c r="S33" s="137"/>
      <c r="T33" s="138"/>
      <c r="U33" s="139"/>
      <c r="V33" s="140"/>
      <c r="W33" s="138"/>
      <c r="X33" s="141"/>
    </row>
    <row r="34" spans="1:24" ht="27.75" customHeight="1">
      <c r="A34" s="132">
        <v>29</v>
      </c>
      <c r="B34" s="443"/>
      <c r="C34" s="444"/>
      <c r="D34" s="444"/>
      <c r="E34" s="451"/>
      <c r="F34" s="446"/>
      <c r="G34" s="447"/>
      <c r="H34" s="448"/>
      <c r="I34" s="449"/>
      <c r="J34" s="450"/>
      <c r="K34" s="448"/>
      <c r="L34" s="141"/>
      <c r="M34" s="132">
        <v>29</v>
      </c>
      <c r="N34" s="133"/>
      <c r="O34" s="134"/>
      <c r="P34" s="134"/>
      <c r="Q34" s="147"/>
      <c r="R34" s="136"/>
      <c r="S34" s="137"/>
      <c r="T34" s="138"/>
      <c r="U34" s="139"/>
      <c r="V34" s="140"/>
      <c r="W34" s="138"/>
      <c r="X34" s="141"/>
    </row>
    <row r="35" spans="1:24" ht="27.75" customHeight="1" thickBot="1">
      <c r="A35" s="149">
        <v>30</v>
      </c>
      <c r="B35" s="453"/>
      <c r="C35" s="454"/>
      <c r="D35" s="454"/>
      <c r="E35" s="455"/>
      <c r="F35" s="456"/>
      <c r="G35" s="457"/>
      <c r="H35" s="458"/>
      <c r="I35" s="459"/>
      <c r="J35" s="460"/>
      <c r="K35" s="458"/>
      <c r="L35" s="158"/>
      <c r="M35" s="149">
        <v>30</v>
      </c>
      <c r="N35" s="150"/>
      <c r="O35" s="151"/>
      <c r="P35" s="151"/>
      <c r="Q35" s="152"/>
      <c r="R35" s="153"/>
      <c r="S35" s="154"/>
      <c r="T35" s="155"/>
      <c r="U35" s="156"/>
      <c r="V35" s="157"/>
      <c r="W35" s="155"/>
      <c r="X35" s="158"/>
    </row>
    <row r="36" spans="1:24" ht="20.25" customHeight="1">
      <c r="A36" s="829" t="s">
        <v>381</v>
      </c>
      <c r="B36" s="829"/>
      <c r="C36" s="829"/>
      <c r="D36" s="829"/>
      <c r="E36" s="829"/>
      <c r="F36" s="829"/>
      <c r="G36" s="829"/>
      <c r="H36" s="829"/>
      <c r="I36" s="829"/>
      <c r="J36" s="829"/>
      <c r="K36" s="829"/>
      <c r="L36" s="829"/>
      <c r="M36" s="829" t="s">
        <v>381</v>
      </c>
      <c r="N36" s="829"/>
      <c r="O36" s="829"/>
      <c r="P36" s="829"/>
      <c r="Q36" s="829"/>
      <c r="R36" s="829"/>
      <c r="S36" s="829"/>
      <c r="T36" s="829"/>
      <c r="U36" s="829"/>
      <c r="V36" s="829"/>
      <c r="W36" s="829"/>
      <c r="X36" s="829"/>
    </row>
    <row r="37" spans="1:24" ht="20.25" customHeight="1">
      <c r="A37" s="810" t="s">
        <v>536</v>
      </c>
      <c r="B37" s="810"/>
      <c r="C37" s="810"/>
      <c r="D37" s="810"/>
      <c r="E37" s="810"/>
      <c r="F37" s="810"/>
      <c r="G37" s="810"/>
      <c r="H37" s="810"/>
      <c r="I37" s="810"/>
      <c r="J37" s="810"/>
      <c r="K37" s="810"/>
      <c r="L37" s="810"/>
      <c r="M37" s="810" t="s">
        <v>382</v>
      </c>
      <c r="N37" s="810"/>
      <c r="O37" s="810"/>
      <c r="P37" s="810"/>
      <c r="Q37" s="810"/>
      <c r="R37" s="810"/>
      <c r="S37" s="810"/>
      <c r="T37" s="810"/>
      <c r="U37" s="810"/>
      <c r="V37" s="810"/>
      <c r="W37" s="810"/>
      <c r="X37" s="810"/>
    </row>
    <row r="38" spans="1:24" ht="25.5" customHeight="1">
      <c r="A38" s="823" t="s">
        <v>407</v>
      </c>
      <c r="B38" s="810"/>
      <c r="C38" s="810"/>
      <c r="D38" s="810"/>
      <c r="E38" s="810"/>
      <c r="F38" s="810"/>
      <c r="G38" s="810"/>
      <c r="H38" s="810"/>
      <c r="I38" s="810"/>
      <c r="J38" s="810"/>
      <c r="K38" s="810"/>
      <c r="L38" s="810"/>
      <c r="M38" s="823" t="s">
        <v>407</v>
      </c>
      <c r="N38" s="810"/>
      <c r="O38" s="810"/>
      <c r="P38" s="810"/>
      <c r="Q38" s="810"/>
      <c r="R38" s="810"/>
      <c r="S38" s="810"/>
      <c r="T38" s="810"/>
      <c r="U38" s="810"/>
      <c r="V38" s="810"/>
      <c r="W38" s="810"/>
      <c r="X38" s="810"/>
    </row>
    <row r="39" spans="1:24" ht="20.25" customHeight="1">
      <c r="A39" s="810" t="s">
        <v>408</v>
      </c>
      <c r="B39" s="810"/>
      <c r="C39" s="810"/>
      <c r="D39" s="810"/>
      <c r="E39" s="810"/>
      <c r="F39" s="810"/>
      <c r="G39" s="810"/>
      <c r="H39" s="810"/>
      <c r="I39" s="810"/>
      <c r="J39" s="810"/>
      <c r="K39" s="810"/>
      <c r="L39" s="810"/>
      <c r="M39" s="810" t="s">
        <v>408</v>
      </c>
      <c r="N39" s="810"/>
      <c r="O39" s="810"/>
      <c r="P39" s="810"/>
      <c r="Q39" s="810"/>
      <c r="R39" s="810"/>
      <c r="S39" s="810"/>
      <c r="T39" s="810"/>
      <c r="U39" s="810"/>
      <c r="V39" s="810"/>
      <c r="W39" s="810"/>
      <c r="X39" s="810"/>
    </row>
    <row r="40" spans="1:24" ht="20.25" customHeight="1">
      <c r="A40" s="696">
        <v>6</v>
      </c>
      <c r="B40" s="696"/>
      <c r="C40" s="696"/>
      <c r="D40" s="696"/>
      <c r="E40" s="696"/>
      <c r="F40" s="696"/>
      <c r="G40" s="696"/>
      <c r="H40" s="696"/>
      <c r="I40" s="696"/>
      <c r="J40" s="696"/>
      <c r="K40" s="696"/>
      <c r="L40" s="696"/>
      <c r="M40" s="696">
        <v>7</v>
      </c>
      <c r="N40" s="696"/>
      <c r="O40" s="696"/>
      <c r="P40" s="696"/>
      <c r="Q40" s="696"/>
      <c r="R40" s="696"/>
      <c r="S40" s="696"/>
      <c r="T40" s="696"/>
      <c r="U40" s="696"/>
      <c r="V40" s="696"/>
      <c r="W40" s="696"/>
      <c r="X40" s="696"/>
    </row>
    <row r="41" spans="1:24" ht="20.25" customHeight="1"/>
    <row r="42" spans="1:24" ht="20.25" customHeight="1"/>
    <row r="43" spans="1:24" ht="20.25" customHeight="1"/>
    <row r="44" spans="1:24" ht="20.25" customHeight="1"/>
    <row r="45" spans="1:24" ht="20.25" customHeight="1"/>
    <row r="46" spans="1:24" ht="20.25" customHeight="1"/>
    <row r="47" spans="1:24" ht="20.25" customHeight="1"/>
    <row r="48" spans="1:24"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sheetData>
  <sheetProtection sheet="1" objects="1" scenarios="1" selectLockedCells="1"/>
  <mergeCells count="35">
    <mergeCell ref="H1:L1"/>
    <mergeCell ref="H2:I2"/>
    <mergeCell ref="J2:L2"/>
    <mergeCell ref="M37:X37"/>
    <mergeCell ref="A38:L38"/>
    <mergeCell ref="Q4:Q5"/>
    <mergeCell ref="A39:L39"/>
    <mergeCell ref="A40:L40"/>
    <mergeCell ref="A4:A5"/>
    <mergeCell ref="B4:B5"/>
    <mergeCell ref="C4:C5"/>
    <mergeCell ref="D4:D5"/>
    <mergeCell ref="H4:H5"/>
    <mergeCell ref="E4:E5"/>
    <mergeCell ref="F4:G4"/>
    <mergeCell ref="K4:K5"/>
    <mergeCell ref="L4:L5"/>
    <mergeCell ref="I4:J4"/>
    <mergeCell ref="A36:L36"/>
    <mergeCell ref="A37:L37"/>
    <mergeCell ref="M39:X39"/>
    <mergeCell ref="M40:X40"/>
    <mergeCell ref="T1:U1"/>
    <mergeCell ref="T2:X2"/>
    <mergeCell ref="M4:M5"/>
    <mergeCell ref="N4:N5"/>
    <mergeCell ref="O4:O5"/>
    <mergeCell ref="P4:P5"/>
    <mergeCell ref="R4:S4"/>
    <mergeCell ref="M38:X38"/>
    <mergeCell ref="T4:T5"/>
    <mergeCell ref="W4:W5"/>
    <mergeCell ref="X4:X5"/>
    <mergeCell ref="U4:V4"/>
    <mergeCell ref="M36:X36"/>
  </mergeCells>
  <phoneticPr fontId="7"/>
  <pageMargins left="0.43307086614173229" right="0.11811023622047245" top="0.35433070866141736" bottom="0.35433070866141736" header="0.31496062992125984" footer="0.31496062992125984"/>
  <pageSetup paperSize="9" scale="84" orientation="portrait" r:id="rId1"/>
  <headerFooter>
    <oddHeader>&amp;R&amp;"UD デジタル 教科書体 NK-R,標準"宮城県蔵王自然の家</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92D050"/>
    <pageSetUpPr fitToPage="1"/>
  </sheetPr>
  <dimension ref="A1:Z34"/>
  <sheetViews>
    <sheetView view="pageBreakPreview" topLeftCell="A9" zoomScale="89" zoomScaleNormal="100" zoomScaleSheetLayoutView="89" workbookViewId="0">
      <selection activeCell="H16" sqref="H16:J16"/>
    </sheetView>
  </sheetViews>
  <sheetFormatPr defaultRowHeight="13.5"/>
  <cols>
    <col min="1" max="12" width="3.75" style="15" customWidth="1"/>
    <col min="13" max="20" width="4.375" style="15" customWidth="1"/>
    <col min="21" max="24" width="3.75" style="15" customWidth="1"/>
    <col min="25" max="25" width="9" style="15" customWidth="1"/>
  </cols>
  <sheetData>
    <row r="1" spans="1:25" ht="15">
      <c r="A1" s="35"/>
      <c r="B1" s="35"/>
      <c r="C1" s="35"/>
      <c r="D1" s="35"/>
      <c r="E1" s="35"/>
      <c r="F1" s="35"/>
      <c r="G1" s="35"/>
      <c r="H1" s="35"/>
      <c r="I1" s="35"/>
      <c r="J1" s="35"/>
      <c r="K1" s="35"/>
      <c r="L1" s="35"/>
      <c r="M1" s="35"/>
      <c r="N1" s="35"/>
      <c r="O1" s="35"/>
      <c r="P1" s="35"/>
      <c r="Q1" s="35"/>
      <c r="R1" s="35"/>
      <c r="S1" s="35"/>
      <c r="T1" s="35"/>
      <c r="U1" s="35"/>
      <c r="V1" s="35"/>
      <c r="W1" s="35"/>
      <c r="X1" s="35"/>
      <c r="Y1" s="35"/>
    </row>
    <row r="2" spans="1:25" ht="23.25" customHeight="1">
      <c r="A2" s="160" t="s">
        <v>136</v>
      </c>
      <c r="B2" s="160"/>
      <c r="C2" s="160"/>
      <c r="D2" s="160"/>
      <c r="E2" s="160"/>
      <c r="F2" s="160"/>
      <c r="G2" s="160"/>
      <c r="H2" s="160"/>
      <c r="I2" s="160"/>
      <c r="J2" s="160"/>
      <c r="K2" s="160" t="s">
        <v>137</v>
      </c>
      <c r="L2" s="160"/>
      <c r="M2" s="160"/>
      <c r="N2" s="160"/>
      <c r="O2" s="160"/>
      <c r="P2" s="160"/>
      <c r="Q2" s="160"/>
      <c r="R2" s="160"/>
      <c r="S2" s="160"/>
      <c r="T2" s="165"/>
      <c r="U2" s="160"/>
      <c r="V2" s="160"/>
      <c r="W2" s="160"/>
      <c r="X2" s="160"/>
      <c r="Y2" s="160"/>
    </row>
    <row r="3" spans="1:25" ht="28.5">
      <c r="A3" s="537" t="s">
        <v>138</v>
      </c>
      <c r="B3" s="537"/>
      <c r="C3" s="537"/>
      <c r="D3" s="537"/>
      <c r="E3" s="537"/>
      <c r="F3" s="537"/>
      <c r="G3" s="537"/>
      <c r="H3" s="537"/>
      <c r="I3" s="537"/>
      <c r="J3" s="537"/>
      <c r="K3" s="537"/>
      <c r="L3" s="537"/>
      <c r="M3" s="537"/>
      <c r="N3" s="537"/>
      <c r="O3" s="537"/>
      <c r="P3" s="537"/>
      <c r="Q3" s="537"/>
      <c r="R3" s="537"/>
      <c r="S3" s="537"/>
      <c r="T3" s="537"/>
      <c r="U3" s="537"/>
      <c r="V3" s="537"/>
      <c r="W3" s="537"/>
      <c r="X3" s="537"/>
      <c r="Y3" s="160"/>
    </row>
    <row r="4" spans="1:25" ht="8.25" customHeight="1" thickBot="1">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ht="27.75" customHeight="1" thickBot="1">
      <c r="A5" s="844" t="s">
        <v>139</v>
      </c>
      <c r="B5" s="845"/>
      <c r="C5" s="845"/>
      <c r="D5" s="361"/>
      <c r="E5" s="846" t="str">
        <f>IF(自然の家使用許可申請書!AI13=0," ",自然の家使用許可申請書!AI13)</f>
        <v xml:space="preserve"> </v>
      </c>
      <c r="F5" s="847"/>
      <c r="G5" s="847"/>
      <c r="H5" s="847"/>
      <c r="I5" s="847"/>
      <c r="J5" s="847"/>
      <c r="K5" s="848"/>
      <c r="L5" s="849" t="s">
        <v>140</v>
      </c>
      <c r="M5" s="845"/>
      <c r="N5" s="850"/>
      <c r="O5" s="851" t="str">
        <f>IF(自然の家使用許可申請書!AA24=0," ",自然の家使用許可申請書!AA24)</f>
        <v xml:space="preserve"> </v>
      </c>
      <c r="P5" s="852"/>
      <c r="Q5" s="852"/>
      <c r="R5" s="852"/>
      <c r="S5" s="376" t="s">
        <v>650</v>
      </c>
      <c r="T5" s="852" t="str">
        <f>IF(自然の家使用許可申請書!AA25=0," ",自然の家使用許可申請書!AA25)</f>
        <v xml:space="preserve"> </v>
      </c>
      <c r="U5" s="852"/>
      <c r="V5" s="852"/>
      <c r="W5" s="852"/>
      <c r="X5" s="853"/>
      <c r="Y5" s="160"/>
    </row>
    <row r="6" spans="1:25" ht="8.25" customHeight="1" thickBot="1">
      <c r="A6" s="160"/>
      <c r="B6" s="160"/>
      <c r="C6" s="160"/>
      <c r="D6" s="160"/>
      <c r="E6" s="160"/>
      <c r="F6" s="160"/>
      <c r="G6" s="160"/>
      <c r="H6" s="160"/>
      <c r="I6" s="160"/>
      <c r="J6" s="160"/>
      <c r="K6" s="160"/>
      <c r="L6" s="160"/>
      <c r="M6" s="160"/>
      <c r="N6" s="160"/>
      <c r="O6" s="160"/>
      <c r="P6" s="160"/>
      <c r="Q6" s="160"/>
      <c r="R6" s="160"/>
      <c r="S6" s="160"/>
      <c r="T6" s="160"/>
      <c r="U6" s="160"/>
      <c r="V6" s="160"/>
      <c r="W6" s="160"/>
      <c r="X6" s="160"/>
      <c r="Y6" s="160"/>
    </row>
    <row r="7" spans="1:25" ht="22.5" customHeight="1" thickBot="1">
      <c r="A7" s="838" t="s">
        <v>141</v>
      </c>
      <c r="B7" s="839"/>
      <c r="C7" s="839"/>
      <c r="D7" s="839"/>
      <c r="E7" s="839"/>
      <c r="F7" s="839"/>
      <c r="G7" s="839"/>
      <c r="H7" s="839"/>
      <c r="I7" s="839"/>
      <c r="J7" s="839"/>
      <c r="K7" s="840"/>
      <c r="L7" s="159"/>
      <c r="M7" s="841" t="s">
        <v>142</v>
      </c>
      <c r="N7" s="842"/>
      <c r="O7" s="842"/>
      <c r="P7" s="842"/>
      <c r="Q7" s="842"/>
      <c r="R7" s="842"/>
      <c r="S7" s="842"/>
      <c r="T7" s="842"/>
      <c r="U7" s="842"/>
      <c r="V7" s="842"/>
      <c r="W7" s="842"/>
      <c r="X7" s="843"/>
      <c r="Y7" s="160"/>
    </row>
    <row r="8" spans="1:25" ht="22.5" customHeight="1" thickBot="1">
      <c r="A8" s="841" t="s">
        <v>143</v>
      </c>
      <c r="B8" s="842"/>
      <c r="C8" s="842"/>
      <c r="D8" s="842"/>
      <c r="E8" s="842"/>
      <c r="F8" s="842"/>
      <c r="G8" s="843"/>
      <c r="H8" s="841" t="s">
        <v>23</v>
      </c>
      <c r="I8" s="842"/>
      <c r="J8" s="842"/>
      <c r="K8" s="843"/>
      <c r="L8" s="160"/>
      <c r="M8" s="841" t="s">
        <v>144</v>
      </c>
      <c r="N8" s="842"/>
      <c r="O8" s="842"/>
      <c r="P8" s="842"/>
      <c r="Q8" s="842"/>
      <c r="R8" s="842"/>
      <c r="S8" s="842"/>
      <c r="T8" s="843"/>
      <c r="U8" s="842" t="s">
        <v>23</v>
      </c>
      <c r="V8" s="842"/>
      <c r="W8" s="842"/>
      <c r="X8" s="843"/>
      <c r="Y8" s="160"/>
    </row>
    <row r="9" spans="1:25" ht="27.75" customHeight="1">
      <c r="A9" s="854" t="s">
        <v>145</v>
      </c>
      <c r="B9" s="855"/>
      <c r="C9" s="855"/>
      <c r="D9" s="855"/>
      <c r="E9" s="855"/>
      <c r="F9" s="855"/>
      <c r="G9" s="855"/>
      <c r="H9" s="858"/>
      <c r="I9" s="859"/>
      <c r="J9" s="859"/>
      <c r="K9" s="385" t="s">
        <v>617</v>
      </c>
      <c r="L9" s="160"/>
      <c r="M9" s="856" t="s">
        <v>537</v>
      </c>
      <c r="N9" s="857"/>
      <c r="O9" s="857"/>
      <c r="P9" s="857"/>
      <c r="Q9" s="857"/>
      <c r="R9" s="857"/>
      <c r="S9" s="857"/>
      <c r="T9" s="857"/>
      <c r="U9" s="858"/>
      <c r="V9" s="859"/>
      <c r="W9" s="859"/>
      <c r="X9" s="385" t="s">
        <v>617</v>
      </c>
      <c r="Y9" s="160"/>
    </row>
    <row r="10" spans="1:25" ht="27.75" customHeight="1">
      <c r="A10" s="862" t="s">
        <v>146</v>
      </c>
      <c r="B10" s="863"/>
      <c r="C10" s="863"/>
      <c r="D10" s="863"/>
      <c r="E10" s="863"/>
      <c r="F10" s="863"/>
      <c r="G10" s="863"/>
      <c r="H10" s="860"/>
      <c r="I10" s="861"/>
      <c r="J10" s="861"/>
      <c r="K10" s="386" t="s">
        <v>617</v>
      </c>
      <c r="L10" s="160"/>
      <c r="M10" s="867" t="s">
        <v>538</v>
      </c>
      <c r="N10" s="868"/>
      <c r="O10" s="868"/>
      <c r="P10" s="868"/>
      <c r="Q10" s="868"/>
      <c r="R10" s="868"/>
      <c r="S10" s="868"/>
      <c r="T10" s="868"/>
      <c r="U10" s="860"/>
      <c r="V10" s="861"/>
      <c r="W10" s="861"/>
      <c r="X10" s="386" t="s">
        <v>617</v>
      </c>
      <c r="Y10" s="160"/>
    </row>
    <row r="11" spans="1:25" ht="27.75" customHeight="1">
      <c r="A11" s="862" t="s">
        <v>147</v>
      </c>
      <c r="B11" s="863"/>
      <c r="C11" s="863"/>
      <c r="D11" s="863"/>
      <c r="E11" s="863"/>
      <c r="F11" s="863"/>
      <c r="G11" s="863"/>
      <c r="H11" s="860"/>
      <c r="I11" s="861"/>
      <c r="J11" s="861"/>
      <c r="K11" s="386" t="s">
        <v>617</v>
      </c>
      <c r="L11" s="160"/>
      <c r="M11" s="867" t="s">
        <v>539</v>
      </c>
      <c r="N11" s="868"/>
      <c r="O11" s="868"/>
      <c r="P11" s="868"/>
      <c r="Q11" s="868"/>
      <c r="R11" s="868"/>
      <c r="S11" s="868"/>
      <c r="T11" s="868"/>
      <c r="U11" s="860"/>
      <c r="V11" s="861"/>
      <c r="W11" s="861"/>
      <c r="X11" s="386" t="s">
        <v>617</v>
      </c>
      <c r="Y11" s="160"/>
    </row>
    <row r="12" spans="1:25" ht="27.75" customHeight="1">
      <c r="A12" s="862" t="s">
        <v>148</v>
      </c>
      <c r="B12" s="863"/>
      <c r="C12" s="863"/>
      <c r="D12" s="863"/>
      <c r="E12" s="863"/>
      <c r="F12" s="863"/>
      <c r="G12" s="863"/>
      <c r="H12" s="860"/>
      <c r="I12" s="861"/>
      <c r="J12" s="861"/>
      <c r="K12" s="386" t="s">
        <v>617</v>
      </c>
      <c r="L12" s="160"/>
      <c r="M12" s="864" t="s">
        <v>540</v>
      </c>
      <c r="N12" s="865"/>
      <c r="O12" s="865"/>
      <c r="P12" s="865"/>
      <c r="Q12" s="865"/>
      <c r="R12" s="865"/>
      <c r="S12" s="865"/>
      <c r="T12" s="866"/>
      <c r="U12" s="860"/>
      <c r="V12" s="861"/>
      <c r="W12" s="861"/>
      <c r="X12" s="386" t="s">
        <v>617</v>
      </c>
      <c r="Y12" s="160"/>
    </row>
    <row r="13" spans="1:25" ht="27.75" customHeight="1">
      <c r="A13" s="862" t="s">
        <v>149</v>
      </c>
      <c r="B13" s="863"/>
      <c r="C13" s="863"/>
      <c r="D13" s="863"/>
      <c r="E13" s="863"/>
      <c r="F13" s="863"/>
      <c r="G13" s="863"/>
      <c r="H13" s="860"/>
      <c r="I13" s="861"/>
      <c r="J13" s="861"/>
      <c r="K13" s="386" t="s">
        <v>617</v>
      </c>
      <c r="L13" s="160"/>
      <c r="M13" s="869" t="s">
        <v>541</v>
      </c>
      <c r="N13" s="870"/>
      <c r="O13" s="870"/>
      <c r="P13" s="870"/>
      <c r="Q13" s="870"/>
      <c r="R13" s="870"/>
      <c r="S13" s="870"/>
      <c r="T13" s="870"/>
      <c r="U13" s="860"/>
      <c r="V13" s="861"/>
      <c r="W13" s="861"/>
      <c r="X13" s="386" t="s">
        <v>617</v>
      </c>
      <c r="Y13" s="160"/>
    </row>
    <row r="14" spans="1:25" ht="27.75" customHeight="1">
      <c r="A14" s="862" t="s">
        <v>150</v>
      </c>
      <c r="B14" s="863"/>
      <c r="C14" s="863"/>
      <c r="D14" s="863"/>
      <c r="E14" s="863"/>
      <c r="F14" s="863"/>
      <c r="G14" s="863"/>
      <c r="H14" s="860"/>
      <c r="I14" s="861"/>
      <c r="J14" s="861"/>
      <c r="K14" s="386" t="s">
        <v>617</v>
      </c>
      <c r="L14" s="160"/>
      <c r="M14" s="869" t="s">
        <v>542</v>
      </c>
      <c r="N14" s="870"/>
      <c r="O14" s="870"/>
      <c r="P14" s="870"/>
      <c r="Q14" s="870"/>
      <c r="R14" s="870"/>
      <c r="S14" s="870"/>
      <c r="T14" s="870"/>
      <c r="U14" s="860"/>
      <c r="V14" s="861"/>
      <c r="W14" s="861"/>
      <c r="X14" s="386" t="s">
        <v>617</v>
      </c>
      <c r="Y14" s="160"/>
    </row>
    <row r="15" spans="1:25" ht="27.75" customHeight="1">
      <c r="A15" s="862" t="s">
        <v>151</v>
      </c>
      <c r="B15" s="863"/>
      <c r="C15" s="863"/>
      <c r="D15" s="863"/>
      <c r="E15" s="863"/>
      <c r="F15" s="863"/>
      <c r="G15" s="863"/>
      <c r="H15" s="860"/>
      <c r="I15" s="861"/>
      <c r="J15" s="861"/>
      <c r="K15" s="386" t="s">
        <v>617</v>
      </c>
      <c r="L15" s="160"/>
      <c r="M15" s="869" t="s">
        <v>543</v>
      </c>
      <c r="N15" s="870"/>
      <c r="O15" s="870"/>
      <c r="P15" s="870"/>
      <c r="Q15" s="870"/>
      <c r="R15" s="870"/>
      <c r="S15" s="870"/>
      <c r="T15" s="870"/>
      <c r="U15" s="860"/>
      <c r="V15" s="861"/>
      <c r="W15" s="861"/>
      <c r="X15" s="386" t="s">
        <v>617</v>
      </c>
      <c r="Y15" s="160"/>
    </row>
    <row r="16" spans="1:25" ht="27.75" customHeight="1">
      <c r="A16" s="862" t="s">
        <v>152</v>
      </c>
      <c r="B16" s="863"/>
      <c r="C16" s="863"/>
      <c r="D16" s="863"/>
      <c r="E16" s="863"/>
      <c r="F16" s="863"/>
      <c r="G16" s="863"/>
      <c r="H16" s="860"/>
      <c r="I16" s="861"/>
      <c r="J16" s="861"/>
      <c r="K16" s="386" t="s">
        <v>617</v>
      </c>
      <c r="L16" s="160"/>
      <c r="M16" s="869" t="s">
        <v>544</v>
      </c>
      <c r="N16" s="870"/>
      <c r="O16" s="870"/>
      <c r="P16" s="870"/>
      <c r="Q16" s="870"/>
      <c r="R16" s="870"/>
      <c r="S16" s="870"/>
      <c r="T16" s="870"/>
      <c r="U16" s="860"/>
      <c r="V16" s="861"/>
      <c r="W16" s="861"/>
      <c r="X16" s="386" t="s">
        <v>617</v>
      </c>
      <c r="Y16" s="160"/>
    </row>
    <row r="17" spans="1:26" ht="27.75" customHeight="1">
      <c r="A17" s="862" t="s">
        <v>153</v>
      </c>
      <c r="B17" s="863"/>
      <c r="C17" s="863"/>
      <c r="D17" s="863"/>
      <c r="E17" s="863"/>
      <c r="F17" s="863"/>
      <c r="G17" s="863"/>
      <c r="H17" s="860"/>
      <c r="I17" s="861"/>
      <c r="J17" s="861"/>
      <c r="K17" s="386" t="s">
        <v>617</v>
      </c>
      <c r="L17" s="160"/>
      <c r="M17" s="869" t="s">
        <v>545</v>
      </c>
      <c r="N17" s="870"/>
      <c r="O17" s="870"/>
      <c r="P17" s="870"/>
      <c r="Q17" s="870"/>
      <c r="R17" s="870"/>
      <c r="S17" s="870"/>
      <c r="T17" s="870"/>
      <c r="U17" s="860"/>
      <c r="V17" s="861"/>
      <c r="W17" s="861"/>
      <c r="X17" s="386" t="s">
        <v>617</v>
      </c>
      <c r="Y17" s="160"/>
    </row>
    <row r="18" spans="1:26" ht="27.75" customHeight="1" thickBot="1">
      <c r="A18" s="862" t="s">
        <v>154</v>
      </c>
      <c r="B18" s="863"/>
      <c r="C18" s="863"/>
      <c r="D18" s="863"/>
      <c r="E18" s="863"/>
      <c r="F18" s="863"/>
      <c r="G18" s="863"/>
      <c r="H18" s="860"/>
      <c r="I18" s="861"/>
      <c r="J18" s="861"/>
      <c r="K18" s="386" t="s">
        <v>617</v>
      </c>
      <c r="L18" s="160"/>
      <c r="M18" s="879" t="s">
        <v>546</v>
      </c>
      <c r="N18" s="880"/>
      <c r="O18" s="880"/>
      <c r="P18" s="880"/>
      <c r="Q18" s="880"/>
      <c r="R18" s="880"/>
      <c r="S18" s="880"/>
      <c r="T18" s="880"/>
      <c r="U18" s="871"/>
      <c r="V18" s="872"/>
      <c r="W18" s="872"/>
      <c r="X18" s="387" t="s">
        <v>617</v>
      </c>
      <c r="Y18" s="160"/>
    </row>
    <row r="19" spans="1:26" ht="27.75" customHeight="1" thickBot="1">
      <c r="A19" s="862" t="s">
        <v>155</v>
      </c>
      <c r="B19" s="863"/>
      <c r="C19" s="863"/>
      <c r="D19" s="863"/>
      <c r="E19" s="863"/>
      <c r="F19" s="863"/>
      <c r="G19" s="863"/>
      <c r="H19" s="860"/>
      <c r="I19" s="861"/>
      <c r="J19" s="861"/>
      <c r="K19" s="386" t="s">
        <v>617</v>
      </c>
      <c r="L19" s="160"/>
      <c r="M19" s="881" t="s">
        <v>156</v>
      </c>
      <c r="N19" s="882"/>
      <c r="O19" s="882"/>
      <c r="P19" s="882"/>
      <c r="Q19" s="882"/>
      <c r="R19" s="882"/>
      <c r="S19" s="882"/>
      <c r="T19" s="882"/>
      <c r="U19" s="873" t="str">
        <f>IF(SUM(U9:W18)=0," ",SUM(U9:W18))</f>
        <v xml:space="preserve"> </v>
      </c>
      <c r="V19" s="874"/>
      <c r="W19" s="874"/>
      <c r="X19" s="388" t="s">
        <v>617</v>
      </c>
      <c r="Y19" s="160"/>
    </row>
    <row r="20" spans="1:26" ht="27.75" customHeight="1" thickTop="1" thickBot="1">
      <c r="A20" s="862" t="s">
        <v>157</v>
      </c>
      <c r="B20" s="863"/>
      <c r="C20" s="863"/>
      <c r="D20" s="863"/>
      <c r="E20" s="863"/>
      <c r="F20" s="863"/>
      <c r="G20" s="863"/>
      <c r="H20" s="860"/>
      <c r="I20" s="861"/>
      <c r="J20" s="861"/>
      <c r="K20" s="386" t="s">
        <v>617</v>
      </c>
      <c r="L20" s="160"/>
      <c r="M20" s="875" t="s">
        <v>158</v>
      </c>
      <c r="N20" s="876"/>
      <c r="O20" s="876"/>
      <c r="P20" s="876"/>
      <c r="Q20" s="876"/>
      <c r="R20" s="876"/>
      <c r="S20" s="876"/>
      <c r="T20" s="876"/>
      <c r="U20" s="834"/>
      <c r="V20" s="835"/>
      <c r="W20" s="835"/>
      <c r="X20" s="389" t="s">
        <v>617</v>
      </c>
      <c r="Y20" s="160"/>
    </row>
    <row r="21" spans="1:26" ht="27.75" customHeight="1" thickBot="1">
      <c r="A21" s="862" t="s">
        <v>159</v>
      </c>
      <c r="B21" s="863"/>
      <c r="C21" s="863"/>
      <c r="D21" s="863"/>
      <c r="E21" s="863"/>
      <c r="F21" s="863"/>
      <c r="G21" s="863"/>
      <c r="H21" s="860"/>
      <c r="I21" s="861"/>
      <c r="J21" s="861"/>
      <c r="K21" s="386" t="s">
        <v>617</v>
      </c>
      <c r="L21" s="160"/>
      <c r="M21" s="877" t="s">
        <v>160</v>
      </c>
      <c r="N21" s="878"/>
      <c r="O21" s="878"/>
      <c r="P21" s="878"/>
      <c r="Q21" s="878"/>
      <c r="R21" s="878"/>
      <c r="S21" s="878"/>
      <c r="T21" s="878"/>
      <c r="U21" s="836" t="str">
        <f>IF(U19=" "," ",U19+U20)</f>
        <v xml:space="preserve"> </v>
      </c>
      <c r="V21" s="837"/>
      <c r="W21" s="837"/>
      <c r="X21" s="390" t="s">
        <v>617</v>
      </c>
      <c r="Y21" s="160"/>
    </row>
    <row r="22" spans="1:26" ht="27.75" customHeight="1">
      <c r="A22" s="862" t="s">
        <v>161</v>
      </c>
      <c r="B22" s="863"/>
      <c r="C22" s="863"/>
      <c r="D22" s="863"/>
      <c r="E22" s="863"/>
      <c r="F22" s="863"/>
      <c r="G22" s="863"/>
      <c r="H22" s="860"/>
      <c r="I22" s="861"/>
      <c r="J22" s="861"/>
      <c r="K22" s="386" t="s">
        <v>617</v>
      </c>
      <c r="L22" s="160"/>
      <c r="M22" s="883"/>
      <c r="N22" s="883"/>
      <c r="O22" s="883"/>
      <c r="P22" s="883"/>
      <c r="Q22" s="883"/>
      <c r="R22" s="883"/>
      <c r="S22" s="883"/>
      <c r="T22" s="883"/>
      <c r="U22" s="883"/>
      <c r="V22" s="883"/>
      <c r="W22" s="883"/>
      <c r="X22" s="883"/>
      <c r="Y22" s="160"/>
    </row>
    <row r="23" spans="1:26" ht="27.75" customHeight="1">
      <c r="A23" s="862" t="s">
        <v>162</v>
      </c>
      <c r="B23" s="863"/>
      <c r="C23" s="863"/>
      <c r="D23" s="863"/>
      <c r="E23" s="863"/>
      <c r="F23" s="863"/>
      <c r="G23" s="863"/>
      <c r="H23" s="860"/>
      <c r="I23" s="861"/>
      <c r="J23" s="861"/>
      <c r="K23" s="386" t="s">
        <v>617</v>
      </c>
      <c r="L23" s="160"/>
      <c r="M23" s="890" t="s">
        <v>523</v>
      </c>
      <c r="N23" s="890"/>
      <c r="O23" s="890"/>
      <c r="P23" s="890"/>
      <c r="Q23" s="890"/>
      <c r="R23" s="890"/>
      <c r="S23" s="890"/>
      <c r="T23" s="890"/>
      <c r="U23" s="890"/>
      <c r="V23" s="890"/>
      <c r="W23" s="890"/>
      <c r="X23" s="890"/>
      <c r="Y23" s="890"/>
    </row>
    <row r="24" spans="1:26" ht="27.75" customHeight="1">
      <c r="A24" s="862" t="s">
        <v>163</v>
      </c>
      <c r="B24" s="863"/>
      <c r="C24" s="863"/>
      <c r="D24" s="863"/>
      <c r="E24" s="863"/>
      <c r="F24" s="863"/>
      <c r="G24" s="863"/>
      <c r="H24" s="860"/>
      <c r="I24" s="861"/>
      <c r="J24" s="861"/>
      <c r="K24" s="386" t="s">
        <v>617</v>
      </c>
      <c r="L24" s="160"/>
      <c r="M24" s="890"/>
      <c r="N24" s="890"/>
      <c r="O24" s="890"/>
      <c r="P24" s="890"/>
      <c r="Q24" s="890"/>
      <c r="R24" s="890"/>
      <c r="S24" s="890"/>
      <c r="T24" s="890"/>
      <c r="U24" s="890"/>
      <c r="V24" s="890"/>
      <c r="W24" s="890"/>
      <c r="X24" s="890"/>
      <c r="Y24" s="890"/>
    </row>
    <row r="25" spans="1:26" ht="27.75" customHeight="1">
      <c r="A25" s="862" t="s">
        <v>164</v>
      </c>
      <c r="B25" s="863"/>
      <c r="C25" s="863"/>
      <c r="D25" s="863"/>
      <c r="E25" s="863"/>
      <c r="F25" s="863"/>
      <c r="G25" s="863"/>
      <c r="H25" s="860"/>
      <c r="I25" s="861"/>
      <c r="J25" s="861"/>
      <c r="K25" s="386" t="s">
        <v>617</v>
      </c>
      <c r="L25" s="160"/>
      <c r="M25" s="890"/>
      <c r="N25" s="890"/>
      <c r="O25" s="890"/>
      <c r="P25" s="890"/>
      <c r="Q25" s="890"/>
      <c r="R25" s="890"/>
      <c r="S25" s="890"/>
      <c r="T25" s="890"/>
      <c r="U25" s="890"/>
      <c r="V25" s="890"/>
      <c r="W25" s="890"/>
      <c r="X25" s="890"/>
      <c r="Y25" s="890"/>
    </row>
    <row r="26" spans="1:26" ht="27.75" customHeight="1">
      <c r="A26" s="862" t="s">
        <v>165</v>
      </c>
      <c r="B26" s="863"/>
      <c r="C26" s="863"/>
      <c r="D26" s="863"/>
      <c r="E26" s="863"/>
      <c r="F26" s="863"/>
      <c r="G26" s="863"/>
      <c r="H26" s="860"/>
      <c r="I26" s="861"/>
      <c r="J26" s="861"/>
      <c r="K26" s="386" t="s">
        <v>617</v>
      </c>
      <c r="L26" s="160"/>
      <c r="M26" s="890"/>
      <c r="N26" s="890"/>
      <c r="O26" s="890"/>
      <c r="P26" s="890"/>
      <c r="Q26" s="890"/>
      <c r="R26" s="890"/>
      <c r="S26" s="890"/>
      <c r="T26" s="890"/>
      <c r="U26" s="890"/>
      <c r="V26" s="890"/>
      <c r="W26" s="890"/>
      <c r="X26" s="890"/>
      <c r="Y26" s="890"/>
    </row>
    <row r="27" spans="1:26" ht="27.75" customHeight="1">
      <c r="A27" s="862" t="s">
        <v>166</v>
      </c>
      <c r="B27" s="863"/>
      <c r="C27" s="863"/>
      <c r="D27" s="863"/>
      <c r="E27" s="863"/>
      <c r="F27" s="863"/>
      <c r="G27" s="863"/>
      <c r="H27" s="860"/>
      <c r="I27" s="861"/>
      <c r="J27" s="861"/>
      <c r="K27" s="386" t="s">
        <v>617</v>
      </c>
      <c r="L27" s="161"/>
      <c r="M27" s="890"/>
      <c r="N27" s="890"/>
      <c r="O27" s="890"/>
      <c r="P27" s="890"/>
      <c r="Q27" s="890"/>
      <c r="R27" s="890"/>
      <c r="S27" s="890"/>
      <c r="T27" s="890"/>
      <c r="U27" s="890"/>
      <c r="V27" s="890"/>
      <c r="W27" s="890"/>
      <c r="X27" s="890"/>
      <c r="Y27" s="890"/>
    </row>
    <row r="28" spans="1:26" ht="27.75" customHeight="1">
      <c r="A28" s="862" t="s">
        <v>167</v>
      </c>
      <c r="B28" s="863"/>
      <c r="C28" s="863"/>
      <c r="D28" s="863"/>
      <c r="E28" s="863"/>
      <c r="F28" s="863"/>
      <c r="G28" s="863"/>
      <c r="H28" s="860"/>
      <c r="I28" s="861"/>
      <c r="J28" s="861"/>
      <c r="K28" s="386" t="s">
        <v>617</v>
      </c>
      <c r="L28" s="162" t="s">
        <v>168</v>
      </c>
      <c r="M28" s="890"/>
      <c r="N28" s="890"/>
      <c r="O28" s="890"/>
      <c r="P28" s="890"/>
      <c r="Q28" s="890"/>
      <c r="R28" s="890"/>
      <c r="S28" s="890"/>
      <c r="T28" s="890"/>
      <c r="U28" s="890"/>
      <c r="V28" s="890"/>
      <c r="W28" s="890"/>
      <c r="X28" s="890"/>
      <c r="Y28" s="890"/>
      <c r="Z28" s="2"/>
    </row>
    <row r="29" spans="1:26" ht="27.75" customHeight="1" thickBot="1">
      <c r="A29" s="884" t="s">
        <v>169</v>
      </c>
      <c r="B29" s="885"/>
      <c r="C29" s="885"/>
      <c r="D29" s="885"/>
      <c r="E29" s="885"/>
      <c r="F29" s="885"/>
      <c r="G29" s="885"/>
      <c r="H29" s="871"/>
      <c r="I29" s="872"/>
      <c r="J29" s="872"/>
      <c r="K29" s="387" t="s">
        <v>617</v>
      </c>
      <c r="L29" s="162"/>
      <c r="M29" s="890"/>
      <c r="N29" s="890"/>
      <c r="O29" s="890"/>
      <c r="P29" s="890"/>
      <c r="Q29" s="890"/>
      <c r="R29" s="890"/>
      <c r="S29" s="890"/>
      <c r="T29" s="890"/>
      <c r="U29" s="890"/>
      <c r="V29" s="890"/>
      <c r="W29" s="890"/>
      <c r="X29" s="890"/>
      <c r="Y29" s="890"/>
    </row>
    <row r="30" spans="1:26" ht="27.75" customHeight="1" thickBot="1">
      <c r="A30" s="886" t="s">
        <v>156</v>
      </c>
      <c r="B30" s="887"/>
      <c r="C30" s="887"/>
      <c r="D30" s="887"/>
      <c r="E30" s="887"/>
      <c r="F30" s="887"/>
      <c r="G30" s="887"/>
      <c r="H30" s="873" t="str">
        <f>IF(SUM(H9:J29)=0," ",SUM(H9:J29))</f>
        <v xml:space="preserve"> </v>
      </c>
      <c r="I30" s="874"/>
      <c r="J30" s="874"/>
      <c r="K30" s="388" t="s">
        <v>617</v>
      </c>
      <c r="L30" s="162"/>
      <c r="M30" s="890"/>
      <c r="N30" s="890"/>
      <c r="O30" s="890"/>
      <c r="P30" s="890"/>
      <c r="Q30" s="890"/>
      <c r="R30" s="890"/>
      <c r="S30" s="890"/>
      <c r="T30" s="890"/>
      <c r="U30" s="890"/>
      <c r="V30" s="890"/>
      <c r="W30" s="890"/>
      <c r="X30" s="890"/>
      <c r="Y30" s="890"/>
    </row>
    <row r="31" spans="1:26" ht="27.75" customHeight="1" thickTop="1" thickBot="1">
      <c r="A31" s="888" t="s">
        <v>170</v>
      </c>
      <c r="B31" s="889"/>
      <c r="C31" s="889"/>
      <c r="D31" s="889"/>
      <c r="E31" s="889"/>
      <c r="F31" s="889"/>
      <c r="G31" s="889"/>
      <c r="H31" s="834"/>
      <c r="I31" s="835"/>
      <c r="J31" s="835"/>
      <c r="K31" s="389" t="s">
        <v>617</v>
      </c>
      <c r="L31" s="162"/>
      <c r="M31" s="163"/>
      <c r="N31" s="163"/>
      <c r="O31" s="163"/>
      <c r="P31" s="163"/>
      <c r="Q31" s="163"/>
      <c r="R31" s="163"/>
      <c r="S31" s="163"/>
      <c r="T31" s="163"/>
      <c r="U31" s="163"/>
      <c r="V31" s="163"/>
      <c r="W31" s="163"/>
      <c r="X31" s="163"/>
      <c r="Y31" s="163"/>
    </row>
    <row r="32" spans="1:26" ht="27.75" customHeight="1" thickBot="1">
      <c r="A32" s="888" t="s">
        <v>160</v>
      </c>
      <c r="B32" s="889"/>
      <c r="C32" s="889"/>
      <c r="D32" s="889"/>
      <c r="E32" s="889"/>
      <c r="F32" s="889"/>
      <c r="G32" s="889"/>
      <c r="H32" s="836" t="str">
        <f>IF(H30=" "," ",H30+H31)</f>
        <v xml:space="preserve"> </v>
      </c>
      <c r="I32" s="837"/>
      <c r="J32" s="837"/>
      <c r="K32" s="390" t="s">
        <v>617</v>
      </c>
      <c r="L32" s="164"/>
      <c r="M32" s="163"/>
      <c r="N32" s="163"/>
      <c r="O32" s="163"/>
      <c r="P32" s="163"/>
      <c r="Q32" s="163"/>
      <c r="R32" s="163"/>
      <c r="S32" s="163"/>
      <c r="T32" s="163"/>
      <c r="U32" s="163"/>
      <c r="V32" s="163"/>
      <c r="W32" s="163"/>
      <c r="X32" s="163"/>
      <c r="Y32" s="163"/>
    </row>
    <row r="33" spans="1:25" ht="20.25" customHeight="1">
      <c r="A33" s="18"/>
      <c r="B33" s="18"/>
      <c r="C33" s="18"/>
      <c r="D33" s="18"/>
      <c r="E33" s="18"/>
      <c r="F33" s="18"/>
      <c r="G33" s="18"/>
      <c r="H33" s="18"/>
      <c r="I33" s="18"/>
      <c r="J33" s="18"/>
      <c r="K33" s="18"/>
      <c r="L33" s="20"/>
      <c r="M33" s="19"/>
      <c r="N33" s="19"/>
      <c r="O33" s="19"/>
      <c r="P33" s="19"/>
      <c r="Q33" s="19"/>
      <c r="R33" s="19"/>
      <c r="S33" s="19"/>
      <c r="T33" s="19"/>
      <c r="U33" s="19"/>
      <c r="V33" s="19"/>
      <c r="W33" s="19"/>
      <c r="X33" s="19"/>
      <c r="Y33" s="19"/>
    </row>
    <row r="34" spans="1:25" ht="20.25" customHeight="1">
      <c r="A34" s="532">
        <v>8</v>
      </c>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row>
  </sheetData>
  <sheetProtection sheet="1" objects="1" scenarios="1" selectLockedCells="1"/>
  <mergeCells count="90">
    <mergeCell ref="A34:Y34"/>
    <mergeCell ref="A29:G29"/>
    <mergeCell ref="A30:G30"/>
    <mergeCell ref="A31:G31"/>
    <mergeCell ref="M23:Y30"/>
    <mergeCell ref="A25:G25"/>
    <mergeCell ref="A28:G28"/>
    <mergeCell ref="A27:G27"/>
    <mergeCell ref="A26:G26"/>
    <mergeCell ref="A32:G32"/>
    <mergeCell ref="H25:J25"/>
    <mergeCell ref="H26:J26"/>
    <mergeCell ref="H27:J27"/>
    <mergeCell ref="H28:J28"/>
    <mergeCell ref="H29:J29"/>
    <mergeCell ref="H30:J30"/>
    <mergeCell ref="U22:X22"/>
    <mergeCell ref="A23:G23"/>
    <mergeCell ref="A24:G24"/>
    <mergeCell ref="M22:T22"/>
    <mergeCell ref="A22:G22"/>
    <mergeCell ref="H22:J22"/>
    <mergeCell ref="H23:J23"/>
    <mergeCell ref="H24:J24"/>
    <mergeCell ref="U18:W18"/>
    <mergeCell ref="U19:W19"/>
    <mergeCell ref="A20:G20"/>
    <mergeCell ref="M20:T20"/>
    <mergeCell ref="A21:G21"/>
    <mergeCell ref="M21:T21"/>
    <mergeCell ref="H20:J20"/>
    <mergeCell ref="H21:J21"/>
    <mergeCell ref="U20:W20"/>
    <mergeCell ref="U21:W21"/>
    <mergeCell ref="A18:G18"/>
    <mergeCell ref="M18:T18"/>
    <mergeCell ref="A19:G19"/>
    <mergeCell ref="M19:T19"/>
    <mergeCell ref="H18:J18"/>
    <mergeCell ref="H19:J19"/>
    <mergeCell ref="U14:W14"/>
    <mergeCell ref="U15:W15"/>
    <mergeCell ref="A16:G16"/>
    <mergeCell ref="M16:T16"/>
    <mergeCell ref="A17:G17"/>
    <mergeCell ref="M17:T17"/>
    <mergeCell ref="H16:J16"/>
    <mergeCell ref="H17:J17"/>
    <mergeCell ref="U16:W16"/>
    <mergeCell ref="U17:W17"/>
    <mergeCell ref="A14:G14"/>
    <mergeCell ref="M14:T14"/>
    <mergeCell ref="A15:G15"/>
    <mergeCell ref="M15:T15"/>
    <mergeCell ref="H14:J14"/>
    <mergeCell ref="H15:J15"/>
    <mergeCell ref="A13:G13"/>
    <mergeCell ref="M13:T13"/>
    <mergeCell ref="H12:J12"/>
    <mergeCell ref="H13:J13"/>
    <mergeCell ref="U12:W12"/>
    <mergeCell ref="U13:W13"/>
    <mergeCell ref="H9:J9"/>
    <mergeCell ref="U9:W9"/>
    <mergeCell ref="U10:W10"/>
    <mergeCell ref="U11:W11"/>
    <mergeCell ref="A12:G12"/>
    <mergeCell ref="M12:T12"/>
    <mergeCell ref="A10:G10"/>
    <mergeCell ref="M10:T10"/>
    <mergeCell ref="A11:G11"/>
    <mergeCell ref="M11:T11"/>
    <mergeCell ref="H10:J10"/>
    <mergeCell ref="H11:J11"/>
    <mergeCell ref="H31:J31"/>
    <mergeCell ref="H32:J32"/>
    <mergeCell ref="A7:K7"/>
    <mergeCell ref="M7:X7"/>
    <mergeCell ref="A3:X3"/>
    <mergeCell ref="A5:C5"/>
    <mergeCell ref="E5:K5"/>
    <mergeCell ref="L5:N5"/>
    <mergeCell ref="O5:R5"/>
    <mergeCell ref="T5:X5"/>
    <mergeCell ref="A8:G8"/>
    <mergeCell ref="H8:K8"/>
    <mergeCell ref="M8:T8"/>
    <mergeCell ref="U8:X8"/>
    <mergeCell ref="A9:G9"/>
    <mergeCell ref="M9:T9"/>
  </mergeCells>
  <phoneticPr fontId="7"/>
  <pageMargins left="0.43307086614173229" right="0.11811023622047245" top="0.35433070866141736" bottom="0.35433070866141736" header="0.31496062992125984" footer="0.31496062992125984"/>
  <pageSetup paperSize="9" scale="95" orientation="portrait" r:id="rId1"/>
  <headerFooter>
    <oddHeader>&amp;R&amp;"UD デジタル 教科書体 NK-R,標準"宮城県蔵王自然の家</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92D050"/>
    <pageSetUpPr fitToPage="1"/>
  </sheetPr>
  <dimension ref="A1:Y37"/>
  <sheetViews>
    <sheetView view="pageBreakPreview" topLeftCell="A9" zoomScaleNormal="100" zoomScaleSheetLayoutView="100" workbookViewId="0">
      <selection activeCell="H9" sqref="H9:J9"/>
    </sheetView>
  </sheetViews>
  <sheetFormatPr defaultRowHeight="13.5"/>
  <cols>
    <col min="1" max="23" width="3.75" style="15" customWidth="1"/>
    <col min="24" max="24" width="4.5" style="15" customWidth="1"/>
    <col min="25" max="25" width="9" style="15" customWidth="1"/>
  </cols>
  <sheetData>
    <row r="1" spans="1:25" ht="15">
      <c r="A1" s="35"/>
      <c r="B1" s="35"/>
      <c r="C1" s="35"/>
      <c r="D1" s="35"/>
      <c r="E1" s="35"/>
      <c r="F1" s="35"/>
      <c r="G1" s="35"/>
      <c r="H1" s="35"/>
      <c r="I1" s="35"/>
      <c r="J1" s="35"/>
      <c r="K1" s="35"/>
      <c r="L1" s="35"/>
      <c r="M1" s="35"/>
      <c r="N1" s="35"/>
      <c r="O1" s="35"/>
      <c r="P1" s="35"/>
      <c r="Q1" s="35"/>
      <c r="R1" s="35"/>
      <c r="S1" s="35"/>
      <c r="T1" s="35"/>
      <c r="U1" s="35"/>
      <c r="V1" s="35"/>
      <c r="W1" s="35"/>
      <c r="X1" s="35"/>
      <c r="Y1" s="35"/>
    </row>
    <row r="2" spans="1:25" ht="23.25" customHeight="1">
      <c r="A2" s="160" t="s">
        <v>136</v>
      </c>
      <c r="B2" s="160"/>
      <c r="C2" s="160"/>
      <c r="D2" s="160"/>
      <c r="E2" s="160"/>
      <c r="F2" s="160"/>
      <c r="G2" s="160"/>
      <c r="H2" s="160"/>
      <c r="I2" s="160"/>
      <c r="J2" s="160"/>
      <c r="K2" s="160" t="s">
        <v>137</v>
      </c>
      <c r="L2" s="160"/>
      <c r="M2" s="160"/>
      <c r="N2" s="160"/>
      <c r="O2" s="160"/>
      <c r="P2" s="160"/>
      <c r="Q2" s="160"/>
      <c r="R2" s="160"/>
      <c r="S2" s="160"/>
      <c r="T2" s="165"/>
      <c r="U2" s="160"/>
      <c r="V2" s="160"/>
      <c r="W2" s="160"/>
      <c r="X2" s="160"/>
      <c r="Y2" s="160"/>
    </row>
    <row r="3" spans="1:25" ht="28.5">
      <c r="A3" s="537" t="s">
        <v>171</v>
      </c>
      <c r="B3" s="537"/>
      <c r="C3" s="537"/>
      <c r="D3" s="537"/>
      <c r="E3" s="537"/>
      <c r="F3" s="537"/>
      <c r="G3" s="537"/>
      <c r="H3" s="537"/>
      <c r="I3" s="537"/>
      <c r="J3" s="537"/>
      <c r="K3" s="537"/>
      <c r="L3" s="537"/>
      <c r="M3" s="537"/>
      <c r="N3" s="537"/>
      <c r="O3" s="537"/>
      <c r="P3" s="537"/>
      <c r="Q3" s="537"/>
      <c r="R3" s="537"/>
      <c r="S3" s="537"/>
      <c r="T3" s="537"/>
      <c r="U3" s="537"/>
      <c r="V3" s="537"/>
      <c r="W3" s="537"/>
      <c r="X3" s="537"/>
      <c r="Y3" s="160"/>
    </row>
    <row r="4" spans="1:25" ht="8.25" customHeight="1" thickBot="1">
      <c r="A4" s="160"/>
      <c r="B4" s="160"/>
      <c r="C4" s="160"/>
      <c r="D4" s="160"/>
      <c r="E4" s="160"/>
      <c r="F4" s="160"/>
      <c r="G4" s="160"/>
      <c r="H4" s="160"/>
      <c r="I4" s="160"/>
      <c r="J4" s="160"/>
      <c r="K4" s="160"/>
      <c r="L4" s="160"/>
      <c r="M4" s="160"/>
      <c r="N4" s="160"/>
      <c r="O4" s="160"/>
      <c r="P4" s="160"/>
      <c r="Q4" s="160"/>
      <c r="R4" s="160"/>
      <c r="S4" s="160"/>
      <c r="T4" s="160"/>
      <c r="U4" s="160"/>
      <c r="V4" s="160"/>
      <c r="W4" s="160"/>
      <c r="X4" s="160"/>
      <c r="Y4" s="160"/>
    </row>
    <row r="5" spans="1:25" ht="27.75" customHeight="1" thickBot="1">
      <c r="A5" s="844" t="s">
        <v>172</v>
      </c>
      <c r="B5" s="845"/>
      <c r="C5" s="845"/>
      <c r="D5" s="850"/>
      <c r="E5" s="846" t="str">
        <f>IF(自然の家使用許可申請書!AI13=0," ",自然の家使用許可申請書!AI13)</f>
        <v xml:space="preserve"> </v>
      </c>
      <c r="F5" s="847"/>
      <c r="G5" s="847"/>
      <c r="H5" s="847"/>
      <c r="I5" s="847"/>
      <c r="J5" s="847"/>
      <c r="K5" s="848"/>
      <c r="L5" s="849" t="s">
        <v>140</v>
      </c>
      <c r="M5" s="845"/>
      <c r="N5" s="850"/>
      <c r="O5" s="851" t="str">
        <f>IF(自然の家使用許可申請書!AA24=0," ",自然の家使用許可申請書!AA24)</f>
        <v xml:space="preserve"> </v>
      </c>
      <c r="P5" s="852"/>
      <c r="Q5" s="852"/>
      <c r="R5" s="852"/>
      <c r="S5" s="376" t="s">
        <v>650</v>
      </c>
      <c r="T5" s="852" t="str">
        <f>IF(自然の家使用許可申請書!AA25=0," ",自然の家使用許可申請書!AA25)</f>
        <v xml:space="preserve"> </v>
      </c>
      <c r="U5" s="852"/>
      <c r="V5" s="852"/>
      <c r="W5" s="852"/>
      <c r="X5" s="853"/>
      <c r="Y5" s="160"/>
    </row>
    <row r="6" spans="1:25" ht="8.25" customHeight="1" thickBot="1">
      <c r="A6" s="160"/>
      <c r="B6" s="160"/>
      <c r="C6" s="160"/>
      <c r="D6" s="160"/>
      <c r="E6" s="160"/>
      <c r="F6" s="160"/>
      <c r="G6" s="160"/>
      <c r="H6" s="160"/>
      <c r="I6" s="160"/>
      <c r="J6" s="160"/>
      <c r="K6" s="160"/>
      <c r="L6" s="160"/>
      <c r="M6" s="160"/>
      <c r="N6" s="160"/>
      <c r="O6" s="160"/>
      <c r="P6" s="160"/>
      <c r="Q6" s="160"/>
      <c r="R6" s="160"/>
      <c r="S6" s="160"/>
      <c r="T6" s="160"/>
      <c r="U6" s="160"/>
      <c r="V6" s="160"/>
      <c r="W6" s="160"/>
      <c r="X6" s="160"/>
      <c r="Y6" s="160"/>
    </row>
    <row r="7" spans="1:25" ht="22.5" customHeight="1" thickBot="1">
      <c r="A7" s="838" t="s">
        <v>141</v>
      </c>
      <c r="B7" s="839"/>
      <c r="C7" s="839"/>
      <c r="D7" s="839"/>
      <c r="E7" s="839"/>
      <c r="F7" s="839"/>
      <c r="G7" s="839"/>
      <c r="H7" s="839"/>
      <c r="I7" s="839"/>
      <c r="J7" s="839"/>
      <c r="K7" s="840"/>
      <c r="L7" s="159"/>
      <c r="M7" s="841" t="s">
        <v>142</v>
      </c>
      <c r="N7" s="842"/>
      <c r="O7" s="842"/>
      <c r="P7" s="842"/>
      <c r="Q7" s="842"/>
      <c r="R7" s="842"/>
      <c r="S7" s="842"/>
      <c r="T7" s="842"/>
      <c r="U7" s="842"/>
      <c r="V7" s="842"/>
      <c r="W7" s="842"/>
      <c r="X7" s="843"/>
      <c r="Y7" s="160"/>
    </row>
    <row r="8" spans="1:25" ht="22.5" customHeight="1" thickBot="1">
      <c r="A8" s="841" t="s">
        <v>143</v>
      </c>
      <c r="B8" s="842"/>
      <c r="C8" s="842"/>
      <c r="D8" s="842"/>
      <c r="E8" s="842"/>
      <c r="F8" s="842"/>
      <c r="G8" s="843"/>
      <c r="H8" s="841" t="s">
        <v>23</v>
      </c>
      <c r="I8" s="842"/>
      <c r="J8" s="842"/>
      <c r="K8" s="843"/>
      <c r="L8" s="160"/>
      <c r="M8" s="841" t="s">
        <v>144</v>
      </c>
      <c r="N8" s="842"/>
      <c r="O8" s="842"/>
      <c r="P8" s="842"/>
      <c r="Q8" s="842"/>
      <c r="R8" s="842"/>
      <c r="S8" s="842"/>
      <c r="T8" s="843"/>
      <c r="U8" s="842" t="s">
        <v>23</v>
      </c>
      <c r="V8" s="842"/>
      <c r="W8" s="842"/>
      <c r="X8" s="843"/>
      <c r="Y8" s="160"/>
    </row>
    <row r="9" spans="1:25" ht="27.75" customHeight="1">
      <c r="A9" s="854" t="s">
        <v>173</v>
      </c>
      <c r="B9" s="855"/>
      <c r="C9" s="855"/>
      <c r="D9" s="855"/>
      <c r="E9" s="855"/>
      <c r="F9" s="855"/>
      <c r="G9" s="855"/>
      <c r="H9" s="858"/>
      <c r="I9" s="859"/>
      <c r="J9" s="859"/>
      <c r="K9" s="385" t="s">
        <v>617</v>
      </c>
      <c r="L9" s="160"/>
      <c r="M9" s="891" t="s">
        <v>537</v>
      </c>
      <c r="N9" s="892"/>
      <c r="O9" s="892"/>
      <c r="P9" s="892"/>
      <c r="Q9" s="892"/>
      <c r="R9" s="892"/>
      <c r="S9" s="892"/>
      <c r="T9" s="892"/>
      <c r="U9" s="858"/>
      <c r="V9" s="859"/>
      <c r="W9" s="859"/>
      <c r="X9" s="385" t="s">
        <v>617</v>
      </c>
      <c r="Y9" s="160"/>
    </row>
    <row r="10" spans="1:25" ht="27.75" customHeight="1">
      <c r="A10" s="862" t="s">
        <v>147</v>
      </c>
      <c r="B10" s="863"/>
      <c r="C10" s="863"/>
      <c r="D10" s="863"/>
      <c r="E10" s="863"/>
      <c r="F10" s="863"/>
      <c r="G10" s="863"/>
      <c r="H10" s="860"/>
      <c r="I10" s="861"/>
      <c r="J10" s="861"/>
      <c r="K10" s="386" t="s">
        <v>617</v>
      </c>
      <c r="L10" s="160"/>
      <c r="M10" s="893" t="s">
        <v>538</v>
      </c>
      <c r="N10" s="894"/>
      <c r="O10" s="894"/>
      <c r="P10" s="894"/>
      <c r="Q10" s="894"/>
      <c r="R10" s="894"/>
      <c r="S10" s="894"/>
      <c r="T10" s="894"/>
      <c r="U10" s="860"/>
      <c r="V10" s="861"/>
      <c r="W10" s="861"/>
      <c r="X10" s="386" t="s">
        <v>617</v>
      </c>
      <c r="Y10" s="160"/>
    </row>
    <row r="11" spans="1:25" ht="27.75" customHeight="1">
      <c r="A11" s="862" t="s">
        <v>148</v>
      </c>
      <c r="B11" s="863"/>
      <c r="C11" s="863"/>
      <c r="D11" s="863"/>
      <c r="E11" s="863"/>
      <c r="F11" s="863"/>
      <c r="G11" s="863"/>
      <c r="H11" s="860"/>
      <c r="I11" s="861"/>
      <c r="J11" s="861"/>
      <c r="K11" s="386" t="s">
        <v>617</v>
      </c>
      <c r="L11" s="160"/>
      <c r="M11" s="893" t="s">
        <v>539</v>
      </c>
      <c r="N11" s="894"/>
      <c r="O11" s="894"/>
      <c r="P11" s="894"/>
      <c r="Q11" s="894"/>
      <c r="R11" s="894"/>
      <c r="S11" s="894"/>
      <c r="T11" s="894"/>
      <c r="U11" s="860"/>
      <c r="V11" s="861"/>
      <c r="W11" s="861"/>
      <c r="X11" s="386" t="s">
        <v>617</v>
      </c>
      <c r="Y11" s="160"/>
    </row>
    <row r="12" spans="1:25" ht="27.75" customHeight="1">
      <c r="A12" s="862" t="s">
        <v>150</v>
      </c>
      <c r="B12" s="863"/>
      <c r="C12" s="863"/>
      <c r="D12" s="863"/>
      <c r="E12" s="863"/>
      <c r="F12" s="863"/>
      <c r="G12" s="863"/>
      <c r="H12" s="860"/>
      <c r="I12" s="861"/>
      <c r="J12" s="861"/>
      <c r="K12" s="386" t="s">
        <v>617</v>
      </c>
      <c r="L12" s="160"/>
      <c r="M12" s="895" t="s">
        <v>540</v>
      </c>
      <c r="N12" s="896"/>
      <c r="O12" s="896"/>
      <c r="P12" s="896"/>
      <c r="Q12" s="896"/>
      <c r="R12" s="896"/>
      <c r="S12" s="896"/>
      <c r="T12" s="897"/>
      <c r="U12" s="860"/>
      <c r="V12" s="861"/>
      <c r="W12" s="861"/>
      <c r="X12" s="386" t="s">
        <v>617</v>
      </c>
      <c r="Y12" s="160"/>
    </row>
    <row r="13" spans="1:25" ht="27.75" customHeight="1">
      <c r="A13" s="862" t="s">
        <v>153</v>
      </c>
      <c r="B13" s="863"/>
      <c r="C13" s="863"/>
      <c r="D13" s="863"/>
      <c r="E13" s="863"/>
      <c r="F13" s="863"/>
      <c r="G13" s="863"/>
      <c r="H13" s="860"/>
      <c r="I13" s="861"/>
      <c r="J13" s="861"/>
      <c r="K13" s="386" t="s">
        <v>617</v>
      </c>
      <c r="L13" s="160"/>
      <c r="M13" s="869" t="s">
        <v>541</v>
      </c>
      <c r="N13" s="870"/>
      <c r="O13" s="870"/>
      <c r="P13" s="870"/>
      <c r="Q13" s="870"/>
      <c r="R13" s="870"/>
      <c r="S13" s="870"/>
      <c r="T13" s="870"/>
      <c r="U13" s="860"/>
      <c r="V13" s="861"/>
      <c r="W13" s="861"/>
      <c r="X13" s="386" t="s">
        <v>617</v>
      </c>
      <c r="Y13" s="160"/>
    </row>
    <row r="14" spans="1:25" ht="27.75" customHeight="1">
      <c r="A14" s="862" t="s">
        <v>154</v>
      </c>
      <c r="B14" s="863"/>
      <c r="C14" s="863"/>
      <c r="D14" s="863"/>
      <c r="E14" s="863"/>
      <c r="F14" s="863"/>
      <c r="G14" s="863"/>
      <c r="H14" s="860"/>
      <c r="I14" s="861"/>
      <c r="J14" s="861"/>
      <c r="K14" s="386" t="s">
        <v>617</v>
      </c>
      <c r="L14" s="160"/>
      <c r="M14" s="869" t="s">
        <v>542</v>
      </c>
      <c r="N14" s="870"/>
      <c r="O14" s="870"/>
      <c r="P14" s="870"/>
      <c r="Q14" s="870"/>
      <c r="R14" s="870"/>
      <c r="S14" s="870"/>
      <c r="T14" s="870"/>
      <c r="U14" s="860"/>
      <c r="V14" s="861"/>
      <c r="W14" s="861"/>
      <c r="X14" s="386" t="s">
        <v>617</v>
      </c>
      <c r="Y14" s="160"/>
    </row>
    <row r="15" spans="1:25" ht="27.75" customHeight="1">
      <c r="A15" s="862" t="s">
        <v>155</v>
      </c>
      <c r="B15" s="863"/>
      <c r="C15" s="863"/>
      <c r="D15" s="863"/>
      <c r="E15" s="863"/>
      <c r="F15" s="863"/>
      <c r="G15" s="863"/>
      <c r="H15" s="860"/>
      <c r="I15" s="861"/>
      <c r="J15" s="861"/>
      <c r="K15" s="386" t="s">
        <v>617</v>
      </c>
      <c r="L15" s="160"/>
      <c r="M15" s="869" t="s">
        <v>543</v>
      </c>
      <c r="N15" s="870"/>
      <c r="O15" s="870"/>
      <c r="P15" s="870"/>
      <c r="Q15" s="870"/>
      <c r="R15" s="870"/>
      <c r="S15" s="870"/>
      <c r="T15" s="870"/>
      <c r="U15" s="860"/>
      <c r="V15" s="861"/>
      <c r="W15" s="861"/>
      <c r="X15" s="386" t="s">
        <v>617</v>
      </c>
      <c r="Y15" s="160"/>
    </row>
    <row r="16" spans="1:25" ht="27.75" customHeight="1">
      <c r="A16" s="862" t="s">
        <v>157</v>
      </c>
      <c r="B16" s="863"/>
      <c r="C16" s="863"/>
      <c r="D16" s="863"/>
      <c r="E16" s="863"/>
      <c r="F16" s="863"/>
      <c r="G16" s="863"/>
      <c r="H16" s="860"/>
      <c r="I16" s="861"/>
      <c r="J16" s="861"/>
      <c r="K16" s="386" t="s">
        <v>617</v>
      </c>
      <c r="L16" s="160"/>
      <c r="M16" s="869" t="s">
        <v>544</v>
      </c>
      <c r="N16" s="870"/>
      <c r="O16" s="870"/>
      <c r="P16" s="870"/>
      <c r="Q16" s="870"/>
      <c r="R16" s="870"/>
      <c r="S16" s="870"/>
      <c r="T16" s="870"/>
      <c r="U16" s="860"/>
      <c r="V16" s="861"/>
      <c r="W16" s="861"/>
      <c r="X16" s="386" t="s">
        <v>617</v>
      </c>
      <c r="Y16" s="160"/>
    </row>
    <row r="17" spans="1:25" ht="27.75" customHeight="1">
      <c r="A17" s="862" t="s">
        <v>159</v>
      </c>
      <c r="B17" s="863"/>
      <c r="C17" s="863"/>
      <c r="D17" s="863"/>
      <c r="E17" s="863"/>
      <c r="F17" s="863"/>
      <c r="G17" s="863"/>
      <c r="H17" s="860"/>
      <c r="I17" s="861"/>
      <c r="J17" s="861"/>
      <c r="K17" s="386" t="s">
        <v>617</v>
      </c>
      <c r="L17" s="160"/>
      <c r="M17" s="869" t="s">
        <v>545</v>
      </c>
      <c r="N17" s="870"/>
      <c r="O17" s="870"/>
      <c r="P17" s="870"/>
      <c r="Q17" s="870"/>
      <c r="R17" s="870"/>
      <c r="S17" s="870"/>
      <c r="T17" s="870"/>
      <c r="U17" s="860"/>
      <c r="V17" s="861"/>
      <c r="W17" s="861"/>
      <c r="X17" s="386" t="s">
        <v>617</v>
      </c>
      <c r="Y17" s="160"/>
    </row>
    <row r="18" spans="1:25" ht="27.75" customHeight="1" thickBot="1">
      <c r="A18" s="862" t="s">
        <v>161</v>
      </c>
      <c r="B18" s="863"/>
      <c r="C18" s="863"/>
      <c r="D18" s="863"/>
      <c r="E18" s="863"/>
      <c r="F18" s="863"/>
      <c r="G18" s="863"/>
      <c r="H18" s="860"/>
      <c r="I18" s="861"/>
      <c r="J18" s="861"/>
      <c r="K18" s="386" t="s">
        <v>617</v>
      </c>
      <c r="L18" s="160"/>
      <c r="M18" s="879" t="s">
        <v>546</v>
      </c>
      <c r="N18" s="880"/>
      <c r="O18" s="880"/>
      <c r="P18" s="880"/>
      <c r="Q18" s="880"/>
      <c r="R18" s="880"/>
      <c r="S18" s="880"/>
      <c r="T18" s="880"/>
      <c r="U18" s="871"/>
      <c r="V18" s="872"/>
      <c r="W18" s="872"/>
      <c r="X18" s="387" t="s">
        <v>617</v>
      </c>
      <c r="Y18" s="160"/>
    </row>
    <row r="19" spans="1:25" ht="27.75" customHeight="1" thickBot="1">
      <c r="A19" s="862" t="s">
        <v>162</v>
      </c>
      <c r="B19" s="863"/>
      <c r="C19" s="863"/>
      <c r="D19" s="863"/>
      <c r="E19" s="863"/>
      <c r="F19" s="863"/>
      <c r="G19" s="863"/>
      <c r="H19" s="860"/>
      <c r="I19" s="861"/>
      <c r="J19" s="861"/>
      <c r="K19" s="386" t="s">
        <v>617</v>
      </c>
      <c r="L19" s="160"/>
      <c r="M19" s="881" t="s">
        <v>156</v>
      </c>
      <c r="N19" s="882"/>
      <c r="O19" s="882"/>
      <c r="P19" s="882"/>
      <c r="Q19" s="882"/>
      <c r="R19" s="882"/>
      <c r="S19" s="882"/>
      <c r="T19" s="882"/>
      <c r="U19" s="873" t="str">
        <f>IF(SUM(U9:W18)=0," ",SUM(U9:W18))</f>
        <v xml:space="preserve"> </v>
      </c>
      <c r="V19" s="874"/>
      <c r="W19" s="874"/>
      <c r="X19" s="388" t="s">
        <v>617</v>
      </c>
      <c r="Y19" s="160"/>
    </row>
    <row r="20" spans="1:25" ht="27.75" customHeight="1" thickTop="1" thickBot="1">
      <c r="A20" s="862" t="s">
        <v>163</v>
      </c>
      <c r="B20" s="863"/>
      <c r="C20" s="863"/>
      <c r="D20" s="863"/>
      <c r="E20" s="863"/>
      <c r="F20" s="863"/>
      <c r="G20" s="863"/>
      <c r="H20" s="860"/>
      <c r="I20" s="861"/>
      <c r="J20" s="861"/>
      <c r="K20" s="386" t="s">
        <v>617</v>
      </c>
      <c r="L20" s="160"/>
      <c r="M20" s="875" t="s">
        <v>158</v>
      </c>
      <c r="N20" s="876"/>
      <c r="O20" s="876"/>
      <c r="P20" s="876"/>
      <c r="Q20" s="876"/>
      <c r="R20" s="876"/>
      <c r="S20" s="876"/>
      <c r="T20" s="876"/>
      <c r="U20" s="834"/>
      <c r="V20" s="835"/>
      <c r="W20" s="835"/>
      <c r="X20" s="389" t="s">
        <v>617</v>
      </c>
      <c r="Y20" s="160"/>
    </row>
    <row r="21" spans="1:25" ht="27.75" customHeight="1" thickBot="1">
      <c r="A21" s="862" t="s">
        <v>164</v>
      </c>
      <c r="B21" s="863"/>
      <c r="C21" s="863"/>
      <c r="D21" s="863"/>
      <c r="E21" s="863"/>
      <c r="F21" s="863"/>
      <c r="G21" s="863"/>
      <c r="H21" s="860"/>
      <c r="I21" s="861"/>
      <c r="J21" s="861"/>
      <c r="K21" s="386" t="s">
        <v>617</v>
      </c>
      <c r="L21" s="160"/>
      <c r="M21" s="877" t="s">
        <v>160</v>
      </c>
      <c r="N21" s="878"/>
      <c r="O21" s="878"/>
      <c r="P21" s="878"/>
      <c r="Q21" s="878"/>
      <c r="R21" s="878"/>
      <c r="S21" s="878"/>
      <c r="T21" s="878"/>
      <c r="U21" s="836" t="str">
        <f>IF(U19=" "," ",U19+U20)</f>
        <v xml:space="preserve"> </v>
      </c>
      <c r="V21" s="837"/>
      <c r="W21" s="837"/>
      <c r="X21" s="390" t="s">
        <v>617</v>
      </c>
      <c r="Y21" s="160"/>
    </row>
    <row r="22" spans="1:25" ht="27.75" customHeight="1">
      <c r="A22" s="862" t="s">
        <v>165</v>
      </c>
      <c r="B22" s="863"/>
      <c r="C22" s="863"/>
      <c r="D22" s="863"/>
      <c r="E22" s="863"/>
      <c r="F22" s="863"/>
      <c r="G22" s="863"/>
      <c r="H22" s="860"/>
      <c r="I22" s="861"/>
      <c r="J22" s="861"/>
      <c r="K22" s="386" t="s">
        <v>617</v>
      </c>
      <c r="L22" s="160"/>
      <c r="M22" s="883"/>
      <c r="N22" s="883"/>
      <c r="O22" s="883"/>
      <c r="P22" s="883"/>
      <c r="Q22" s="883"/>
      <c r="R22" s="883"/>
      <c r="S22" s="883"/>
      <c r="T22" s="883"/>
      <c r="U22" s="883"/>
      <c r="V22" s="883"/>
      <c r="W22" s="883"/>
      <c r="X22" s="883"/>
      <c r="Y22" s="160"/>
    </row>
    <row r="23" spans="1:25" ht="27.75" customHeight="1">
      <c r="A23" s="862" t="s">
        <v>166</v>
      </c>
      <c r="B23" s="863"/>
      <c r="C23" s="863"/>
      <c r="D23" s="863"/>
      <c r="E23" s="863"/>
      <c r="F23" s="863"/>
      <c r="G23" s="863"/>
      <c r="H23" s="860"/>
      <c r="I23" s="861"/>
      <c r="J23" s="861"/>
      <c r="K23" s="386" t="s">
        <v>617</v>
      </c>
      <c r="L23" s="160"/>
      <c r="M23" s="890" t="s">
        <v>403</v>
      </c>
      <c r="N23" s="898"/>
      <c r="O23" s="898"/>
      <c r="P23" s="898"/>
      <c r="Q23" s="898"/>
      <c r="R23" s="898"/>
      <c r="S23" s="898"/>
      <c r="T23" s="898"/>
      <c r="U23" s="898"/>
      <c r="V23" s="898"/>
      <c r="W23" s="898"/>
      <c r="X23" s="898"/>
      <c r="Y23" s="898"/>
    </row>
    <row r="24" spans="1:25" ht="27.75" customHeight="1">
      <c r="A24" s="899" t="s">
        <v>380</v>
      </c>
      <c r="B24" s="900"/>
      <c r="C24" s="900"/>
      <c r="D24" s="900"/>
      <c r="E24" s="900"/>
      <c r="F24" s="900"/>
      <c r="G24" s="900"/>
      <c r="H24" s="900"/>
      <c r="I24" s="900"/>
      <c r="J24" s="900"/>
      <c r="K24" s="901"/>
      <c r="L24" s="160"/>
      <c r="M24" s="898"/>
      <c r="N24" s="898"/>
      <c r="O24" s="898"/>
      <c r="P24" s="898"/>
      <c r="Q24" s="898"/>
      <c r="R24" s="898"/>
      <c r="S24" s="898"/>
      <c r="T24" s="898"/>
      <c r="U24" s="898"/>
      <c r="V24" s="898"/>
      <c r="W24" s="898"/>
      <c r="X24" s="898"/>
      <c r="Y24" s="898"/>
    </row>
    <row r="25" spans="1:25" ht="27.75" customHeight="1">
      <c r="A25" s="902"/>
      <c r="B25" s="903"/>
      <c r="C25" s="903"/>
      <c r="D25" s="903"/>
      <c r="E25" s="903"/>
      <c r="F25" s="903"/>
      <c r="G25" s="903"/>
      <c r="H25" s="903"/>
      <c r="I25" s="903"/>
      <c r="J25" s="903"/>
      <c r="K25" s="904"/>
      <c r="L25" s="160"/>
      <c r="M25" s="898"/>
      <c r="N25" s="898"/>
      <c r="O25" s="898"/>
      <c r="P25" s="898"/>
      <c r="Q25" s="898"/>
      <c r="R25" s="898"/>
      <c r="S25" s="898"/>
      <c r="T25" s="898"/>
      <c r="U25" s="898"/>
      <c r="V25" s="898"/>
      <c r="W25" s="898"/>
      <c r="X25" s="898"/>
      <c r="Y25" s="898"/>
    </row>
    <row r="26" spans="1:25" ht="27.75" customHeight="1">
      <c r="A26" s="902"/>
      <c r="B26" s="903"/>
      <c r="C26" s="903"/>
      <c r="D26" s="903"/>
      <c r="E26" s="903"/>
      <c r="F26" s="903"/>
      <c r="G26" s="903"/>
      <c r="H26" s="903"/>
      <c r="I26" s="903"/>
      <c r="J26" s="903"/>
      <c r="K26" s="904"/>
      <c r="L26" s="160"/>
      <c r="M26" s="898"/>
      <c r="N26" s="898"/>
      <c r="O26" s="898"/>
      <c r="P26" s="898"/>
      <c r="Q26" s="898"/>
      <c r="R26" s="898"/>
      <c r="S26" s="898"/>
      <c r="T26" s="898"/>
      <c r="U26" s="898"/>
      <c r="V26" s="898"/>
      <c r="W26" s="898"/>
      <c r="X26" s="898"/>
      <c r="Y26" s="898"/>
    </row>
    <row r="27" spans="1:25" ht="27.75" customHeight="1" thickBot="1">
      <c r="A27" s="905"/>
      <c r="B27" s="906"/>
      <c r="C27" s="906"/>
      <c r="D27" s="906"/>
      <c r="E27" s="906"/>
      <c r="F27" s="906"/>
      <c r="G27" s="906"/>
      <c r="H27" s="906"/>
      <c r="I27" s="906"/>
      <c r="J27" s="906"/>
      <c r="K27" s="907"/>
      <c r="L27" s="163"/>
      <c r="M27" s="898"/>
      <c r="N27" s="898"/>
      <c r="O27" s="898"/>
      <c r="P27" s="898"/>
      <c r="Q27" s="898"/>
      <c r="R27" s="898"/>
      <c r="S27" s="898"/>
      <c r="T27" s="898"/>
      <c r="U27" s="898"/>
      <c r="V27" s="898"/>
      <c r="W27" s="898"/>
      <c r="X27" s="898"/>
      <c r="Y27" s="898"/>
    </row>
    <row r="28" spans="1:25" ht="27.75" customHeight="1" thickBot="1">
      <c r="A28" s="886" t="s">
        <v>156</v>
      </c>
      <c r="B28" s="887"/>
      <c r="C28" s="887"/>
      <c r="D28" s="887"/>
      <c r="E28" s="887"/>
      <c r="F28" s="887"/>
      <c r="G28" s="887"/>
      <c r="H28" s="873" t="str">
        <f>IF(SUM(H7:J27)=0," ",SUM(H7:J27))</f>
        <v xml:space="preserve"> </v>
      </c>
      <c r="I28" s="874"/>
      <c r="J28" s="874"/>
      <c r="K28" s="388" t="s">
        <v>617</v>
      </c>
      <c r="L28" s="163"/>
      <c r="M28" s="898"/>
      <c r="N28" s="898"/>
      <c r="O28" s="898"/>
      <c r="P28" s="898"/>
      <c r="Q28" s="898"/>
      <c r="R28" s="898"/>
      <c r="S28" s="898"/>
      <c r="T28" s="898"/>
      <c r="U28" s="898"/>
      <c r="V28" s="898"/>
      <c r="W28" s="898"/>
      <c r="X28" s="898"/>
      <c r="Y28" s="898"/>
    </row>
    <row r="29" spans="1:25" ht="27.75" customHeight="1" thickTop="1" thickBot="1">
      <c r="A29" s="888" t="s">
        <v>170</v>
      </c>
      <c r="B29" s="889"/>
      <c r="C29" s="889"/>
      <c r="D29" s="889"/>
      <c r="E29" s="889"/>
      <c r="F29" s="889"/>
      <c r="G29" s="889"/>
      <c r="H29" s="834"/>
      <c r="I29" s="835"/>
      <c r="J29" s="835"/>
      <c r="K29" s="389" t="s">
        <v>617</v>
      </c>
      <c r="L29" s="163"/>
      <c r="M29" s="163"/>
      <c r="N29" s="163"/>
      <c r="O29" s="163"/>
      <c r="P29" s="163"/>
      <c r="Q29" s="163"/>
      <c r="R29" s="163"/>
      <c r="S29" s="163"/>
      <c r="T29" s="163"/>
      <c r="U29" s="163"/>
      <c r="V29" s="163"/>
      <c r="W29" s="163"/>
      <c r="X29" s="163"/>
      <c r="Y29" s="160"/>
    </row>
    <row r="30" spans="1:25" ht="27.75" customHeight="1" thickBot="1">
      <c r="A30" s="888" t="s">
        <v>160</v>
      </c>
      <c r="B30" s="889"/>
      <c r="C30" s="889"/>
      <c r="D30" s="889"/>
      <c r="E30" s="889"/>
      <c r="F30" s="889"/>
      <c r="G30" s="889"/>
      <c r="H30" s="836" t="str">
        <f>IF(H28=" "," ",H28+H29)</f>
        <v xml:space="preserve"> </v>
      </c>
      <c r="I30" s="837"/>
      <c r="J30" s="837"/>
      <c r="K30" s="390" t="s">
        <v>617</v>
      </c>
      <c r="L30" s="163"/>
      <c r="M30" s="163"/>
      <c r="N30" s="163"/>
      <c r="O30" s="163"/>
      <c r="P30" s="163"/>
      <c r="Q30" s="163"/>
      <c r="R30" s="163"/>
      <c r="S30" s="163"/>
      <c r="T30" s="163"/>
      <c r="U30" s="163"/>
      <c r="V30" s="163"/>
      <c r="W30" s="163"/>
      <c r="X30" s="163"/>
      <c r="Y30" s="160"/>
    </row>
    <row r="31" spans="1:25" s="4" customFormat="1" ht="27.75" customHeight="1">
      <c r="A31" s="166"/>
      <c r="B31" s="167"/>
      <c r="C31" s="167"/>
      <c r="D31" s="167"/>
      <c r="E31" s="167"/>
      <c r="F31" s="167"/>
      <c r="G31" s="167"/>
      <c r="H31" s="167"/>
      <c r="I31" s="167"/>
      <c r="J31" s="167"/>
      <c r="K31" s="167"/>
      <c r="L31" s="168"/>
      <c r="M31" s="168"/>
      <c r="N31" s="168"/>
      <c r="O31" s="168"/>
      <c r="P31" s="168"/>
      <c r="Q31" s="168"/>
      <c r="R31" s="168"/>
      <c r="S31" s="168"/>
      <c r="T31" s="168"/>
      <c r="U31" s="168"/>
      <c r="V31" s="168"/>
      <c r="W31" s="168"/>
      <c r="X31" s="168"/>
      <c r="Y31" s="35"/>
    </row>
    <row r="32" spans="1:25" s="4" customFormat="1" ht="16.5" customHeight="1">
      <c r="A32" s="169"/>
      <c r="B32" s="35"/>
      <c r="C32" s="35"/>
      <c r="D32" s="35"/>
      <c r="E32" s="35"/>
      <c r="F32" s="35"/>
      <c r="G32" s="35"/>
      <c r="H32" s="35"/>
      <c r="I32" s="35"/>
      <c r="J32" s="35"/>
      <c r="K32" s="35"/>
      <c r="L32" s="170"/>
      <c r="M32" s="170"/>
      <c r="N32" s="170"/>
      <c r="O32" s="170"/>
      <c r="P32" s="170"/>
      <c r="Q32" s="170"/>
      <c r="R32" s="170"/>
      <c r="S32" s="170"/>
      <c r="T32" s="170"/>
      <c r="U32" s="170"/>
      <c r="V32" s="170"/>
      <c r="W32" s="170"/>
      <c r="X32" s="170"/>
      <c r="Y32" s="35"/>
    </row>
    <row r="33" spans="1:25" s="4" customFormat="1" ht="14.25" customHeight="1">
      <c r="A33" s="171"/>
      <c r="B33" s="35"/>
      <c r="C33" s="35"/>
      <c r="D33" s="35"/>
      <c r="E33" s="35"/>
      <c r="F33" s="35"/>
      <c r="G33" s="35"/>
      <c r="H33" s="35"/>
      <c r="I33" s="35"/>
      <c r="J33" s="35"/>
      <c r="K33" s="35"/>
      <c r="L33" s="170"/>
      <c r="M33" s="170"/>
      <c r="N33" s="170"/>
      <c r="O33" s="170"/>
      <c r="P33" s="170"/>
      <c r="Q33" s="170"/>
      <c r="R33" s="170"/>
      <c r="S33" s="170"/>
      <c r="T33" s="170"/>
      <c r="U33" s="170"/>
      <c r="V33" s="170"/>
      <c r="W33" s="170"/>
      <c r="X33" s="170"/>
      <c r="Y33" s="35"/>
    </row>
    <row r="34" spans="1:25" s="4" customFormat="1" ht="15.75" customHeight="1">
      <c r="A34" s="169"/>
      <c r="B34" s="35"/>
      <c r="C34" s="35"/>
      <c r="D34" s="35"/>
      <c r="E34" s="35"/>
      <c r="F34" s="35"/>
      <c r="G34" s="35"/>
      <c r="H34" s="35"/>
      <c r="I34" s="35"/>
      <c r="J34" s="35"/>
      <c r="K34" s="35"/>
      <c r="L34" s="35"/>
      <c r="M34" s="172"/>
      <c r="N34" s="172"/>
      <c r="O34" s="172"/>
      <c r="P34" s="172"/>
      <c r="Q34" s="172"/>
      <c r="R34" s="172"/>
      <c r="S34" s="172"/>
      <c r="T34" s="172"/>
      <c r="U34" s="172"/>
      <c r="V34" s="172"/>
      <c r="W34" s="172"/>
      <c r="X34" s="172"/>
      <c r="Y34" s="35"/>
    </row>
    <row r="35" spans="1:25" ht="20.25" customHeight="1">
      <c r="A35" s="35"/>
      <c r="B35" s="35"/>
      <c r="C35" s="35"/>
      <c r="D35" s="35"/>
      <c r="E35" s="35"/>
      <c r="F35" s="35"/>
      <c r="G35" s="35"/>
      <c r="H35" s="35"/>
      <c r="I35" s="35"/>
      <c r="J35" s="35"/>
      <c r="K35" s="35"/>
      <c r="L35" s="35"/>
      <c r="M35" s="35"/>
      <c r="N35" s="35"/>
      <c r="O35" s="35"/>
      <c r="P35" s="35"/>
      <c r="Q35" s="35"/>
      <c r="R35" s="35"/>
      <c r="S35" s="35"/>
      <c r="T35" s="35"/>
      <c r="U35" s="35"/>
      <c r="V35" s="35"/>
      <c r="W35" s="35"/>
      <c r="X35" s="35"/>
      <c r="Y35" s="35"/>
    </row>
    <row r="36" spans="1:25" ht="15">
      <c r="A36" s="35"/>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25" ht="15">
      <c r="A37" s="658">
        <v>9</v>
      </c>
      <c r="B37" s="658"/>
      <c r="C37" s="658"/>
      <c r="D37" s="658"/>
      <c r="E37" s="658"/>
      <c r="F37" s="658"/>
      <c r="G37" s="658"/>
      <c r="H37" s="658"/>
      <c r="I37" s="658"/>
      <c r="J37" s="658"/>
      <c r="K37" s="658"/>
      <c r="L37" s="658"/>
      <c r="M37" s="658"/>
      <c r="N37" s="658"/>
      <c r="O37" s="658"/>
      <c r="P37" s="658"/>
      <c r="Q37" s="658"/>
      <c r="R37" s="658"/>
      <c r="S37" s="658"/>
      <c r="T37" s="658"/>
      <c r="U37" s="658"/>
      <c r="V37" s="658"/>
      <c r="W37" s="658"/>
      <c r="X37" s="658"/>
      <c r="Y37" s="658"/>
    </row>
  </sheetData>
  <sheetProtection sheet="1" objects="1" scenarios="1" selectLockedCells="1"/>
  <mergeCells count="79">
    <mergeCell ref="A29:G29"/>
    <mergeCell ref="A30:G30"/>
    <mergeCell ref="A37:Y37"/>
    <mergeCell ref="H29:J29"/>
    <mergeCell ref="H30:J30"/>
    <mergeCell ref="A22:G22"/>
    <mergeCell ref="M22:T22"/>
    <mergeCell ref="U22:X22"/>
    <mergeCell ref="A23:G23"/>
    <mergeCell ref="M23:Y28"/>
    <mergeCell ref="A24:K27"/>
    <mergeCell ref="A28:G28"/>
    <mergeCell ref="H22:J22"/>
    <mergeCell ref="H23:J23"/>
    <mergeCell ref="H28:J28"/>
    <mergeCell ref="A20:G20"/>
    <mergeCell ref="M20:T20"/>
    <mergeCell ref="A21:G21"/>
    <mergeCell ref="M21:T21"/>
    <mergeCell ref="U20:W20"/>
    <mergeCell ref="U21:W21"/>
    <mergeCell ref="H20:J20"/>
    <mergeCell ref="H21:J21"/>
    <mergeCell ref="A18:G18"/>
    <mergeCell ref="M18:T18"/>
    <mergeCell ref="A19:G19"/>
    <mergeCell ref="M19:T19"/>
    <mergeCell ref="U18:W18"/>
    <mergeCell ref="U19:W19"/>
    <mergeCell ref="H18:J18"/>
    <mergeCell ref="H19:J19"/>
    <mergeCell ref="A16:G16"/>
    <mergeCell ref="M16:T16"/>
    <mergeCell ref="A17:G17"/>
    <mergeCell ref="M17:T17"/>
    <mergeCell ref="U16:W16"/>
    <mergeCell ref="U17:W17"/>
    <mergeCell ref="H16:J16"/>
    <mergeCell ref="H17:J17"/>
    <mergeCell ref="A14:G14"/>
    <mergeCell ref="M14:T14"/>
    <mergeCell ref="A15:G15"/>
    <mergeCell ref="M15:T15"/>
    <mergeCell ref="U14:W14"/>
    <mergeCell ref="U15:W15"/>
    <mergeCell ref="H14:J14"/>
    <mergeCell ref="H15:J15"/>
    <mergeCell ref="A12:G12"/>
    <mergeCell ref="M12:T12"/>
    <mergeCell ref="A13:G13"/>
    <mergeCell ref="M13:T13"/>
    <mergeCell ref="U12:W12"/>
    <mergeCell ref="U13:W13"/>
    <mergeCell ref="H12:J12"/>
    <mergeCell ref="H13:J13"/>
    <mergeCell ref="A10:G10"/>
    <mergeCell ref="M10:T10"/>
    <mergeCell ref="A11:G11"/>
    <mergeCell ref="M11:T11"/>
    <mergeCell ref="U10:W10"/>
    <mergeCell ref="U11:W11"/>
    <mergeCell ref="H10:J10"/>
    <mergeCell ref="H11:J11"/>
    <mergeCell ref="A8:G8"/>
    <mergeCell ref="H8:K8"/>
    <mergeCell ref="M8:T8"/>
    <mergeCell ref="U8:X8"/>
    <mergeCell ref="A9:G9"/>
    <mergeCell ref="M9:T9"/>
    <mergeCell ref="U9:W9"/>
    <mergeCell ref="H9:J9"/>
    <mergeCell ref="A7:K7"/>
    <mergeCell ref="M7:X7"/>
    <mergeCell ref="A3:X3"/>
    <mergeCell ref="A5:D5"/>
    <mergeCell ref="E5:K5"/>
    <mergeCell ref="L5:N5"/>
    <mergeCell ref="O5:R5"/>
    <mergeCell ref="T5:X5"/>
  </mergeCells>
  <phoneticPr fontId="7"/>
  <pageMargins left="0.70866141732283472" right="0.35433070866141736" top="0.55118110236220474" bottom="0.55118110236220474" header="0.31496062992125984" footer="0.31496062992125984"/>
  <pageSetup paperSize="9" scale="93" orientation="portrait" r:id="rId1"/>
  <headerFooter>
    <oddHeader>&amp;R&amp;"UD デジタル 教科書体 NK-R,標準"宮城県蔵王自然の家</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2D050"/>
    <pageSetUpPr fitToPage="1"/>
  </sheetPr>
  <dimension ref="A1:J45"/>
  <sheetViews>
    <sheetView view="pageBreakPreview" topLeftCell="A9" zoomScale="80" zoomScaleNormal="100" zoomScaleSheetLayoutView="80" workbookViewId="0">
      <selection activeCell="P17" sqref="P17"/>
    </sheetView>
  </sheetViews>
  <sheetFormatPr defaultRowHeight="13.5"/>
  <cols>
    <col min="1" max="1" width="7.75" style="15" customWidth="1"/>
    <col min="2" max="2" width="9" style="15" customWidth="1"/>
    <col min="3" max="3" width="14.5" style="15" customWidth="1"/>
    <col min="4" max="6" width="9" style="15" customWidth="1"/>
    <col min="7" max="7" width="8.5" style="15" customWidth="1"/>
    <col min="8" max="9" width="9" style="15" customWidth="1"/>
    <col min="10" max="10" width="7.625" style="15" customWidth="1"/>
  </cols>
  <sheetData>
    <row r="1" spans="1:10" ht="15" customHeight="1">
      <c r="A1" s="173" t="s">
        <v>174</v>
      </c>
      <c r="B1" s="160"/>
      <c r="C1" s="160"/>
      <c r="D1" s="160"/>
      <c r="E1" s="160"/>
      <c r="F1" s="160"/>
      <c r="G1" s="160"/>
      <c r="H1" s="160"/>
      <c r="I1" s="160"/>
      <c r="J1"/>
    </row>
    <row r="2" spans="1:10" ht="15" customHeight="1">
      <c r="A2" s="160"/>
      <c r="B2" s="160"/>
      <c r="C2" s="160"/>
      <c r="D2" s="160"/>
      <c r="E2" s="160"/>
      <c r="F2" s="160"/>
      <c r="G2" s="160"/>
      <c r="H2" s="160"/>
      <c r="I2" s="160"/>
      <c r="J2" s="160"/>
    </row>
    <row r="3" spans="1:10" s="5" customFormat="1" ht="27" customHeight="1">
      <c r="A3" s="909" t="s">
        <v>175</v>
      </c>
      <c r="B3" s="909"/>
      <c r="C3" s="909"/>
      <c r="D3" s="909"/>
      <c r="E3" s="909"/>
      <c r="F3" s="909"/>
      <c r="G3" s="909"/>
      <c r="H3" s="909"/>
      <c r="I3" s="909"/>
      <c r="J3" s="909"/>
    </row>
    <row r="4" spans="1:10" ht="15" customHeight="1">
      <c r="A4" s="160"/>
      <c r="B4" s="160"/>
      <c r="C4" s="160"/>
      <c r="D4" s="160"/>
      <c r="E4" s="160"/>
      <c r="F4" s="160"/>
      <c r="G4" s="160"/>
      <c r="H4" s="160"/>
      <c r="I4" s="160"/>
      <c r="J4" s="160"/>
    </row>
    <row r="5" spans="1:10" ht="15" customHeight="1">
      <c r="A5" s="160"/>
      <c r="B5" s="173" t="s">
        <v>176</v>
      </c>
      <c r="C5" s="160"/>
      <c r="D5" s="160"/>
      <c r="E5" s="160"/>
      <c r="F5" s="160"/>
      <c r="G5" s="160"/>
      <c r="H5" s="160"/>
      <c r="I5" s="160"/>
      <c r="J5" s="160"/>
    </row>
    <row r="6" spans="1:10" ht="15" customHeight="1">
      <c r="A6" s="160"/>
      <c r="B6" s="160"/>
      <c r="C6" s="160"/>
      <c r="D6" s="160"/>
      <c r="E6" s="160"/>
      <c r="F6" s="160"/>
      <c r="G6" s="160"/>
      <c r="H6" s="160"/>
      <c r="I6" s="160"/>
      <c r="J6" s="160"/>
    </row>
    <row r="7" spans="1:10" ht="22.5" customHeight="1" thickBot="1">
      <c r="A7" s="160"/>
      <c r="B7" s="908" t="s">
        <v>177</v>
      </c>
      <c r="C7" s="908"/>
      <c r="D7" s="908" t="s">
        <v>178</v>
      </c>
      <c r="E7" s="908"/>
      <c r="F7" s="908"/>
      <c r="G7" s="160"/>
      <c r="H7" s="160"/>
      <c r="I7" s="160"/>
      <c r="J7" s="160"/>
    </row>
    <row r="8" spans="1:10" ht="22.5" customHeight="1" thickTop="1">
      <c r="A8" s="160"/>
      <c r="B8" s="910" t="s">
        <v>179</v>
      </c>
      <c r="C8" s="911"/>
      <c r="D8" s="912" t="s">
        <v>412</v>
      </c>
      <c r="E8" s="913"/>
      <c r="F8" s="914"/>
      <c r="G8" s="160"/>
      <c r="H8" s="160"/>
      <c r="I8" s="160"/>
      <c r="J8" s="160"/>
    </row>
    <row r="9" spans="1:10" ht="22.5" customHeight="1">
      <c r="A9" s="160"/>
      <c r="B9" s="915" t="s">
        <v>180</v>
      </c>
      <c r="C9" s="916"/>
      <c r="D9" s="917" t="s">
        <v>518</v>
      </c>
      <c r="E9" s="917"/>
      <c r="F9" s="917"/>
      <c r="G9" s="160"/>
      <c r="H9" s="160"/>
      <c r="I9" s="160"/>
      <c r="J9" s="160"/>
    </row>
    <row r="10" spans="1:10" ht="22.5" customHeight="1">
      <c r="A10" s="160"/>
      <c r="B10" s="915" t="s">
        <v>181</v>
      </c>
      <c r="C10" s="916"/>
      <c r="D10" s="917" t="s">
        <v>517</v>
      </c>
      <c r="E10" s="917"/>
      <c r="F10" s="917"/>
      <c r="G10" s="174"/>
      <c r="H10" s="174"/>
      <c r="I10" s="174"/>
      <c r="J10" s="160"/>
    </row>
    <row r="11" spans="1:10" ht="15.75" customHeight="1">
      <c r="A11" s="160"/>
      <c r="B11" s="918"/>
      <c r="C11" s="918"/>
      <c r="D11" s="919"/>
      <c r="E11" s="920"/>
      <c r="F11" s="921"/>
      <c r="G11" s="922"/>
      <c r="H11" s="923"/>
      <c r="I11" s="924"/>
      <c r="J11" s="160"/>
    </row>
    <row r="12" spans="1:10" ht="15" customHeight="1">
      <c r="A12" s="160"/>
      <c r="B12" s="160"/>
      <c r="C12" s="160"/>
      <c r="D12" s="160"/>
      <c r="E12" s="160"/>
      <c r="F12" s="160"/>
      <c r="G12" s="160"/>
      <c r="H12" s="160"/>
      <c r="I12" s="160"/>
      <c r="J12" s="160"/>
    </row>
    <row r="13" spans="1:10" ht="18.75">
      <c r="A13" s="160"/>
      <c r="B13" s="175" t="s">
        <v>182</v>
      </c>
      <c r="C13" s="160"/>
      <c r="D13" s="160"/>
      <c r="E13" s="160"/>
      <c r="F13" s="160"/>
      <c r="G13" s="160"/>
      <c r="H13" s="160"/>
      <c r="I13" s="160"/>
      <c r="J13" s="160"/>
    </row>
    <row r="14" spans="1:10" ht="15" customHeight="1">
      <c r="A14" s="160"/>
      <c r="B14" s="160"/>
      <c r="C14" s="160"/>
      <c r="D14" s="160"/>
      <c r="E14" s="160"/>
      <c r="F14" s="160"/>
      <c r="G14" s="160"/>
      <c r="H14" s="160"/>
      <c r="I14" s="160"/>
      <c r="J14" s="160"/>
    </row>
    <row r="15" spans="1:10" ht="22.5" customHeight="1" thickBot="1">
      <c r="A15" s="160"/>
      <c r="B15" s="908" t="s">
        <v>144</v>
      </c>
      <c r="C15" s="908"/>
      <c r="D15" s="908" t="s">
        <v>183</v>
      </c>
      <c r="E15" s="908"/>
      <c r="F15" s="908"/>
      <c r="G15" s="176" t="s">
        <v>184</v>
      </c>
      <c r="H15" s="908" t="s">
        <v>185</v>
      </c>
      <c r="I15" s="908"/>
      <c r="J15" s="160"/>
    </row>
    <row r="16" spans="1:10" ht="22.5" customHeight="1" thickTop="1">
      <c r="A16" s="160"/>
      <c r="B16" s="925" t="s">
        <v>186</v>
      </c>
      <c r="C16" s="925"/>
      <c r="D16" s="925" t="s">
        <v>187</v>
      </c>
      <c r="E16" s="925"/>
      <c r="F16" s="925"/>
      <c r="G16" s="177">
        <v>3</v>
      </c>
      <c r="H16" s="925"/>
      <c r="I16" s="925"/>
      <c r="J16" s="160"/>
    </row>
    <row r="17" spans="1:10" ht="22.5" customHeight="1">
      <c r="A17" s="160"/>
      <c r="B17" s="926" t="s">
        <v>188</v>
      </c>
      <c r="C17" s="926"/>
      <c r="D17" s="926" t="s">
        <v>189</v>
      </c>
      <c r="E17" s="926"/>
      <c r="F17" s="926"/>
      <c r="G17" s="178">
        <v>7</v>
      </c>
      <c r="H17" s="926"/>
      <c r="I17" s="926"/>
      <c r="J17" s="160"/>
    </row>
    <row r="18" spans="1:10" ht="22.5" customHeight="1">
      <c r="A18" s="160"/>
      <c r="B18" s="926" t="s">
        <v>190</v>
      </c>
      <c r="C18" s="926"/>
      <c r="D18" s="926" t="s">
        <v>191</v>
      </c>
      <c r="E18" s="926"/>
      <c r="F18" s="926"/>
      <c r="G18" s="178">
        <v>7</v>
      </c>
      <c r="H18" s="926"/>
      <c r="I18" s="926"/>
      <c r="J18" s="160"/>
    </row>
    <row r="19" spans="1:10" ht="22.5" customHeight="1">
      <c r="A19" s="160"/>
      <c r="B19" s="926" t="s">
        <v>192</v>
      </c>
      <c r="C19" s="926"/>
      <c r="D19" s="926" t="s">
        <v>193</v>
      </c>
      <c r="E19" s="926"/>
      <c r="F19" s="926"/>
      <c r="G19" s="179">
        <v>7</v>
      </c>
      <c r="H19" s="926"/>
      <c r="I19" s="926"/>
      <c r="J19" s="160"/>
    </row>
    <row r="20" spans="1:10" ht="22.5" customHeight="1">
      <c r="A20" s="160"/>
      <c r="B20" s="926" t="s">
        <v>194</v>
      </c>
      <c r="C20" s="926"/>
      <c r="D20" s="926" t="s">
        <v>409</v>
      </c>
      <c r="E20" s="926"/>
      <c r="F20" s="926"/>
      <c r="G20" s="178">
        <v>3</v>
      </c>
      <c r="H20" s="926"/>
      <c r="I20" s="926"/>
      <c r="J20" s="160"/>
    </row>
    <row r="21" spans="1:10" ht="22.5" customHeight="1">
      <c r="A21" s="160"/>
      <c r="B21" s="926" t="s">
        <v>195</v>
      </c>
      <c r="C21" s="926"/>
      <c r="D21" s="926" t="s">
        <v>196</v>
      </c>
      <c r="E21" s="926"/>
      <c r="F21" s="926"/>
      <c r="G21" s="178">
        <v>3</v>
      </c>
      <c r="H21" s="926"/>
      <c r="I21" s="926"/>
      <c r="J21" s="160"/>
    </row>
    <row r="22" spans="1:10" ht="22.5" customHeight="1">
      <c r="A22" s="160"/>
      <c r="B22" s="926" t="s">
        <v>197</v>
      </c>
      <c r="C22" s="926"/>
      <c r="D22" s="926" t="s">
        <v>198</v>
      </c>
      <c r="E22" s="926"/>
      <c r="F22" s="926"/>
      <c r="G22" s="178">
        <v>3</v>
      </c>
      <c r="H22" s="926"/>
      <c r="I22" s="926"/>
      <c r="J22" s="160"/>
    </row>
    <row r="23" spans="1:10" ht="22.5" customHeight="1">
      <c r="A23" s="160"/>
      <c r="B23" s="926" t="s">
        <v>199</v>
      </c>
      <c r="C23" s="926"/>
      <c r="D23" s="926" t="s">
        <v>200</v>
      </c>
      <c r="E23" s="926"/>
      <c r="F23" s="926"/>
      <c r="G23" s="178">
        <v>2</v>
      </c>
      <c r="H23" s="926"/>
      <c r="I23" s="926"/>
      <c r="J23" s="160"/>
    </row>
    <row r="24" spans="1:10" ht="22.5" customHeight="1">
      <c r="A24" s="160"/>
      <c r="B24" s="926" t="s">
        <v>201</v>
      </c>
      <c r="C24" s="926"/>
      <c r="D24" s="926" t="s">
        <v>202</v>
      </c>
      <c r="E24" s="926"/>
      <c r="F24" s="926"/>
      <c r="G24" s="178">
        <v>2</v>
      </c>
      <c r="H24" s="926"/>
      <c r="I24" s="926"/>
      <c r="J24" s="160"/>
    </row>
    <row r="25" spans="1:10" ht="22.5" customHeight="1">
      <c r="A25" s="160"/>
      <c r="B25" s="926" t="s">
        <v>203</v>
      </c>
      <c r="C25" s="926"/>
      <c r="D25" s="926" t="s">
        <v>202</v>
      </c>
      <c r="E25" s="926"/>
      <c r="F25" s="926"/>
      <c r="G25" s="178">
        <v>2</v>
      </c>
      <c r="H25" s="926"/>
      <c r="I25" s="926"/>
      <c r="J25" s="160"/>
    </row>
    <row r="26" spans="1:10" ht="15" customHeight="1">
      <c r="A26" s="160"/>
      <c r="B26" s="927" t="s">
        <v>376</v>
      </c>
      <c r="C26" s="927"/>
      <c r="D26" s="927"/>
      <c r="E26" s="927"/>
      <c r="F26" s="927"/>
      <c r="G26" s="927"/>
      <c r="H26" s="927"/>
      <c r="I26" s="927"/>
      <c r="J26" s="160"/>
    </row>
    <row r="27" spans="1:10" ht="15" customHeight="1">
      <c r="A27" s="160"/>
      <c r="B27" s="928"/>
      <c r="C27" s="928"/>
      <c r="D27" s="559"/>
      <c r="E27" s="559"/>
      <c r="F27" s="559"/>
      <c r="G27" s="559"/>
      <c r="H27" s="559"/>
      <c r="I27" s="559"/>
      <c r="J27" s="174"/>
    </row>
    <row r="28" spans="1:10" ht="15" customHeight="1">
      <c r="A28" s="160"/>
      <c r="B28" s="180"/>
      <c r="C28" s="174"/>
      <c r="D28" s="174"/>
      <c r="E28" s="174"/>
      <c r="F28" s="174"/>
      <c r="G28" s="174"/>
      <c r="H28" s="174"/>
      <c r="I28" s="174"/>
      <c r="J28" s="160"/>
    </row>
    <row r="29" spans="1:10" ht="18.75">
      <c r="A29" s="160"/>
      <c r="B29" s="175" t="s">
        <v>377</v>
      </c>
      <c r="C29" s="160"/>
      <c r="D29" s="160"/>
      <c r="E29" s="160"/>
      <c r="F29" s="160"/>
      <c r="G29" s="160"/>
      <c r="H29" s="160"/>
      <c r="I29" s="160"/>
      <c r="J29" s="160"/>
    </row>
    <row r="30" spans="1:10" ht="15.75">
      <c r="A30" s="174"/>
      <c r="B30" s="181"/>
      <c r="C30" s="160"/>
      <c r="D30" s="160"/>
      <c r="E30" s="160"/>
      <c r="F30" s="160"/>
      <c r="G30" s="160"/>
      <c r="H30" s="160"/>
      <c r="I30" s="160"/>
      <c r="J30" s="160"/>
    </row>
    <row r="31" spans="1:10" ht="15" customHeight="1">
      <c r="A31" s="160"/>
      <c r="B31" s="181" t="s">
        <v>378</v>
      </c>
      <c r="C31" s="160"/>
      <c r="D31" s="160"/>
      <c r="E31" s="160"/>
      <c r="F31" s="160"/>
      <c r="G31" s="160"/>
      <c r="H31" s="160"/>
      <c r="I31" s="160"/>
      <c r="J31" s="174"/>
    </row>
    <row r="32" spans="1:10" ht="15" customHeight="1">
      <c r="A32" s="160"/>
      <c r="B32" s="160"/>
      <c r="C32" s="181" t="s">
        <v>413</v>
      </c>
      <c r="D32" s="160"/>
      <c r="E32" s="160"/>
      <c r="F32" s="182" t="s">
        <v>414</v>
      </c>
      <c r="G32" s="160"/>
      <c r="H32" s="160"/>
      <c r="I32" s="160"/>
      <c r="J32" s="174"/>
    </row>
    <row r="33" spans="1:10" ht="20.25" customHeight="1">
      <c r="A33" s="160"/>
      <c r="B33" s="160"/>
      <c r="C33" s="182"/>
      <c r="D33" s="160"/>
      <c r="E33" s="160"/>
      <c r="F33" s="160"/>
      <c r="G33" s="160"/>
      <c r="H33" s="160"/>
      <c r="I33" s="160"/>
      <c r="J33" s="174"/>
    </row>
    <row r="34" spans="1:10" ht="20.25" customHeight="1">
      <c r="A34" s="160"/>
      <c r="B34" s="181" t="s">
        <v>379</v>
      </c>
      <c r="C34" s="181"/>
      <c r="D34" s="181"/>
      <c r="E34" s="181"/>
      <c r="F34" s="160"/>
      <c r="G34" s="181"/>
      <c r="H34" s="181"/>
      <c r="I34" s="160"/>
      <c r="J34" s="174"/>
    </row>
    <row r="35" spans="1:10" ht="15" customHeight="1">
      <c r="A35" s="160"/>
      <c r="B35" s="181"/>
      <c r="C35" s="181" t="s">
        <v>401</v>
      </c>
      <c r="D35" s="181"/>
      <c r="E35" s="181"/>
      <c r="F35" s="181" t="s">
        <v>402</v>
      </c>
      <c r="G35" s="182"/>
      <c r="H35" s="182"/>
      <c r="I35" s="160"/>
      <c r="J35" s="174"/>
    </row>
    <row r="36" spans="1:10" ht="15" customHeight="1">
      <c r="A36" s="160"/>
      <c r="B36" s="929" t="s">
        <v>204</v>
      </c>
      <c r="C36" s="929"/>
      <c r="D36" s="929"/>
      <c r="E36" s="929"/>
      <c r="F36" s="929"/>
      <c r="G36" s="929"/>
      <c r="H36" s="929"/>
      <c r="I36" s="929"/>
      <c r="J36" s="174"/>
    </row>
    <row r="37" spans="1:10" ht="15" customHeight="1">
      <c r="A37" s="160"/>
      <c r="B37" s="160"/>
      <c r="C37" s="160"/>
      <c r="D37" s="160"/>
      <c r="E37" s="160"/>
      <c r="F37" s="160"/>
      <c r="G37" s="160"/>
      <c r="H37" s="160"/>
      <c r="I37" s="160"/>
      <c r="J37" s="174"/>
    </row>
    <row r="38" spans="1:10" ht="18" customHeight="1">
      <c r="A38" s="160"/>
      <c r="B38" s="160"/>
      <c r="C38" s="160"/>
      <c r="D38" s="160"/>
      <c r="E38" s="160"/>
      <c r="F38" s="160"/>
      <c r="G38" s="160"/>
      <c r="H38" s="160"/>
      <c r="I38" s="160"/>
      <c r="J38" s="174"/>
    </row>
    <row r="39" spans="1:10" ht="15" customHeight="1">
      <c r="A39" s="160"/>
      <c r="B39" s="160"/>
      <c r="C39" s="181"/>
      <c r="D39" s="160"/>
      <c r="E39" s="160"/>
      <c r="F39" s="160"/>
      <c r="G39" s="160"/>
      <c r="H39" s="181"/>
      <c r="I39" s="160"/>
      <c r="J39" s="160"/>
    </row>
    <row r="40" spans="1:10" ht="15" customHeight="1">
      <c r="A40" s="160"/>
      <c r="B40" s="160"/>
      <c r="C40" s="181"/>
      <c r="D40" s="160"/>
      <c r="E40" s="160"/>
      <c r="F40" s="160"/>
      <c r="G40" s="160"/>
      <c r="H40" s="160"/>
      <c r="I40" s="160"/>
      <c r="J40" s="160"/>
    </row>
    <row r="41" spans="1:10" ht="15" customHeight="1">
      <c r="A41" s="160"/>
      <c r="B41" s="160"/>
      <c r="C41" s="160"/>
      <c r="D41" s="160"/>
      <c r="E41" s="160"/>
      <c r="F41" s="160"/>
      <c r="G41" s="160"/>
      <c r="H41" s="160"/>
      <c r="I41" s="160"/>
      <c r="J41" s="160"/>
    </row>
    <row r="42" spans="1:10" ht="15" customHeight="1">
      <c r="A42" s="532">
        <v>10</v>
      </c>
      <c r="B42" s="532"/>
      <c r="C42" s="532"/>
      <c r="D42" s="532"/>
      <c r="E42" s="532"/>
      <c r="F42" s="532"/>
      <c r="G42" s="532"/>
      <c r="H42" s="532"/>
      <c r="I42" s="532"/>
      <c r="J42" s="532"/>
    </row>
    <row r="43" spans="1:10" ht="15">
      <c r="A43" s="160"/>
      <c r="B43" s="160"/>
      <c r="C43" s="160"/>
      <c r="D43" s="160"/>
      <c r="E43" s="160"/>
      <c r="F43" s="160"/>
      <c r="G43" s="160"/>
      <c r="H43" s="160"/>
      <c r="I43" s="160"/>
      <c r="J43" s="160"/>
    </row>
    <row r="44" spans="1:10" ht="15">
      <c r="A44" s="160"/>
      <c r="B44" s="160"/>
      <c r="C44" s="160"/>
      <c r="D44" s="160"/>
      <c r="E44" s="160"/>
      <c r="F44" s="160"/>
      <c r="G44" s="160"/>
      <c r="H44" s="160"/>
      <c r="I44" s="160"/>
      <c r="J44" s="160"/>
    </row>
    <row r="45" spans="1:10" ht="15">
      <c r="A45" s="160"/>
      <c r="B45" s="160"/>
      <c r="C45" s="160"/>
      <c r="D45" s="160"/>
      <c r="E45" s="160"/>
      <c r="G45" s="160"/>
      <c r="H45" s="160"/>
      <c r="I45" s="160"/>
      <c r="J45" s="160"/>
    </row>
  </sheetData>
  <sheetProtection sheet="1" objects="1" scenarios="1" selectLockedCells="1"/>
  <mergeCells count="50">
    <mergeCell ref="B26:I26"/>
    <mergeCell ref="B27:C27"/>
    <mergeCell ref="D27:I27"/>
    <mergeCell ref="B36:I36"/>
    <mergeCell ref="A42:J42"/>
    <mergeCell ref="B24:C24"/>
    <mergeCell ref="D24:F24"/>
    <mergeCell ref="H24:I24"/>
    <mergeCell ref="B25:C25"/>
    <mergeCell ref="D25:F25"/>
    <mergeCell ref="H25:I25"/>
    <mergeCell ref="B22:C22"/>
    <mergeCell ref="D22:F22"/>
    <mergeCell ref="H22:I22"/>
    <mergeCell ref="B23:C23"/>
    <mergeCell ref="D23:F23"/>
    <mergeCell ref="H23:I23"/>
    <mergeCell ref="B20:C20"/>
    <mergeCell ref="D20:F20"/>
    <mergeCell ref="H20:I20"/>
    <mergeCell ref="B21:C21"/>
    <mergeCell ref="D21:F21"/>
    <mergeCell ref="H21:I21"/>
    <mergeCell ref="B18:C18"/>
    <mergeCell ref="D18:F18"/>
    <mergeCell ref="H18:I18"/>
    <mergeCell ref="B19:C19"/>
    <mergeCell ref="D19:F19"/>
    <mergeCell ref="H19:I19"/>
    <mergeCell ref="B16:C16"/>
    <mergeCell ref="D16:F16"/>
    <mergeCell ref="H16:I16"/>
    <mergeCell ref="B17:C17"/>
    <mergeCell ref="D17:F17"/>
    <mergeCell ref="H17:I17"/>
    <mergeCell ref="B15:C15"/>
    <mergeCell ref="D15:F15"/>
    <mergeCell ref="H15:I15"/>
    <mergeCell ref="A3:J3"/>
    <mergeCell ref="B7:C7"/>
    <mergeCell ref="D7:F7"/>
    <mergeCell ref="B8:C8"/>
    <mergeCell ref="D8:F8"/>
    <mergeCell ref="B9:C9"/>
    <mergeCell ref="D9:F9"/>
    <mergeCell ref="B10:C10"/>
    <mergeCell ref="D10:F10"/>
    <mergeCell ref="B11:C11"/>
    <mergeCell ref="D11:F11"/>
    <mergeCell ref="G11:I11"/>
  </mergeCells>
  <phoneticPr fontId="7"/>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令和７年度　冬型事務手続き資料集</vt:lpstr>
      <vt:lpstr>自然の家使用許可申請書</vt:lpstr>
      <vt:lpstr>各種予約集計表(様式第10号）</vt:lpstr>
      <vt:lpstr>講師依頼申込書（様式第11号）</vt:lpstr>
      <vt:lpstr>利用者名簿8-1 </vt:lpstr>
      <vt:lpstr>児童生徒名簿8-2 </vt:lpstr>
      <vt:lpstr>アルペン用 </vt:lpstr>
      <vt:lpstr>歩くスキー用 </vt:lpstr>
      <vt:lpstr>R７ウェア貸出について</vt:lpstr>
      <vt:lpstr>食事数確認票</vt:lpstr>
      <vt:lpstr>アレルギー調査票</vt:lpstr>
      <vt:lpstr>活動プログラム</vt:lpstr>
      <vt:lpstr>ゴンドラリフト利用証明書（学校用）</vt:lpstr>
      <vt:lpstr>ゴンドラリフト利用証明書（一般用）</vt:lpstr>
      <vt:lpstr>変更点連絡用送信票</vt:lpstr>
      <vt:lpstr>'R７ウェア貸出について'!Print_Area</vt:lpstr>
      <vt:lpstr>アレルギー調査票!Print_Area</vt:lpstr>
      <vt:lpstr>'ゴンドラリフト利用証明書（一般用）'!Print_Area</vt:lpstr>
      <vt:lpstr>'ゴンドラリフト利用証明書（学校用）'!Print_Area</vt:lpstr>
      <vt:lpstr>'各種予約集計表(様式第10号）'!Print_Area</vt:lpstr>
      <vt:lpstr>活動プログラム!Print_Area</vt:lpstr>
      <vt:lpstr>'講師依頼申込書（様式第11号）'!Print_Area</vt:lpstr>
      <vt:lpstr>'児童生徒名簿8-2 '!Print_Area</vt:lpstr>
      <vt:lpstr>自然の家使用許可申請書!Print_Area</vt:lpstr>
      <vt:lpstr>食事数確認票!Print_Area</vt:lpstr>
      <vt:lpstr>変更点連絡用送信票!Print_Area</vt:lpstr>
      <vt:lpstr>'利用者名簿8-1 '!Print_Area</vt:lpstr>
      <vt:lpstr>'令和７年度　冬型事務手続き資料集'!Print_Area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永田　翔哉</cp:lastModifiedBy>
  <cp:lastPrinted>2025-12-24T23:52:29Z</cp:lastPrinted>
  <dcterms:created xsi:type="dcterms:W3CDTF">2009-12-02T00:44:15Z</dcterms:created>
  <dcterms:modified xsi:type="dcterms:W3CDTF">2026-01-14T07:38:16Z</dcterms:modified>
</cp:coreProperties>
</file>