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 defaultThemeVersion="124226"/>
  <xr:revisionPtr revIDLastSave="0" documentId="13_ncr:1_{B07DF460-32C6-472D-B9FC-06EDE55263C9}" xr6:coauthVersionLast="47" xr6:coauthVersionMax="47" xr10:uidLastSave="{00000000-0000-0000-0000-000000000000}"/>
  <bookViews>
    <workbookView xWindow="20370" yWindow="-1980" windowWidth="29040" windowHeight="15720" xr2:uid="{00000000-000D-0000-FFFF-FFFF00000000}"/>
  </bookViews>
  <sheets>
    <sheet name="第６3表a" sheetId="56" r:id="rId1"/>
    <sheet name="第６3表b" sheetId="57" r:id="rId2"/>
    <sheet name="第６3表c" sheetId="58" r:id="rId3"/>
    <sheet name="第６4表" sheetId="59" r:id="rId4"/>
  </sheets>
  <definedNames>
    <definedName name="_xlnm.Print_Area" localSheetId="0">第６3表a!$A$1:$AB$69</definedName>
    <definedName name="_xlnm.Print_Area" localSheetId="1">第６3表b!$A$1:$AB$67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9" i="59" l="1"/>
  <c r="X9" i="56"/>
  <c r="S65" i="58" l="1"/>
  <c r="I60" i="58"/>
  <c r="J60" i="58"/>
  <c r="I46" i="58"/>
  <c r="J46" i="58"/>
  <c r="M53" i="57"/>
  <c r="I36" i="58"/>
  <c r="X9" i="58"/>
  <c r="X9" i="57"/>
  <c r="G8" i="59"/>
  <c r="F8" i="59"/>
  <c r="E8" i="59"/>
  <c r="D8" i="59"/>
  <c r="X66" i="58"/>
  <c r="X65" i="58" s="1"/>
  <c r="X64" i="58"/>
  <c r="X63" i="58" s="1"/>
  <c r="X62" i="58"/>
  <c r="X61" i="58"/>
  <c r="X59" i="58"/>
  <c r="X58" i="58"/>
  <c r="X56" i="58"/>
  <c r="X55" i="58"/>
  <c r="X54" i="58"/>
  <c r="X52" i="58"/>
  <c r="X51" i="58"/>
  <c r="X50" i="58"/>
  <c r="X48" i="58"/>
  <c r="X47" i="58"/>
  <c r="X45" i="58"/>
  <c r="X44" i="58" s="1"/>
  <c r="X43" i="58"/>
  <c r="X42" i="58"/>
  <c r="X41" i="58"/>
  <c r="X40" i="58"/>
  <c r="X38" i="58"/>
  <c r="X37" i="58"/>
  <c r="X35" i="58"/>
  <c r="X34" i="58"/>
  <c r="X33" i="58"/>
  <c r="X32" i="58"/>
  <c r="X31" i="58"/>
  <c r="X30" i="58"/>
  <c r="X29" i="58"/>
  <c r="X28" i="58"/>
  <c r="X27" i="58"/>
  <c r="X26" i="58"/>
  <c r="X25" i="58"/>
  <c r="X24" i="58"/>
  <c r="X23" i="58"/>
  <c r="X22" i="58"/>
  <c r="X21" i="58"/>
  <c r="X20" i="58"/>
  <c r="X19" i="58"/>
  <c r="X18" i="58"/>
  <c r="X66" i="57"/>
  <c r="X65" i="57" s="1"/>
  <c r="X64" i="57"/>
  <c r="X62" i="57"/>
  <c r="X61" i="57"/>
  <c r="X59" i="57"/>
  <c r="X58" i="57"/>
  <c r="X57" i="57" s="1"/>
  <c r="X56" i="57"/>
  <c r="X55" i="57"/>
  <c r="X54" i="57"/>
  <c r="X52" i="57"/>
  <c r="X51" i="57"/>
  <c r="X50" i="57"/>
  <c r="X48" i="57"/>
  <c r="X47" i="57"/>
  <c r="X45" i="57"/>
  <c r="X44" i="57" s="1"/>
  <c r="X43" i="57"/>
  <c r="X42" i="57"/>
  <c r="X41" i="57"/>
  <c r="X40" i="57"/>
  <c r="X38" i="57"/>
  <c r="X37" i="57"/>
  <c r="X35" i="57"/>
  <c r="X34" i="57"/>
  <c r="X33" i="57"/>
  <c r="X32" i="57"/>
  <c r="X31" i="57"/>
  <c r="X30" i="57"/>
  <c r="X29" i="57"/>
  <c r="X28" i="57"/>
  <c r="X27" i="57"/>
  <c r="X26" i="57"/>
  <c r="X25" i="57"/>
  <c r="X24" i="57"/>
  <c r="X23" i="57"/>
  <c r="X22" i="57"/>
  <c r="X21" i="57"/>
  <c r="X20" i="57"/>
  <c r="X19" i="57"/>
  <c r="X18" i="57"/>
  <c r="X66" i="56"/>
  <c r="X65" i="56" s="1"/>
  <c r="X64" i="56"/>
  <c r="X63" i="56" s="1"/>
  <c r="X62" i="56"/>
  <c r="X61" i="56"/>
  <c r="X59" i="56"/>
  <c r="X58" i="56"/>
  <c r="X56" i="56"/>
  <c r="X55" i="56"/>
  <c r="X54" i="56"/>
  <c r="X52" i="56"/>
  <c r="X51" i="56"/>
  <c r="X50" i="56"/>
  <c r="X48" i="56"/>
  <c r="X47" i="56"/>
  <c r="X45" i="56"/>
  <c r="X44" i="56" s="1"/>
  <c r="X43" i="56"/>
  <c r="X42" i="56"/>
  <c r="X41" i="56"/>
  <c r="X40" i="56"/>
  <c r="X38" i="56"/>
  <c r="X37" i="56"/>
  <c r="X14" i="56"/>
  <c r="X13" i="56"/>
  <c r="X18" i="56"/>
  <c r="D9" i="57"/>
  <c r="C9" i="57" s="1"/>
  <c r="D9" i="58"/>
  <c r="C9" i="58" s="1"/>
  <c r="Z9" i="58" s="1"/>
  <c r="D9" i="56"/>
  <c r="G65" i="59"/>
  <c r="G64" i="59" s="1"/>
  <c r="F65" i="59"/>
  <c r="F64" i="59"/>
  <c r="E65" i="59"/>
  <c r="C65" i="59" s="1"/>
  <c r="C64" i="59" s="1"/>
  <c r="D65" i="59"/>
  <c r="AA64" i="59"/>
  <c r="Z64" i="59"/>
  <c r="Y64" i="59"/>
  <c r="X64" i="59"/>
  <c r="W64" i="59"/>
  <c r="V64" i="59"/>
  <c r="U64" i="59"/>
  <c r="T64" i="59"/>
  <c r="S64" i="59"/>
  <c r="R64" i="59"/>
  <c r="Q64" i="59"/>
  <c r="P64" i="59"/>
  <c r="O64" i="59"/>
  <c r="N64" i="59"/>
  <c r="M64" i="59"/>
  <c r="L64" i="59"/>
  <c r="K64" i="59"/>
  <c r="J64" i="59"/>
  <c r="I64" i="59"/>
  <c r="H64" i="59"/>
  <c r="G63" i="59"/>
  <c r="G62" i="59" s="1"/>
  <c r="F63" i="59"/>
  <c r="F62" i="59" s="1"/>
  <c r="E63" i="59"/>
  <c r="D63" i="59"/>
  <c r="AA62" i="59"/>
  <c r="Z62" i="59"/>
  <c r="Y62" i="59"/>
  <c r="X62" i="59"/>
  <c r="W62" i="59"/>
  <c r="V62" i="59"/>
  <c r="U62" i="59"/>
  <c r="T62" i="59"/>
  <c r="S62" i="59"/>
  <c r="R62" i="59"/>
  <c r="Q62" i="59"/>
  <c r="P62" i="59"/>
  <c r="O62" i="59"/>
  <c r="N62" i="59"/>
  <c r="M62" i="59"/>
  <c r="L62" i="59"/>
  <c r="K62" i="59"/>
  <c r="J62" i="59"/>
  <c r="I62" i="59"/>
  <c r="H62" i="59"/>
  <c r="G61" i="59"/>
  <c r="G59" i="59" s="1"/>
  <c r="F61" i="59"/>
  <c r="F59" i="59" s="1"/>
  <c r="E61" i="59"/>
  <c r="D61" i="59"/>
  <c r="G60" i="59"/>
  <c r="F60" i="59"/>
  <c r="E60" i="59"/>
  <c r="E59" i="59" s="1"/>
  <c r="D60" i="59"/>
  <c r="C60" i="59" s="1"/>
  <c r="AA59" i="59"/>
  <c r="Z59" i="59"/>
  <c r="Y59" i="59"/>
  <c r="X59" i="59"/>
  <c r="W59" i="59"/>
  <c r="V59" i="59"/>
  <c r="U59" i="59"/>
  <c r="T59" i="59"/>
  <c r="S59" i="59"/>
  <c r="R59" i="59"/>
  <c r="Q59" i="59"/>
  <c r="P59" i="59"/>
  <c r="O59" i="59"/>
  <c r="N59" i="59"/>
  <c r="M59" i="59"/>
  <c r="L59" i="59"/>
  <c r="K59" i="59"/>
  <c r="J59" i="59"/>
  <c r="I59" i="59"/>
  <c r="H59" i="59"/>
  <c r="G58" i="59"/>
  <c r="F58" i="59"/>
  <c r="E58" i="59"/>
  <c r="D58" i="59"/>
  <c r="G57" i="59"/>
  <c r="G56" i="59" s="1"/>
  <c r="F57" i="59"/>
  <c r="E57" i="59"/>
  <c r="D57" i="59"/>
  <c r="AA56" i="59"/>
  <c r="Z56" i="59"/>
  <c r="Y56" i="59"/>
  <c r="X56" i="59"/>
  <c r="W56" i="59"/>
  <c r="V56" i="59"/>
  <c r="U56" i="59"/>
  <c r="T56" i="59"/>
  <c r="S56" i="59"/>
  <c r="R56" i="59"/>
  <c r="Q56" i="59"/>
  <c r="P56" i="59"/>
  <c r="O56" i="59"/>
  <c r="N56" i="59"/>
  <c r="M56" i="59"/>
  <c r="L56" i="59"/>
  <c r="K56" i="59"/>
  <c r="J56" i="59"/>
  <c r="I56" i="59"/>
  <c r="H56" i="59"/>
  <c r="G55" i="59"/>
  <c r="F55" i="59"/>
  <c r="E55" i="59"/>
  <c r="D55" i="59"/>
  <c r="G54" i="59"/>
  <c r="F54" i="59"/>
  <c r="E54" i="59"/>
  <c r="D54" i="59"/>
  <c r="G53" i="59"/>
  <c r="F53" i="59"/>
  <c r="E53" i="59"/>
  <c r="D53" i="59"/>
  <c r="AA52" i="59"/>
  <c r="Z52" i="59"/>
  <c r="Y52" i="59"/>
  <c r="X52" i="59"/>
  <c r="W52" i="59"/>
  <c r="V52" i="59"/>
  <c r="U52" i="59"/>
  <c r="T52" i="59"/>
  <c r="S52" i="59"/>
  <c r="R52" i="59"/>
  <c r="Q52" i="59"/>
  <c r="P52" i="59"/>
  <c r="O52" i="59"/>
  <c r="N52" i="59"/>
  <c r="M52" i="59"/>
  <c r="L52" i="59"/>
  <c r="K52" i="59"/>
  <c r="J52" i="59"/>
  <c r="I52" i="59"/>
  <c r="H52" i="59"/>
  <c r="G51" i="59"/>
  <c r="F51" i="59"/>
  <c r="E51" i="59"/>
  <c r="D51" i="59"/>
  <c r="G50" i="59"/>
  <c r="F50" i="59"/>
  <c r="E50" i="59"/>
  <c r="D50" i="59"/>
  <c r="G49" i="59"/>
  <c r="F49" i="59"/>
  <c r="E49" i="59"/>
  <c r="D49" i="59"/>
  <c r="AA48" i="59"/>
  <c r="Z48" i="59"/>
  <c r="Y48" i="59"/>
  <c r="X48" i="59"/>
  <c r="W48" i="59"/>
  <c r="V48" i="59"/>
  <c r="U48" i="59"/>
  <c r="T48" i="59"/>
  <c r="S48" i="59"/>
  <c r="R48" i="59"/>
  <c r="Q48" i="59"/>
  <c r="P48" i="59"/>
  <c r="O48" i="59"/>
  <c r="N48" i="59"/>
  <c r="M48" i="59"/>
  <c r="L48" i="59"/>
  <c r="K48" i="59"/>
  <c r="J48" i="59"/>
  <c r="I48" i="59"/>
  <c r="H48" i="59"/>
  <c r="G47" i="59"/>
  <c r="F47" i="59"/>
  <c r="E47" i="59"/>
  <c r="D47" i="59"/>
  <c r="G46" i="59"/>
  <c r="F46" i="59"/>
  <c r="F45" i="59" s="1"/>
  <c r="E46" i="59"/>
  <c r="D46" i="59"/>
  <c r="AA45" i="59"/>
  <c r="Z45" i="59"/>
  <c r="Y45" i="59"/>
  <c r="X45" i="59"/>
  <c r="W45" i="59"/>
  <c r="V45" i="59"/>
  <c r="U45" i="59"/>
  <c r="T45" i="59"/>
  <c r="S45" i="59"/>
  <c r="R45" i="59"/>
  <c r="Q45" i="59"/>
  <c r="P45" i="59"/>
  <c r="O45" i="59"/>
  <c r="N45" i="59"/>
  <c r="M45" i="59"/>
  <c r="L45" i="59"/>
  <c r="K45" i="59"/>
  <c r="J45" i="59"/>
  <c r="I45" i="59"/>
  <c r="H45" i="59"/>
  <c r="G44" i="59"/>
  <c r="F44" i="59"/>
  <c r="E44" i="59"/>
  <c r="C44" i="59" s="1"/>
  <c r="C43" i="59" s="1"/>
  <c r="D44" i="59"/>
  <c r="AA43" i="59"/>
  <c r="Z43" i="59"/>
  <c r="Y43" i="59"/>
  <c r="X43" i="59"/>
  <c r="W43" i="59"/>
  <c r="V43" i="59"/>
  <c r="U43" i="59"/>
  <c r="T43" i="59"/>
  <c r="S43" i="59"/>
  <c r="R43" i="59"/>
  <c r="Q43" i="59"/>
  <c r="P43" i="59"/>
  <c r="O43" i="59"/>
  <c r="N43" i="59"/>
  <c r="M43" i="59"/>
  <c r="L43" i="59"/>
  <c r="K43" i="59"/>
  <c r="J43" i="59"/>
  <c r="I43" i="59"/>
  <c r="H43" i="59"/>
  <c r="G43" i="59"/>
  <c r="F43" i="59"/>
  <c r="E43" i="59"/>
  <c r="G42" i="59"/>
  <c r="F42" i="59"/>
  <c r="E42" i="59"/>
  <c r="D42" i="59"/>
  <c r="G41" i="59"/>
  <c r="F41" i="59"/>
  <c r="E41" i="59"/>
  <c r="D41" i="59"/>
  <c r="G40" i="59"/>
  <c r="F40" i="59"/>
  <c r="E40" i="59"/>
  <c r="D40" i="59"/>
  <c r="G39" i="59"/>
  <c r="F39" i="59"/>
  <c r="E39" i="59"/>
  <c r="D39" i="59"/>
  <c r="AA38" i="59"/>
  <c r="Z38" i="59"/>
  <c r="Y38" i="59"/>
  <c r="X38" i="59"/>
  <c r="W38" i="59"/>
  <c r="V38" i="59"/>
  <c r="U38" i="59"/>
  <c r="T38" i="59"/>
  <c r="S38" i="59"/>
  <c r="R38" i="59"/>
  <c r="Q38" i="59"/>
  <c r="P38" i="59"/>
  <c r="O38" i="59"/>
  <c r="N38" i="59"/>
  <c r="M38" i="59"/>
  <c r="L38" i="59"/>
  <c r="K38" i="59"/>
  <c r="J38" i="59"/>
  <c r="I38" i="59"/>
  <c r="H38" i="59"/>
  <c r="G37" i="59"/>
  <c r="F37" i="59"/>
  <c r="E37" i="59"/>
  <c r="D37" i="59"/>
  <c r="G36" i="59"/>
  <c r="F36" i="59"/>
  <c r="E36" i="59"/>
  <c r="D36" i="59"/>
  <c r="AA35" i="59"/>
  <c r="Z35" i="59"/>
  <c r="Y35" i="59"/>
  <c r="X35" i="59"/>
  <c r="W35" i="59"/>
  <c r="V35" i="59"/>
  <c r="U35" i="59"/>
  <c r="T35" i="59"/>
  <c r="S35" i="59"/>
  <c r="R35" i="59"/>
  <c r="Q35" i="59"/>
  <c r="P35" i="59"/>
  <c r="O35" i="59"/>
  <c r="N35" i="59"/>
  <c r="M35" i="59"/>
  <c r="L35" i="59"/>
  <c r="K35" i="59"/>
  <c r="J35" i="59"/>
  <c r="I35" i="59"/>
  <c r="H35" i="59"/>
  <c r="G34" i="59"/>
  <c r="F34" i="59"/>
  <c r="E34" i="59"/>
  <c r="C34" i="59" s="1"/>
  <c r="D34" i="59"/>
  <c r="G33" i="59"/>
  <c r="F33" i="59"/>
  <c r="E33" i="59"/>
  <c r="D33" i="59"/>
  <c r="G32" i="59"/>
  <c r="F32" i="59"/>
  <c r="E32" i="59"/>
  <c r="D32" i="59"/>
  <c r="C32" i="59" s="1"/>
  <c r="G31" i="59"/>
  <c r="F31" i="59"/>
  <c r="E31" i="59"/>
  <c r="D31" i="59"/>
  <c r="G30" i="59"/>
  <c r="F30" i="59"/>
  <c r="E30" i="59"/>
  <c r="D30" i="59"/>
  <c r="G29" i="59"/>
  <c r="F29" i="59"/>
  <c r="E29" i="59"/>
  <c r="D29" i="59"/>
  <c r="G28" i="59"/>
  <c r="F28" i="59"/>
  <c r="E28" i="59"/>
  <c r="D28" i="59"/>
  <c r="G27" i="59"/>
  <c r="F27" i="59"/>
  <c r="E27" i="59"/>
  <c r="D27" i="59"/>
  <c r="G26" i="59"/>
  <c r="F26" i="59"/>
  <c r="E26" i="59"/>
  <c r="D26" i="59"/>
  <c r="G25" i="59"/>
  <c r="F25" i="59"/>
  <c r="E25" i="59"/>
  <c r="D25" i="59"/>
  <c r="G24" i="59"/>
  <c r="F24" i="59"/>
  <c r="E24" i="59"/>
  <c r="D24" i="59"/>
  <c r="G23" i="59"/>
  <c r="F23" i="59"/>
  <c r="E23" i="59"/>
  <c r="D23" i="59"/>
  <c r="G22" i="59"/>
  <c r="F22" i="59"/>
  <c r="E22" i="59"/>
  <c r="D22" i="59"/>
  <c r="G21" i="59"/>
  <c r="F21" i="59"/>
  <c r="E21" i="59"/>
  <c r="D21" i="59"/>
  <c r="C21" i="59" s="1"/>
  <c r="G20" i="59"/>
  <c r="F20" i="59"/>
  <c r="E20" i="59"/>
  <c r="D20" i="59"/>
  <c r="G19" i="59"/>
  <c r="F19" i="59"/>
  <c r="E19" i="59"/>
  <c r="D19" i="59"/>
  <c r="G18" i="59"/>
  <c r="F18" i="59"/>
  <c r="E18" i="59"/>
  <c r="D18" i="59"/>
  <c r="G17" i="59"/>
  <c r="F17" i="59"/>
  <c r="F15" i="59" s="1"/>
  <c r="E17" i="59"/>
  <c r="D17" i="59"/>
  <c r="D16" i="59" s="1"/>
  <c r="AA16" i="59"/>
  <c r="Z16" i="59"/>
  <c r="Y16" i="59"/>
  <c r="X16" i="59"/>
  <c r="W16" i="59"/>
  <c r="V16" i="59"/>
  <c r="U16" i="59"/>
  <c r="T16" i="59"/>
  <c r="S16" i="59"/>
  <c r="R16" i="59"/>
  <c r="Q16" i="59"/>
  <c r="P16" i="59"/>
  <c r="O16" i="59"/>
  <c r="N16" i="59"/>
  <c r="M16" i="59"/>
  <c r="L16" i="59"/>
  <c r="K16" i="59"/>
  <c r="J16" i="59"/>
  <c r="I16" i="59"/>
  <c r="H16" i="59"/>
  <c r="AA15" i="59"/>
  <c r="Z15" i="59"/>
  <c r="Y15" i="59"/>
  <c r="X15" i="59"/>
  <c r="W15" i="59"/>
  <c r="V15" i="59"/>
  <c r="U15" i="59"/>
  <c r="T15" i="59"/>
  <c r="S15" i="59"/>
  <c r="R15" i="59"/>
  <c r="Q15" i="59"/>
  <c r="P15" i="59"/>
  <c r="O15" i="59"/>
  <c r="N15" i="59"/>
  <c r="M15" i="59"/>
  <c r="L15" i="59"/>
  <c r="K15" i="59"/>
  <c r="J15" i="59"/>
  <c r="I15" i="59"/>
  <c r="H15" i="59"/>
  <c r="G13" i="59"/>
  <c r="F13" i="59"/>
  <c r="E13" i="59"/>
  <c r="D13" i="59"/>
  <c r="C13" i="59" s="1"/>
  <c r="G12" i="59"/>
  <c r="F12" i="59"/>
  <c r="E12" i="59"/>
  <c r="D12" i="59"/>
  <c r="G11" i="59"/>
  <c r="F11" i="59"/>
  <c r="E11" i="59"/>
  <c r="D11" i="59"/>
  <c r="D66" i="58"/>
  <c r="C66" i="58" s="1"/>
  <c r="C65" i="58" s="1"/>
  <c r="W65" i="58"/>
  <c r="V65" i="58"/>
  <c r="U65" i="58"/>
  <c r="T65" i="58"/>
  <c r="R65" i="58"/>
  <c r="Q65" i="58"/>
  <c r="P65" i="58"/>
  <c r="O65" i="58"/>
  <c r="N65" i="58"/>
  <c r="M65" i="58"/>
  <c r="L65" i="58"/>
  <c r="K65" i="58"/>
  <c r="J65" i="58"/>
  <c r="I65" i="58"/>
  <c r="H65" i="58"/>
  <c r="G65" i="58"/>
  <c r="F65" i="58"/>
  <c r="E65" i="58"/>
  <c r="D64" i="58"/>
  <c r="C64" i="58" s="1"/>
  <c r="C63" i="58" s="1"/>
  <c r="W63" i="58"/>
  <c r="V63" i="58"/>
  <c r="U63" i="58"/>
  <c r="T63" i="58"/>
  <c r="S63" i="58"/>
  <c r="R63" i="58"/>
  <c r="Q63" i="58"/>
  <c r="P63" i="58"/>
  <c r="O63" i="58"/>
  <c r="N63" i="58"/>
  <c r="M63" i="58"/>
  <c r="L63" i="58"/>
  <c r="K63" i="58"/>
  <c r="J63" i="58"/>
  <c r="I63" i="58"/>
  <c r="H63" i="58"/>
  <c r="G63" i="58"/>
  <c r="F63" i="58"/>
  <c r="E63" i="58"/>
  <c r="D62" i="58"/>
  <c r="C62" i="58" s="1"/>
  <c r="D61" i="58"/>
  <c r="W60" i="58"/>
  <c r="V60" i="58"/>
  <c r="U60" i="58"/>
  <c r="T60" i="58"/>
  <c r="S60" i="58"/>
  <c r="R60" i="58"/>
  <c r="Q60" i="58"/>
  <c r="P60" i="58"/>
  <c r="O60" i="58"/>
  <c r="N60" i="58"/>
  <c r="M60" i="58"/>
  <c r="L60" i="58"/>
  <c r="K60" i="58"/>
  <c r="H60" i="58"/>
  <c r="G60" i="58"/>
  <c r="F60" i="58"/>
  <c r="E60" i="58"/>
  <c r="D59" i="58"/>
  <c r="C59" i="58" s="1"/>
  <c r="Z59" i="58" s="1"/>
  <c r="D58" i="58"/>
  <c r="C58" i="58" s="1"/>
  <c r="W57" i="58"/>
  <c r="V57" i="58"/>
  <c r="U57" i="58"/>
  <c r="T57" i="58"/>
  <c r="S57" i="58"/>
  <c r="R57" i="58"/>
  <c r="Q57" i="58"/>
  <c r="P57" i="58"/>
  <c r="O57" i="58"/>
  <c r="N57" i="58"/>
  <c r="M57" i="58"/>
  <c r="L57" i="58"/>
  <c r="K57" i="58"/>
  <c r="J57" i="58"/>
  <c r="I57" i="58"/>
  <c r="H57" i="58"/>
  <c r="G57" i="58"/>
  <c r="F57" i="58"/>
  <c r="E57" i="58"/>
  <c r="D56" i="58"/>
  <c r="C56" i="58" s="1"/>
  <c r="D55" i="58"/>
  <c r="C55" i="58" s="1"/>
  <c r="Z55" i="58" s="1"/>
  <c r="D54" i="58"/>
  <c r="C54" i="58" s="1"/>
  <c r="Z54" i="58" s="1"/>
  <c r="W53" i="58"/>
  <c r="V53" i="58"/>
  <c r="U53" i="58"/>
  <c r="T53" i="58"/>
  <c r="S53" i="58"/>
  <c r="R53" i="58"/>
  <c r="Q53" i="58"/>
  <c r="P53" i="58"/>
  <c r="O53" i="58"/>
  <c r="N53" i="58"/>
  <c r="M53" i="58"/>
  <c r="L53" i="58"/>
  <c r="K53" i="58"/>
  <c r="J53" i="58"/>
  <c r="I53" i="58"/>
  <c r="H53" i="58"/>
  <c r="G53" i="58"/>
  <c r="F53" i="58"/>
  <c r="E53" i="58"/>
  <c r="D52" i="58"/>
  <c r="C52" i="58" s="1"/>
  <c r="D51" i="58"/>
  <c r="C51" i="58" s="1"/>
  <c r="D50" i="58"/>
  <c r="C50" i="58" s="1"/>
  <c r="W49" i="58"/>
  <c r="V49" i="58"/>
  <c r="U49" i="58"/>
  <c r="T49" i="58"/>
  <c r="S49" i="58"/>
  <c r="R49" i="58"/>
  <c r="Q49" i="58"/>
  <c r="P49" i="58"/>
  <c r="O49" i="58"/>
  <c r="N49" i="58"/>
  <c r="M49" i="58"/>
  <c r="L49" i="58"/>
  <c r="K49" i="58"/>
  <c r="J49" i="58"/>
  <c r="I49" i="58"/>
  <c r="H49" i="58"/>
  <c r="G49" i="58"/>
  <c r="F49" i="58"/>
  <c r="E49" i="58"/>
  <c r="D48" i="58"/>
  <c r="C48" i="58" s="1"/>
  <c r="D47" i="58"/>
  <c r="C47" i="58" s="1"/>
  <c r="W46" i="58"/>
  <c r="V46" i="58"/>
  <c r="U46" i="58"/>
  <c r="T46" i="58"/>
  <c r="S46" i="58"/>
  <c r="R46" i="58"/>
  <c r="Q46" i="58"/>
  <c r="P46" i="58"/>
  <c r="O46" i="58"/>
  <c r="N46" i="58"/>
  <c r="M46" i="58"/>
  <c r="L46" i="58"/>
  <c r="K46" i="58"/>
  <c r="H46" i="58"/>
  <c r="G46" i="58"/>
  <c r="F46" i="58"/>
  <c r="E46" i="58"/>
  <c r="D45" i="58"/>
  <c r="D44" i="58" s="1"/>
  <c r="W44" i="58"/>
  <c r="V44" i="58"/>
  <c r="U44" i="58"/>
  <c r="T44" i="58"/>
  <c r="S44" i="58"/>
  <c r="R44" i="58"/>
  <c r="Q44" i="58"/>
  <c r="P44" i="58"/>
  <c r="O44" i="58"/>
  <c r="N44" i="58"/>
  <c r="M44" i="58"/>
  <c r="L44" i="58"/>
  <c r="K44" i="58"/>
  <c r="J44" i="58"/>
  <c r="I44" i="58"/>
  <c r="H44" i="58"/>
  <c r="G44" i="58"/>
  <c r="F44" i="58"/>
  <c r="E44" i="58"/>
  <c r="D43" i="58"/>
  <c r="C43" i="58" s="1"/>
  <c r="D42" i="58"/>
  <c r="C42" i="58" s="1"/>
  <c r="D41" i="58"/>
  <c r="C41" i="58" s="1"/>
  <c r="D40" i="58"/>
  <c r="W39" i="58"/>
  <c r="V39" i="58"/>
  <c r="U39" i="58"/>
  <c r="T39" i="58"/>
  <c r="S39" i="58"/>
  <c r="R39" i="58"/>
  <c r="Q39" i="58"/>
  <c r="P39" i="58"/>
  <c r="O39" i="58"/>
  <c r="N39" i="58"/>
  <c r="M39" i="58"/>
  <c r="L39" i="58"/>
  <c r="K39" i="58"/>
  <c r="J39" i="58"/>
  <c r="I39" i="58"/>
  <c r="H39" i="58"/>
  <c r="G39" i="58"/>
  <c r="F39" i="58"/>
  <c r="E39" i="58"/>
  <c r="D38" i="58"/>
  <c r="C38" i="58" s="1"/>
  <c r="D37" i="58"/>
  <c r="C37" i="58" s="1"/>
  <c r="W36" i="58"/>
  <c r="V36" i="58"/>
  <c r="U36" i="58"/>
  <c r="T36" i="58"/>
  <c r="S36" i="58"/>
  <c r="R36" i="58"/>
  <c r="Q36" i="58"/>
  <c r="P36" i="58"/>
  <c r="O36" i="58"/>
  <c r="N36" i="58"/>
  <c r="M36" i="58"/>
  <c r="L36" i="58"/>
  <c r="K36" i="58"/>
  <c r="J36" i="58"/>
  <c r="H36" i="58"/>
  <c r="G36" i="58"/>
  <c r="F36" i="58"/>
  <c r="E36" i="58"/>
  <c r="D35" i="58"/>
  <c r="C35" i="58" s="1"/>
  <c r="D34" i="58"/>
  <c r="C34" i="58" s="1"/>
  <c r="D33" i="58"/>
  <c r="C33" i="58" s="1"/>
  <c r="Y33" i="58" s="1"/>
  <c r="D32" i="58"/>
  <c r="C32" i="58" s="1"/>
  <c r="D31" i="58"/>
  <c r="C31" i="58" s="1"/>
  <c r="D30" i="58"/>
  <c r="C30" i="58" s="1"/>
  <c r="D29" i="58"/>
  <c r="C29" i="58" s="1"/>
  <c r="Z29" i="58" s="1"/>
  <c r="D28" i="58"/>
  <c r="C28" i="58" s="1"/>
  <c r="D27" i="58"/>
  <c r="C27" i="58" s="1"/>
  <c r="D26" i="58"/>
  <c r="C26" i="58" s="1"/>
  <c r="D25" i="58"/>
  <c r="C25" i="58" s="1"/>
  <c r="Z25" i="58" s="1"/>
  <c r="D24" i="58"/>
  <c r="D23" i="58"/>
  <c r="C23" i="58" s="1"/>
  <c r="D22" i="58"/>
  <c r="C22" i="58" s="1"/>
  <c r="Y22" i="58" s="1"/>
  <c r="D21" i="58"/>
  <c r="C21" i="58" s="1"/>
  <c r="D20" i="58"/>
  <c r="C20" i="58" s="1"/>
  <c r="D19" i="58"/>
  <c r="C19" i="58" s="1"/>
  <c r="Y19" i="58" s="1"/>
  <c r="D18" i="58"/>
  <c r="C18" i="58" s="1"/>
  <c r="W17" i="58"/>
  <c r="V17" i="58"/>
  <c r="U17" i="58"/>
  <c r="T17" i="58"/>
  <c r="S17" i="58"/>
  <c r="R17" i="58"/>
  <c r="Q17" i="58"/>
  <c r="P17" i="58"/>
  <c r="O17" i="58"/>
  <c r="N17" i="58"/>
  <c r="M17" i="58"/>
  <c r="L17" i="58"/>
  <c r="K17" i="58"/>
  <c r="J17" i="58"/>
  <c r="I17" i="58"/>
  <c r="H17" i="58"/>
  <c r="G17" i="58"/>
  <c r="F17" i="58"/>
  <c r="E17" i="58"/>
  <c r="W16" i="58"/>
  <c r="V16" i="58"/>
  <c r="U16" i="58"/>
  <c r="T16" i="58"/>
  <c r="S16" i="58"/>
  <c r="R16" i="58"/>
  <c r="Q16" i="58"/>
  <c r="P16" i="58"/>
  <c r="O16" i="58"/>
  <c r="N16" i="58"/>
  <c r="M16" i="58"/>
  <c r="L16" i="58"/>
  <c r="K16" i="58"/>
  <c r="J16" i="58"/>
  <c r="I16" i="58"/>
  <c r="H16" i="58"/>
  <c r="G16" i="58"/>
  <c r="F16" i="58"/>
  <c r="E16" i="58"/>
  <c r="X14" i="58"/>
  <c r="D14" i="58"/>
  <c r="C14" i="58" s="1"/>
  <c r="X13" i="58"/>
  <c r="D13" i="58"/>
  <c r="X12" i="58"/>
  <c r="D12" i="58"/>
  <c r="C12" i="58" s="1"/>
  <c r="Y12" i="58" s="1"/>
  <c r="D66" i="57"/>
  <c r="D65" i="57" s="1"/>
  <c r="W65" i="57"/>
  <c r="V65" i="57"/>
  <c r="U65" i="57"/>
  <c r="T65" i="57"/>
  <c r="S65" i="57"/>
  <c r="R65" i="57"/>
  <c r="Q65" i="57"/>
  <c r="P65" i="57"/>
  <c r="O65" i="57"/>
  <c r="N65" i="57"/>
  <c r="M65" i="57"/>
  <c r="L65" i="57"/>
  <c r="K65" i="57"/>
  <c r="J65" i="57"/>
  <c r="I65" i="57"/>
  <c r="H65" i="57"/>
  <c r="G65" i="57"/>
  <c r="F65" i="57"/>
  <c r="E65" i="57"/>
  <c r="D64" i="57"/>
  <c r="C64" i="57" s="1"/>
  <c r="Y64" i="57" s="1"/>
  <c r="W63" i="57"/>
  <c r="V63" i="57"/>
  <c r="U63" i="57"/>
  <c r="T63" i="57"/>
  <c r="S63" i="57"/>
  <c r="R63" i="57"/>
  <c r="Q63" i="57"/>
  <c r="P63" i="57"/>
  <c r="O63" i="57"/>
  <c r="N63" i="57"/>
  <c r="M63" i="57"/>
  <c r="L63" i="57"/>
  <c r="K63" i="57"/>
  <c r="J63" i="57"/>
  <c r="I63" i="57"/>
  <c r="H63" i="57"/>
  <c r="G63" i="57"/>
  <c r="F63" i="57"/>
  <c r="E63" i="57"/>
  <c r="D62" i="57"/>
  <c r="C62" i="57" s="1"/>
  <c r="D61" i="57"/>
  <c r="W60" i="57"/>
  <c r="V60" i="57"/>
  <c r="U60" i="57"/>
  <c r="T60" i="57"/>
  <c r="S60" i="57"/>
  <c r="R60" i="57"/>
  <c r="Q60" i="57"/>
  <c r="P60" i="57"/>
  <c r="O60" i="57"/>
  <c r="N60" i="57"/>
  <c r="M60" i="57"/>
  <c r="L60" i="57"/>
  <c r="K60" i="57"/>
  <c r="J60" i="57"/>
  <c r="I60" i="57"/>
  <c r="H60" i="57"/>
  <c r="G60" i="57"/>
  <c r="F60" i="57"/>
  <c r="E60" i="57"/>
  <c r="D59" i="57"/>
  <c r="C59" i="57" s="1"/>
  <c r="D58" i="57"/>
  <c r="C58" i="57" s="1"/>
  <c r="W57" i="57"/>
  <c r="V57" i="57"/>
  <c r="U57" i="57"/>
  <c r="T57" i="57"/>
  <c r="S57" i="57"/>
  <c r="R57" i="57"/>
  <c r="Q57" i="57"/>
  <c r="P57" i="57"/>
  <c r="O57" i="57"/>
  <c r="N57" i="57"/>
  <c r="M57" i="57"/>
  <c r="L57" i="57"/>
  <c r="K57" i="57"/>
  <c r="J57" i="57"/>
  <c r="I57" i="57"/>
  <c r="H57" i="57"/>
  <c r="G57" i="57"/>
  <c r="F57" i="57"/>
  <c r="E57" i="57"/>
  <c r="D56" i="57"/>
  <c r="C56" i="57" s="1"/>
  <c r="Y56" i="57" s="1"/>
  <c r="D55" i="57"/>
  <c r="C55" i="57" s="1"/>
  <c r="Y55" i="57" s="1"/>
  <c r="D54" i="57"/>
  <c r="W53" i="57"/>
  <c r="V53" i="57"/>
  <c r="U53" i="57"/>
  <c r="T53" i="57"/>
  <c r="S53" i="57"/>
  <c r="R53" i="57"/>
  <c r="Q53" i="57"/>
  <c r="P53" i="57"/>
  <c r="O53" i="57"/>
  <c r="N53" i="57"/>
  <c r="L53" i="57"/>
  <c r="K53" i="57"/>
  <c r="J53" i="57"/>
  <c r="I53" i="57"/>
  <c r="H53" i="57"/>
  <c r="G53" i="57"/>
  <c r="F53" i="57"/>
  <c r="E53" i="57"/>
  <c r="D52" i="57"/>
  <c r="C52" i="57" s="1"/>
  <c r="Z52" i="57" s="1"/>
  <c r="D51" i="57"/>
  <c r="C51" i="57" s="1"/>
  <c r="D50" i="57"/>
  <c r="C50" i="57" s="1"/>
  <c r="W49" i="57"/>
  <c r="V49" i="57"/>
  <c r="U49" i="57"/>
  <c r="T49" i="57"/>
  <c r="S49" i="57"/>
  <c r="R49" i="57"/>
  <c r="Q49" i="57"/>
  <c r="P49" i="57"/>
  <c r="O49" i="57"/>
  <c r="N49" i="57"/>
  <c r="M49" i="57"/>
  <c r="L49" i="57"/>
  <c r="K49" i="57"/>
  <c r="J49" i="57"/>
  <c r="I49" i="57"/>
  <c r="H49" i="57"/>
  <c r="G49" i="57"/>
  <c r="F49" i="57"/>
  <c r="E49" i="57"/>
  <c r="D48" i="57"/>
  <c r="C48" i="57" s="1"/>
  <c r="D47" i="57"/>
  <c r="C47" i="57" s="1"/>
  <c r="W46" i="57"/>
  <c r="V46" i="57"/>
  <c r="U46" i="57"/>
  <c r="T46" i="57"/>
  <c r="S46" i="57"/>
  <c r="R46" i="57"/>
  <c r="Q46" i="57"/>
  <c r="P46" i="57"/>
  <c r="O46" i="57"/>
  <c r="N46" i="57"/>
  <c r="M46" i="57"/>
  <c r="L46" i="57"/>
  <c r="K46" i="57"/>
  <c r="J46" i="57"/>
  <c r="I46" i="57"/>
  <c r="H46" i="57"/>
  <c r="G46" i="57"/>
  <c r="F46" i="57"/>
  <c r="E46" i="57"/>
  <c r="D45" i="57"/>
  <c r="D44" i="57" s="1"/>
  <c r="W44" i="57"/>
  <c r="V44" i="57"/>
  <c r="U44" i="57"/>
  <c r="T44" i="57"/>
  <c r="S44" i="57"/>
  <c r="R44" i="57"/>
  <c r="Q44" i="57"/>
  <c r="P44" i="57"/>
  <c r="O44" i="57"/>
  <c r="N44" i="57"/>
  <c r="M44" i="57"/>
  <c r="L44" i="57"/>
  <c r="K44" i="57"/>
  <c r="J44" i="57"/>
  <c r="I44" i="57"/>
  <c r="H44" i="57"/>
  <c r="G44" i="57"/>
  <c r="F44" i="57"/>
  <c r="E44" i="57"/>
  <c r="D43" i="57"/>
  <c r="C43" i="57" s="1"/>
  <c r="Z43" i="57" s="1"/>
  <c r="D42" i="57"/>
  <c r="C42" i="57" s="1"/>
  <c r="Y42" i="57" s="1"/>
  <c r="D41" i="57"/>
  <c r="C41" i="57" s="1"/>
  <c r="Z41" i="57" s="1"/>
  <c r="D40" i="57"/>
  <c r="W39" i="57"/>
  <c r="V39" i="57"/>
  <c r="U39" i="57"/>
  <c r="T39" i="57"/>
  <c r="S39" i="57"/>
  <c r="R39" i="57"/>
  <c r="Q39" i="57"/>
  <c r="P39" i="57"/>
  <c r="O39" i="57"/>
  <c r="N39" i="57"/>
  <c r="M39" i="57"/>
  <c r="L39" i="57"/>
  <c r="K39" i="57"/>
  <c r="J39" i="57"/>
  <c r="I39" i="57"/>
  <c r="H39" i="57"/>
  <c r="G39" i="57"/>
  <c r="F39" i="57"/>
  <c r="E39" i="57"/>
  <c r="D38" i="57"/>
  <c r="C38" i="57" s="1"/>
  <c r="Y38" i="57" s="1"/>
  <c r="D37" i="57"/>
  <c r="C37" i="57" s="1"/>
  <c r="W36" i="57"/>
  <c r="V36" i="57"/>
  <c r="U36" i="57"/>
  <c r="T36" i="57"/>
  <c r="S36" i="57"/>
  <c r="R36" i="57"/>
  <c r="Q36" i="57"/>
  <c r="P36" i="57"/>
  <c r="O36" i="57"/>
  <c r="N36" i="57"/>
  <c r="M36" i="57"/>
  <c r="L36" i="57"/>
  <c r="K36" i="57"/>
  <c r="J36" i="57"/>
  <c r="I36" i="57"/>
  <c r="H36" i="57"/>
  <c r="G36" i="57"/>
  <c r="F36" i="57"/>
  <c r="E36" i="57"/>
  <c r="D35" i="57"/>
  <c r="C35" i="57" s="1"/>
  <c r="D34" i="57"/>
  <c r="C34" i="57" s="1"/>
  <c r="Y34" i="57" s="1"/>
  <c r="D33" i="57"/>
  <c r="D32" i="57"/>
  <c r="C32" i="57" s="1"/>
  <c r="D31" i="57"/>
  <c r="C31" i="57" s="1"/>
  <c r="Z31" i="57" s="1"/>
  <c r="D30" i="57"/>
  <c r="C30" i="57" s="1"/>
  <c r="D29" i="57"/>
  <c r="C29" i="57" s="1"/>
  <c r="Y29" i="57" s="1"/>
  <c r="D28" i="57"/>
  <c r="C28" i="57" s="1"/>
  <c r="Y28" i="57" s="1"/>
  <c r="D27" i="57"/>
  <c r="C27" i="57" s="1"/>
  <c r="Y27" i="57" s="1"/>
  <c r="D26" i="57"/>
  <c r="C26" i="57" s="1"/>
  <c r="Y26" i="57" s="1"/>
  <c r="D25" i="57"/>
  <c r="C25" i="57" s="1"/>
  <c r="D24" i="57"/>
  <c r="C24" i="57" s="1"/>
  <c r="Y24" i="57" s="1"/>
  <c r="D23" i="57"/>
  <c r="C23" i="57" s="1"/>
  <c r="Z23" i="57" s="1"/>
  <c r="D22" i="57"/>
  <c r="C22" i="57" s="1"/>
  <c r="Y22" i="57" s="1"/>
  <c r="D21" i="57"/>
  <c r="C21" i="57" s="1"/>
  <c r="D20" i="57"/>
  <c r="D19" i="57"/>
  <c r="C19" i="57" s="1"/>
  <c r="D18" i="57"/>
  <c r="C18" i="57" s="1"/>
  <c r="Y18" i="57" s="1"/>
  <c r="W17" i="57"/>
  <c r="V17" i="57"/>
  <c r="U17" i="57"/>
  <c r="T17" i="57"/>
  <c r="S17" i="57"/>
  <c r="R17" i="57"/>
  <c r="Q17" i="57"/>
  <c r="P17" i="57"/>
  <c r="O17" i="57"/>
  <c r="N17" i="57"/>
  <c r="M17" i="57"/>
  <c r="L17" i="57"/>
  <c r="K17" i="57"/>
  <c r="J17" i="57"/>
  <c r="I17" i="57"/>
  <c r="H17" i="57"/>
  <c r="G17" i="57"/>
  <c r="F17" i="57"/>
  <c r="E17" i="57"/>
  <c r="W16" i="57"/>
  <c r="V16" i="57"/>
  <c r="U16" i="57"/>
  <c r="T16" i="57"/>
  <c r="S16" i="57"/>
  <c r="R16" i="57"/>
  <c r="Q16" i="57"/>
  <c r="P16" i="57"/>
  <c r="O16" i="57"/>
  <c r="N16" i="57"/>
  <c r="M16" i="57"/>
  <c r="L16" i="57"/>
  <c r="K16" i="57"/>
  <c r="J16" i="57"/>
  <c r="I16" i="57"/>
  <c r="H16" i="57"/>
  <c r="G16" i="57"/>
  <c r="F16" i="57"/>
  <c r="E16" i="57"/>
  <c r="X14" i="57"/>
  <c r="D14" i="57"/>
  <c r="C14" i="57" s="1"/>
  <c r="X13" i="57"/>
  <c r="D13" i="57"/>
  <c r="X12" i="57"/>
  <c r="D12" i="57"/>
  <c r="C12" i="57" s="1"/>
  <c r="Z12" i="57" s="1"/>
  <c r="D66" i="56"/>
  <c r="D65" i="56" s="1"/>
  <c r="W65" i="56"/>
  <c r="V65" i="56"/>
  <c r="U65" i="56"/>
  <c r="T65" i="56"/>
  <c r="S65" i="56"/>
  <c r="R65" i="56"/>
  <c r="Q65" i="56"/>
  <c r="P65" i="56"/>
  <c r="O65" i="56"/>
  <c r="N65" i="56"/>
  <c r="M65" i="56"/>
  <c r="L65" i="56"/>
  <c r="K65" i="56"/>
  <c r="J65" i="56"/>
  <c r="I65" i="56"/>
  <c r="H65" i="56"/>
  <c r="G65" i="56"/>
  <c r="F65" i="56"/>
  <c r="E65" i="56"/>
  <c r="D64" i="56"/>
  <c r="D63" i="56" s="1"/>
  <c r="W63" i="56"/>
  <c r="V63" i="56"/>
  <c r="U63" i="56"/>
  <c r="T63" i="56"/>
  <c r="S63" i="56"/>
  <c r="R63" i="56"/>
  <c r="Q63" i="56"/>
  <c r="P63" i="56"/>
  <c r="O63" i="56"/>
  <c r="N63" i="56"/>
  <c r="M63" i="56"/>
  <c r="L63" i="56"/>
  <c r="K63" i="56"/>
  <c r="J63" i="56"/>
  <c r="I63" i="56"/>
  <c r="H63" i="56"/>
  <c r="G63" i="56"/>
  <c r="F63" i="56"/>
  <c r="E63" i="56"/>
  <c r="D62" i="56"/>
  <c r="C62" i="56" s="1"/>
  <c r="D61" i="56"/>
  <c r="C61" i="56" s="1"/>
  <c r="W60" i="56"/>
  <c r="V60" i="56"/>
  <c r="U60" i="56"/>
  <c r="T60" i="56"/>
  <c r="S60" i="56"/>
  <c r="R60" i="56"/>
  <c r="Q60" i="56"/>
  <c r="P60" i="56"/>
  <c r="O60" i="56"/>
  <c r="N60" i="56"/>
  <c r="M60" i="56"/>
  <c r="L60" i="56"/>
  <c r="K60" i="56"/>
  <c r="J60" i="56"/>
  <c r="I60" i="56"/>
  <c r="H60" i="56"/>
  <c r="G60" i="56"/>
  <c r="F60" i="56"/>
  <c r="E60" i="56"/>
  <c r="D59" i="56"/>
  <c r="C59" i="56" s="1"/>
  <c r="D58" i="56"/>
  <c r="W57" i="56"/>
  <c r="V57" i="56"/>
  <c r="U57" i="56"/>
  <c r="T57" i="56"/>
  <c r="S57" i="56"/>
  <c r="R57" i="56"/>
  <c r="Q57" i="56"/>
  <c r="P57" i="56"/>
  <c r="O57" i="56"/>
  <c r="N57" i="56"/>
  <c r="M57" i="56"/>
  <c r="L57" i="56"/>
  <c r="K57" i="56"/>
  <c r="J57" i="56"/>
  <c r="I57" i="56"/>
  <c r="H57" i="56"/>
  <c r="G57" i="56"/>
  <c r="F57" i="56"/>
  <c r="E57" i="56"/>
  <c r="D56" i="56"/>
  <c r="C56" i="56" s="1"/>
  <c r="Y56" i="56" s="1"/>
  <c r="D55" i="56"/>
  <c r="D54" i="56"/>
  <c r="C54" i="56" s="1"/>
  <c r="W53" i="56"/>
  <c r="V53" i="56"/>
  <c r="U53" i="56"/>
  <c r="T53" i="56"/>
  <c r="S53" i="56"/>
  <c r="R53" i="56"/>
  <c r="Q53" i="56"/>
  <c r="P53" i="56"/>
  <c r="O53" i="56"/>
  <c r="N53" i="56"/>
  <c r="M53" i="56"/>
  <c r="L53" i="56"/>
  <c r="K53" i="56"/>
  <c r="J53" i="56"/>
  <c r="I53" i="56"/>
  <c r="H53" i="56"/>
  <c r="G53" i="56"/>
  <c r="F53" i="56"/>
  <c r="E53" i="56"/>
  <c r="D52" i="56"/>
  <c r="C52" i="56" s="1"/>
  <c r="D51" i="56"/>
  <c r="D50" i="56"/>
  <c r="W49" i="56"/>
  <c r="V49" i="56"/>
  <c r="U49" i="56"/>
  <c r="T49" i="56"/>
  <c r="S49" i="56"/>
  <c r="R49" i="56"/>
  <c r="Q49" i="56"/>
  <c r="P49" i="56"/>
  <c r="O49" i="56"/>
  <c r="N49" i="56"/>
  <c r="M49" i="56"/>
  <c r="L49" i="56"/>
  <c r="K49" i="56"/>
  <c r="J49" i="56"/>
  <c r="I49" i="56"/>
  <c r="H49" i="56"/>
  <c r="G49" i="56"/>
  <c r="F49" i="56"/>
  <c r="E49" i="56"/>
  <c r="D48" i="56"/>
  <c r="C48" i="56" s="1"/>
  <c r="D47" i="56"/>
  <c r="D46" i="56" s="1"/>
  <c r="W46" i="56"/>
  <c r="V46" i="56"/>
  <c r="U46" i="56"/>
  <c r="T46" i="56"/>
  <c r="S46" i="56"/>
  <c r="R46" i="56"/>
  <c r="Q46" i="56"/>
  <c r="P46" i="56"/>
  <c r="O46" i="56"/>
  <c r="N46" i="56"/>
  <c r="M46" i="56"/>
  <c r="L46" i="56"/>
  <c r="K46" i="56"/>
  <c r="J46" i="56"/>
  <c r="I46" i="56"/>
  <c r="H46" i="56"/>
  <c r="G46" i="56"/>
  <c r="F46" i="56"/>
  <c r="E46" i="56"/>
  <c r="D45" i="56"/>
  <c r="C45" i="56" s="1"/>
  <c r="W44" i="56"/>
  <c r="V44" i="56"/>
  <c r="U44" i="56"/>
  <c r="T44" i="56"/>
  <c r="S44" i="56"/>
  <c r="R44" i="56"/>
  <c r="Q44" i="56"/>
  <c r="P44" i="56"/>
  <c r="O44" i="56"/>
  <c r="N44" i="56"/>
  <c r="M44" i="56"/>
  <c r="L44" i="56"/>
  <c r="K44" i="56"/>
  <c r="J44" i="56"/>
  <c r="I44" i="56"/>
  <c r="H44" i="56"/>
  <c r="G44" i="56"/>
  <c r="F44" i="56"/>
  <c r="E44" i="56"/>
  <c r="D43" i="56"/>
  <c r="C43" i="56" s="1"/>
  <c r="Z43" i="56" s="1"/>
  <c r="D42" i="56"/>
  <c r="C42" i="56" s="1"/>
  <c r="D41" i="56"/>
  <c r="C41" i="56" s="1"/>
  <c r="D40" i="56"/>
  <c r="W39" i="56"/>
  <c r="V39" i="56"/>
  <c r="U39" i="56"/>
  <c r="T39" i="56"/>
  <c r="S39" i="56"/>
  <c r="R39" i="56"/>
  <c r="Q39" i="56"/>
  <c r="P39" i="56"/>
  <c r="O39" i="56"/>
  <c r="N39" i="56"/>
  <c r="M39" i="56"/>
  <c r="L39" i="56"/>
  <c r="K39" i="56"/>
  <c r="J39" i="56"/>
  <c r="I39" i="56"/>
  <c r="H39" i="56"/>
  <c r="G39" i="56"/>
  <c r="F39" i="56"/>
  <c r="E39" i="56"/>
  <c r="D38" i="56"/>
  <c r="C38" i="56" s="1"/>
  <c r="Y38" i="56" s="1"/>
  <c r="D37" i="56"/>
  <c r="W36" i="56"/>
  <c r="V36" i="56"/>
  <c r="U36" i="56"/>
  <c r="T36" i="56"/>
  <c r="S36" i="56"/>
  <c r="R36" i="56"/>
  <c r="Q36" i="56"/>
  <c r="P36" i="56"/>
  <c r="O36" i="56"/>
  <c r="N36" i="56"/>
  <c r="M36" i="56"/>
  <c r="L36" i="56"/>
  <c r="K36" i="56"/>
  <c r="J36" i="56"/>
  <c r="I36" i="56"/>
  <c r="H36" i="56"/>
  <c r="G36" i="56"/>
  <c r="F36" i="56"/>
  <c r="E36" i="56"/>
  <c r="X35" i="56"/>
  <c r="D35" i="56"/>
  <c r="C35" i="56" s="1"/>
  <c r="X34" i="56"/>
  <c r="D34" i="56"/>
  <c r="C34" i="56" s="1"/>
  <c r="Y34" i="56" s="1"/>
  <c r="X33" i="56"/>
  <c r="D33" i="56"/>
  <c r="C33" i="56" s="1"/>
  <c r="X32" i="56"/>
  <c r="D32" i="56"/>
  <c r="X31" i="56"/>
  <c r="D31" i="56"/>
  <c r="C31" i="56" s="1"/>
  <c r="Y31" i="56" s="1"/>
  <c r="X30" i="56"/>
  <c r="D30" i="56"/>
  <c r="C30" i="56" s="1"/>
  <c r="X29" i="56"/>
  <c r="D29" i="56"/>
  <c r="C29" i="56" s="1"/>
  <c r="X28" i="56"/>
  <c r="D28" i="56"/>
  <c r="C28" i="56" s="1"/>
  <c r="Y28" i="56" s="1"/>
  <c r="X27" i="56"/>
  <c r="D27" i="56"/>
  <c r="C27" i="56" s="1"/>
  <c r="X26" i="56"/>
  <c r="D26" i="56"/>
  <c r="C26" i="56" s="1"/>
  <c r="X25" i="56"/>
  <c r="D25" i="56"/>
  <c r="C25" i="56" s="1"/>
  <c r="X24" i="56"/>
  <c r="D24" i="56"/>
  <c r="C24" i="56" s="1"/>
  <c r="X23" i="56"/>
  <c r="D23" i="56"/>
  <c r="C23" i="56" s="1"/>
  <c r="Y23" i="56" s="1"/>
  <c r="X22" i="56"/>
  <c r="D22" i="56"/>
  <c r="C22" i="56" s="1"/>
  <c r="X21" i="56"/>
  <c r="D21" i="56"/>
  <c r="C21" i="56" s="1"/>
  <c r="Y21" i="56" s="1"/>
  <c r="X20" i="56"/>
  <c r="D20" i="56"/>
  <c r="C20" i="56" s="1"/>
  <c r="Y20" i="56" s="1"/>
  <c r="X19" i="56"/>
  <c r="D19" i="56"/>
  <c r="C19" i="56" s="1"/>
  <c r="Y19" i="56" s="1"/>
  <c r="D18" i="56"/>
  <c r="W17" i="56"/>
  <c r="V17" i="56"/>
  <c r="U17" i="56"/>
  <c r="T17" i="56"/>
  <c r="S17" i="56"/>
  <c r="R17" i="56"/>
  <c r="Q17" i="56"/>
  <c r="P17" i="56"/>
  <c r="O17" i="56"/>
  <c r="N17" i="56"/>
  <c r="M17" i="56"/>
  <c r="L17" i="56"/>
  <c r="K17" i="56"/>
  <c r="J17" i="56"/>
  <c r="I17" i="56"/>
  <c r="H17" i="56"/>
  <c r="G17" i="56"/>
  <c r="F17" i="56"/>
  <c r="E17" i="56"/>
  <c r="W16" i="56"/>
  <c r="V16" i="56"/>
  <c r="U16" i="56"/>
  <c r="T16" i="56"/>
  <c r="S16" i="56"/>
  <c r="R16" i="56"/>
  <c r="Q16" i="56"/>
  <c r="P16" i="56"/>
  <c r="O16" i="56"/>
  <c r="N16" i="56"/>
  <c r="M16" i="56"/>
  <c r="L16" i="56"/>
  <c r="K16" i="56"/>
  <c r="J16" i="56"/>
  <c r="I16" i="56"/>
  <c r="H16" i="56"/>
  <c r="G16" i="56"/>
  <c r="F16" i="56"/>
  <c r="E16" i="56"/>
  <c r="D14" i="56"/>
  <c r="C14" i="56" s="1"/>
  <c r="D13" i="56"/>
  <c r="X12" i="56"/>
  <c r="D12" i="56"/>
  <c r="C12" i="56" s="1"/>
  <c r="X36" i="58"/>
  <c r="E62" i="59"/>
  <c r="D43" i="59"/>
  <c r="D64" i="59"/>
  <c r="D59" i="59"/>
  <c r="C58" i="59"/>
  <c r="Y25" i="58"/>
  <c r="C63" i="59"/>
  <c r="C62" i="59" s="1"/>
  <c r="D62" i="59"/>
  <c r="C29" i="59"/>
  <c r="C55" i="56"/>
  <c r="Y55" i="56" s="1"/>
  <c r="C66" i="57"/>
  <c r="Y66" i="57" s="1"/>
  <c r="X63" i="57"/>
  <c r="F16" i="59"/>
  <c r="Y27" i="58"/>
  <c r="AB21" i="59" l="1"/>
  <c r="AB33" i="59"/>
  <c r="G45" i="59"/>
  <c r="G48" i="59"/>
  <c r="E64" i="59"/>
  <c r="X60" i="57"/>
  <c r="AB29" i="59"/>
  <c r="Z35" i="56"/>
  <c r="Z25" i="57"/>
  <c r="Z56" i="58"/>
  <c r="D45" i="59"/>
  <c r="D56" i="59"/>
  <c r="Y31" i="57"/>
  <c r="Z14" i="58"/>
  <c r="C26" i="59"/>
  <c r="AB26" i="59"/>
  <c r="AB28" i="59"/>
  <c r="AB32" i="59"/>
  <c r="C36" i="59"/>
  <c r="C40" i="59"/>
  <c r="AB49" i="59"/>
  <c r="X53" i="58"/>
  <c r="Z35" i="57"/>
  <c r="C61" i="59"/>
  <c r="C59" i="59" s="1"/>
  <c r="D60" i="57"/>
  <c r="Z20" i="58"/>
  <c r="Z28" i="58"/>
  <c r="C31" i="59"/>
  <c r="C33" i="59"/>
  <c r="X17" i="58"/>
  <c r="AB19" i="59"/>
  <c r="AB58" i="59"/>
  <c r="F56" i="59"/>
  <c r="E45" i="59"/>
  <c r="C42" i="59"/>
  <c r="F35" i="59"/>
  <c r="G35" i="59"/>
  <c r="E35" i="59"/>
  <c r="C18" i="59"/>
  <c r="AB18" i="59" s="1"/>
  <c r="C20" i="59"/>
  <c r="C22" i="59"/>
  <c r="C28" i="59"/>
  <c r="C19" i="59"/>
  <c r="C23" i="59"/>
  <c r="C25" i="59"/>
  <c r="C27" i="59"/>
  <c r="AB27" i="59" s="1"/>
  <c r="C11" i="59"/>
  <c r="F52" i="59"/>
  <c r="C49" i="59"/>
  <c r="E48" i="59"/>
  <c r="F48" i="59"/>
  <c r="C47" i="59"/>
  <c r="H9" i="59"/>
  <c r="X9" i="59"/>
  <c r="W9" i="59"/>
  <c r="C39" i="59"/>
  <c r="AB39" i="59" s="1"/>
  <c r="C41" i="59"/>
  <c r="D15" i="59"/>
  <c r="N9" i="59"/>
  <c r="E15" i="59"/>
  <c r="E16" i="59"/>
  <c r="Z62" i="58"/>
  <c r="Z22" i="58"/>
  <c r="Z32" i="58"/>
  <c r="D57" i="58"/>
  <c r="D60" i="58"/>
  <c r="Y59" i="58"/>
  <c r="L10" i="58"/>
  <c r="Z19" i="58"/>
  <c r="Z66" i="58"/>
  <c r="D65" i="58"/>
  <c r="Y65" i="58" s="1"/>
  <c r="H10" i="58"/>
  <c r="D63" i="58"/>
  <c r="Y63" i="58" s="1"/>
  <c r="C61" i="58"/>
  <c r="Z61" i="58" s="1"/>
  <c r="X57" i="58"/>
  <c r="Z52" i="58"/>
  <c r="M10" i="58"/>
  <c r="X46" i="58"/>
  <c r="S10" i="58"/>
  <c r="Z41" i="58"/>
  <c r="W10" i="58"/>
  <c r="Y9" i="58"/>
  <c r="Z66" i="57"/>
  <c r="D63" i="57"/>
  <c r="D53" i="57"/>
  <c r="Z50" i="57"/>
  <c r="C65" i="57"/>
  <c r="Y65" i="57" s="1"/>
  <c r="D46" i="57"/>
  <c r="H10" i="57"/>
  <c r="X39" i="57"/>
  <c r="M10" i="57"/>
  <c r="D39" i="57"/>
  <c r="Z9" i="57"/>
  <c r="Y9" i="57"/>
  <c r="L10" i="56"/>
  <c r="D53" i="56"/>
  <c r="D44" i="56"/>
  <c r="X60" i="56"/>
  <c r="Z59" i="56"/>
  <c r="X57" i="56"/>
  <c r="X53" i="56"/>
  <c r="X46" i="56"/>
  <c r="X39" i="56"/>
  <c r="C64" i="56"/>
  <c r="C63" i="56" s="1"/>
  <c r="Z63" i="56" s="1"/>
  <c r="X49" i="56"/>
  <c r="Z48" i="56"/>
  <c r="Z41" i="56"/>
  <c r="W10" i="56"/>
  <c r="X36" i="56"/>
  <c r="Z22" i="56"/>
  <c r="Z29" i="56"/>
  <c r="Z12" i="56"/>
  <c r="C55" i="59"/>
  <c r="E52" i="59"/>
  <c r="C50" i="59"/>
  <c r="C51" i="59"/>
  <c r="D48" i="59"/>
  <c r="T9" i="59"/>
  <c r="F38" i="59"/>
  <c r="G38" i="59"/>
  <c r="R9" i="59"/>
  <c r="D38" i="59"/>
  <c r="L9" i="59"/>
  <c r="E38" i="59"/>
  <c r="U9" i="59"/>
  <c r="C24" i="59"/>
  <c r="G15" i="59"/>
  <c r="J9" i="59"/>
  <c r="Z9" i="59"/>
  <c r="O9" i="59"/>
  <c r="V9" i="59"/>
  <c r="G16" i="59"/>
  <c r="C8" i="59"/>
  <c r="AB8" i="59" s="1"/>
  <c r="X60" i="58"/>
  <c r="C57" i="58"/>
  <c r="Z51" i="58"/>
  <c r="X49" i="58"/>
  <c r="P10" i="58"/>
  <c r="X39" i="58"/>
  <c r="Z43" i="58"/>
  <c r="N10" i="58"/>
  <c r="Z37" i="58"/>
  <c r="T10" i="58"/>
  <c r="Z27" i="58"/>
  <c r="Z35" i="58"/>
  <c r="Z30" i="58"/>
  <c r="U10" i="58"/>
  <c r="Q10" i="58"/>
  <c r="X16" i="58"/>
  <c r="V10" i="58"/>
  <c r="O10" i="58"/>
  <c r="K10" i="58"/>
  <c r="Y62" i="58"/>
  <c r="Y54" i="58"/>
  <c r="D53" i="58"/>
  <c r="Y52" i="58"/>
  <c r="I10" i="58"/>
  <c r="C45" i="58"/>
  <c r="Z45" i="58" s="1"/>
  <c r="D39" i="58"/>
  <c r="Y41" i="58"/>
  <c r="C40" i="58"/>
  <c r="Z40" i="58" s="1"/>
  <c r="Y32" i="58"/>
  <c r="Y30" i="58"/>
  <c r="J10" i="58"/>
  <c r="Z33" i="58"/>
  <c r="Y31" i="58"/>
  <c r="Y66" i="58"/>
  <c r="Z65" i="58"/>
  <c r="Y55" i="58"/>
  <c r="F10" i="58"/>
  <c r="D49" i="58"/>
  <c r="Y51" i="58"/>
  <c r="Z48" i="58"/>
  <c r="Y48" i="58"/>
  <c r="D46" i="58"/>
  <c r="E10" i="58"/>
  <c r="Z42" i="58"/>
  <c r="Y42" i="58"/>
  <c r="Y43" i="58"/>
  <c r="Z38" i="58"/>
  <c r="Y38" i="58"/>
  <c r="G10" i="58"/>
  <c r="Z21" i="58"/>
  <c r="Y21" i="58"/>
  <c r="Y23" i="58"/>
  <c r="Z23" i="58"/>
  <c r="C17" i="58"/>
  <c r="Z17" i="58" s="1"/>
  <c r="Z18" i="58"/>
  <c r="Z26" i="58"/>
  <c r="Y26" i="58"/>
  <c r="Y34" i="58"/>
  <c r="Z34" i="58"/>
  <c r="Y20" i="58"/>
  <c r="C24" i="58"/>
  <c r="Z24" i="58" s="1"/>
  <c r="Y18" i="58"/>
  <c r="Y35" i="58"/>
  <c r="D17" i="58"/>
  <c r="Z12" i="58"/>
  <c r="Y14" i="58"/>
  <c r="Z14" i="57"/>
  <c r="Y14" i="57"/>
  <c r="N10" i="57"/>
  <c r="X49" i="57"/>
  <c r="Y41" i="57"/>
  <c r="L10" i="57"/>
  <c r="R10" i="57"/>
  <c r="Y23" i="57"/>
  <c r="P10" i="57"/>
  <c r="V10" i="57"/>
  <c r="T10" i="57"/>
  <c r="O10" i="57"/>
  <c r="W10" i="57"/>
  <c r="U10" i="57"/>
  <c r="K10" i="57"/>
  <c r="D57" i="57"/>
  <c r="C54" i="57"/>
  <c r="C53" i="57" s="1"/>
  <c r="Y53" i="57" s="1"/>
  <c r="Z42" i="57"/>
  <c r="Z38" i="57"/>
  <c r="Z19" i="57"/>
  <c r="Y19" i="57"/>
  <c r="Z28" i="57"/>
  <c r="J10" i="57"/>
  <c r="D17" i="57"/>
  <c r="I10" i="57"/>
  <c r="Y21" i="57"/>
  <c r="C61" i="57"/>
  <c r="C57" i="57"/>
  <c r="Z59" i="57"/>
  <c r="Y59" i="57"/>
  <c r="D49" i="57"/>
  <c r="Z48" i="57"/>
  <c r="Y47" i="57"/>
  <c r="Z47" i="57"/>
  <c r="C45" i="57"/>
  <c r="Y43" i="57"/>
  <c r="C40" i="57"/>
  <c r="C36" i="57"/>
  <c r="G10" i="57"/>
  <c r="E10" i="57"/>
  <c r="Z26" i="57"/>
  <c r="Z18" i="57"/>
  <c r="Y35" i="57"/>
  <c r="Z22" i="57"/>
  <c r="Y25" i="57"/>
  <c r="Y12" i="57"/>
  <c r="O10" i="56"/>
  <c r="S10" i="56"/>
  <c r="P10" i="56"/>
  <c r="Z42" i="56"/>
  <c r="V10" i="56"/>
  <c r="Z24" i="56"/>
  <c r="Z25" i="56"/>
  <c r="Z26" i="56"/>
  <c r="Q10" i="56"/>
  <c r="U10" i="56"/>
  <c r="N10" i="56"/>
  <c r="X16" i="56"/>
  <c r="R10" i="56"/>
  <c r="Y26" i="56"/>
  <c r="M10" i="56"/>
  <c r="Z20" i="56"/>
  <c r="J10" i="56"/>
  <c r="Y41" i="56"/>
  <c r="Y43" i="56"/>
  <c r="Z27" i="56"/>
  <c r="Y27" i="56"/>
  <c r="Y29" i="56"/>
  <c r="Y24" i="56"/>
  <c r="Z23" i="56"/>
  <c r="C66" i="56"/>
  <c r="Y66" i="56" s="1"/>
  <c r="Z64" i="56"/>
  <c r="Y61" i="56"/>
  <c r="D60" i="56"/>
  <c r="Z56" i="56"/>
  <c r="Z55" i="56"/>
  <c r="G10" i="56"/>
  <c r="Y45" i="56"/>
  <c r="C44" i="56"/>
  <c r="Z44" i="56" s="1"/>
  <c r="Z45" i="56"/>
  <c r="F10" i="56"/>
  <c r="Y30" i="56"/>
  <c r="Z30" i="56"/>
  <c r="Z33" i="56"/>
  <c r="Y33" i="56"/>
  <c r="D17" i="56"/>
  <c r="Z34" i="56"/>
  <c r="E10" i="56"/>
  <c r="Y25" i="56"/>
  <c r="Z14" i="56"/>
  <c r="Y12" i="56"/>
  <c r="C53" i="56"/>
  <c r="Z53" i="56" s="1"/>
  <c r="Z54" i="56"/>
  <c r="Y50" i="58"/>
  <c r="C49" i="58"/>
  <c r="Z50" i="58"/>
  <c r="Z63" i="58"/>
  <c r="C46" i="58"/>
  <c r="Z47" i="58"/>
  <c r="Y47" i="58"/>
  <c r="Z56" i="57"/>
  <c r="Y42" i="56"/>
  <c r="Z61" i="56"/>
  <c r="C60" i="56"/>
  <c r="Y52" i="57"/>
  <c r="Y62" i="57"/>
  <c r="Z62" i="57"/>
  <c r="M9" i="59"/>
  <c r="C30" i="59"/>
  <c r="AB30" i="59" s="1"/>
  <c r="AA9" i="59"/>
  <c r="C53" i="59"/>
  <c r="D52" i="59"/>
  <c r="Z30" i="57"/>
  <c r="C32" i="56"/>
  <c r="Y32" i="56" s="1"/>
  <c r="Y48" i="56"/>
  <c r="Z29" i="57"/>
  <c r="D16" i="58"/>
  <c r="C53" i="58"/>
  <c r="D36" i="58"/>
  <c r="Z64" i="57"/>
  <c r="H10" i="56"/>
  <c r="K10" i="56"/>
  <c r="Q10" i="57"/>
  <c r="Y30" i="57"/>
  <c r="Y48" i="57"/>
  <c r="C46" i="57"/>
  <c r="C12" i="59"/>
  <c r="AB12" i="59" s="1"/>
  <c r="S9" i="59"/>
  <c r="C13" i="58"/>
  <c r="Y13" i="58" s="1"/>
  <c r="X36" i="57"/>
  <c r="Z37" i="57"/>
  <c r="Z24" i="57"/>
  <c r="C20" i="57"/>
  <c r="Z20" i="57" s="1"/>
  <c r="D16" i="57"/>
  <c r="Y64" i="58"/>
  <c r="Y29" i="58"/>
  <c r="Z64" i="58"/>
  <c r="C36" i="58"/>
  <c r="Z36" i="58" s="1"/>
  <c r="C63" i="57"/>
  <c r="Z63" i="57" s="1"/>
  <c r="Y14" i="56"/>
  <c r="D39" i="56"/>
  <c r="C40" i="56"/>
  <c r="C58" i="56"/>
  <c r="D57" i="56"/>
  <c r="C17" i="59"/>
  <c r="AB17" i="59" s="1"/>
  <c r="Z38" i="56"/>
  <c r="Z31" i="58"/>
  <c r="Z51" i="57"/>
  <c r="Y51" i="57"/>
  <c r="Z28" i="56"/>
  <c r="C13" i="57"/>
  <c r="Y13" i="57" s="1"/>
  <c r="Z21" i="57"/>
  <c r="X16" i="57"/>
  <c r="Y37" i="58"/>
  <c r="Z34" i="57"/>
  <c r="Y59" i="56"/>
  <c r="Y62" i="56"/>
  <c r="Z62" i="56"/>
  <c r="I10" i="56"/>
  <c r="T10" i="56"/>
  <c r="C18" i="56"/>
  <c r="Y18" i="56" s="1"/>
  <c r="D16" i="56"/>
  <c r="Z21" i="56"/>
  <c r="Y54" i="56"/>
  <c r="S10" i="57"/>
  <c r="Z27" i="57"/>
  <c r="Z32" i="57"/>
  <c r="Y32" i="57"/>
  <c r="I9" i="59"/>
  <c r="Q9" i="59"/>
  <c r="Y9" i="59"/>
  <c r="G52" i="59"/>
  <c r="E56" i="59"/>
  <c r="C57" i="59"/>
  <c r="C56" i="59" s="1"/>
  <c r="C9" i="56"/>
  <c r="Z9" i="56" s="1"/>
  <c r="Z55" i="57"/>
  <c r="X53" i="57"/>
  <c r="X46" i="57"/>
  <c r="C47" i="56"/>
  <c r="Y47" i="56" s="1"/>
  <c r="C51" i="56"/>
  <c r="Z51" i="56" s="1"/>
  <c r="X17" i="57"/>
  <c r="D35" i="59"/>
  <c r="C37" i="59"/>
  <c r="C35" i="59" s="1"/>
  <c r="Y28" i="58"/>
  <c r="Y56" i="58"/>
  <c r="Y35" i="56"/>
  <c r="C13" i="56"/>
  <c r="Y22" i="56"/>
  <c r="C37" i="56"/>
  <c r="D36" i="56"/>
  <c r="C33" i="57"/>
  <c r="Z33" i="57" s="1"/>
  <c r="D36" i="57"/>
  <c r="Y37" i="57"/>
  <c r="Y63" i="56"/>
  <c r="Z19" i="56"/>
  <c r="X17" i="56"/>
  <c r="Z31" i="56"/>
  <c r="Y52" i="56"/>
  <c r="Z52" i="56"/>
  <c r="F10" i="57"/>
  <c r="Y50" i="57"/>
  <c r="C49" i="57"/>
  <c r="R10" i="58"/>
  <c r="K9" i="59"/>
  <c r="P9" i="59"/>
  <c r="C46" i="59"/>
  <c r="C45" i="59" s="1"/>
  <c r="C54" i="59"/>
  <c r="D49" i="56"/>
  <c r="C50" i="56"/>
  <c r="Y50" i="56" s="1"/>
  <c r="E9" i="59" l="1"/>
  <c r="AB56" i="59"/>
  <c r="AB38" i="59"/>
  <c r="Z49" i="57"/>
  <c r="Z65" i="57"/>
  <c r="C48" i="59"/>
  <c r="AB48" i="59" s="1"/>
  <c r="F9" i="59"/>
  <c r="C38" i="59"/>
  <c r="G9" i="59"/>
  <c r="Z46" i="58"/>
  <c r="C16" i="58"/>
  <c r="Z16" i="58" s="1"/>
  <c r="C60" i="58"/>
  <c r="Z60" i="58" s="1"/>
  <c r="Y61" i="58"/>
  <c r="X10" i="58"/>
  <c r="Y60" i="58"/>
  <c r="Z57" i="58"/>
  <c r="Y40" i="58"/>
  <c r="Y46" i="57"/>
  <c r="Y60" i="56"/>
  <c r="Y64" i="56"/>
  <c r="X10" i="56"/>
  <c r="Y9" i="56"/>
  <c r="D9" i="59"/>
  <c r="Y57" i="58"/>
  <c r="Y46" i="58"/>
  <c r="C44" i="58"/>
  <c r="Z44" i="58" s="1"/>
  <c r="C39" i="58"/>
  <c r="Y49" i="58"/>
  <c r="Y45" i="58"/>
  <c r="Y17" i="58"/>
  <c r="D10" i="58"/>
  <c r="C10" i="58" s="1"/>
  <c r="Y10" i="58" s="1"/>
  <c r="Y24" i="58"/>
  <c r="Y54" i="57"/>
  <c r="Z54" i="57"/>
  <c r="Y36" i="57"/>
  <c r="Z36" i="57"/>
  <c r="Z61" i="57"/>
  <c r="C60" i="57"/>
  <c r="Y61" i="57"/>
  <c r="Z57" i="57"/>
  <c r="Y57" i="57"/>
  <c r="Z53" i="57"/>
  <c r="Z46" i="57"/>
  <c r="Y45" i="57"/>
  <c r="Z45" i="57"/>
  <c r="C44" i="57"/>
  <c r="Z40" i="57"/>
  <c r="C39" i="57"/>
  <c r="Y40" i="57"/>
  <c r="C16" i="57"/>
  <c r="Y16" i="57" s="1"/>
  <c r="C17" i="57"/>
  <c r="Y17" i="57" s="1"/>
  <c r="Y20" i="57"/>
  <c r="Z60" i="56"/>
  <c r="Y44" i="56"/>
  <c r="Z32" i="56"/>
  <c r="Z66" i="56"/>
  <c r="C65" i="56"/>
  <c r="C39" i="56"/>
  <c r="Z39" i="56" s="1"/>
  <c r="Z40" i="56"/>
  <c r="Y53" i="56"/>
  <c r="Z13" i="56"/>
  <c r="Y33" i="57"/>
  <c r="Y51" i="56"/>
  <c r="D10" i="56"/>
  <c r="Y40" i="56"/>
  <c r="Y13" i="56"/>
  <c r="C57" i="56"/>
  <c r="Z57" i="56" s="1"/>
  <c r="Z50" i="56"/>
  <c r="C49" i="56"/>
  <c r="Z49" i="56" s="1"/>
  <c r="Y63" i="57"/>
  <c r="C52" i="59"/>
  <c r="Z13" i="57"/>
  <c r="C46" i="56"/>
  <c r="Z47" i="56"/>
  <c r="C17" i="56"/>
  <c r="Y17" i="56" s="1"/>
  <c r="Z18" i="56"/>
  <c r="C16" i="56"/>
  <c r="Z16" i="56" s="1"/>
  <c r="Y36" i="58"/>
  <c r="C36" i="56"/>
  <c r="Z36" i="56" s="1"/>
  <c r="Z37" i="56"/>
  <c r="Y37" i="56"/>
  <c r="Z13" i="58"/>
  <c r="Y53" i="58"/>
  <c r="Z53" i="58"/>
  <c r="D10" i="57"/>
  <c r="X10" i="57"/>
  <c r="C15" i="59"/>
  <c r="C16" i="59"/>
  <c r="AB16" i="59" s="1"/>
  <c r="Y16" i="58"/>
  <c r="Y49" i="57"/>
  <c r="Z49" i="58"/>
  <c r="Y44" i="58" l="1"/>
  <c r="Y39" i="58"/>
  <c r="Z39" i="58"/>
  <c r="Z16" i="57"/>
  <c r="Y60" i="57"/>
  <c r="Z60" i="57"/>
  <c r="Z44" i="57"/>
  <c r="Y44" i="57"/>
  <c r="Y39" i="57"/>
  <c r="Z39" i="57"/>
  <c r="Z17" i="57"/>
  <c r="Y39" i="56"/>
  <c r="Z65" i="56"/>
  <c r="Y65" i="56"/>
  <c r="Y49" i="56"/>
  <c r="Y36" i="56"/>
  <c r="Y16" i="56"/>
  <c r="Z17" i="56"/>
  <c r="Z46" i="56"/>
  <c r="Y46" i="56"/>
  <c r="C9" i="59"/>
  <c r="AB15" i="59"/>
  <c r="Z10" i="58"/>
  <c r="C10" i="56"/>
  <c r="Y10" i="56" s="1"/>
  <c r="Y57" i="56"/>
  <c r="C10" i="57"/>
  <c r="Y10" i="57" s="1"/>
  <c r="Z10" i="57" l="1"/>
  <c r="Z10" i="56"/>
</calcChain>
</file>

<file path=xl/sharedStrings.xml><?xml version="1.0" encoding="utf-8"?>
<sst xmlns="http://schemas.openxmlformats.org/spreadsheetml/2006/main" count="615" uniqueCount="144">
  <si>
    <t>計</t>
  </si>
  <si>
    <t>(単位：人)</t>
  </si>
  <si>
    <t xml:space="preserve"> </t>
    <phoneticPr fontId="4"/>
  </si>
  <si>
    <t>青葉区</t>
  </si>
  <si>
    <t>宮城野区</t>
  </si>
  <si>
    <t>若林区</t>
  </si>
  <si>
    <t>太白区</t>
  </si>
  <si>
    <t>泉区</t>
  </si>
  <si>
    <t>石巻市</t>
  </si>
  <si>
    <t>気仙沼市</t>
  </si>
  <si>
    <t>白石市</t>
  </si>
  <si>
    <t>名取市</t>
  </si>
  <si>
    <t>角田市</t>
  </si>
  <si>
    <t>多賀城市</t>
  </si>
  <si>
    <t>岩沼市</t>
  </si>
  <si>
    <t>蔵王町</t>
  </si>
  <si>
    <t>七ヶ宿町</t>
  </si>
  <si>
    <t>村田町</t>
    <rPh sb="0" eb="3">
      <t>ムラタチョウ</t>
    </rPh>
    <phoneticPr fontId="4"/>
  </si>
  <si>
    <t>柴田町</t>
    <rPh sb="0" eb="3">
      <t>シバタチョウ</t>
    </rPh>
    <phoneticPr fontId="4"/>
  </si>
  <si>
    <t>川崎町</t>
    <rPh sb="0" eb="3">
      <t>カワサキチョウ</t>
    </rPh>
    <phoneticPr fontId="4"/>
  </si>
  <si>
    <t>丸森町</t>
  </si>
  <si>
    <t>亘理町</t>
  </si>
  <si>
    <t>山元町</t>
  </si>
  <si>
    <t>松島町</t>
  </si>
  <si>
    <t>七ヶ浜町</t>
  </si>
  <si>
    <t>利府町</t>
  </si>
  <si>
    <t>大和町</t>
  </si>
  <si>
    <t>大郷町</t>
  </si>
  <si>
    <t>大衡村</t>
  </si>
  <si>
    <t>色麻町</t>
  </si>
  <si>
    <t>涌谷町</t>
  </si>
  <si>
    <t>女川町</t>
  </si>
  <si>
    <t>大河原町</t>
  </si>
  <si>
    <t>村田町</t>
  </si>
  <si>
    <t>柴田町</t>
  </si>
  <si>
    <t>川崎町</t>
  </si>
  <si>
    <t>伊 具 郡 計</t>
  </si>
  <si>
    <t>加美町</t>
    <rPh sb="0" eb="2">
      <t>カミ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</si>
  <si>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</si>
  <si>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</si>
  <si>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全日制</t>
    <rPh sb="0" eb="3">
      <t>ゼンニチセイ</t>
    </rPh>
    <phoneticPr fontId="4"/>
  </si>
  <si>
    <t>定時制</t>
    <rPh sb="0" eb="3">
      <t>テイジセイ</t>
    </rPh>
    <phoneticPr fontId="4"/>
  </si>
  <si>
    <t>登米市</t>
    <rPh sb="0" eb="2">
      <t>トメ</t>
    </rPh>
    <rPh sb="2" eb="3">
      <t>シ</t>
    </rPh>
    <phoneticPr fontId="4"/>
  </si>
  <si>
    <t>登米市</t>
  </si>
  <si>
    <t>栗原市</t>
    <rPh sb="0" eb="2">
      <t>クリハラ</t>
    </rPh>
    <rPh sb="2" eb="3">
      <t>シ</t>
    </rPh>
    <phoneticPr fontId="4"/>
  </si>
  <si>
    <t>栗原市</t>
  </si>
  <si>
    <t>東松島市</t>
    <rPh sb="0" eb="1">
      <t>ヒガシ</t>
    </rPh>
    <rPh sb="1" eb="3">
      <t>マツシマ</t>
    </rPh>
    <rPh sb="3" eb="4">
      <t>シ</t>
    </rPh>
    <phoneticPr fontId="4"/>
  </si>
  <si>
    <t>東松島市</t>
  </si>
  <si>
    <t>大河原町</t>
    <rPh sb="0" eb="3">
      <t>オオカワラ</t>
    </rPh>
    <rPh sb="3" eb="4">
      <t>チョウ</t>
    </rPh>
    <phoneticPr fontId="4"/>
  </si>
  <si>
    <t>計</t>
    <rPh sb="0" eb="1">
      <t>ケイ</t>
    </rPh>
    <phoneticPr fontId="4"/>
  </si>
  <si>
    <t>&lt;中学校&gt;（男女計）</t>
    <rPh sb="1" eb="4">
      <t>チュウガッコウ</t>
    </rPh>
    <rPh sb="6" eb="8">
      <t>ダンジョ</t>
    </rPh>
    <rPh sb="8" eb="9">
      <t>ケイ</t>
    </rPh>
    <phoneticPr fontId="4"/>
  </si>
  <si>
    <t>国　　立</t>
    <rPh sb="0" eb="1">
      <t>クニ</t>
    </rPh>
    <rPh sb="3" eb="4">
      <t>タテ</t>
    </rPh>
    <phoneticPr fontId="4"/>
  </si>
  <si>
    <t>公　　立</t>
    <rPh sb="0" eb="1">
      <t>オオヤケ</t>
    </rPh>
    <rPh sb="3" eb="4">
      <t>タテ</t>
    </rPh>
    <phoneticPr fontId="4"/>
  </si>
  <si>
    <t>私　　立</t>
    <rPh sb="0" eb="1">
      <t>ワタシ</t>
    </rPh>
    <rPh sb="3" eb="4">
      <t>タテ</t>
    </rPh>
    <phoneticPr fontId="4"/>
  </si>
  <si>
    <t>専修学校
（一般課程）</t>
    <rPh sb="0" eb="2">
      <t>センシュウ</t>
    </rPh>
    <rPh sb="2" eb="4">
      <t>ガッコウ</t>
    </rPh>
    <rPh sb="6" eb="8">
      <t>イッパン</t>
    </rPh>
    <rPh sb="8" eb="10">
      <t>カテイ</t>
    </rPh>
    <phoneticPr fontId="4"/>
  </si>
  <si>
    <t>各種学校</t>
    <rPh sb="0" eb="2">
      <t>カクシュ</t>
    </rPh>
    <rPh sb="2" eb="4">
      <t>ガッコウ</t>
    </rPh>
    <phoneticPr fontId="4"/>
  </si>
  <si>
    <t>地域別</t>
    <rPh sb="0" eb="2">
      <t>チイキ</t>
    </rPh>
    <rPh sb="2" eb="3">
      <t>ベツ</t>
    </rPh>
    <phoneticPr fontId="4"/>
  </si>
  <si>
    <t>県内</t>
    <rPh sb="0" eb="2">
      <t>ケンナイ</t>
    </rPh>
    <phoneticPr fontId="4"/>
  </si>
  <si>
    <t>県外</t>
    <rPh sb="0" eb="2">
      <t>ケンガイ</t>
    </rPh>
    <phoneticPr fontId="4"/>
  </si>
  <si>
    <t>男女別</t>
    <rPh sb="0" eb="2">
      <t>ダンジョ</t>
    </rPh>
    <rPh sb="2" eb="3">
      <t>ベツ</t>
    </rPh>
    <phoneticPr fontId="4"/>
  </si>
  <si>
    <t>通信制</t>
    <rPh sb="0" eb="2">
      <t>ツウシン</t>
    </rPh>
    <rPh sb="2" eb="3">
      <t>セイ</t>
    </rPh>
    <phoneticPr fontId="4"/>
  </si>
  <si>
    <t>&lt;中学校&gt;（男）</t>
    <rPh sb="1" eb="4">
      <t>チュウガッコウ</t>
    </rPh>
    <rPh sb="6" eb="7">
      <t>オトコ</t>
    </rPh>
    <phoneticPr fontId="4"/>
  </si>
  <si>
    <t>&lt;中学校&gt;（女）</t>
    <rPh sb="1" eb="4">
      <t>チュウガッコウ</t>
    </rPh>
    <rPh sb="6" eb="7">
      <t>オンナ</t>
    </rPh>
    <phoneticPr fontId="4"/>
  </si>
  <si>
    <t>国　　立</t>
  </si>
  <si>
    <t>公　　立</t>
  </si>
  <si>
    <t>私　　立</t>
  </si>
  <si>
    <t>&lt;中学校&gt;</t>
    <rPh sb="1" eb="2">
      <t>チュウ</t>
    </rPh>
    <phoneticPr fontId="4"/>
  </si>
  <si>
    <t>仙台市計</t>
    <phoneticPr fontId="4"/>
  </si>
  <si>
    <t>塩竈市</t>
  </si>
  <si>
    <t>塩竈市</t>
    <rPh sb="0" eb="2">
      <t>シオガマ</t>
    </rPh>
    <phoneticPr fontId="4"/>
  </si>
  <si>
    <t>Ｆ
左記以外の者</t>
    <rPh sb="2" eb="4">
      <t>サキ</t>
    </rPh>
    <rPh sb="4" eb="6">
      <t>イガイ</t>
    </rPh>
    <rPh sb="7" eb="8">
      <t>モノ</t>
    </rPh>
    <phoneticPr fontId="4"/>
  </si>
  <si>
    <t>（つづき）</t>
    <phoneticPr fontId="4"/>
  </si>
  <si>
    <t>Ａ　高等学校等進学者</t>
    <phoneticPr fontId="4"/>
  </si>
  <si>
    <t>大崎市</t>
    <rPh sb="0" eb="2">
      <t>オオサキ</t>
    </rPh>
    <rPh sb="2" eb="3">
      <t>シ</t>
    </rPh>
    <phoneticPr fontId="4"/>
  </si>
  <si>
    <t>美里町</t>
    <rPh sb="0" eb="3">
      <t>ミサトチョウ</t>
    </rPh>
    <phoneticPr fontId="4"/>
  </si>
  <si>
    <t>南三陸町</t>
    <rPh sb="0" eb="1">
      <t>ミナミ</t>
    </rPh>
    <rPh sb="1" eb="4">
      <t>サンリクチョウ</t>
    </rPh>
    <phoneticPr fontId="4"/>
  </si>
  <si>
    <t>市 部 計</t>
    <phoneticPr fontId="4"/>
  </si>
  <si>
    <t>刈 田 郡 計</t>
    <phoneticPr fontId="4"/>
  </si>
  <si>
    <t>柴 田 郡 計</t>
    <phoneticPr fontId="4"/>
  </si>
  <si>
    <t>伊 具 郡 計</t>
    <phoneticPr fontId="4"/>
  </si>
  <si>
    <t>亘 理 郡 計</t>
    <phoneticPr fontId="4"/>
  </si>
  <si>
    <t>宮 城 郡 計</t>
    <phoneticPr fontId="4"/>
  </si>
  <si>
    <t>黒 川 郡 計</t>
    <phoneticPr fontId="4"/>
  </si>
  <si>
    <t>加 美 郡 計</t>
    <phoneticPr fontId="4"/>
  </si>
  <si>
    <t>遠 田 郡 計</t>
    <phoneticPr fontId="4"/>
  </si>
  <si>
    <t>牡 鹿 郡 計</t>
    <phoneticPr fontId="4"/>
  </si>
  <si>
    <t>本 吉 郡 計</t>
    <phoneticPr fontId="4"/>
  </si>
  <si>
    <t>高等専門
学校</t>
    <rPh sb="0" eb="2">
      <t>コウトウ</t>
    </rPh>
    <rPh sb="2" eb="4">
      <t>センモン</t>
    </rPh>
    <rPh sb="5" eb="7">
      <t>ガッコウ</t>
    </rPh>
    <phoneticPr fontId="4"/>
  </si>
  <si>
    <t>左記以外のもの</t>
    <rPh sb="0" eb="2">
      <t>サキ</t>
    </rPh>
    <rPh sb="2" eb="4">
      <t>イガイ</t>
    </rPh>
    <phoneticPr fontId="4"/>
  </si>
  <si>
    <t>男　女　別　・　地　域　別</t>
    <phoneticPr fontId="4"/>
  </si>
  <si>
    <t>県内</t>
    <rPh sb="0" eb="1">
      <t>ケン</t>
    </rPh>
    <rPh sb="1" eb="2">
      <t>ナイ</t>
    </rPh>
    <phoneticPr fontId="4"/>
  </si>
  <si>
    <t>県外</t>
    <rPh sb="0" eb="1">
      <t>ケン</t>
    </rPh>
    <rPh sb="1" eb="2">
      <t>ガイ</t>
    </rPh>
    <phoneticPr fontId="4"/>
  </si>
  <si>
    <t>区　　分</t>
    <phoneticPr fontId="4"/>
  </si>
  <si>
    <t>第１次産業</t>
    <rPh sb="0" eb="1">
      <t>ダイ</t>
    </rPh>
    <rPh sb="2" eb="3">
      <t>ジ</t>
    </rPh>
    <rPh sb="3" eb="5">
      <t>サンギョウ</t>
    </rPh>
    <phoneticPr fontId="4"/>
  </si>
  <si>
    <t>第２次産業</t>
    <rPh sb="0" eb="1">
      <t>ダイ</t>
    </rPh>
    <rPh sb="2" eb="3">
      <t>ジ</t>
    </rPh>
    <rPh sb="3" eb="5">
      <t>サンギョウ</t>
    </rPh>
    <phoneticPr fontId="4"/>
  </si>
  <si>
    <t>第３次産業</t>
    <rPh sb="0" eb="1">
      <t>ダイ</t>
    </rPh>
    <rPh sb="2" eb="3">
      <t>ジ</t>
    </rPh>
    <rPh sb="3" eb="5">
      <t>サンギョウ</t>
    </rPh>
    <phoneticPr fontId="4"/>
  </si>
  <si>
    <t>富谷市</t>
    <rPh sb="2" eb="3">
      <t>シ</t>
    </rPh>
    <phoneticPr fontId="12"/>
  </si>
  <si>
    <t>富谷市</t>
    <rPh sb="2" eb="3">
      <t>シ</t>
    </rPh>
    <phoneticPr fontId="4"/>
  </si>
  <si>
    <t>自営業主等(a)</t>
    <rPh sb="0" eb="3">
      <t>ジエイギョウ</t>
    </rPh>
    <rPh sb="3" eb="4">
      <t>ヌシ</t>
    </rPh>
    <rPh sb="4" eb="5">
      <t>トウ</t>
    </rPh>
    <phoneticPr fontId="4"/>
  </si>
  <si>
    <t>常用労働者</t>
    <rPh sb="0" eb="2">
      <t>ジョウヨウ</t>
    </rPh>
    <rPh sb="2" eb="5">
      <t>ロウドウシャ</t>
    </rPh>
    <phoneticPr fontId="4"/>
  </si>
  <si>
    <t>臨時
労働者</t>
    <rPh sb="0" eb="2">
      <t>リンジ</t>
    </rPh>
    <rPh sb="3" eb="6">
      <t>ロウドウシャ</t>
    </rPh>
    <phoneticPr fontId="4"/>
  </si>
  <si>
    <t>（再　掲）</t>
    <phoneticPr fontId="4"/>
  </si>
  <si>
    <t>第６４表　　　市　町　村　別　産　業　別　就　職　者　数</t>
    <rPh sb="7" eb="8">
      <t>シ</t>
    </rPh>
    <rPh sb="9" eb="10">
      <t>マチ</t>
    </rPh>
    <rPh sb="11" eb="12">
      <t>ムラ</t>
    </rPh>
    <rPh sb="13" eb="14">
      <t>ベツ</t>
    </rPh>
    <rPh sb="15" eb="16">
      <t>サン</t>
    </rPh>
    <rPh sb="17" eb="18">
      <t>ギョウ</t>
    </rPh>
    <rPh sb="19" eb="20">
      <t>ベツ</t>
    </rPh>
    <rPh sb="21" eb="22">
      <t>ジュ</t>
    </rPh>
    <rPh sb="23" eb="24">
      <t>ショク</t>
    </rPh>
    <rPh sb="25" eb="26">
      <t>シャ</t>
    </rPh>
    <rPh sb="27" eb="28">
      <t>スウ</t>
    </rPh>
    <phoneticPr fontId="4"/>
  </si>
  <si>
    <t>第６３表　　　市　町　村　別　進　路　別　卒　業　者　数　（３－３）</t>
    <rPh sb="0" eb="1">
      <t>ダイ</t>
    </rPh>
    <rPh sb="7" eb="8">
      <t>シ</t>
    </rPh>
    <rPh sb="9" eb="10">
      <t>マチ</t>
    </rPh>
    <rPh sb="11" eb="12">
      <t>ムラ</t>
    </rPh>
    <rPh sb="13" eb="14">
      <t>ベツ</t>
    </rPh>
    <rPh sb="15" eb="16">
      <t>ススム</t>
    </rPh>
    <rPh sb="17" eb="18">
      <t>ミチ</t>
    </rPh>
    <rPh sb="19" eb="20">
      <t>ベツ</t>
    </rPh>
    <rPh sb="21" eb="22">
      <t>ソツ</t>
    </rPh>
    <rPh sb="23" eb="24">
      <t>ギョウ</t>
    </rPh>
    <rPh sb="25" eb="26">
      <t>モノ</t>
    </rPh>
    <rPh sb="27" eb="28">
      <t>スウ</t>
    </rPh>
    <phoneticPr fontId="4"/>
  </si>
  <si>
    <t>第６３表　　　市　町　村　別　進　路　別　卒　業　者　数　（３－２）</t>
    <rPh sb="0" eb="1">
      <t>ダイ</t>
    </rPh>
    <rPh sb="7" eb="8">
      <t>シ</t>
    </rPh>
    <rPh sb="9" eb="10">
      <t>マチ</t>
    </rPh>
    <rPh sb="11" eb="12">
      <t>ムラ</t>
    </rPh>
    <rPh sb="13" eb="14">
      <t>ベツ</t>
    </rPh>
    <rPh sb="15" eb="16">
      <t>ススム</t>
    </rPh>
    <rPh sb="17" eb="18">
      <t>ミチ</t>
    </rPh>
    <rPh sb="19" eb="20">
      <t>ベツ</t>
    </rPh>
    <rPh sb="21" eb="22">
      <t>ソツ</t>
    </rPh>
    <rPh sb="23" eb="24">
      <t>ギョウ</t>
    </rPh>
    <rPh sb="25" eb="26">
      <t>モノ</t>
    </rPh>
    <rPh sb="27" eb="28">
      <t>スウ</t>
    </rPh>
    <phoneticPr fontId="4"/>
  </si>
  <si>
    <t>就職者</t>
    <rPh sb="0" eb="3">
      <t>シュウショクシャ</t>
    </rPh>
    <phoneticPr fontId="12"/>
  </si>
  <si>
    <t>（a+b+c+d）</t>
    <phoneticPr fontId="12"/>
  </si>
  <si>
    <t>G
不詳・死亡の者</t>
    <rPh sb="2" eb="4">
      <t>フショウ</t>
    </rPh>
    <rPh sb="5" eb="7">
      <t>シボウ</t>
    </rPh>
    <phoneticPr fontId="4"/>
  </si>
  <si>
    <t>無期雇用
労働者(b)</t>
    <rPh sb="0" eb="2">
      <t>ムキ</t>
    </rPh>
    <rPh sb="2" eb="4">
      <t>コヨウ</t>
    </rPh>
    <rPh sb="5" eb="8">
      <t>ロウドウシャ</t>
    </rPh>
    <phoneticPr fontId="4"/>
  </si>
  <si>
    <t>有期雇用
労働者</t>
    <rPh sb="0" eb="2">
      <t>ユウキ</t>
    </rPh>
    <rPh sb="2" eb="4">
      <t>コヨウ</t>
    </rPh>
    <rPh sb="5" eb="8">
      <t>ロウドウシャ</t>
    </rPh>
    <phoneticPr fontId="4"/>
  </si>
  <si>
    <t xml:space="preserve">  </t>
    <phoneticPr fontId="12"/>
  </si>
  <si>
    <t>刈 田 郡 計</t>
    <phoneticPr fontId="4"/>
  </si>
  <si>
    <t>柴 田 郡 計</t>
    <phoneticPr fontId="4"/>
  </si>
  <si>
    <t>伊 具 郡 計</t>
    <phoneticPr fontId="4"/>
  </si>
  <si>
    <t>亘 理 郡 計</t>
    <phoneticPr fontId="4"/>
  </si>
  <si>
    <t>牡 鹿 郡 計</t>
    <phoneticPr fontId="4"/>
  </si>
  <si>
    <t>本 吉 郡 計</t>
    <phoneticPr fontId="4"/>
  </si>
  <si>
    <t>亘 理 郡 計</t>
    <phoneticPr fontId="4"/>
  </si>
  <si>
    <t>宮 城 郡 計</t>
    <phoneticPr fontId="4"/>
  </si>
  <si>
    <t>黒 川 郡 計</t>
    <phoneticPr fontId="4"/>
  </si>
  <si>
    <t>加 美 郡 計</t>
    <phoneticPr fontId="4"/>
  </si>
  <si>
    <t>遠 田 郡 計</t>
    <phoneticPr fontId="4"/>
  </si>
  <si>
    <t>牡 鹿 郡 計</t>
    <phoneticPr fontId="4"/>
  </si>
  <si>
    <t>高等学校（本科）</t>
    <rPh sb="0" eb="2">
      <t>コウトウ</t>
    </rPh>
    <rPh sb="2" eb="4">
      <t>ガッコウ</t>
    </rPh>
    <rPh sb="5" eb="7">
      <t>ホンカ</t>
    </rPh>
    <phoneticPr fontId="4"/>
  </si>
  <si>
    <t>Ｄ
公共職業
能力開発
施設等
入学者</t>
    <rPh sb="2" eb="4">
      <t>コウキョウ</t>
    </rPh>
    <rPh sb="4" eb="6">
      <t>ショクギョウ</t>
    </rPh>
    <rPh sb="7" eb="9">
      <t>ノウリョク</t>
    </rPh>
    <rPh sb="9" eb="11">
      <t>カイハツ</t>
    </rPh>
    <rPh sb="12" eb="14">
      <t>シセツ</t>
    </rPh>
    <rPh sb="14" eb="15">
      <t>トウ</t>
    </rPh>
    <rPh sb="16" eb="19">
      <t>ニュウガクシャ</t>
    </rPh>
    <phoneticPr fontId="4"/>
  </si>
  <si>
    <t>Ｅ　就職者等</t>
    <rPh sb="5" eb="6">
      <t>トウ</t>
    </rPh>
    <phoneticPr fontId="4"/>
  </si>
  <si>
    <t>左記E有期雇用労働者のうち雇用契約期間が一年以上、かつフルタイム勤務相当の者(d)</t>
    <phoneticPr fontId="4"/>
  </si>
  <si>
    <t>高等学校等
進学率
（％）</t>
    <rPh sb="0" eb="2">
      <t>コウトウ</t>
    </rPh>
    <rPh sb="2" eb="4">
      <t>ガッコウ</t>
    </rPh>
    <rPh sb="4" eb="5">
      <t>トウ</t>
    </rPh>
    <rPh sb="6" eb="8">
      <t>シンガク</t>
    </rPh>
    <rPh sb="8" eb="9">
      <t>リツ</t>
    </rPh>
    <phoneticPr fontId="4"/>
  </si>
  <si>
    <t>第６３表　　　市　町　村　別　進　路　別　卒　業　者　数　（３－１）</t>
    <rPh sb="0" eb="1">
      <t>ダイ</t>
    </rPh>
    <rPh sb="7" eb="8">
      <t>シ</t>
    </rPh>
    <rPh sb="9" eb="10">
      <t>マチ</t>
    </rPh>
    <rPh sb="11" eb="12">
      <t>ムラ</t>
    </rPh>
    <rPh sb="13" eb="14">
      <t>ベツ</t>
    </rPh>
    <rPh sb="15" eb="16">
      <t>ススム</t>
    </rPh>
    <rPh sb="17" eb="18">
      <t>ミチ</t>
    </rPh>
    <rPh sb="19" eb="20">
      <t>ベツ</t>
    </rPh>
    <rPh sb="21" eb="22">
      <t>ソツ</t>
    </rPh>
    <rPh sb="23" eb="24">
      <t>ギョウ</t>
    </rPh>
    <rPh sb="25" eb="26">
      <t>モノ</t>
    </rPh>
    <rPh sb="27" eb="28">
      <t>スウ</t>
    </rPh>
    <phoneticPr fontId="4"/>
  </si>
  <si>
    <t>(単位：人)</t>
    <phoneticPr fontId="12"/>
  </si>
  <si>
    <t>（つづき）</t>
    <phoneticPr fontId="4"/>
  </si>
  <si>
    <t>(単位：人)</t>
    <phoneticPr fontId="12"/>
  </si>
  <si>
    <t>就職者のうち
県外に就職
した割合
（％）</t>
    <rPh sb="0" eb="3">
      <t>シュウショクシャ</t>
    </rPh>
    <rPh sb="7" eb="9">
      <t>ケンガイ</t>
    </rPh>
    <rPh sb="10" eb="12">
      <t>シュウショク</t>
    </rPh>
    <rPh sb="15" eb="17">
      <t>ワリアイ</t>
    </rPh>
    <phoneticPr fontId="4"/>
  </si>
  <si>
    <t>Ｃ　専修学校（一般課程）等
入学者</t>
    <rPh sb="12" eb="13">
      <t>トウ</t>
    </rPh>
    <rPh sb="14" eb="16">
      <t>ニュウガク</t>
    </rPh>
    <phoneticPr fontId="4"/>
  </si>
  <si>
    <t>※</t>
    <phoneticPr fontId="12"/>
  </si>
  <si>
    <t>Ｂ
専修学校
（高等課程）
進学者</t>
    <rPh sb="2" eb="4">
      <t>センシュウ</t>
    </rPh>
    <rPh sb="4" eb="6">
      <t>ガッコウ</t>
    </rPh>
    <rPh sb="8" eb="10">
      <t>コウトウ</t>
    </rPh>
    <rPh sb="10" eb="12">
      <t>カテイ</t>
    </rPh>
    <rPh sb="14" eb="17">
      <t>シンガクシャ</t>
    </rPh>
    <phoneticPr fontId="4"/>
  </si>
  <si>
    <r>
      <t xml:space="preserve">卒業者に占める就職者の割合
</t>
    </r>
    <r>
      <rPr>
        <b/>
        <sz val="8"/>
        <rFont val="書院細明朝体"/>
        <family val="1"/>
        <charset val="128"/>
      </rPr>
      <t>（a+b+c+d）/総数</t>
    </r>
    <r>
      <rPr>
        <b/>
        <sz val="9"/>
        <rFont val="書院細明朝体"/>
        <family val="1"/>
        <charset val="128"/>
      </rPr>
      <t xml:space="preserve">
（％）</t>
    </r>
    <rPh sb="0" eb="3">
      <t>ソツギョウシャ</t>
    </rPh>
    <rPh sb="4" eb="5">
      <t>シ</t>
    </rPh>
    <rPh sb="7" eb="10">
      <t>シュウショクシャ</t>
    </rPh>
    <rPh sb="11" eb="13">
      <t>ワリアイ</t>
    </rPh>
    <rPh sb="24" eb="26">
      <t>ソウスウ</t>
    </rPh>
    <phoneticPr fontId="4"/>
  </si>
  <si>
    <t>中等教育学校
後期課程
（本科）
全日制</t>
    <rPh sb="0" eb="2">
      <t>チュウトウ</t>
    </rPh>
    <rPh sb="2" eb="4">
      <t>キョウイク</t>
    </rPh>
    <rPh sb="4" eb="6">
      <t>ガッコウ</t>
    </rPh>
    <rPh sb="7" eb="9">
      <t>コウキ</t>
    </rPh>
    <rPh sb="9" eb="11">
      <t>カテイ</t>
    </rPh>
    <rPh sb="13" eb="15">
      <t>ホンカ</t>
    </rPh>
    <rPh sb="17" eb="20">
      <t>ゼンニチセイ</t>
    </rPh>
    <phoneticPr fontId="4"/>
  </si>
  <si>
    <t>特別支援学校
高等部
（本科）</t>
    <rPh sb="0" eb="2">
      <t>トクベツ</t>
    </rPh>
    <rPh sb="2" eb="4">
      <t>シエン</t>
    </rPh>
    <rPh sb="4" eb="6">
      <t>ガッコウ</t>
    </rPh>
    <rPh sb="7" eb="9">
      <t>コウトウ</t>
    </rPh>
    <rPh sb="9" eb="10">
      <t>ブ</t>
    </rPh>
    <rPh sb="12" eb="14">
      <t>ホンカ</t>
    </rPh>
    <phoneticPr fontId="4"/>
  </si>
  <si>
    <t>左記Ａのうち他県への
進学者</t>
    <rPh sb="0" eb="2">
      <t>サキ</t>
    </rPh>
    <rPh sb="6" eb="8">
      <t>タケン</t>
    </rPh>
    <rPh sb="11" eb="14">
      <t>シンガクシャ</t>
    </rPh>
    <phoneticPr fontId="4"/>
  </si>
  <si>
    <t>「卒業者に占める就職者の割合」とは、卒業者のうち「自営業主等｣及び｢無期雇用労働者」、「左記Ａ、Ｂ、Ｃ、Ｄのうち就職している者（再掲）」、「左記Ｅ有期雇用労働者のうち雇用契約期間が一年以上、かつフルタイム勤務相当の者（再掲）」の占める比率をいう｡</t>
    <rPh sb="25" eb="30">
      <t>ジエイギョウヌシトウ</t>
    </rPh>
    <rPh sb="31" eb="32">
      <t>オヨ</t>
    </rPh>
    <rPh sb="34" eb="38">
      <t>ムキコヨウ</t>
    </rPh>
    <rPh sb="38" eb="41">
      <t>ロウドウシャ</t>
    </rPh>
    <phoneticPr fontId="15"/>
  </si>
  <si>
    <t>左記A、B、C、Dのうち就職している者(c)</t>
    <phoneticPr fontId="4"/>
  </si>
  <si>
    <t>令和6年3月</t>
    <rPh sb="0" eb="2">
      <t>レイワ</t>
    </rPh>
    <rPh sb="3" eb="4">
      <t>ネン</t>
    </rPh>
    <rPh sb="5" eb="6">
      <t>ガツ</t>
    </rPh>
    <phoneticPr fontId="12"/>
  </si>
  <si>
    <t>令和7年3月</t>
    <rPh sb="0" eb="2">
      <t>レイワ</t>
    </rPh>
    <rPh sb="3" eb="4">
      <t>ネン</t>
    </rPh>
    <rPh sb="5" eb="6">
      <t>ガツ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</si>
</sst>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1" formatCode="_ * #,##0_ ;_ * \-#,##0_ ;_ * &quot;-&quot;_ ;_ @_ "/>
    <numFmt numFmtId="43" formatCode="_ * #,##0.00_ ;_ * \-#,##0.00_ ;_ * &quot;-&quot;??_ ;_ @_ "/>
    <numFmt numFmtId="176" formatCode="#,###;\-#,###;\-"/>
    <numFmt numFmtId="177" formatCode="#,##0;\-#,##0;\-"/>
    <numFmt numFmtId="178" formatCode="#,##0.0"/>
    <numFmt numFmtId="179" formatCode="0;&quot;△ &quot;0"/>
    <numFmt numFmtId="180" formatCode="0.0_);[Red]\(0.0\)"/>
    <numFmt numFmtId="181" formatCode="#,##0.0;&quot;－&quot;#,##0.0;&quot;－&quot;"/>
    <numFmt numFmtId="182" formatCode="#,##0.0;&quot;-&quot;#,##0.0;&quot;-&quot;"/>
    <numFmt numFmtId="183" formatCode="#,##0;\-#,##0;&quot;-&quot;"/>
    <numFmt numFmtId="184" formatCode="[$-411]g/&quot;標&quot;&quot;準&quot;"/>
    <numFmt numFmtId="185" formatCode="&quot;｣&quot;#,##0;[Red]\-&quot;｣&quot;#,##0"/>
    <numFmt numFmtId="186" formatCode="_ &quot;SFr.&quot;* #,##0.00_ ;_ &quot;SFr.&quot;* \-#,##0.00_ ;_ &quot;SFr.&quot;* &quot;-&quot;??_ ;_ @_ "/>
    <numFmt numFmtId="187" formatCode="#,##0.0;&quot;－&quot;#,##0.0;&quot;-&quot;"/>
  </numFmts>
  <fonts count="48">
    <font>
      <sz val="14"/>
      <name val="Terminal"/>
      <charset val="128"/>
    </font>
    <font>
      <sz val="13"/>
      <name val="System"/>
      <charset val="128"/>
    </font>
    <font>
      <sz val="10"/>
      <name val="ＭＳ 明朝"/>
      <family val="1"/>
      <charset val="128"/>
    </font>
    <font>
      <sz val="14"/>
      <name val="Terminal"/>
      <charset val="128"/>
    </font>
    <font>
      <sz val="7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0"/>
      <name val="書院細明朝体"/>
      <family val="1"/>
      <charset val="128"/>
    </font>
    <font>
      <b/>
      <sz val="9"/>
      <name val="書院細明朝体"/>
      <family val="1"/>
      <charset val="128"/>
    </font>
    <font>
      <b/>
      <sz val="8"/>
      <name val="書院細明朝体"/>
      <family val="1"/>
      <charset val="128"/>
    </font>
    <font>
      <b/>
      <sz val="6"/>
      <name val="書院細明朝体"/>
      <family val="1"/>
      <charset val="128"/>
    </font>
    <font>
      <b/>
      <sz val="11"/>
      <name val="書院細明朝体"/>
      <family val="1"/>
      <charset val="128"/>
    </font>
    <font>
      <b/>
      <sz val="11"/>
      <name val="ＭＳ Ｐゴシック"/>
      <family val="3"/>
      <charset val="128"/>
    </font>
    <font>
      <sz val="7"/>
      <name val="Terminal"/>
      <charset val="128"/>
    </font>
    <font>
      <sz val="11"/>
      <name val="ＭＳ Ｐゴシック"/>
      <family val="3"/>
      <charset val="128"/>
    </font>
    <font>
      <sz val="9"/>
      <name val="Terminal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明朝"/>
      <family val="1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1"/>
      <color indexed="8"/>
      <name val="書院細明朝体"/>
      <family val="1"/>
      <charset val="128"/>
    </font>
    <font>
      <b/>
      <sz val="9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10"/>
      <name val="ＭＳ Ｐ明朝"/>
      <family val="1"/>
      <charset val="128"/>
    </font>
    <font>
      <sz val="10"/>
      <name val="明朝"/>
      <family val="1"/>
      <charset val="128"/>
    </font>
    <font>
      <sz val="10"/>
      <color indexed="8"/>
      <name val="ＭＳ Ｐゴシック"/>
      <family val="3"/>
      <charset val="128"/>
    </font>
    <font>
      <b/>
      <sz val="9"/>
      <name val="Terminal"/>
      <charset val="128"/>
    </font>
    <font>
      <sz val="9"/>
      <color indexed="8"/>
      <name val="書院細明朝体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0"/>
      <color rgb="FFFF0000"/>
      <name val="書院細明朝体"/>
      <family val="1"/>
      <charset val="128"/>
    </font>
    <font>
      <sz val="10"/>
      <color rgb="FFFF0000"/>
      <name val="書院細明朝体"/>
      <family val="1"/>
      <charset val="128"/>
    </font>
    <font>
      <sz val="11"/>
      <color rgb="FFFF0000"/>
      <name val="書院細明朝体"/>
      <family val="1"/>
      <charset val="128"/>
    </font>
    <font>
      <sz val="9"/>
      <color rgb="FFFF0000"/>
      <name val="書院細明朝体"/>
      <family val="1"/>
      <charset val="128"/>
    </font>
    <font>
      <b/>
      <sz val="11"/>
      <name val="ＭＳ Ｐゴシック"/>
      <family val="3"/>
      <charset val="128"/>
      <scheme val="minor"/>
    </font>
    <font>
      <b/>
      <sz val="11"/>
      <color rgb="FFFF0000"/>
      <name val="書院細明朝体"/>
      <family val="1"/>
      <charset val="128"/>
    </font>
    <font>
      <b/>
      <sz val="9"/>
      <color rgb="FFFF0000"/>
      <name val="書院細明朝体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0">
    <xf numFmtId="0" fontId="0" fillId="0" borderId="0"/>
    <xf numFmtId="183" fontId="20" fillId="0" borderId="0" applyFill="0" applyBorder="0" applyAlignment="0"/>
    <xf numFmtId="4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4" fontId="13" fillId="0" borderId="0" applyFont="0" applyFill="0" applyBorder="0" applyAlignment="0" applyProtection="0"/>
    <xf numFmtId="185" fontId="13" fillId="0" borderId="0" applyFont="0" applyFill="0" applyBorder="0" applyAlignment="0" applyProtection="0"/>
    <xf numFmtId="0" fontId="22" fillId="0" borderId="0">
      <alignment horizontal="left"/>
    </xf>
    <xf numFmtId="38" fontId="23" fillId="2" borderId="0" applyNumberFormat="0" applyBorder="0" applyAlignment="0" applyProtection="0"/>
    <xf numFmtId="0" fontId="24" fillId="0" borderId="1" applyNumberFormat="0" applyAlignment="0" applyProtection="0">
      <alignment horizontal="left" vertical="center"/>
    </xf>
    <xf numFmtId="0" fontId="24" fillId="0" borderId="2">
      <alignment horizontal="left" vertical="center"/>
    </xf>
    <xf numFmtId="10" fontId="23" fillId="3" borderId="3" applyNumberFormat="0" applyBorder="0" applyAlignment="0" applyProtection="0"/>
    <xf numFmtId="186" fontId="2" fillId="0" borderId="0"/>
    <xf numFmtId="0" fontId="21" fillId="0" borderId="0"/>
    <xf numFmtId="10" fontId="21" fillId="0" borderId="0" applyFont="0" applyFill="0" applyBorder="0" applyAlignment="0" applyProtection="0"/>
    <xf numFmtId="4" fontId="22" fillId="0" borderId="0">
      <alignment horizontal="right"/>
    </xf>
    <xf numFmtId="4" fontId="25" fillId="0" borderId="0">
      <alignment horizontal="right"/>
    </xf>
    <xf numFmtId="0" fontId="26" fillId="0" borderId="0">
      <alignment horizontal="left"/>
    </xf>
    <xf numFmtId="0" fontId="27" fillId="0" borderId="0"/>
    <xf numFmtId="0" fontId="28" fillId="0" borderId="0">
      <alignment horizontal="center"/>
    </xf>
    <xf numFmtId="0" fontId="13" fillId="0" borderId="0"/>
    <xf numFmtId="0" fontId="29" fillId="0" borderId="0">
      <alignment vertical="center"/>
    </xf>
    <xf numFmtId="0" fontId="30" fillId="0" borderId="0" applyNumberFormat="0" applyFill="0" applyBorder="0" applyAlignment="0" applyProtection="0">
      <alignment vertical="top"/>
      <protection locked="0"/>
    </xf>
    <xf numFmtId="38" fontId="13" fillId="0" borderId="0" applyFont="0" applyFill="0" applyBorder="0" applyAlignment="0" applyProtection="0"/>
    <xf numFmtId="38" fontId="1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0" fillId="0" borderId="0">
      <alignment vertical="center"/>
    </xf>
    <xf numFmtId="0" fontId="13" fillId="0" borderId="0"/>
    <xf numFmtId="0" fontId="3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37" fontId="3" fillId="0" borderId="0"/>
    <xf numFmtId="37" fontId="3" fillId="0" borderId="0"/>
    <xf numFmtId="37" fontId="3" fillId="0" borderId="0"/>
    <xf numFmtId="0" fontId="2" fillId="0" borderId="0"/>
    <xf numFmtId="0" fontId="3" fillId="0" borderId="0"/>
  </cellStyleXfs>
  <cellXfs count="290">
    <xf numFmtId="0" fontId="0" fillId="0" borderId="0" xfId="0"/>
    <xf numFmtId="176" fontId="6" fillId="0" borderId="0" xfId="56" applyNumberFormat="1" applyFont="1" applyFill="1" applyAlignment="1" applyProtection="1">
      <alignment horizontal="center" vertical="center"/>
    </xf>
    <xf numFmtId="181" fontId="6" fillId="0" borderId="0" xfId="56" applyNumberFormat="1" applyFont="1" applyFill="1" applyAlignment="1">
      <alignment horizontal="centerContinuous" vertical="center"/>
    </xf>
    <xf numFmtId="176" fontId="6" fillId="0" borderId="0" xfId="56" applyNumberFormat="1" applyFont="1" applyFill="1" applyAlignment="1">
      <alignment vertical="center"/>
    </xf>
    <xf numFmtId="176" fontId="6" fillId="0" borderId="4" xfId="56" applyNumberFormat="1" applyFont="1" applyFill="1" applyBorder="1" applyAlignment="1">
      <alignment vertical="center"/>
    </xf>
    <xf numFmtId="177" fontId="6" fillId="0" borderId="5" xfId="57" applyNumberFormat="1" applyFont="1" applyFill="1" applyBorder="1" applyAlignment="1">
      <alignment horizontal="left" vertical="center"/>
    </xf>
    <xf numFmtId="176" fontId="6" fillId="0" borderId="0" xfId="56" applyNumberFormat="1" applyFont="1" applyFill="1" applyBorder="1" applyAlignment="1">
      <alignment vertical="center"/>
    </xf>
    <xf numFmtId="181" fontId="6" fillId="0" borderId="0" xfId="56" applyNumberFormat="1" applyFont="1" applyFill="1" applyBorder="1" applyAlignment="1">
      <alignment vertical="center"/>
    </xf>
    <xf numFmtId="176" fontId="6" fillId="0" borderId="6" xfId="56" applyNumberFormat="1" applyFont="1" applyFill="1" applyBorder="1" applyAlignment="1">
      <alignment vertical="center"/>
    </xf>
    <xf numFmtId="176" fontId="6" fillId="0" borderId="7" xfId="56" applyNumberFormat="1" applyFont="1" applyFill="1" applyBorder="1" applyAlignment="1">
      <alignment vertical="center"/>
    </xf>
    <xf numFmtId="176" fontId="6" fillId="0" borderId="0" xfId="56" applyNumberFormat="1" applyFont="1" applyFill="1" applyBorder="1" applyAlignment="1" applyProtection="1">
      <alignment horizontal="right" vertical="center"/>
      <protection locked="0"/>
    </xf>
    <xf numFmtId="176" fontId="10" fillId="0" borderId="0" xfId="56" applyNumberFormat="1" applyFont="1" applyFill="1" applyBorder="1" applyAlignment="1" applyProtection="1">
      <alignment horizontal="right" vertical="center"/>
      <protection locked="0"/>
    </xf>
    <xf numFmtId="176" fontId="6" fillId="0" borderId="4" xfId="56" applyNumberFormat="1" applyFont="1" applyFill="1" applyBorder="1" applyAlignment="1" applyProtection="1">
      <alignment vertical="center"/>
      <protection locked="0"/>
    </xf>
    <xf numFmtId="176" fontId="6" fillId="0" borderId="0" xfId="56" applyNumberFormat="1" applyFont="1" applyFill="1" applyBorder="1" applyAlignment="1" applyProtection="1">
      <alignment vertical="center"/>
      <protection locked="0"/>
    </xf>
    <xf numFmtId="176" fontId="10" fillId="0" borderId="0" xfId="56" applyNumberFormat="1" applyFont="1" applyFill="1" applyBorder="1" applyAlignment="1">
      <alignment vertical="center"/>
    </xf>
    <xf numFmtId="176" fontId="6" fillId="0" borderId="0" xfId="56" applyNumberFormat="1" applyFont="1" applyFill="1" applyAlignment="1" applyProtection="1">
      <alignment vertical="center"/>
      <protection locked="0"/>
    </xf>
    <xf numFmtId="176" fontId="10" fillId="0" borderId="4" xfId="56" applyNumberFormat="1" applyFont="1" applyFill="1" applyBorder="1" applyAlignment="1">
      <alignment vertical="center"/>
    </xf>
    <xf numFmtId="176" fontId="10" fillId="0" borderId="0" xfId="56" applyNumberFormat="1" applyFont="1" applyFill="1" applyAlignment="1">
      <alignment vertical="center"/>
    </xf>
    <xf numFmtId="176" fontId="10" fillId="0" borderId="0" xfId="56" applyNumberFormat="1" applyFont="1" applyFill="1" applyBorder="1" applyAlignment="1" applyProtection="1">
      <alignment vertical="center"/>
      <protection locked="0"/>
    </xf>
    <xf numFmtId="176" fontId="5" fillId="0" borderId="0" xfId="56" applyNumberFormat="1" applyFont="1" applyFill="1" applyAlignment="1">
      <alignment vertical="center"/>
    </xf>
    <xf numFmtId="181" fontId="6" fillId="0" borderId="0" xfId="56" applyNumberFormat="1" applyFont="1" applyFill="1" applyAlignment="1" applyProtection="1">
      <alignment vertical="center"/>
      <protection locked="0"/>
    </xf>
    <xf numFmtId="181" fontId="6" fillId="0" borderId="0" xfId="56" applyNumberFormat="1" applyFont="1" applyFill="1" applyAlignment="1">
      <alignment vertical="center"/>
    </xf>
    <xf numFmtId="176" fontId="41" fillId="0" borderId="0" xfId="56" applyNumberFormat="1" applyFont="1" applyFill="1" applyBorder="1" applyAlignment="1">
      <alignment horizontal="right" vertical="center"/>
    </xf>
    <xf numFmtId="176" fontId="41" fillId="0" borderId="0" xfId="56" applyNumberFormat="1" applyFont="1" applyFill="1" applyBorder="1" applyAlignment="1">
      <alignment vertical="center"/>
    </xf>
    <xf numFmtId="176" fontId="41" fillId="0" borderId="0" xfId="55" applyNumberFormat="1" applyFont="1" applyFill="1" applyBorder="1" applyAlignment="1">
      <alignment vertical="center"/>
    </xf>
    <xf numFmtId="176" fontId="41" fillId="0" borderId="0" xfId="56" applyNumberFormat="1" applyFont="1" applyFill="1" applyAlignment="1">
      <alignment vertical="center"/>
    </xf>
    <xf numFmtId="176" fontId="41" fillId="0" borderId="9" xfId="56" applyNumberFormat="1" applyFont="1" applyFill="1" applyBorder="1" applyAlignment="1">
      <alignment vertical="center"/>
    </xf>
    <xf numFmtId="176" fontId="5" fillId="0" borderId="0" xfId="56" applyNumberFormat="1" applyFont="1" applyFill="1" applyAlignment="1"/>
    <xf numFmtId="176" fontId="6" fillId="0" borderId="0" xfId="56" applyNumberFormat="1" applyFont="1" applyFill="1" applyAlignment="1"/>
    <xf numFmtId="176" fontId="5" fillId="0" borderId="0" xfId="56" applyNumberFormat="1" applyFont="1" applyFill="1" applyBorder="1" applyAlignment="1"/>
    <xf numFmtId="176" fontId="6" fillId="0" borderId="0" xfId="56" applyNumberFormat="1" applyFont="1" applyFill="1" applyBorder="1" applyAlignment="1"/>
    <xf numFmtId="176" fontId="41" fillId="0" borderId="0" xfId="56" applyNumberFormat="1" applyFont="1" applyFill="1" applyAlignment="1">
      <alignment horizontal="centerContinuous" vertical="center"/>
    </xf>
    <xf numFmtId="176" fontId="41" fillId="0" borderId="4" xfId="56" applyNumberFormat="1" applyFont="1" applyFill="1" applyBorder="1" applyAlignment="1">
      <alignment vertical="center"/>
    </xf>
    <xf numFmtId="176" fontId="41" fillId="0" borderId="0" xfId="56" applyNumberFormat="1" applyFont="1" applyFill="1" applyBorder="1" applyAlignment="1" applyProtection="1">
      <alignment vertical="center"/>
      <protection locked="0"/>
    </xf>
    <xf numFmtId="176" fontId="41" fillId="0" borderId="0" xfId="56" applyNumberFormat="1" applyFont="1" applyFill="1" applyAlignment="1" applyProtection="1">
      <alignment vertical="center"/>
      <protection locked="0"/>
    </xf>
    <xf numFmtId="176" fontId="41" fillId="0" borderId="0" xfId="56" applyNumberFormat="1" applyFont="1" applyFill="1" applyBorder="1" applyAlignment="1" applyProtection="1">
      <alignment horizontal="left" vertical="center"/>
    </xf>
    <xf numFmtId="176" fontId="41" fillId="0" borderId="0" xfId="56" applyNumberFormat="1" applyFont="1" applyFill="1" applyAlignment="1" applyProtection="1">
      <alignment horizontal="center" vertical="center"/>
    </xf>
    <xf numFmtId="177" fontId="41" fillId="0" borderId="5" xfId="57" applyNumberFormat="1" applyFont="1" applyFill="1" applyBorder="1" applyAlignment="1">
      <alignment horizontal="left" vertical="center"/>
    </xf>
    <xf numFmtId="176" fontId="41" fillId="0" borderId="0" xfId="56" applyNumberFormat="1" applyFont="1" applyFill="1" applyAlignment="1" applyProtection="1">
      <alignment horizontal="center" vertical="center" wrapText="1"/>
    </xf>
    <xf numFmtId="176" fontId="41" fillId="0" borderId="4" xfId="56" applyNumberFormat="1" applyFont="1" applyFill="1" applyBorder="1" applyAlignment="1">
      <alignment vertical="center" wrapText="1"/>
    </xf>
    <xf numFmtId="176" fontId="41" fillId="0" borderId="0" xfId="56" applyNumberFormat="1" applyFont="1" applyFill="1" applyBorder="1" applyAlignment="1" applyProtection="1">
      <alignment vertical="center" wrapText="1"/>
      <protection locked="0"/>
    </xf>
    <xf numFmtId="176" fontId="41" fillId="0" borderId="0" xfId="56" applyNumberFormat="1" applyFont="1" applyFill="1" applyBorder="1" applyAlignment="1">
      <alignment vertical="center" wrapText="1"/>
    </xf>
    <xf numFmtId="176" fontId="41" fillId="0" borderId="0" xfId="56" applyNumberFormat="1" applyFont="1" applyFill="1" applyAlignment="1">
      <alignment vertical="center" wrapText="1"/>
    </xf>
    <xf numFmtId="176" fontId="6" fillId="0" borderId="4" xfId="56" applyNumberFormat="1" applyFont="1" applyFill="1" applyBorder="1" applyAlignment="1">
      <alignment vertical="center" wrapText="1"/>
    </xf>
    <xf numFmtId="176" fontId="42" fillId="0" borderId="0" xfId="56" applyNumberFormat="1" applyFont="1" applyFill="1" applyBorder="1" applyAlignment="1">
      <alignment vertical="center"/>
    </xf>
    <xf numFmtId="176" fontId="42" fillId="0" borderId="9" xfId="55" applyNumberFormat="1" applyFont="1" applyFill="1" applyBorder="1" applyAlignment="1">
      <alignment vertical="center"/>
    </xf>
    <xf numFmtId="176" fontId="42" fillId="0" borderId="0" xfId="55" applyNumberFormat="1" applyFont="1" applyFill="1" applyBorder="1" applyAlignment="1">
      <alignment vertical="center"/>
    </xf>
    <xf numFmtId="176" fontId="42" fillId="0" borderId="0" xfId="56" applyNumberFormat="1" applyFont="1" applyFill="1" applyAlignment="1">
      <alignment vertical="center"/>
    </xf>
    <xf numFmtId="176" fontId="42" fillId="0" borderId="10" xfId="56" applyNumberFormat="1" applyFont="1" applyFill="1" applyBorder="1" applyAlignment="1">
      <alignment vertical="center"/>
    </xf>
    <xf numFmtId="176" fontId="43" fillId="0" borderId="0" xfId="56" applyNumberFormat="1" applyFont="1" applyFill="1" applyAlignment="1">
      <alignment vertical="center"/>
    </xf>
    <xf numFmtId="177" fontId="31" fillId="0" borderId="0" xfId="59" applyNumberFormat="1" applyFont="1" applyFill="1" applyBorder="1" applyAlignment="1">
      <alignment vertical="center"/>
    </xf>
    <xf numFmtId="3" fontId="18" fillId="0" borderId="0" xfId="59" applyNumberFormat="1" applyFont="1" applyFill="1"/>
    <xf numFmtId="177" fontId="31" fillId="0" borderId="4" xfId="59" applyNumberFormat="1" applyFont="1" applyFill="1" applyBorder="1" applyAlignment="1" applyProtection="1">
      <alignment horizontal="right" vertical="center"/>
      <protection locked="0"/>
    </xf>
    <xf numFmtId="0" fontId="19" fillId="0" borderId="0" xfId="58" applyFont="1" applyFill="1" applyAlignment="1">
      <alignment vertical="center"/>
    </xf>
    <xf numFmtId="179" fontId="42" fillId="0" borderId="0" xfId="56" applyNumberFormat="1" applyFont="1" applyFill="1" applyAlignment="1">
      <alignment vertical="center"/>
    </xf>
    <xf numFmtId="3" fontId="33" fillId="0" borderId="0" xfId="59" applyNumberFormat="1" applyFont="1" applyFill="1" applyAlignment="1" applyProtection="1"/>
    <xf numFmtId="3" fontId="33" fillId="0" borderId="0" xfId="59" applyNumberFormat="1" applyFont="1" applyFill="1" applyAlignment="1" applyProtection="1">
      <alignment vertical="top"/>
    </xf>
    <xf numFmtId="3" fontId="33" fillId="0" borderId="0" xfId="59" applyNumberFormat="1" applyFont="1" applyFill="1" applyAlignment="1" applyProtection="1">
      <alignment horizontal="center"/>
    </xf>
    <xf numFmtId="14" fontId="33" fillId="0" borderId="0" xfId="59" applyNumberFormat="1" applyFont="1" applyFill="1" applyAlignment="1">
      <alignment horizontal="center"/>
    </xf>
    <xf numFmtId="0" fontId="33" fillId="0" borderId="0" xfId="59" applyFont="1" applyFill="1" applyAlignment="1">
      <alignment horizontal="center"/>
    </xf>
    <xf numFmtId="3" fontId="2" fillId="0" borderId="4" xfId="59" applyNumberFormat="1" applyFont="1" applyFill="1" applyBorder="1" applyProtection="1">
      <protection locked="0"/>
    </xf>
    <xf numFmtId="3" fontId="2" fillId="0" borderId="0" xfId="59" applyNumberFormat="1" applyFont="1" applyFill="1" applyBorder="1" applyProtection="1">
      <protection locked="0"/>
    </xf>
    <xf numFmtId="177" fontId="36" fillId="0" borderId="0" xfId="59" applyNumberFormat="1" applyFont="1" applyFill="1" applyBorder="1" applyAlignment="1" applyProtection="1">
      <alignment horizontal="right"/>
    </xf>
    <xf numFmtId="176" fontId="6" fillId="0" borderId="0" xfId="56" applyNumberFormat="1" applyFont="1" applyFill="1" applyBorder="1" applyAlignment="1">
      <alignment vertical="center" wrapText="1"/>
    </xf>
    <xf numFmtId="0" fontId="37" fillId="0" borderId="0" xfId="47" applyFont="1" applyFill="1"/>
    <xf numFmtId="0" fontId="37" fillId="0" borderId="0" xfId="47" quotePrefix="1" applyFont="1" applyFill="1" applyAlignment="1"/>
    <xf numFmtId="0" fontId="37" fillId="0" borderId="0" xfId="0" quotePrefix="1" applyFont="1" applyFill="1" applyAlignment="1"/>
    <xf numFmtId="0" fontId="16" fillId="0" borderId="0" xfId="47" applyFont="1" applyFill="1"/>
    <xf numFmtId="49" fontId="18" fillId="0" borderId="0" xfId="59" applyNumberFormat="1" applyFont="1" applyFill="1" applyBorder="1" applyAlignment="1" applyProtection="1">
      <alignment horizontal="right"/>
    </xf>
    <xf numFmtId="0" fontId="37" fillId="0" borderId="0" xfId="0" quotePrefix="1" applyFont="1" applyFill="1" applyAlignment="1">
      <alignment horizontal="center"/>
    </xf>
    <xf numFmtId="3" fontId="34" fillId="0" borderId="4" xfId="59" applyNumberFormat="1" applyFont="1" applyFill="1" applyBorder="1" applyProtection="1">
      <protection locked="0"/>
    </xf>
    <xf numFmtId="3" fontId="34" fillId="0" borderId="0" xfId="59" applyNumberFormat="1" applyFont="1" applyFill="1" applyBorder="1" applyProtection="1">
      <protection locked="0"/>
    </xf>
    <xf numFmtId="177" fontId="18" fillId="0" borderId="0" xfId="59" applyNumberFormat="1" applyFont="1" applyFill="1" applyBorder="1" applyAlignment="1" applyProtection="1">
      <alignment horizontal="right"/>
    </xf>
    <xf numFmtId="178" fontId="18" fillId="0" borderId="0" xfId="59" applyNumberFormat="1" applyFont="1" applyFill="1" applyBorder="1" applyAlignment="1" applyProtection="1">
      <alignment horizontal="right"/>
    </xf>
    <xf numFmtId="176" fontId="7" fillId="0" borderId="0" xfId="56" applyNumberFormat="1" applyFont="1" applyFill="1" applyBorder="1" applyAlignment="1">
      <alignment vertical="center"/>
    </xf>
    <xf numFmtId="179" fontId="44" fillId="0" borderId="0" xfId="56" applyNumberFormat="1" applyFont="1" applyFill="1" applyBorder="1" applyAlignment="1">
      <alignment vertical="center"/>
    </xf>
    <xf numFmtId="179" fontId="44" fillId="0" borderId="0" xfId="56" applyNumberFormat="1" applyFont="1" applyFill="1" applyBorder="1" applyAlignment="1">
      <alignment horizontal="right" vertical="center"/>
    </xf>
    <xf numFmtId="176" fontId="7" fillId="0" borderId="0" xfId="56" applyNumberFormat="1" applyFont="1" applyFill="1" applyBorder="1" applyAlignment="1">
      <alignment horizontal="center" vertical="center"/>
    </xf>
    <xf numFmtId="176" fontId="44" fillId="0" borderId="0" xfId="56" applyNumberFormat="1" applyFont="1" applyFill="1" applyBorder="1" applyAlignment="1">
      <alignment vertical="center"/>
    </xf>
    <xf numFmtId="176" fontId="7" fillId="0" borderId="0" xfId="55" applyNumberFormat="1" applyFont="1" applyFill="1" applyBorder="1" applyAlignment="1">
      <alignment horizontal="right"/>
    </xf>
    <xf numFmtId="176" fontId="7" fillId="0" borderId="0" xfId="55" applyNumberFormat="1" applyFont="1" applyFill="1" applyBorder="1" applyAlignment="1" applyProtection="1">
      <alignment horizontal="right"/>
    </xf>
    <xf numFmtId="176" fontId="7" fillId="0" borderId="0" xfId="55" applyNumberFormat="1" applyFont="1" applyFill="1" applyBorder="1" applyAlignment="1" applyProtection="1">
      <alignment horizontal="distributed"/>
    </xf>
    <xf numFmtId="176" fontId="7" fillId="0" borderId="0" xfId="55" applyNumberFormat="1" applyFont="1" applyFill="1" applyBorder="1" applyAlignment="1">
      <alignment horizontal="left"/>
    </xf>
    <xf numFmtId="176" fontId="7" fillId="0" borderId="4" xfId="56" applyNumberFormat="1" applyFont="1" applyFill="1" applyBorder="1" applyAlignment="1">
      <alignment vertical="center"/>
    </xf>
    <xf numFmtId="176" fontId="7" fillId="0" borderId="11" xfId="55" applyNumberFormat="1" applyFont="1" applyFill="1" applyBorder="1" applyAlignment="1">
      <alignment vertical="center"/>
    </xf>
    <xf numFmtId="176" fontId="7" fillId="0" borderId="8" xfId="55" applyNumberFormat="1" applyFont="1" applyFill="1" applyBorder="1" applyAlignment="1">
      <alignment vertical="center"/>
    </xf>
    <xf numFmtId="179" fontId="44" fillId="0" borderId="9" xfId="55" applyNumberFormat="1" applyFont="1" applyFill="1" applyBorder="1" applyAlignment="1">
      <alignment vertical="center"/>
    </xf>
    <xf numFmtId="179" fontId="44" fillId="0" borderId="0" xfId="55" applyNumberFormat="1" applyFont="1" applyFill="1" applyBorder="1" applyAlignment="1">
      <alignment vertical="center"/>
    </xf>
    <xf numFmtId="176" fontId="7" fillId="0" borderId="9" xfId="55" applyNumberFormat="1" applyFont="1" applyFill="1" applyBorder="1" applyAlignment="1">
      <alignment horizontal="center" vertical="center"/>
    </xf>
    <xf numFmtId="176" fontId="7" fillId="0" borderId="0" xfId="55" applyNumberFormat="1" applyFont="1" applyFill="1" applyBorder="1" applyAlignment="1">
      <alignment vertical="center"/>
    </xf>
    <xf numFmtId="176" fontId="44" fillId="0" borderId="9" xfId="55" applyNumberFormat="1" applyFont="1" applyFill="1" applyBorder="1" applyAlignment="1">
      <alignment vertical="center"/>
    </xf>
    <xf numFmtId="176" fontId="44" fillId="0" borderId="0" xfId="55" applyNumberFormat="1" applyFont="1" applyFill="1" applyBorder="1" applyAlignment="1">
      <alignment vertical="center"/>
    </xf>
    <xf numFmtId="176" fontId="7" fillId="0" borderId="9" xfId="55" applyNumberFormat="1" applyFont="1" applyFill="1" applyBorder="1" applyAlignment="1" applyProtection="1">
      <alignment horizontal="left"/>
    </xf>
    <xf numFmtId="176" fontId="7" fillId="0" borderId="0" xfId="55" applyNumberFormat="1" applyFont="1" applyFill="1" applyBorder="1" applyAlignment="1"/>
    <xf numFmtId="176" fontId="7" fillId="0" borderId="9" xfId="55" applyNumberFormat="1" applyFont="1" applyFill="1" applyBorder="1" applyAlignment="1" applyProtection="1">
      <alignment horizontal="distributed"/>
    </xf>
    <xf numFmtId="176" fontId="7" fillId="0" borderId="7" xfId="56" applyNumberFormat="1" applyFont="1" applyFill="1" applyBorder="1" applyAlignment="1">
      <alignment vertical="center"/>
    </xf>
    <xf numFmtId="176" fontId="10" fillId="0" borderId="0" xfId="56" applyNumberFormat="1" applyFont="1" applyFill="1" applyBorder="1" applyAlignment="1" applyProtection="1">
      <alignment vertical="center" wrapText="1"/>
      <protection locked="0"/>
    </xf>
    <xf numFmtId="176" fontId="10" fillId="0" borderId="0" xfId="56" applyNumberFormat="1" applyFont="1" applyFill="1" applyBorder="1" applyAlignment="1">
      <alignment horizontal="right" vertical="center"/>
    </xf>
    <xf numFmtId="176" fontId="10" fillId="0" borderId="0" xfId="56" applyNumberFormat="1" applyFont="1" applyFill="1" applyBorder="1" applyAlignment="1">
      <alignment horizontal="right" vertical="center" wrapText="1"/>
    </xf>
    <xf numFmtId="176" fontId="10" fillId="0" borderId="0" xfId="56" applyNumberFormat="1" applyFont="1" applyFill="1" applyBorder="1" applyAlignment="1"/>
    <xf numFmtId="176" fontId="10" fillId="0" borderId="0" xfId="56" applyNumberFormat="1" applyFont="1" applyFill="1" applyBorder="1" applyAlignment="1">
      <alignment wrapText="1"/>
    </xf>
    <xf numFmtId="176" fontId="10" fillId="0" borderId="7" xfId="56" applyNumberFormat="1" applyFont="1" applyFill="1" applyBorder="1" applyAlignment="1">
      <alignment vertical="center"/>
    </xf>
    <xf numFmtId="176" fontId="10" fillId="0" borderId="4" xfId="56" applyNumberFormat="1" applyFont="1" applyFill="1" applyBorder="1" applyAlignment="1">
      <alignment vertical="center" wrapText="1"/>
    </xf>
    <xf numFmtId="181" fontId="10" fillId="0" borderId="4" xfId="56" applyNumberFormat="1" applyFont="1" applyFill="1" applyBorder="1" applyAlignment="1">
      <alignment vertical="center"/>
    </xf>
    <xf numFmtId="179" fontId="44" fillId="0" borderId="0" xfId="56" applyNumberFormat="1" applyFont="1" applyFill="1" applyBorder="1" applyAlignment="1">
      <alignment horizontal="right" vertical="center" wrapText="1"/>
    </xf>
    <xf numFmtId="176" fontId="44" fillId="0" borderId="0" xfId="56" applyNumberFormat="1" applyFont="1" applyFill="1" applyAlignment="1">
      <alignment horizontal="right" vertical="center"/>
    </xf>
    <xf numFmtId="176" fontId="44" fillId="0" borderId="0" xfId="56" applyNumberFormat="1" applyFont="1" applyFill="1" applyAlignment="1">
      <alignment horizontal="right" vertical="center" wrapText="1"/>
    </xf>
    <xf numFmtId="180" fontId="10" fillId="0" borderId="0" xfId="56" applyNumberFormat="1" applyFont="1" applyFill="1" applyAlignment="1">
      <alignment vertical="center"/>
    </xf>
    <xf numFmtId="176" fontId="10" fillId="0" borderId="0" xfId="56" applyNumberFormat="1" applyFont="1" applyFill="1" applyBorder="1" applyAlignment="1" applyProtection="1">
      <alignment horizontal="left" vertical="center"/>
    </xf>
    <xf numFmtId="176" fontId="10" fillId="0" borderId="4" xfId="56" applyNumberFormat="1" applyFont="1" applyFill="1" applyBorder="1" applyAlignment="1" applyProtection="1">
      <alignment vertical="center"/>
      <protection locked="0"/>
    </xf>
    <xf numFmtId="176" fontId="10" fillId="0" borderId="0" xfId="56" applyNumberFormat="1" applyFont="1" applyFill="1" applyBorder="1" applyAlignment="1" applyProtection="1">
      <alignment horizontal="right" vertical="center"/>
    </xf>
    <xf numFmtId="177" fontId="10" fillId="0" borderId="5" xfId="57" applyNumberFormat="1" applyFont="1" applyFill="1" applyBorder="1" applyAlignment="1">
      <alignment horizontal="left" vertical="center"/>
    </xf>
    <xf numFmtId="176" fontId="10" fillId="0" borderId="4" xfId="56" applyNumberFormat="1" applyFont="1" applyFill="1" applyBorder="1" applyAlignment="1" applyProtection="1">
      <alignment horizontal="right" vertical="center"/>
    </xf>
    <xf numFmtId="176" fontId="10" fillId="0" borderId="0" xfId="56" applyNumberFormat="1" applyFont="1" applyFill="1" applyAlignment="1">
      <alignment horizontal="right" vertical="center"/>
    </xf>
    <xf numFmtId="176" fontId="11" fillId="0" borderId="0" xfId="56" applyNumberFormat="1" applyFont="1" applyFill="1" applyAlignment="1">
      <alignment vertical="center"/>
    </xf>
    <xf numFmtId="176" fontId="46" fillId="0" borderId="0" xfId="56" applyNumberFormat="1" applyFont="1" applyFill="1" applyAlignment="1">
      <alignment vertical="center"/>
    </xf>
    <xf numFmtId="176" fontId="11" fillId="0" borderId="0" xfId="56" applyNumberFormat="1" applyFont="1" applyFill="1" applyAlignment="1"/>
    <xf numFmtId="176" fontId="10" fillId="0" borderId="0" xfId="56" applyNumberFormat="1" applyFont="1" applyFill="1" applyBorder="1" applyAlignment="1" applyProtection="1">
      <alignment horizontal="right"/>
    </xf>
    <xf numFmtId="176" fontId="10" fillId="0" borderId="0" xfId="56" applyNumberFormat="1" applyFont="1" applyFill="1" applyBorder="1" applyAlignment="1" applyProtection="1">
      <alignment horizontal="right"/>
      <protection locked="0"/>
    </xf>
    <xf numFmtId="176" fontId="10" fillId="0" borderId="0" xfId="56" applyNumberFormat="1" applyFont="1" applyFill="1" applyAlignment="1">
      <alignment horizontal="right"/>
    </xf>
    <xf numFmtId="176" fontId="10" fillId="0" borderId="0" xfId="56" applyNumberFormat="1" applyFont="1" applyFill="1" applyAlignment="1"/>
    <xf numFmtId="176" fontId="11" fillId="0" borderId="0" xfId="56" applyNumberFormat="1" applyFont="1" applyFill="1" applyBorder="1" applyAlignment="1"/>
    <xf numFmtId="176" fontId="10" fillId="0" borderId="0" xfId="56" applyNumberFormat="1" applyFont="1" applyFill="1" applyBorder="1" applyAlignment="1">
      <alignment horizontal="right"/>
    </xf>
    <xf numFmtId="180" fontId="10" fillId="0" borderId="4" xfId="56" applyNumberFormat="1" applyFont="1" applyFill="1" applyBorder="1" applyAlignment="1">
      <alignment vertical="center"/>
    </xf>
    <xf numFmtId="176" fontId="10" fillId="0" borderId="0" xfId="56" applyNumberFormat="1" applyFont="1" applyFill="1" applyAlignment="1" applyProtection="1">
      <alignment vertical="center"/>
      <protection locked="0"/>
    </xf>
    <xf numFmtId="176" fontId="6" fillId="0" borderId="12" xfId="56" applyNumberFormat="1" applyFont="1" applyFill="1" applyBorder="1" applyAlignment="1" applyProtection="1">
      <alignment horizontal="center" vertical="center"/>
    </xf>
    <xf numFmtId="176" fontId="6" fillId="0" borderId="11" xfId="56" applyNumberFormat="1" applyFont="1" applyFill="1" applyBorder="1" applyAlignment="1">
      <alignment vertical="center"/>
    </xf>
    <xf numFmtId="176" fontId="6" fillId="0" borderId="9" xfId="56" applyNumberFormat="1" applyFont="1" applyFill="1" applyBorder="1" applyAlignment="1" applyProtection="1">
      <alignment horizontal="left" vertical="center"/>
      <protection locked="0"/>
    </xf>
    <xf numFmtId="176" fontId="6" fillId="0" borderId="0" xfId="55" applyNumberFormat="1" applyFont="1" applyFill="1" applyBorder="1" applyAlignment="1">
      <alignment vertical="center"/>
    </xf>
    <xf numFmtId="176" fontId="6" fillId="0" borderId="9" xfId="55" applyNumberFormat="1" applyFont="1" applyFill="1" applyBorder="1" applyAlignment="1">
      <alignment horizontal="center" vertical="center"/>
    </xf>
    <xf numFmtId="176" fontId="6" fillId="0" borderId="9" xfId="55" applyNumberFormat="1" applyFont="1" applyFill="1" applyBorder="1" applyAlignment="1" applyProtection="1">
      <alignment horizontal="left"/>
    </xf>
    <xf numFmtId="176" fontId="6" fillId="0" borderId="0" xfId="55" applyNumberFormat="1" applyFont="1" applyFill="1" applyBorder="1" applyAlignment="1"/>
    <xf numFmtId="176" fontId="6" fillId="0" borderId="9" xfId="55" applyNumberFormat="1" applyFont="1" applyFill="1" applyBorder="1" applyAlignment="1" applyProtection="1">
      <alignment horizontal="distributed"/>
    </xf>
    <xf numFmtId="176" fontId="6" fillId="0" borderId="10" xfId="56" applyNumberFormat="1" applyFont="1" applyFill="1" applyBorder="1" applyAlignment="1">
      <alignment vertical="center"/>
    </xf>
    <xf numFmtId="176" fontId="6" fillId="0" borderId="10" xfId="56" applyNumberFormat="1" applyFont="1" applyFill="1" applyBorder="1" applyAlignment="1">
      <alignment horizontal="center" vertical="center"/>
    </xf>
    <xf numFmtId="176" fontId="6" fillId="0" borderId="0" xfId="55" applyNumberFormat="1" applyFont="1" applyFill="1" applyBorder="1" applyAlignment="1">
      <alignment horizontal="right"/>
    </xf>
    <xf numFmtId="176" fontId="6" fillId="0" borderId="10" xfId="55" applyNumberFormat="1" applyFont="1" applyFill="1" applyBorder="1" applyAlignment="1" applyProtection="1">
      <alignment horizontal="right"/>
    </xf>
    <xf numFmtId="176" fontId="6" fillId="0" borderId="10" xfId="55" applyNumberFormat="1" applyFont="1" applyFill="1" applyBorder="1" applyAlignment="1" applyProtection="1">
      <alignment horizontal="distributed"/>
    </xf>
    <xf numFmtId="176" fontId="6" fillId="0" borderId="0" xfId="55" applyNumberFormat="1" applyFont="1" applyFill="1" applyBorder="1" applyAlignment="1" applyProtection="1">
      <alignment horizontal="distributed"/>
    </xf>
    <xf numFmtId="176" fontId="6" fillId="0" borderId="0" xfId="55" applyNumberFormat="1" applyFont="1" applyFill="1" applyBorder="1" applyAlignment="1">
      <alignment horizontal="left"/>
    </xf>
    <xf numFmtId="176" fontId="47" fillId="0" borderId="0" xfId="56" applyNumberFormat="1" applyFont="1" applyFill="1" applyBorder="1" applyAlignment="1">
      <alignment horizontal="right" vertical="center"/>
    </xf>
    <xf numFmtId="176" fontId="7" fillId="0" borderId="0" xfId="56" applyNumberFormat="1" applyFont="1" applyFill="1" applyBorder="1" applyAlignment="1" applyProtection="1">
      <alignment horizontal="right" vertical="center"/>
      <protection locked="0"/>
    </xf>
    <xf numFmtId="176" fontId="7" fillId="0" borderId="9" xfId="55" applyNumberFormat="1" applyFont="1" applyFill="1" applyBorder="1" applyAlignment="1" applyProtection="1">
      <alignment horizontal="left" vertical="center"/>
    </xf>
    <xf numFmtId="176" fontId="32" fillId="0" borderId="0" xfId="56" applyNumberFormat="1" applyFont="1" applyFill="1" applyBorder="1" applyAlignment="1">
      <alignment horizontal="right" vertical="center"/>
    </xf>
    <xf numFmtId="176" fontId="32" fillId="0" borderId="9" xfId="55" applyNumberFormat="1" applyFont="1" applyFill="1" applyBorder="1" applyAlignment="1" applyProtection="1">
      <alignment horizontal="left" vertical="center"/>
    </xf>
    <xf numFmtId="176" fontId="7" fillId="0" borderId="3" xfId="56" applyNumberFormat="1" applyFont="1" applyFill="1" applyBorder="1" applyAlignment="1">
      <alignment horizontal="center" vertical="center" wrapText="1"/>
    </xf>
    <xf numFmtId="176" fontId="10" fillId="0" borderId="0" xfId="56" applyNumberFormat="1" applyFont="1" applyFill="1" applyAlignment="1" applyProtection="1">
      <alignment horizontal="center" vertical="center"/>
    </xf>
    <xf numFmtId="176" fontId="6" fillId="0" borderId="7" xfId="56" applyNumberFormat="1" applyFont="1" applyFill="1" applyBorder="1" applyAlignment="1" applyProtection="1">
      <alignment horizontal="center" vertical="center"/>
    </xf>
    <xf numFmtId="176" fontId="7" fillId="0" borderId="12" xfId="56" applyNumberFormat="1" applyFont="1" applyFill="1" applyBorder="1" applyAlignment="1" applyProtection="1">
      <alignment horizontal="center" vertical="top" shrinkToFit="1"/>
    </xf>
    <xf numFmtId="176" fontId="10" fillId="0" borderId="9" xfId="56" applyNumberFormat="1" applyFont="1" applyFill="1" applyBorder="1" applyAlignment="1" applyProtection="1">
      <alignment vertical="center"/>
      <protection locked="0"/>
    </xf>
    <xf numFmtId="181" fontId="10" fillId="0" borderId="0" xfId="56" applyNumberFormat="1" applyFont="1" applyFill="1" applyBorder="1" applyAlignment="1" applyProtection="1">
      <alignment vertical="center"/>
      <protection locked="0"/>
    </xf>
    <xf numFmtId="176" fontId="7" fillId="0" borderId="0" xfId="56" applyNumberFormat="1" applyFont="1" applyFill="1" applyBorder="1" applyAlignment="1" applyProtection="1">
      <alignment vertical="center"/>
      <protection locked="0"/>
    </xf>
    <xf numFmtId="176" fontId="10" fillId="0" borderId="9" xfId="56" applyNumberFormat="1" applyFont="1" applyFill="1" applyBorder="1" applyAlignment="1" applyProtection="1">
      <alignment horizontal="right" vertical="center"/>
      <protection locked="0"/>
    </xf>
    <xf numFmtId="176" fontId="10" fillId="0" borderId="0" xfId="56" applyNumberFormat="1" applyFont="1" applyFill="1" applyBorder="1" applyAlignment="1" applyProtection="1">
      <alignment horizontal="right" vertical="center" wrapText="1"/>
      <protection locked="0"/>
    </xf>
    <xf numFmtId="181" fontId="10" fillId="0" borderId="0" xfId="56" applyNumberFormat="1" applyFont="1" applyFill="1" applyBorder="1" applyAlignment="1" applyProtection="1">
      <alignment horizontal="right" vertical="center"/>
      <protection locked="0"/>
    </xf>
    <xf numFmtId="176" fontId="32" fillId="0" borderId="0" xfId="56" applyNumberFormat="1" applyFont="1" applyFill="1" applyBorder="1" applyAlignment="1" applyProtection="1">
      <alignment vertical="center"/>
      <protection locked="0"/>
    </xf>
    <xf numFmtId="176" fontId="11" fillId="0" borderId="9" xfId="56" applyNumberFormat="1" applyFont="1" applyFill="1" applyBorder="1" applyAlignment="1" applyProtection="1">
      <alignment horizontal="right" vertical="center"/>
    </xf>
    <xf numFmtId="176" fontId="11" fillId="0" borderId="0" xfId="56" applyNumberFormat="1" applyFont="1" applyFill="1" applyBorder="1" applyAlignment="1" applyProtection="1">
      <alignment horizontal="right" vertical="center"/>
    </xf>
    <xf numFmtId="176" fontId="11" fillId="0" borderId="0" xfId="56" applyNumberFormat="1" applyFont="1" applyFill="1" applyBorder="1" applyAlignment="1" applyProtection="1">
      <alignment horizontal="right" vertical="center" wrapText="1"/>
    </xf>
    <xf numFmtId="181" fontId="11" fillId="0" borderId="0" xfId="56" applyNumberFormat="1" applyFont="1" applyFill="1" applyBorder="1" applyAlignment="1" applyProtection="1">
      <alignment horizontal="right" vertical="center"/>
    </xf>
    <xf numFmtId="176" fontId="32" fillId="0" borderId="0" xfId="55" applyNumberFormat="1" applyFont="1" applyFill="1" applyBorder="1" applyAlignment="1">
      <alignment vertical="center"/>
    </xf>
    <xf numFmtId="179" fontId="44" fillId="0" borderId="9" xfId="56" applyNumberFormat="1" applyFont="1" applyFill="1" applyBorder="1" applyAlignment="1">
      <alignment horizontal="right" vertical="center"/>
    </xf>
    <xf numFmtId="179" fontId="43" fillId="0" borderId="0" xfId="56" applyNumberFormat="1" applyFont="1" applyFill="1" applyBorder="1" applyAlignment="1">
      <alignment horizontal="right" vertical="center"/>
    </xf>
    <xf numFmtId="176" fontId="10" fillId="0" borderId="9" xfId="56" applyNumberFormat="1" applyFont="1" applyFill="1" applyBorder="1" applyAlignment="1">
      <alignment horizontal="right" vertical="center"/>
    </xf>
    <xf numFmtId="181" fontId="10" fillId="0" borderId="0" xfId="56" applyNumberFormat="1" applyFont="1" applyFill="1" applyBorder="1" applyAlignment="1">
      <alignment horizontal="right"/>
    </xf>
    <xf numFmtId="187" fontId="10" fillId="0" borderId="0" xfId="56" applyNumberFormat="1" applyFont="1" applyFill="1" applyBorder="1" applyAlignment="1" applyProtection="1">
      <alignment horizontal="right"/>
    </xf>
    <xf numFmtId="176" fontId="44" fillId="0" borderId="9" xfId="56" applyNumberFormat="1" applyFont="1" applyFill="1" applyBorder="1" applyAlignment="1">
      <alignment horizontal="right" vertical="center"/>
    </xf>
    <xf numFmtId="181" fontId="43" fillId="0" borderId="0" xfId="56" applyNumberFormat="1" applyFont="1" applyFill="1" applyAlignment="1">
      <alignment horizontal="right"/>
    </xf>
    <xf numFmtId="176" fontId="11" fillId="0" borderId="9" xfId="56" applyNumberFormat="1" applyFont="1" applyFill="1" applyBorder="1" applyAlignment="1" applyProtection="1">
      <alignment horizontal="right"/>
    </xf>
    <xf numFmtId="176" fontId="11" fillId="0" borderId="0" xfId="56" applyNumberFormat="1" applyFont="1" applyFill="1" applyBorder="1" applyAlignment="1" applyProtection="1">
      <alignment horizontal="right"/>
    </xf>
    <xf numFmtId="176" fontId="11" fillId="0" borderId="0" xfId="56" applyNumberFormat="1" applyFont="1" applyFill="1" applyBorder="1" applyAlignment="1" applyProtection="1">
      <alignment horizontal="right" wrapText="1"/>
    </xf>
    <xf numFmtId="181" fontId="11" fillId="0" borderId="0" xfId="56" applyNumberFormat="1" applyFont="1" applyFill="1" applyBorder="1" applyAlignment="1" applyProtection="1">
      <alignment horizontal="right"/>
    </xf>
    <xf numFmtId="187" fontId="11" fillId="0" borderId="0" xfId="56" applyNumberFormat="1" applyFont="1" applyFill="1" applyBorder="1" applyAlignment="1" applyProtection="1">
      <alignment horizontal="right"/>
    </xf>
    <xf numFmtId="176" fontId="32" fillId="0" borderId="0" xfId="55" applyNumberFormat="1" applyFont="1" applyFill="1" applyBorder="1" applyAlignment="1"/>
    <xf numFmtId="176" fontId="32" fillId="0" borderId="0" xfId="55" applyNumberFormat="1" applyFont="1" applyFill="1" applyBorder="1" applyAlignment="1" applyProtection="1">
      <alignment horizontal="distributed"/>
    </xf>
    <xf numFmtId="176" fontId="32" fillId="0" borderId="9" xfId="55" applyNumberFormat="1" applyFont="1" applyFill="1" applyBorder="1" applyAlignment="1" applyProtection="1">
      <alignment horizontal="distributed"/>
    </xf>
    <xf numFmtId="176" fontId="10" fillId="0" borderId="9" xfId="56" applyNumberFormat="1" applyFont="1" applyFill="1" applyBorder="1" applyAlignment="1" applyProtection="1">
      <alignment horizontal="right"/>
    </xf>
    <xf numFmtId="181" fontId="10" fillId="0" borderId="0" xfId="56" applyNumberFormat="1" applyFont="1" applyFill="1" applyBorder="1" applyAlignment="1" applyProtection="1">
      <alignment horizontal="right"/>
    </xf>
    <xf numFmtId="176" fontId="11" fillId="0" borderId="0" xfId="56" applyNumberFormat="1" applyFont="1" applyFill="1" applyBorder="1" applyAlignment="1" applyProtection="1">
      <alignment horizontal="right"/>
      <protection locked="0"/>
    </xf>
    <xf numFmtId="187" fontId="45" fillId="0" borderId="0" xfId="56" applyNumberFormat="1" applyFont="1" applyFill="1" applyBorder="1" applyAlignment="1" applyProtection="1">
      <alignment horizontal="right"/>
    </xf>
    <xf numFmtId="176" fontId="10" fillId="0" borderId="9" xfId="56" applyNumberFormat="1" applyFont="1" applyFill="1" applyBorder="1" applyAlignment="1">
      <alignment vertical="center"/>
    </xf>
    <xf numFmtId="182" fontId="10" fillId="0" borderId="0" xfId="56" applyNumberFormat="1" applyFont="1" applyFill="1" applyBorder="1" applyAlignment="1" applyProtection="1">
      <alignment horizontal="right" vertical="center"/>
    </xf>
    <xf numFmtId="176" fontId="5" fillId="0" borderId="0" xfId="56" applyNumberFormat="1" applyFont="1" applyFill="1" applyBorder="1" applyAlignment="1" applyProtection="1">
      <alignment vertical="center"/>
      <protection locked="0"/>
    </xf>
    <xf numFmtId="176" fontId="5" fillId="0" borderId="0" xfId="56" applyNumberFormat="1" applyFont="1" applyFill="1" applyBorder="1" applyAlignment="1">
      <alignment horizontal="right" vertical="center"/>
    </xf>
    <xf numFmtId="182" fontId="11" fillId="0" borderId="0" xfId="56" applyNumberFormat="1" applyFont="1" applyFill="1" applyBorder="1" applyAlignment="1" applyProtection="1">
      <alignment horizontal="right" vertical="center"/>
    </xf>
    <xf numFmtId="176" fontId="5" fillId="0" borderId="9" xfId="56" applyNumberFormat="1" applyFont="1" applyFill="1" applyBorder="1" applyAlignment="1">
      <alignment horizontal="left" vertical="center"/>
    </xf>
    <xf numFmtId="176" fontId="5" fillId="0" borderId="0" xfId="55" applyNumberFormat="1" applyFont="1" applyFill="1" applyBorder="1" applyAlignment="1">
      <alignment vertical="center"/>
    </xf>
    <xf numFmtId="176" fontId="47" fillId="0" borderId="9" xfId="56" applyNumberFormat="1" applyFont="1" applyFill="1" applyBorder="1" applyAlignment="1">
      <alignment horizontal="right" vertical="center"/>
    </xf>
    <xf numFmtId="180" fontId="43" fillId="0" borderId="0" xfId="56" applyNumberFormat="1" applyFont="1" applyFill="1" applyAlignment="1">
      <alignment horizontal="right" vertical="center"/>
    </xf>
    <xf numFmtId="182" fontId="11" fillId="0" borderId="0" xfId="56" applyNumberFormat="1" applyFont="1" applyFill="1" applyBorder="1" applyAlignment="1" applyProtection="1">
      <alignment horizontal="right"/>
    </xf>
    <xf numFmtId="176" fontId="5" fillId="0" borderId="0" xfId="55" applyNumberFormat="1" applyFont="1" applyFill="1" applyBorder="1" applyAlignment="1"/>
    <xf numFmtId="176" fontId="5" fillId="0" borderId="10" xfId="55" applyNumberFormat="1" applyFont="1" applyFill="1" applyBorder="1" applyAlignment="1" applyProtection="1">
      <alignment horizontal="distributed"/>
    </xf>
    <xf numFmtId="176" fontId="5" fillId="0" borderId="9" xfId="55" applyNumberFormat="1" applyFont="1" applyFill="1" applyBorder="1" applyAlignment="1" applyProtection="1">
      <alignment horizontal="distributed"/>
    </xf>
    <xf numFmtId="176" fontId="7" fillId="0" borderId="0" xfId="56" applyNumberFormat="1" applyFont="1" applyFill="1" applyBorder="1" applyAlignment="1">
      <alignment horizontal="right" vertical="center"/>
    </xf>
    <xf numFmtId="182" fontId="10" fillId="0" borderId="0" xfId="56" applyNumberFormat="1" applyFont="1" applyFill="1" applyBorder="1" applyAlignment="1" applyProtection="1">
      <alignment horizontal="right"/>
    </xf>
    <xf numFmtId="176" fontId="10" fillId="0" borderId="0" xfId="56" applyNumberFormat="1" applyFont="1" applyFill="1" applyAlignment="1" applyProtection="1">
      <alignment horizontal="center" vertical="center"/>
    </xf>
    <xf numFmtId="176" fontId="7" fillId="0" borderId="14" xfId="56" applyNumberFormat="1" applyFont="1" applyFill="1" applyBorder="1" applyAlignment="1">
      <alignment horizontal="center" vertical="center" wrapText="1"/>
    </xf>
    <xf numFmtId="176" fontId="7" fillId="0" borderId="15" xfId="56" applyNumberFormat="1" applyFont="1" applyFill="1" applyBorder="1" applyAlignment="1">
      <alignment horizontal="center" vertical="center" wrapText="1"/>
    </xf>
    <xf numFmtId="176" fontId="7" fillId="0" borderId="12" xfId="56" applyNumberFormat="1" applyFont="1" applyFill="1" applyBorder="1" applyAlignment="1">
      <alignment horizontal="center" vertical="center" wrapText="1"/>
    </xf>
    <xf numFmtId="176" fontId="7" fillId="0" borderId="14" xfId="56" applyNumberFormat="1" applyFont="1" applyFill="1" applyBorder="1" applyAlignment="1" applyProtection="1">
      <alignment horizontal="center" vertical="center" wrapText="1"/>
    </xf>
    <xf numFmtId="176" fontId="7" fillId="0" borderId="12" xfId="56" applyNumberFormat="1" applyFont="1" applyFill="1" applyBorder="1" applyAlignment="1" applyProtection="1">
      <alignment horizontal="center" vertical="center" wrapText="1"/>
    </xf>
    <xf numFmtId="180" fontId="7" fillId="0" borderId="14" xfId="56" applyNumberFormat="1" applyFont="1" applyFill="1" applyBorder="1" applyAlignment="1">
      <alignment horizontal="center" vertical="center" wrapText="1"/>
    </xf>
    <xf numFmtId="180" fontId="7" fillId="0" borderId="15" xfId="56" applyNumberFormat="1" applyFont="1" applyFill="1" applyBorder="1" applyAlignment="1">
      <alignment horizontal="center" vertical="center" wrapText="1"/>
    </xf>
    <xf numFmtId="180" fontId="7" fillId="0" borderId="12" xfId="56" applyNumberFormat="1" applyFont="1" applyFill="1" applyBorder="1" applyAlignment="1">
      <alignment horizontal="center" vertical="center" wrapText="1"/>
    </xf>
    <xf numFmtId="176" fontId="7" fillId="0" borderId="11" xfId="56" applyNumberFormat="1" applyFont="1" applyFill="1" applyBorder="1" applyAlignment="1" applyProtection="1">
      <alignment horizontal="center" vertical="center" wrapText="1"/>
    </xf>
    <xf numFmtId="176" fontId="7" fillId="0" borderId="8" xfId="56" applyNumberFormat="1" applyFont="1" applyFill="1" applyBorder="1" applyAlignment="1" applyProtection="1">
      <alignment horizontal="center" vertical="center"/>
    </xf>
    <xf numFmtId="176" fontId="7" fillId="0" borderId="9" xfId="56" applyNumberFormat="1" applyFont="1" applyFill="1" applyBorder="1" applyAlignment="1" applyProtection="1">
      <alignment horizontal="center" vertical="center"/>
    </xf>
    <xf numFmtId="176" fontId="7" fillId="0" borderId="0" xfId="56" applyNumberFormat="1" applyFont="1" applyFill="1" applyBorder="1" applyAlignment="1" applyProtection="1">
      <alignment horizontal="center" vertical="center"/>
    </xf>
    <xf numFmtId="176" fontId="7" fillId="0" borderId="7" xfId="56" applyNumberFormat="1" applyFont="1" applyFill="1" applyBorder="1" applyAlignment="1" applyProtection="1">
      <alignment horizontal="center" vertical="center"/>
    </xf>
    <xf numFmtId="176" fontId="7" fillId="0" borderId="4" xfId="56" applyNumberFormat="1" applyFont="1" applyFill="1" applyBorder="1" applyAlignment="1" applyProtection="1">
      <alignment horizontal="center" vertical="center"/>
    </xf>
    <xf numFmtId="176" fontId="7" fillId="0" borderId="11" xfId="56" applyNumberFormat="1" applyFont="1" applyFill="1" applyBorder="1" applyAlignment="1">
      <alignment horizontal="center" vertical="center" wrapText="1"/>
    </xf>
    <xf numFmtId="176" fontId="7" fillId="0" borderId="8" xfId="56" applyNumberFormat="1" applyFont="1" applyFill="1" applyBorder="1" applyAlignment="1">
      <alignment horizontal="center" vertical="center" wrapText="1"/>
    </xf>
    <xf numFmtId="176" fontId="7" fillId="0" borderId="13" xfId="56" applyNumberFormat="1" applyFont="1" applyFill="1" applyBorder="1" applyAlignment="1">
      <alignment horizontal="center" vertical="center" wrapText="1"/>
    </xf>
    <xf numFmtId="176" fontId="7" fillId="0" borderId="7" xfId="56" applyNumberFormat="1" applyFont="1" applyFill="1" applyBorder="1" applyAlignment="1">
      <alignment horizontal="center" vertical="center" wrapText="1"/>
    </xf>
    <xf numFmtId="176" fontId="7" fillId="0" borderId="4" xfId="56" applyNumberFormat="1" applyFont="1" applyFill="1" applyBorder="1" applyAlignment="1">
      <alignment horizontal="center" vertical="center" wrapText="1"/>
    </xf>
    <xf numFmtId="176" fontId="7" fillId="0" borderId="6" xfId="56" applyNumberFormat="1" applyFont="1" applyFill="1" applyBorder="1" applyAlignment="1">
      <alignment horizontal="center" vertical="center" wrapText="1"/>
    </xf>
    <xf numFmtId="176" fontId="7" fillId="0" borderId="3" xfId="56" applyNumberFormat="1" applyFont="1" applyFill="1" applyBorder="1" applyAlignment="1">
      <alignment horizontal="center" vertical="center" wrapText="1"/>
    </xf>
    <xf numFmtId="176" fontId="7" fillId="0" borderId="15" xfId="56" applyNumberFormat="1" applyFont="1" applyFill="1" applyBorder="1" applyAlignment="1" applyProtection="1">
      <alignment horizontal="center" vertical="center" wrapText="1"/>
    </xf>
    <xf numFmtId="176" fontId="7" fillId="0" borderId="16" xfId="56" applyNumberFormat="1" applyFont="1" applyFill="1" applyBorder="1" applyAlignment="1" applyProtection="1">
      <alignment horizontal="center" vertical="center"/>
    </xf>
    <xf numFmtId="176" fontId="7" fillId="0" borderId="2" xfId="56" applyNumberFormat="1" applyFont="1" applyFill="1" applyBorder="1" applyAlignment="1" applyProtection="1">
      <alignment horizontal="center" vertical="center"/>
    </xf>
    <xf numFmtId="176" fontId="7" fillId="0" borderId="9" xfId="56" applyNumberFormat="1" applyFont="1" applyFill="1" applyBorder="1" applyAlignment="1" applyProtection="1">
      <alignment horizontal="center" vertical="center" wrapText="1"/>
    </xf>
    <xf numFmtId="176" fontId="7" fillId="0" borderId="7" xfId="56" applyNumberFormat="1" applyFont="1" applyFill="1" applyBorder="1" applyAlignment="1" applyProtection="1">
      <alignment horizontal="center" vertical="center" wrapText="1"/>
    </xf>
    <xf numFmtId="0" fontId="39" fillId="0" borderId="11" xfId="59" applyFont="1" applyFill="1" applyBorder="1" applyAlignment="1" applyProtection="1">
      <alignment horizontal="center" vertical="center"/>
    </xf>
    <xf numFmtId="0" fontId="39" fillId="0" borderId="8" xfId="59" applyFont="1" applyFill="1" applyBorder="1" applyAlignment="1" applyProtection="1">
      <alignment horizontal="center" vertical="center"/>
    </xf>
    <xf numFmtId="0" fontId="39" fillId="0" borderId="13" xfId="59" applyFont="1" applyFill="1" applyBorder="1" applyAlignment="1" applyProtection="1">
      <alignment horizontal="center" vertical="center"/>
    </xf>
    <xf numFmtId="181" fontId="7" fillId="0" borderId="13" xfId="56" applyNumberFormat="1" applyFont="1" applyFill="1" applyBorder="1" applyAlignment="1" applyProtection="1">
      <alignment horizontal="center" vertical="center" wrapText="1"/>
    </xf>
    <xf numFmtId="181" fontId="7" fillId="0" borderId="10" xfId="56" applyNumberFormat="1" applyFont="1" applyFill="1" applyBorder="1" applyAlignment="1" applyProtection="1">
      <alignment horizontal="center" vertical="center" wrapText="1"/>
    </xf>
    <xf numFmtId="181" fontId="7" fillId="0" borderId="6" xfId="56" applyNumberFormat="1" applyFont="1" applyFill="1" applyBorder="1" applyAlignment="1" applyProtection="1">
      <alignment horizontal="center" vertical="center" wrapText="1"/>
    </xf>
    <xf numFmtId="176" fontId="7" fillId="0" borderId="14" xfId="56" quotePrefix="1" applyNumberFormat="1" applyFont="1" applyFill="1" applyBorder="1" applyAlignment="1" applyProtection="1">
      <alignment horizontal="center" vertical="center" wrapText="1"/>
    </xf>
    <xf numFmtId="176" fontId="9" fillId="0" borderId="14" xfId="56" applyNumberFormat="1" applyFont="1" applyFill="1" applyBorder="1" applyAlignment="1" applyProtection="1">
      <alignment horizontal="center" vertical="center" wrapText="1"/>
    </xf>
    <xf numFmtId="176" fontId="9" fillId="0" borderId="15" xfId="56" applyNumberFormat="1" applyFont="1" applyFill="1" applyBorder="1" applyAlignment="1" applyProtection="1">
      <alignment horizontal="center" vertical="center" wrapText="1"/>
    </xf>
    <xf numFmtId="176" fontId="9" fillId="0" borderId="12" xfId="56" applyNumberFormat="1" applyFont="1" applyFill="1" applyBorder="1" applyAlignment="1" applyProtection="1">
      <alignment horizontal="center" vertical="center" wrapText="1"/>
    </xf>
    <xf numFmtId="176" fontId="10" fillId="0" borderId="8" xfId="56" applyNumberFormat="1" applyFont="1" applyFill="1" applyBorder="1" applyAlignment="1">
      <alignment horizontal="left" vertical="top" wrapText="1"/>
    </xf>
    <xf numFmtId="176" fontId="10" fillId="0" borderId="8" xfId="56" applyNumberFormat="1" applyFont="1" applyFill="1" applyBorder="1" applyAlignment="1">
      <alignment horizontal="right" vertical="top" wrapText="1"/>
    </xf>
    <xf numFmtId="176" fontId="32" fillId="0" borderId="0" xfId="55" applyNumberFormat="1" applyFont="1" applyFill="1" applyBorder="1" applyAlignment="1" applyProtection="1">
      <alignment horizontal="left"/>
    </xf>
    <xf numFmtId="37" fontId="32" fillId="0" borderId="0" xfId="55" applyFont="1" applyFill="1" applyBorder="1" applyAlignment="1"/>
    <xf numFmtId="176" fontId="7" fillId="0" borderId="8" xfId="56" applyNumberFormat="1" applyFont="1" applyFill="1" applyBorder="1" applyAlignment="1" applyProtection="1">
      <alignment horizontal="center" vertical="center" wrapText="1"/>
    </xf>
    <xf numFmtId="176" fontId="7" fillId="0" borderId="13" xfId="56" applyNumberFormat="1" applyFont="1" applyFill="1" applyBorder="1" applyAlignment="1" applyProtection="1">
      <alignment horizontal="center" vertical="center"/>
    </xf>
    <xf numFmtId="176" fontId="7" fillId="0" borderId="10" xfId="56" applyNumberFormat="1" applyFont="1" applyFill="1" applyBorder="1" applyAlignment="1" applyProtection="1">
      <alignment horizontal="center" vertical="center"/>
    </xf>
    <xf numFmtId="176" fontId="7" fillId="0" borderId="6" xfId="56" applyNumberFormat="1" applyFont="1" applyFill="1" applyBorder="1" applyAlignment="1" applyProtection="1">
      <alignment horizontal="center" vertical="center"/>
    </xf>
    <xf numFmtId="176" fontId="7" fillId="0" borderId="14" xfId="56" applyNumberFormat="1" applyFont="1" applyFill="1" applyBorder="1" applyAlignment="1" applyProtection="1">
      <alignment horizontal="center" vertical="center"/>
    </xf>
    <xf numFmtId="176" fontId="7" fillId="0" borderId="15" xfId="56" applyNumberFormat="1" applyFont="1" applyFill="1" applyBorder="1" applyAlignment="1" applyProtection="1">
      <alignment horizontal="center" vertical="center"/>
    </xf>
    <xf numFmtId="176" fontId="7" fillId="0" borderId="12" xfId="56" applyNumberFormat="1" applyFont="1" applyFill="1" applyBorder="1" applyAlignment="1" applyProtection="1">
      <alignment horizontal="center" vertical="center"/>
    </xf>
    <xf numFmtId="176" fontId="7" fillId="0" borderId="16" xfId="56" applyNumberFormat="1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vertical="center"/>
    </xf>
    <xf numFmtId="0" fontId="14" fillId="0" borderId="12" xfId="0" applyFont="1" applyFill="1" applyBorder="1" applyAlignment="1">
      <alignment vertical="center"/>
    </xf>
    <xf numFmtId="176" fontId="7" fillId="0" borderId="13" xfId="56" applyNumberFormat="1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vertical="center"/>
    </xf>
    <xf numFmtId="176" fontId="7" fillId="0" borderId="6" xfId="56" applyNumberFormat="1" applyFont="1" applyFill="1" applyBorder="1" applyAlignment="1">
      <alignment horizontal="center" vertical="center"/>
    </xf>
    <xf numFmtId="176" fontId="32" fillId="0" borderId="9" xfId="55" applyNumberFormat="1" applyFont="1" applyFill="1" applyBorder="1" applyAlignment="1" applyProtection="1">
      <alignment horizontal="right"/>
    </xf>
    <xf numFmtId="37" fontId="32" fillId="0" borderId="0" xfId="55" applyFont="1" applyFill="1" applyBorder="1" applyAlignment="1">
      <alignment horizontal="right"/>
    </xf>
    <xf numFmtId="176" fontId="32" fillId="0" borderId="0" xfId="55" applyNumberFormat="1" applyFont="1" applyFill="1" applyBorder="1" applyAlignment="1" applyProtection="1"/>
    <xf numFmtId="176" fontId="32" fillId="0" borderId="0" xfId="55" applyNumberFormat="1" applyFont="1" applyFill="1" applyBorder="1" applyAlignment="1" applyProtection="1">
      <alignment horizontal="right"/>
    </xf>
    <xf numFmtId="176" fontId="32" fillId="0" borderId="9" xfId="55" applyNumberFormat="1" applyFont="1" applyFill="1" applyBorder="1" applyAlignment="1">
      <alignment horizontal="right"/>
    </xf>
    <xf numFmtId="176" fontId="32" fillId="0" borderId="0" xfId="55" applyNumberFormat="1" applyFont="1" applyFill="1" applyBorder="1" applyAlignment="1">
      <alignment horizontal="right"/>
    </xf>
    <xf numFmtId="0" fontId="35" fillId="0" borderId="8" xfId="0" applyFont="1" applyFill="1" applyBorder="1" applyAlignment="1">
      <alignment wrapText="1"/>
    </xf>
    <xf numFmtId="0" fontId="35" fillId="0" borderId="0" xfId="0" applyFont="1" applyFill="1" applyBorder="1" applyAlignment="1">
      <alignment wrapText="1"/>
    </xf>
    <xf numFmtId="37" fontId="32" fillId="0" borderId="0" xfId="55" applyFont="1" applyFill="1" applyBorder="1" applyAlignment="1">
      <alignment horizontal="left"/>
    </xf>
    <xf numFmtId="176" fontId="6" fillId="0" borderId="16" xfId="56" applyNumberFormat="1" applyFont="1" applyFill="1" applyBorder="1" applyAlignment="1" applyProtection="1">
      <alignment horizontal="center" vertical="center" wrapText="1"/>
    </xf>
    <xf numFmtId="176" fontId="6" fillId="0" borderId="2" xfId="56" applyNumberFormat="1" applyFont="1" applyFill="1" applyBorder="1" applyAlignment="1" applyProtection="1">
      <alignment horizontal="center" vertical="center" wrapText="1"/>
    </xf>
    <xf numFmtId="176" fontId="6" fillId="0" borderId="16" xfId="56" applyNumberFormat="1" applyFont="1" applyFill="1" applyBorder="1" applyAlignment="1" applyProtection="1">
      <alignment horizontal="center" vertical="center"/>
    </xf>
    <xf numFmtId="176" fontId="6" fillId="0" borderId="2" xfId="56" applyNumberFormat="1" applyFont="1" applyFill="1" applyBorder="1" applyAlignment="1" applyProtection="1">
      <alignment horizontal="center" vertical="center"/>
    </xf>
    <xf numFmtId="176" fontId="6" fillId="0" borderId="17" xfId="56" applyNumberFormat="1" applyFont="1" applyFill="1" applyBorder="1" applyAlignment="1" applyProtection="1">
      <alignment horizontal="center" vertical="center" wrapText="1"/>
    </xf>
    <xf numFmtId="176" fontId="5" fillId="0" borderId="0" xfId="55" applyNumberFormat="1" applyFont="1" applyFill="1" applyBorder="1" applyAlignment="1" applyProtection="1">
      <alignment horizontal="left"/>
    </xf>
    <xf numFmtId="176" fontId="5" fillId="0" borderId="10" xfId="55" applyNumberFormat="1" applyFont="1" applyFill="1" applyBorder="1" applyAlignment="1" applyProtection="1">
      <alignment horizontal="left"/>
    </xf>
    <xf numFmtId="176" fontId="5" fillId="0" borderId="9" xfId="55" applyNumberFormat="1" applyFont="1" applyFill="1" applyBorder="1" applyAlignment="1">
      <alignment horizontal="right"/>
    </xf>
    <xf numFmtId="176" fontId="5" fillId="0" borderId="0" xfId="55" applyNumberFormat="1" applyFont="1" applyFill="1" applyBorder="1" applyAlignment="1">
      <alignment horizontal="right"/>
    </xf>
    <xf numFmtId="176" fontId="5" fillId="0" borderId="9" xfId="55" applyNumberFormat="1" applyFont="1" applyFill="1" applyBorder="1" applyAlignment="1" applyProtection="1">
      <alignment horizontal="right"/>
    </xf>
    <xf numFmtId="37" fontId="5" fillId="0" borderId="0" xfId="55" applyFont="1" applyFill="1" applyBorder="1" applyAlignment="1">
      <alignment horizontal="right"/>
    </xf>
    <xf numFmtId="176" fontId="6" fillId="0" borderId="17" xfId="56" applyNumberFormat="1" applyFont="1" applyFill="1" applyBorder="1" applyAlignment="1" applyProtection="1">
      <alignment horizontal="center" vertical="center"/>
    </xf>
    <xf numFmtId="176" fontId="6" fillId="0" borderId="11" xfId="56" applyNumberFormat="1" applyFont="1" applyFill="1" applyBorder="1" applyAlignment="1" applyProtection="1">
      <alignment horizontal="center" vertical="center" wrapText="1"/>
    </xf>
    <xf numFmtId="176" fontId="6" fillId="0" borderId="8" xfId="56" applyNumberFormat="1" applyFont="1" applyFill="1" applyBorder="1" applyAlignment="1" applyProtection="1">
      <alignment horizontal="center" vertical="center"/>
    </xf>
    <xf numFmtId="176" fontId="6" fillId="0" borderId="9" xfId="56" applyNumberFormat="1" applyFont="1" applyFill="1" applyBorder="1" applyAlignment="1" applyProtection="1">
      <alignment horizontal="center" vertical="center"/>
    </xf>
    <xf numFmtId="176" fontId="6" fillId="0" borderId="0" xfId="56" applyNumberFormat="1" applyFont="1" applyFill="1" applyBorder="1" applyAlignment="1" applyProtection="1">
      <alignment horizontal="center" vertical="center"/>
    </xf>
    <xf numFmtId="176" fontId="6" fillId="0" borderId="7" xfId="56" applyNumberFormat="1" applyFont="1" applyFill="1" applyBorder="1" applyAlignment="1" applyProtection="1">
      <alignment horizontal="center" vertical="center"/>
    </xf>
    <xf numFmtId="176" fontId="6" fillId="0" borderId="4" xfId="56" applyNumberFormat="1" applyFont="1" applyFill="1" applyBorder="1" applyAlignment="1" applyProtection="1">
      <alignment horizontal="center" vertical="center"/>
    </xf>
    <xf numFmtId="176" fontId="6" fillId="0" borderId="14" xfId="56" applyNumberFormat="1" applyFont="1" applyFill="1" applyBorder="1" applyAlignment="1" applyProtection="1">
      <alignment horizontal="center" vertical="center"/>
    </xf>
    <xf numFmtId="176" fontId="6" fillId="0" borderId="12" xfId="56" applyNumberFormat="1" applyFont="1" applyFill="1" applyBorder="1" applyAlignment="1" applyProtection="1">
      <alignment horizontal="center" vertical="center"/>
    </xf>
    <xf numFmtId="176" fontId="5" fillId="0" borderId="0" xfId="55" applyNumberFormat="1" applyFont="1" applyFill="1" applyBorder="1" applyAlignment="1" applyProtection="1"/>
    <xf numFmtId="176" fontId="5" fillId="0" borderId="10" xfId="55" applyNumberFormat="1" applyFont="1" applyFill="1" applyBorder="1" applyAlignment="1" applyProtection="1"/>
    <xf numFmtId="37" fontId="5" fillId="0" borderId="10" xfId="55" applyFont="1" applyFill="1" applyBorder="1" applyAlignment="1"/>
    <xf numFmtId="176" fontId="6" fillId="0" borderId="8" xfId="56" applyNumberFormat="1" applyFont="1" applyFill="1" applyBorder="1" applyAlignment="1" applyProtection="1">
      <alignment horizontal="center" vertical="center" wrapText="1"/>
    </xf>
    <xf numFmtId="176" fontId="6" fillId="0" borderId="13" xfId="56" applyNumberFormat="1" applyFont="1" applyFill="1" applyBorder="1" applyAlignment="1" applyProtection="1">
      <alignment horizontal="center" vertical="center"/>
    </xf>
    <xf numFmtId="176" fontId="6" fillId="0" borderId="10" xfId="56" applyNumberFormat="1" applyFont="1" applyFill="1" applyBorder="1" applyAlignment="1" applyProtection="1">
      <alignment horizontal="center" vertical="center"/>
    </xf>
    <xf numFmtId="176" fontId="6" fillId="0" borderId="6" xfId="56" applyNumberFormat="1" applyFont="1" applyFill="1" applyBorder="1" applyAlignment="1" applyProtection="1">
      <alignment horizontal="center" vertical="center"/>
    </xf>
    <xf numFmtId="176" fontId="5" fillId="0" borderId="0" xfId="55" applyNumberFormat="1" applyFont="1" applyFill="1" applyBorder="1" applyAlignment="1" applyProtection="1">
      <alignment horizontal="right"/>
    </xf>
    <xf numFmtId="180" fontId="6" fillId="0" borderId="14" xfId="56" applyNumberFormat="1" applyFont="1" applyFill="1" applyBorder="1" applyAlignment="1">
      <alignment horizontal="center" vertical="center" wrapText="1"/>
    </xf>
    <xf numFmtId="180" fontId="6" fillId="0" borderId="15" xfId="56" applyNumberFormat="1" applyFont="1" applyFill="1" applyBorder="1" applyAlignment="1">
      <alignment horizontal="center" vertical="center"/>
    </xf>
    <xf numFmtId="180" fontId="6" fillId="0" borderId="12" xfId="56" applyNumberFormat="1" applyFont="1" applyFill="1" applyBorder="1" applyAlignment="1">
      <alignment horizontal="center" vertical="center"/>
    </xf>
    <xf numFmtId="37" fontId="5" fillId="0" borderId="10" xfId="55" applyFont="1" applyFill="1" applyBorder="1" applyAlignment="1">
      <alignment horizontal="left"/>
    </xf>
  </cellXfs>
  <cellStyles count="60">
    <cellStyle name="Calc Currency (0)" xfId="1" xr:uid="{00000000-0005-0000-0000-000000000000}"/>
    <cellStyle name="Comma [0]_Full Year FY96" xfId="2" xr:uid="{00000000-0005-0000-0000-000001000000}"/>
    <cellStyle name="Comma_Full Year FY96" xfId="3" xr:uid="{00000000-0005-0000-0000-000002000000}"/>
    <cellStyle name="Currency [0]_CCOCPX" xfId="4" xr:uid="{00000000-0005-0000-0000-000003000000}"/>
    <cellStyle name="Currency_CCOCPX" xfId="5" xr:uid="{00000000-0005-0000-0000-000004000000}"/>
    <cellStyle name="entry" xfId="6" xr:uid="{00000000-0005-0000-0000-000005000000}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ubhead" xfId="17" xr:uid="{00000000-0005-0000-0000-000010000000}"/>
    <cellStyle name="title" xfId="18" xr:uid="{00000000-0005-0000-0000-000011000000}"/>
    <cellStyle name="スタイル 1" xfId="19" xr:uid="{00000000-0005-0000-0000-000012000000}"/>
    <cellStyle name="センター" xfId="20" xr:uid="{00000000-0005-0000-0000-000013000000}"/>
    <cellStyle name="ハイパーリンク 2" xfId="21" xr:uid="{00000000-0005-0000-0000-000014000000}"/>
    <cellStyle name="桁区切り 2" xfId="22" xr:uid="{00000000-0005-0000-0000-000015000000}"/>
    <cellStyle name="桁区切り 2 2" xfId="23" xr:uid="{00000000-0005-0000-0000-000016000000}"/>
    <cellStyle name="桁区切り 3" xfId="24" xr:uid="{00000000-0005-0000-0000-000017000000}"/>
    <cellStyle name="標準" xfId="0" builtinId="0"/>
    <cellStyle name="標準 10" xfId="25" xr:uid="{00000000-0005-0000-0000-000019000000}"/>
    <cellStyle name="標準 11" xfId="26" xr:uid="{00000000-0005-0000-0000-00001A000000}"/>
    <cellStyle name="標準 12" xfId="27" xr:uid="{00000000-0005-0000-0000-00001B000000}"/>
    <cellStyle name="標準 13" xfId="28" xr:uid="{00000000-0005-0000-0000-00001C000000}"/>
    <cellStyle name="標準 14" xfId="29" xr:uid="{00000000-0005-0000-0000-00001D000000}"/>
    <cellStyle name="標準 15" xfId="30" xr:uid="{00000000-0005-0000-0000-00001E000000}"/>
    <cellStyle name="標準 16" xfId="31" xr:uid="{00000000-0005-0000-0000-00001F000000}"/>
    <cellStyle name="標準 17" xfId="32" xr:uid="{00000000-0005-0000-0000-000020000000}"/>
    <cellStyle name="標準 18" xfId="33" xr:uid="{00000000-0005-0000-0000-000021000000}"/>
    <cellStyle name="標準 19" xfId="34" xr:uid="{00000000-0005-0000-0000-000022000000}"/>
    <cellStyle name="標準 2" xfId="35" xr:uid="{00000000-0005-0000-0000-000023000000}"/>
    <cellStyle name="標準 2 2" xfId="36" xr:uid="{00000000-0005-0000-0000-000024000000}"/>
    <cellStyle name="標準 2 3" xfId="37" xr:uid="{00000000-0005-0000-0000-000025000000}"/>
    <cellStyle name="標準 20" xfId="38" xr:uid="{00000000-0005-0000-0000-000026000000}"/>
    <cellStyle name="標準 21" xfId="39" xr:uid="{00000000-0005-0000-0000-000027000000}"/>
    <cellStyle name="標準 22" xfId="40" xr:uid="{00000000-0005-0000-0000-000028000000}"/>
    <cellStyle name="標準 23" xfId="41" xr:uid="{00000000-0005-0000-0000-000029000000}"/>
    <cellStyle name="標準 24" xfId="42" xr:uid="{00000000-0005-0000-0000-00002A000000}"/>
    <cellStyle name="標準 25" xfId="43" xr:uid="{00000000-0005-0000-0000-00002B000000}"/>
    <cellStyle name="標準 26" xfId="44" xr:uid="{00000000-0005-0000-0000-00002C000000}"/>
    <cellStyle name="標準 27" xfId="45" xr:uid="{00000000-0005-0000-0000-00002D000000}"/>
    <cellStyle name="標準 28" xfId="46" xr:uid="{00000000-0005-0000-0000-00002E000000}"/>
    <cellStyle name="標準 3" xfId="47" xr:uid="{00000000-0005-0000-0000-00002F000000}"/>
    <cellStyle name="標準 3 2" xfId="48" xr:uid="{00000000-0005-0000-0000-000030000000}"/>
    <cellStyle name="標準 4" xfId="49" xr:uid="{00000000-0005-0000-0000-000031000000}"/>
    <cellStyle name="標準 5" xfId="50" xr:uid="{00000000-0005-0000-0000-000032000000}"/>
    <cellStyle name="標準 6" xfId="51" xr:uid="{00000000-0005-0000-0000-000033000000}"/>
    <cellStyle name="標準 7" xfId="52" xr:uid="{00000000-0005-0000-0000-000034000000}"/>
    <cellStyle name="標準 8" xfId="53" xr:uid="{00000000-0005-0000-0000-000035000000}"/>
    <cellStyle name="標準 9" xfId="54" xr:uid="{00000000-0005-0000-0000-000036000000}"/>
    <cellStyle name="標準_第02表  H14" xfId="55" xr:uid="{00000000-0005-0000-0000-000037000000}"/>
    <cellStyle name="標準_第03表 H14" xfId="56" xr:uid="{00000000-0005-0000-0000-000038000000}"/>
    <cellStyle name="標準_第42表 H14" xfId="57" xr:uid="{00000000-0005-0000-0000-000039000000}"/>
    <cellStyle name="標準_第58表 H14" xfId="58" xr:uid="{00000000-0005-0000-0000-00003A000000}"/>
    <cellStyle name="標準_付表－２H13" xfId="59" xr:uid="{00000000-0005-0000-0000-00003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28</xdr:row>
      <xdr:rowOff>0</xdr:rowOff>
    </xdr:from>
    <xdr:to>
      <xdr:col>28</xdr:col>
      <xdr:colOff>19050</xdr:colOff>
      <xdr:row>32</xdr:row>
      <xdr:rowOff>95250</xdr:rowOff>
    </xdr:to>
    <xdr:sp macro="" textlink="">
      <xdr:nvSpPr>
        <xdr:cNvPr id="40166" name="正方形/長方形 3">
          <a:extLst>
            <a:ext uri="{FF2B5EF4-FFF2-40B4-BE49-F238E27FC236}">
              <a16:creationId xmlns:a16="http://schemas.microsoft.com/office/drawing/2014/main" id="{00000000-0008-0000-0000-0000E69C0000}"/>
            </a:ext>
          </a:extLst>
        </xdr:cNvPr>
        <xdr:cNvSpPr>
          <a:spLocks noChangeArrowheads="1"/>
        </xdr:cNvSpPr>
      </xdr:nvSpPr>
      <xdr:spPr bwMode="auto">
        <a:xfrm>
          <a:off x="4867275" y="5867400"/>
          <a:ext cx="126015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28</xdr:row>
      <xdr:rowOff>0</xdr:rowOff>
    </xdr:from>
    <xdr:to>
      <xdr:col>28</xdr:col>
      <xdr:colOff>19050</xdr:colOff>
      <xdr:row>32</xdr:row>
      <xdr:rowOff>95250</xdr:rowOff>
    </xdr:to>
    <xdr:sp macro="" textlink="">
      <xdr:nvSpPr>
        <xdr:cNvPr id="41190" name="正方形/長方形 3">
          <a:extLst>
            <a:ext uri="{FF2B5EF4-FFF2-40B4-BE49-F238E27FC236}">
              <a16:creationId xmlns:a16="http://schemas.microsoft.com/office/drawing/2014/main" id="{00000000-0008-0000-0100-0000E6A00000}"/>
            </a:ext>
          </a:extLst>
        </xdr:cNvPr>
        <xdr:cNvSpPr>
          <a:spLocks noChangeArrowheads="1"/>
        </xdr:cNvSpPr>
      </xdr:nvSpPr>
      <xdr:spPr bwMode="auto">
        <a:xfrm>
          <a:off x="4838700" y="5867400"/>
          <a:ext cx="126015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C8" transitionEvaluation="1" codeName="Sheet1">
    <tabColor theme="3" tint="0.59999389629810485"/>
    <pageSetUpPr fitToPage="1"/>
  </sheetPr>
  <dimension ref="A1:AB81"/>
  <sheetViews>
    <sheetView showGridLines="0" tabSelected="1" zoomScaleNormal="100" zoomScaleSheetLayoutView="40"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B2" sqref="B2"/>
    </sheetView>
  </sheetViews>
  <sheetFormatPr defaultColWidth="8.75" defaultRowHeight="13.5" customHeight="1"/>
  <cols>
    <col min="1" max="1" width="1.375" style="3" customWidth="1"/>
    <col min="2" max="2" width="9.25" style="3" customWidth="1"/>
    <col min="3" max="4" width="8.5" style="3" customWidth="1"/>
    <col min="5" max="5" width="8.5" style="25" customWidth="1"/>
    <col min="6" max="6" width="8.5" style="42" customWidth="1"/>
    <col min="7" max="7" width="8.5" style="25" customWidth="1"/>
    <col min="8" max="8" width="10.75" style="25" customWidth="1"/>
    <col min="9" max="11" width="8.5" style="25" customWidth="1"/>
    <col min="12" max="13" width="8.5" style="3" customWidth="1"/>
    <col min="14" max="21" width="8.5" style="25" customWidth="1"/>
    <col min="22" max="24" width="8.5" style="51" customWidth="1"/>
    <col min="25" max="26" width="9.25" style="21" customWidth="1"/>
    <col min="27" max="27" width="9.25" style="3" customWidth="1"/>
    <col min="28" max="28" width="1.375" style="3" customWidth="1"/>
    <col min="29" max="29" width="8.875" style="3" customWidth="1"/>
    <col min="30" max="16384" width="8.75" style="3"/>
  </cols>
  <sheetData>
    <row r="1" spans="1:28" ht="16.5" customHeight="1">
      <c r="A1" s="195" t="s">
        <v>128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55"/>
      <c r="P1" s="55"/>
      <c r="Q1" s="55"/>
      <c r="R1" s="56"/>
      <c r="S1" s="31"/>
      <c r="T1" s="35" t="s">
        <v>2</v>
      </c>
      <c r="U1" s="31"/>
      <c r="V1" s="35"/>
      <c r="W1" s="35"/>
      <c r="X1" s="35"/>
      <c r="Y1" s="2"/>
      <c r="Z1" s="2"/>
    </row>
    <row r="2" spans="1:28" ht="16.5" customHeight="1">
      <c r="A2" s="1"/>
      <c r="B2" s="1"/>
      <c r="C2" s="1"/>
      <c r="D2" s="1" t="s">
        <v>110</v>
      </c>
      <c r="E2" s="36"/>
      <c r="F2" s="38"/>
      <c r="G2" s="36"/>
      <c r="H2" s="36"/>
      <c r="I2" s="36"/>
      <c r="J2" s="36"/>
      <c r="K2" s="36"/>
      <c r="L2" s="1"/>
      <c r="M2" s="1"/>
      <c r="N2" s="36"/>
      <c r="O2" s="57"/>
      <c r="P2" s="57"/>
      <c r="Q2" s="57"/>
      <c r="R2" s="57"/>
      <c r="S2" s="31"/>
      <c r="T2" s="35"/>
      <c r="U2" s="31"/>
      <c r="V2" s="58"/>
      <c r="W2" s="59"/>
      <c r="X2" s="59"/>
      <c r="Y2" s="2"/>
      <c r="Z2" s="2"/>
    </row>
    <row r="3" spans="1:28" ht="16.5" customHeight="1">
      <c r="A3" s="108" t="s">
        <v>50</v>
      </c>
      <c r="C3" s="12"/>
      <c r="D3" s="4"/>
      <c r="E3" s="4"/>
      <c r="F3" s="43"/>
      <c r="G3" s="4"/>
      <c r="H3" s="4"/>
      <c r="I3" s="4"/>
      <c r="J3" s="4"/>
      <c r="K3" s="4"/>
      <c r="L3" s="5"/>
      <c r="M3" s="4"/>
      <c r="N3" s="5"/>
      <c r="O3" s="111" t="s">
        <v>71</v>
      </c>
      <c r="P3" s="53"/>
      <c r="Q3" s="60"/>
      <c r="R3" s="60"/>
      <c r="S3" s="4"/>
      <c r="T3" s="4"/>
      <c r="U3" s="6"/>
      <c r="V3" s="61"/>
      <c r="W3" s="61"/>
      <c r="X3" s="61"/>
      <c r="Y3" s="7"/>
      <c r="Z3" s="7"/>
      <c r="AA3" s="6"/>
      <c r="AB3" s="112" t="s">
        <v>129</v>
      </c>
    </row>
    <row r="4" spans="1:28" ht="16.5" customHeight="1">
      <c r="A4" s="236" t="s">
        <v>92</v>
      </c>
      <c r="B4" s="237"/>
      <c r="C4" s="240" t="s">
        <v>0</v>
      </c>
      <c r="D4" s="216" t="s">
        <v>72</v>
      </c>
      <c r="E4" s="216"/>
      <c r="F4" s="216"/>
      <c r="G4" s="216"/>
      <c r="H4" s="216"/>
      <c r="I4" s="216"/>
      <c r="J4" s="243"/>
      <c r="K4" s="196" t="s">
        <v>135</v>
      </c>
      <c r="L4" s="196" t="s">
        <v>133</v>
      </c>
      <c r="M4" s="246"/>
      <c r="N4" s="196" t="s">
        <v>124</v>
      </c>
      <c r="O4" s="218" t="s">
        <v>125</v>
      </c>
      <c r="P4" s="219"/>
      <c r="Q4" s="219"/>
      <c r="R4" s="219"/>
      <c r="S4" s="196" t="s">
        <v>70</v>
      </c>
      <c r="T4" s="196" t="s">
        <v>107</v>
      </c>
      <c r="U4" s="222" t="s">
        <v>101</v>
      </c>
      <c r="V4" s="223"/>
      <c r="W4" s="223"/>
      <c r="X4" s="224"/>
      <c r="Y4" s="225" t="s">
        <v>127</v>
      </c>
      <c r="Z4" s="201" t="s">
        <v>136</v>
      </c>
      <c r="AA4" s="204" t="s">
        <v>92</v>
      </c>
      <c r="AB4" s="205"/>
    </row>
    <row r="5" spans="1:28" ht="16.5" customHeight="1">
      <c r="A5" s="207"/>
      <c r="B5" s="238"/>
      <c r="C5" s="241"/>
      <c r="D5" s="196" t="s">
        <v>49</v>
      </c>
      <c r="E5" s="210" t="s">
        <v>123</v>
      </c>
      <c r="F5" s="211"/>
      <c r="G5" s="212"/>
      <c r="H5" s="196" t="s">
        <v>137</v>
      </c>
      <c r="I5" s="216" t="s">
        <v>87</v>
      </c>
      <c r="J5" s="216" t="s">
        <v>138</v>
      </c>
      <c r="K5" s="244"/>
      <c r="L5" s="247"/>
      <c r="M5" s="248"/>
      <c r="N5" s="197"/>
      <c r="O5" s="199" t="s">
        <v>98</v>
      </c>
      <c r="P5" s="218" t="s">
        <v>99</v>
      </c>
      <c r="Q5" s="219"/>
      <c r="R5" s="204" t="s">
        <v>100</v>
      </c>
      <c r="S5" s="197"/>
      <c r="T5" s="197"/>
      <c r="U5" s="199" t="s">
        <v>139</v>
      </c>
      <c r="V5" s="228" t="s">
        <v>141</v>
      </c>
      <c r="W5" s="229" t="s">
        <v>126</v>
      </c>
      <c r="X5" s="199" t="s">
        <v>105</v>
      </c>
      <c r="Y5" s="226"/>
      <c r="Z5" s="202"/>
      <c r="AA5" s="206"/>
      <c r="AB5" s="207"/>
    </row>
    <row r="6" spans="1:28" ht="16.5" customHeight="1">
      <c r="A6" s="207"/>
      <c r="B6" s="238"/>
      <c r="C6" s="241"/>
      <c r="D6" s="197"/>
      <c r="E6" s="213"/>
      <c r="F6" s="214"/>
      <c r="G6" s="215"/>
      <c r="H6" s="197"/>
      <c r="I6" s="216"/>
      <c r="J6" s="216"/>
      <c r="K6" s="244"/>
      <c r="L6" s="196" t="s">
        <v>54</v>
      </c>
      <c r="M6" s="196" t="s">
        <v>55</v>
      </c>
      <c r="N6" s="197"/>
      <c r="O6" s="217"/>
      <c r="P6" s="199" t="s">
        <v>108</v>
      </c>
      <c r="Q6" s="199" t="s">
        <v>109</v>
      </c>
      <c r="R6" s="220"/>
      <c r="S6" s="197"/>
      <c r="T6" s="197"/>
      <c r="U6" s="217"/>
      <c r="V6" s="217"/>
      <c r="W6" s="230"/>
      <c r="X6" s="217"/>
      <c r="Y6" s="226"/>
      <c r="Z6" s="202"/>
      <c r="AA6" s="206"/>
      <c r="AB6" s="207"/>
    </row>
    <row r="7" spans="1:28" ht="16.5" customHeight="1">
      <c r="A7" s="209"/>
      <c r="B7" s="239"/>
      <c r="C7" s="242"/>
      <c r="D7" s="198"/>
      <c r="E7" s="145" t="s">
        <v>40</v>
      </c>
      <c r="F7" s="145" t="s">
        <v>41</v>
      </c>
      <c r="G7" s="145" t="s">
        <v>60</v>
      </c>
      <c r="H7" s="198"/>
      <c r="I7" s="216"/>
      <c r="J7" s="216"/>
      <c r="K7" s="245"/>
      <c r="L7" s="247"/>
      <c r="M7" s="198"/>
      <c r="N7" s="198"/>
      <c r="O7" s="200"/>
      <c r="P7" s="200"/>
      <c r="Q7" s="200"/>
      <c r="R7" s="221"/>
      <c r="S7" s="198"/>
      <c r="T7" s="198"/>
      <c r="U7" s="200"/>
      <c r="V7" s="200"/>
      <c r="W7" s="231"/>
      <c r="X7" s="148" t="s">
        <v>106</v>
      </c>
      <c r="Y7" s="227"/>
      <c r="Z7" s="203"/>
      <c r="AA7" s="208"/>
      <c r="AB7" s="209"/>
    </row>
    <row r="8" spans="1:28" ht="16.5" customHeight="1">
      <c r="A8" s="74"/>
      <c r="B8" s="74"/>
      <c r="C8" s="149"/>
      <c r="D8" s="18"/>
      <c r="E8" s="18"/>
      <c r="F8" s="96"/>
      <c r="G8" s="18"/>
      <c r="H8" s="18"/>
      <c r="I8" s="18"/>
      <c r="J8" s="18"/>
      <c r="K8" s="18"/>
      <c r="L8" s="18"/>
      <c r="M8" s="18"/>
      <c r="N8" s="18"/>
      <c r="O8" s="50"/>
      <c r="P8" s="232"/>
      <c r="Q8" s="232"/>
      <c r="R8" s="233"/>
      <c r="S8" s="233"/>
      <c r="T8" s="18"/>
      <c r="U8" s="18"/>
      <c r="V8" s="50"/>
      <c r="W8" s="50"/>
      <c r="X8" s="50"/>
      <c r="Y8" s="150"/>
      <c r="Z8" s="150"/>
      <c r="AA8" s="84"/>
      <c r="AB8" s="85"/>
    </row>
    <row r="9" spans="1:28" ht="16.5" customHeight="1">
      <c r="A9" s="151"/>
      <c r="B9" s="193" t="s">
        <v>142</v>
      </c>
      <c r="C9" s="152">
        <f>SUM(D9,K9:T9)</f>
        <v>19362</v>
      </c>
      <c r="D9" s="11">
        <f>SUM(E9:J9)</f>
        <v>19165</v>
      </c>
      <c r="E9" s="11">
        <v>17224</v>
      </c>
      <c r="F9" s="153">
        <v>373</v>
      </c>
      <c r="G9" s="11">
        <v>1017</v>
      </c>
      <c r="H9" s="11">
        <v>0</v>
      </c>
      <c r="I9" s="11">
        <v>266</v>
      </c>
      <c r="J9" s="11">
        <v>285</v>
      </c>
      <c r="K9" s="11">
        <v>31</v>
      </c>
      <c r="L9" s="11">
        <v>0</v>
      </c>
      <c r="M9" s="11">
        <v>1</v>
      </c>
      <c r="N9" s="11">
        <v>2</v>
      </c>
      <c r="O9" s="18">
        <v>10</v>
      </c>
      <c r="P9" s="18">
        <v>12</v>
      </c>
      <c r="Q9" s="18">
        <v>1</v>
      </c>
      <c r="R9" s="18">
        <v>5</v>
      </c>
      <c r="S9" s="11">
        <v>135</v>
      </c>
      <c r="T9" s="11">
        <v>0</v>
      </c>
      <c r="U9" s="11">
        <v>1105</v>
      </c>
      <c r="V9" s="11">
        <v>7</v>
      </c>
      <c r="W9" s="11">
        <v>1</v>
      </c>
      <c r="X9" s="11">
        <f>O9+P9+V9+W9</f>
        <v>30</v>
      </c>
      <c r="Y9" s="154">
        <f>D9/C9*100</f>
        <v>98.982543125710151</v>
      </c>
      <c r="Z9" s="154">
        <f>X9/C9*100</f>
        <v>0.15494267121165167</v>
      </c>
      <c r="AA9" s="142" t="s">
        <v>142</v>
      </c>
      <c r="AB9" s="89"/>
    </row>
    <row r="10" spans="1:28" s="19" customFormat="1" ht="16.5" customHeight="1">
      <c r="A10" s="155"/>
      <c r="B10" s="143" t="s">
        <v>143</v>
      </c>
      <c r="C10" s="156">
        <f>D10+K10+L10+M10+N10+O10+P10+Q10+R10+S10+T10</f>
        <v>18953</v>
      </c>
      <c r="D10" s="157">
        <f>SUM(E10:J10)</f>
        <v>18737</v>
      </c>
      <c r="E10" s="157">
        <f t="shared" ref="E10:X10" si="0">E16+E36+E39+E44+E46+E49+E53+E57+E60+E63+E65</f>
        <v>16731</v>
      </c>
      <c r="F10" s="158">
        <f t="shared" si="0"/>
        <v>385</v>
      </c>
      <c r="G10" s="157">
        <f t="shared" si="0"/>
        <v>1022</v>
      </c>
      <c r="H10" s="157">
        <f t="shared" si="0"/>
        <v>0</v>
      </c>
      <c r="I10" s="157">
        <f t="shared" si="0"/>
        <v>286</v>
      </c>
      <c r="J10" s="157">
        <f t="shared" si="0"/>
        <v>313</v>
      </c>
      <c r="K10" s="157">
        <f t="shared" si="0"/>
        <v>45</v>
      </c>
      <c r="L10" s="157">
        <f t="shared" si="0"/>
        <v>1</v>
      </c>
      <c r="M10" s="157">
        <f t="shared" si="0"/>
        <v>9</v>
      </c>
      <c r="N10" s="157">
        <f t="shared" si="0"/>
        <v>3</v>
      </c>
      <c r="O10" s="157">
        <f t="shared" si="0"/>
        <v>5</v>
      </c>
      <c r="P10" s="157">
        <f t="shared" si="0"/>
        <v>10</v>
      </c>
      <c r="Q10" s="157">
        <f t="shared" si="0"/>
        <v>1</v>
      </c>
      <c r="R10" s="157">
        <f t="shared" si="0"/>
        <v>0</v>
      </c>
      <c r="S10" s="157">
        <f t="shared" si="0"/>
        <v>142</v>
      </c>
      <c r="T10" s="157">
        <f t="shared" si="0"/>
        <v>0</v>
      </c>
      <c r="U10" s="157">
        <f>U16+U36+U39+U44+U46+U49+U53+U57+U60+U63+U65</f>
        <v>1020</v>
      </c>
      <c r="V10" s="157">
        <f t="shared" si="0"/>
        <v>9</v>
      </c>
      <c r="W10" s="157">
        <f t="shared" si="0"/>
        <v>1</v>
      </c>
      <c r="X10" s="157">
        <f t="shared" si="0"/>
        <v>25</v>
      </c>
      <c r="Y10" s="159">
        <f>D10/C10*100</f>
        <v>98.860338732654469</v>
      </c>
      <c r="Z10" s="159">
        <f>(X10/C10*100)</f>
        <v>0.13190523927610406</v>
      </c>
      <c r="AA10" s="144" t="s">
        <v>143</v>
      </c>
      <c r="AB10" s="160"/>
    </row>
    <row r="11" spans="1:28" s="54" customFormat="1" ht="16.5" customHeight="1">
      <c r="A11" s="75"/>
      <c r="B11" s="76"/>
      <c r="C11" s="161"/>
      <c r="D11" s="76"/>
      <c r="E11" s="76"/>
      <c r="F11" s="104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162"/>
      <c r="Z11" s="162"/>
      <c r="AA11" s="86"/>
      <c r="AB11" s="87"/>
    </row>
    <row r="12" spans="1:28" ht="16.5" customHeight="1">
      <c r="A12" s="74"/>
      <c r="B12" s="77" t="s">
        <v>51</v>
      </c>
      <c r="C12" s="163">
        <f>D12+K12+L12+M12+N12+O12+P12+Q12+R12+S12+T12</f>
        <v>157</v>
      </c>
      <c r="D12" s="97">
        <f>SUM(E12:J12)</f>
        <v>157</v>
      </c>
      <c r="E12" s="97">
        <v>150</v>
      </c>
      <c r="F12" s="98">
        <v>1</v>
      </c>
      <c r="G12" s="97">
        <v>2</v>
      </c>
      <c r="H12" s="97">
        <v>0</v>
      </c>
      <c r="I12" s="97">
        <v>4</v>
      </c>
      <c r="J12" s="97">
        <v>0</v>
      </c>
      <c r="K12" s="97">
        <v>0</v>
      </c>
      <c r="L12" s="97">
        <v>0</v>
      </c>
      <c r="M12" s="97">
        <v>0</v>
      </c>
      <c r="N12" s="97">
        <v>0</v>
      </c>
      <c r="O12" s="97">
        <v>0</v>
      </c>
      <c r="P12" s="97">
        <v>0</v>
      </c>
      <c r="Q12" s="97">
        <v>0</v>
      </c>
      <c r="R12" s="97">
        <v>0</v>
      </c>
      <c r="S12" s="97">
        <v>0</v>
      </c>
      <c r="T12" s="97">
        <v>0</v>
      </c>
      <c r="U12" s="97">
        <v>8</v>
      </c>
      <c r="V12" s="99">
        <v>0</v>
      </c>
      <c r="W12" s="99">
        <v>0</v>
      </c>
      <c r="X12" s="99">
        <f>O12+P12+V12+W12</f>
        <v>0</v>
      </c>
      <c r="Y12" s="164">
        <f>D12/C12*100</f>
        <v>100</v>
      </c>
      <c r="Z12" s="165">
        <f>(X12/C12*100)</f>
        <v>0</v>
      </c>
      <c r="AA12" s="88" t="s">
        <v>63</v>
      </c>
      <c r="AB12" s="89"/>
    </row>
    <row r="13" spans="1:28" ht="16.5" customHeight="1">
      <c r="A13" s="74"/>
      <c r="B13" s="77" t="s">
        <v>52</v>
      </c>
      <c r="C13" s="163">
        <f>D13+K13+L13+M13+N13+O13+P13+Q13+R13+S13+T13</f>
        <v>18353</v>
      </c>
      <c r="D13" s="97">
        <f>SUM(E13:J13)</f>
        <v>18139</v>
      </c>
      <c r="E13" s="97">
        <v>16154</v>
      </c>
      <c r="F13" s="98">
        <v>384</v>
      </c>
      <c r="G13" s="97">
        <v>1010</v>
      </c>
      <c r="H13" s="97">
        <v>0</v>
      </c>
      <c r="I13" s="97">
        <v>278</v>
      </c>
      <c r="J13" s="97">
        <v>313</v>
      </c>
      <c r="K13" s="97">
        <v>45</v>
      </c>
      <c r="L13" s="97">
        <v>1</v>
      </c>
      <c r="M13" s="97">
        <v>9</v>
      </c>
      <c r="N13" s="97">
        <v>3</v>
      </c>
      <c r="O13" s="97">
        <v>5</v>
      </c>
      <c r="P13" s="97">
        <v>10</v>
      </c>
      <c r="Q13" s="97">
        <v>1</v>
      </c>
      <c r="R13" s="97">
        <v>0</v>
      </c>
      <c r="S13" s="97">
        <v>140</v>
      </c>
      <c r="T13" s="97">
        <v>0</v>
      </c>
      <c r="U13" s="97">
        <v>995</v>
      </c>
      <c r="V13" s="99">
        <v>9</v>
      </c>
      <c r="W13" s="99">
        <v>1</v>
      </c>
      <c r="X13" s="99">
        <f>O13+P13+V13+W13</f>
        <v>25</v>
      </c>
      <c r="Y13" s="164">
        <f>D13/C13*100</f>
        <v>98.833978096224058</v>
      </c>
      <c r="Z13" s="165">
        <f>(X13/C13*100)</f>
        <v>0.13621751212335859</v>
      </c>
      <c r="AA13" s="88" t="s">
        <v>64</v>
      </c>
      <c r="AB13" s="89"/>
    </row>
    <row r="14" spans="1:28" ht="16.5" customHeight="1">
      <c r="A14" s="74"/>
      <c r="B14" s="77" t="s">
        <v>53</v>
      </c>
      <c r="C14" s="163">
        <f>D14+K14+L14+M14+N14+O14+P14+Q14+R14+S14+T14</f>
        <v>443</v>
      </c>
      <c r="D14" s="97">
        <f>SUM(E14:J14)</f>
        <v>441</v>
      </c>
      <c r="E14" s="97">
        <v>427</v>
      </c>
      <c r="F14" s="98">
        <v>0</v>
      </c>
      <c r="G14" s="97">
        <v>10</v>
      </c>
      <c r="H14" s="97">
        <v>0</v>
      </c>
      <c r="I14" s="97">
        <v>4</v>
      </c>
      <c r="J14" s="97">
        <v>0</v>
      </c>
      <c r="K14" s="97">
        <v>0</v>
      </c>
      <c r="L14" s="97">
        <v>0</v>
      </c>
      <c r="M14" s="97">
        <v>0</v>
      </c>
      <c r="N14" s="97">
        <v>0</v>
      </c>
      <c r="O14" s="97">
        <v>0</v>
      </c>
      <c r="P14" s="97">
        <v>0</v>
      </c>
      <c r="Q14" s="97">
        <v>0</v>
      </c>
      <c r="R14" s="97">
        <v>0</v>
      </c>
      <c r="S14" s="97">
        <v>2</v>
      </c>
      <c r="T14" s="97">
        <v>0</v>
      </c>
      <c r="U14" s="97">
        <v>17</v>
      </c>
      <c r="V14" s="99">
        <v>0</v>
      </c>
      <c r="W14" s="99">
        <v>0</v>
      </c>
      <c r="X14" s="99">
        <f>O14+P14+V14+W14</f>
        <v>0</v>
      </c>
      <c r="Y14" s="164">
        <f>D14/C14*100</f>
        <v>99.548532731376966</v>
      </c>
      <c r="Z14" s="165">
        <f>(X14/C14*100)</f>
        <v>0</v>
      </c>
      <c r="AA14" s="88" t="s">
        <v>65</v>
      </c>
      <c r="AB14" s="89"/>
    </row>
    <row r="15" spans="1:28" s="47" customFormat="1" ht="16.5" customHeight="1">
      <c r="A15" s="78"/>
      <c r="B15" s="78"/>
      <c r="C15" s="166"/>
      <c r="D15" s="105"/>
      <c r="E15" s="105"/>
      <c r="F15" s="106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67"/>
      <c r="Z15" s="165"/>
      <c r="AA15" s="90"/>
      <c r="AB15" s="91"/>
    </row>
    <row r="16" spans="1:28" s="27" customFormat="1" ht="16.5" customHeight="1">
      <c r="A16" s="234" t="s">
        <v>76</v>
      </c>
      <c r="B16" s="235"/>
      <c r="C16" s="168">
        <f>SUM(C18:C35)</f>
        <v>16181</v>
      </c>
      <c r="D16" s="169">
        <f t="shared" ref="D16:T16" si="1">SUM(D18:D35)</f>
        <v>16002</v>
      </c>
      <c r="E16" s="169">
        <f t="shared" si="1"/>
        <v>14277</v>
      </c>
      <c r="F16" s="170">
        <f t="shared" si="1"/>
        <v>330</v>
      </c>
      <c r="G16" s="169">
        <f t="shared" si="1"/>
        <v>881</v>
      </c>
      <c r="H16" s="169">
        <f t="shared" si="1"/>
        <v>0</v>
      </c>
      <c r="I16" s="169">
        <f t="shared" si="1"/>
        <v>251</v>
      </c>
      <c r="J16" s="169">
        <f t="shared" si="1"/>
        <v>263</v>
      </c>
      <c r="K16" s="169">
        <f t="shared" si="1"/>
        <v>41</v>
      </c>
      <c r="L16" s="169">
        <f t="shared" si="1"/>
        <v>1</v>
      </c>
      <c r="M16" s="169">
        <f t="shared" si="1"/>
        <v>9</v>
      </c>
      <c r="N16" s="169">
        <f t="shared" si="1"/>
        <v>3</v>
      </c>
      <c r="O16" s="169">
        <f>SUM(O18:O35)</f>
        <v>5</v>
      </c>
      <c r="P16" s="169">
        <f>SUM(P18:P35)</f>
        <v>9</v>
      </c>
      <c r="Q16" s="169">
        <f>SUM(Q18:Q35)</f>
        <v>0</v>
      </c>
      <c r="R16" s="169">
        <f>SUM(R18:R35)</f>
        <v>0</v>
      </c>
      <c r="S16" s="169">
        <f t="shared" si="1"/>
        <v>111</v>
      </c>
      <c r="T16" s="169">
        <f t="shared" si="1"/>
        <v>0</v>
      </c>
      <c r="U16" s="169">
        <f>SUM(U18:U35)</f>
        <v>893</v>
      </c>
      <c r="V16" s="169">
        <f>SUM(V18:V35)</f>
        <v>8</v>
      </c>
      <c r="W16" s="169">
        <f>SUM(W18:W35)</f>
        <v>0</v>
      </c>
      <c r="X16" s="169">
        <f>SUM(X18:X35)</f>
        <v>22</v>
      </c>
      <c r="Y16" s="171">
        <f t="shared" ref="Y16:Y66" si="2">D16/C16*100</f>
        <v>98.893764291452939</v>
      </c>
      <c r="Z16" s="172">
        <f t="shared" ref="Z16:Z66" si="3">(X16/C16*100)</f>
        <v>0.13596193065941536</v>
      </c>
      <c r="AA16" s="249" t="s">
        <v>76</v>
      </c>
      <c r="AB16" s="250"/>
    </row>
    <row r="17" spans="1:28" s="27" customFormat="1" ht="16.5" customHeight="1">
      <c r="A17" s="173"/>
      <c r="B17" s="174" t="s">
        <v>67</v>
      </c>
      <c r="C17" s="168">
        <f>SUM(C18:C22)</f>
        <v>9020</v>
      </c>
      <c r="D17" s="169">
        <f t="shared" ref="D17:T17" si="4">SUM(D18:D22)</f>
        <v>8916</v>
      </c>
      <c r="E17" s="169">
        <f t="shared" si="4"/>
        <v>7984</v>
      </c>
      <c r="F17" s="170">
        <f t="shared" si="4"/>
        <v>112</v>
      </c>
      <c r="G17" s="169">
        <f t="shared" si="4"/>
        <v>537</v>
      </c>
      <c r="H17" s="169">
        <f t="shared" si="4"/>
        <v>0</v>
      </c>
      <c r="I17" s="169">
        <f t="shared" si="4"/>
        <v>143</v>
      </c>
      <c r="J17" s="169">
        <f t="shared" si="4"/>
        <v>140</v>
      </c>
      <c r="K17" s="169">
        <f t="shared" si="4"/>
        <v>26</v>
      </c>
      <c r="L17" s="169">
        <f t="shared" si="4"/>
        <v>1</v>
      </c>
      <c r="M17" s="169">
        <f t="shared" si="4"/>
        <v>8</v>
      </c>
      <c r="N17" s="169">
        <f t="shared" si="4"/>
        <v>2</v>
      </c>
      <c r="O17" s="169">
        <f>SUM(O18:O22)</f>
        <v>3</v>
      </c>
      <c r="P17" s="169">
        <f>SUM(P18:P22)</f>
        <v>1</v>
      </c>
      <c r="Q17" s="169">
        <f>SUM(Q18:Q22)</f>
        <v>0</v>
      </c>
      <c r="R17" s="169">
        <f>SUM(R18:R22)</f>
        <v>0</v>
      </c>
      <c r="S17" s="169">
        <f t="shared" si="4"/>
        <v>63</v>
      </c>
      <c r="T17" s="169">
        <f t="shared" si="4"/>
        <v>0</v>
      </c>
      <c r="U17" s="169">
        <f>SUM(U18:U22)</f>
        <v>535</v>
      </c>
      <c r="V17" s="169">
        <f>SUM(V18:V22)</f>
        <v>3</v>
      </c>
      <c r="W17" s="169">
        <f>SUM(W18:W22)</f>
        <v>0</v>
      </c>
      <c r="X17" s="169">
        <f>SUM(X18:X22)</f>
        <v>7</v>
      </c>
      <c r="Y17" s="171">
        <f t="shared" si="2"/>
        <v>98.847006651884712</v>
      </c>
      <c r="Z17" s="172">
        <f t="shared" si="3"/>
        <v>7.7605321507760533E-2</v>
      </c>
      <c r="AA17" s="175" t="s">
        <v>67</v>
      </c>
      <c r="AB17" s="173"/>
    </row>
    <row r="18" spans="1:28" s="28" customFormat="1" ht="16.5" customHeight="1">
      <c r="A18" s="79"/>
      <c r="B18" s="80" t="s">
        <v>3</v>
      </c>
      <c r="C18" s="176">
        <f t="shared" ref="C18:C35" si="5">D18+K18+L18+M18+N18+O18+P18+Q18+R18+S18+T18</f>
        <v>2463</v>
      </c>
      <c r="D18" s="118">
        <f>SUM(E18:J18)</f>
        <v>2433</v>
      </c>
      <c r="E18" s="99">
        <v>2189</v>
      </c>
      <c r="F18" s="100">
        <v>14</v>
      </c>
      <c r="G18" s="99">
        <v>137</v>
      </c>
      <c r="H18" s="99">
        <v>0</v>
      </c>
      <c r="I18" s="99">
        <v>49</v>
      </c>
      <c r="J18" s="99">
        <v>44</v>
      </c>
      <c r="K18" s="99">
        <v>6</v>
      </c>
      <c r="L18" s="99">
        <v>0</v>
      </c>
      <c r="M18" s="99">
        <v>2</v>
      </c>
      <c r="N18" s="99">
        <v>2</v>
      </c>
      <c r="O18" s="99">
        <v>0</v>
      </c>
      <c r="P18" s="99">
        <v>0</v>
      </c>
      <c r="Q18" s="99">
        <v>0</v>
      </c>
      <c r="R18" s="99">
        <v>0</v>
      </c>
      <c r="S18" s="99">
        <v>20</v>
      </c>
      <c r="T18" s="99">
        <v>0</v>
      </c>
      <c r="U18" s="99">
        <v>150</v>
      </c>
      <c r="V18" s="99">
        <v>1</v>
      </c>
      <c r="W18" s="99">
        <v>0</v>
      </c>
      <c r="X18" s="99">
        <f>O18+P18+V18+W18</f>
        <v>1</v>
      </c>
      <c r="Y18" s="177">
        <f t="shared" si="2"/>
        <v>98.781973203410473</v>
      </c>
      <c r="Z18" s="165">
        <f t="shared" si="3"/>
        <v>4.0600893219650831E-2</v>
      </c>
      <c r="AA18" s="92" t="s">
        <v>3</v>
      </c>
      <c r="AB18" s="93"/>
    </row>
    <row r="19" spans="1:28" s="28" customFormat="1" ht="16.5" customHeight="1">
      <c r="A19" s="79"/>
      <c r="B19" s="80" t="s">
        <v>4</v>
      </c>
      <c r="C19" s="176">
        <f t="shared" si="5"/>
        <v>1808</v>
      </c>
      <c r="D19" s="118">
        <f t="shared" ref="D19:D35" si="6">SUM(E19:J19)</f>
        <v>1788</v>
      </c>
      <c r="E19" s="99">
        <v>1598</v>
      </c>
      <c r="F19" s="100">
        <v>51</v>
      </c>
      <c r="G19" s="99">
        <v>89</v>
      </c>
      <c r="H19" s="99">
        <v>0</v>
      </c>
      <c r="I19" s="99">
        <v>18</v>
      </c>
      <c r="J19" s="99">
        <v>32</v>
      </c>
      <c r="K19" s="99">
        <v>5</v>
      </c>
      <c r="L19" s="99">
        <v>1</v>
      </c>
      <c r="M19" s="99">
        <v>0</v>
      </c>
      <c r="N19" s="99">
        <v>0</v>
      </c>
      <c r="O19" s="99">
        <v>1</v>
      </c>
      <c r="P19" s="99">
        <v>0</v>
      </c>
      <c r="Q19" s="99">
        <v>0</v>
      </c>
      <c r="R19" s="99">
        <v>0</v>
      </c>
      <c r="S19" s="99">
        <v>13</v>
      </c>
      <c r="T19" s="99">
        <v>0</v>
      </c>
      <c r="U19" s="99">
        <v>76</v>
      </c>
      <c r="V19" s="99">
        <v>0</v>
      </c>
      <c r="W19" s="99">
        <v>0</v>
      </c>
      <c r="X19" s="99">
        <f t="shared" ref="X19:X35" si="7">O19+P19+V19+W19</f>
        <v>1</v>
      </c>
      <c r="Y19" s="177">
        <f t="shared" si="2"/>
        <v>98.893805309734518</v>
      </c>
      <c r="Z19" s="165">
        <f t="shared" si="3"/>
        <v>5.5309734513274339E-2</v>
      </c>
      <c r="AA19" s="92" t="s">
        <v>4</v>
      </c>
      <c r="AB19" s="93"/>
    </row>
    <row r="20" spans="1:28" s="28" customFormat="1" ht="16.5" customHeight="1">
      <c r="A20" s="79"/>
      <c r="B20" s="80" t="s">
        <v>5</v>
      </c>
      <c r="C20" s="176">
        <f t="shared" si="5"/>
        <v>1042</v>
      </c>
      <c r="D20" s="118">
        <f t="shared" si="6"/>
        <v>1023</v>
      </c>
      <c r="E20" s="99">
        <v>919</v>
      </c>
      <c r="F20" s="100">
        <v>18</v>
      </c>
      <c r="G20" s="99">
        <v>62</v>
      </c>
      <c r="H20" s="99">
        <v>0</v>
      </c>
      <c r="I20" s="99">
        <v>14</v>
      </c>
      <c r="J20" s="99">
        <v>10</v>
      </c>
      <c r="K20" s="99">
        <v>5</v>
      </c>
      <c r="L20" s="99">
        <v>0</v>
      </c>
      <c r="M20" s="99">
        <v>0</v>
      </c>
      <c r="N20" s="99">
        <v>0</v>
      </c>
      <c r="O20" s="99">
        <v>1</v>
      </c>
      <c r="P20" s="99">
        <v>1</v>
      </c>
      <c r="Q20" s="99">
        <v>0</v>
      </c>
      <c r="R20" s="99">
        <v>0</v>
      </c>
      <c r="S20" s="99">
        <v>12</v>
      </c>
      <c r="T20" s="99">
        <v>0</v>
      </c>
      <c r="U20" s="99">
        <v>59</v>
      </c>
      <c r="V20" s="99">
        <v>1</v>
      </c>
      <c r="W20" s="99">
        <v>0</v>
      </c>
      <c r="X20" s="99">
        <f t="shared" si="7"/>
        <v>3</v>
      </c>
      <c r="Y20" s="177">
        <f t="shared" si="2"/>
        <v>98.176583493282152</v>
      </c>
      <c r="Z20" s="165">
        <f t="shared" si="3"/>
        <v>0.28790786948176583</v>
      </c>
      <c r="AA20" s="92" t="s">
        <v>5</v>
      </c>
      <c r="AB20" s="93"/>
    </row>
    <row r="21" spans="1:28" s="28" customFormat="1" ht="16.5" customHeight="1">
      <c r="A21" s="79"/>
      <c r="B21" s="80" t="s">
        <v>6</v>
      </c>
      <c r="C21" s="176">
        <f t="shared" si="5"/>
        <v>1907</v>
      </c>
      <c r="D21" s="118">
        <f t="shared" si="6"/>
        <v>1890</v>
      </c>
      <c r="E21" s="99">
        <v>1672</v>
      </c>
      <c r="F21" s="100">
        <v>18</v>
      </c>
      <c r="G21" s="99">
        <v>120</v>
      </c>
      <c r="H21" s="99">
        <v>0</v>
      </c>
      <c r="I21" s="99">
        <v>48</v>
      </c>
      <c r="J21" s="99">
        <v>32</v>
      </c>
      <c r="K21" s="99">
        <v>5</v>
      </c>
      <c r="L21" s="99">
        <v>0</v>
      </c>
      <c r="M21" s="99">
        <v>1</v>
      </c>
      <c r="N21" s="99">
        <v>0</v>
      </c>
      <c r="O21" s="99">
        <v>0</v>
      </c>
      <c r="P21" s="99">
        <v>0</v>
      </c>
      <c r="Q21" s="99">
        <v>0</v>
      </c>
      <c r="R21" s="99">
        <v>0</v>
      </c>
      <c r="S21" s="99">
        <v>11</v>
      </c>
      <c r="T21" s="99">
        <v>0</v>
      </c>
      <c r="U21" s="99">
        <v>112</v>
      </c>
      <c r="V21" s="99">
        <v>0</v>
      </c>
      <c r="W21" s="99">
        <v>0</v>
      </c>
      <c r="X21" s="99">
        <f t="shared" si="7"/>
        <v>0</v>
      </c>
      <c r="Y21" s="177">
        <f t="shared" si="2"/>
        <v>99.108547456738322</v>
      </c>
      <c r="Z21" s="165">
        <f t="shared" si="3"/>
        <v>0</v>
      </c>
      <c r="AA21" s="92" t="s">
        <v>6</v>
      </c>
      <c r="AB21" s="93"/>
    </row>
    <row r="22" spans="1:28" s="28" customFormat="1" ht="16.5" customHeight="1">
      <c r="A22" s="79"/>
      <c r="B22" s="80" t="s">
        <v>7</v>
      </c>
      <c r="C22" s="176">
        <f t="shared" si="5"/>
        <v>1800</v>
      </c>
      <c r="D22" s="118">
        <f t="shared" si="6"/>
        <v>1782</v>
      </c>
      <c r="E22" s="99">
        <v>1606</v>
      </c>
      <c r="F22" s="100">
        <v>11</v>
      </c>
      <c r="G22" s="99">
        <v>129</v>
      </c>
      <c r="H22" s="99">
        <v>0</v>
      </c>
      <c r="I22" s="99">
        <v>14</v>
      </c>
      <c r="J22" s="99">
        <v>22</v>
      </c>
      <c r="K22" s="99">
        <v>5</v>
      </c>
      <c r="L22" s="99">
        <v>0</v>
      </c>
      <c r="M22" s="99">
        <v>5</v>
      </c>
      <c r="N22" s="99">
        <v>0</v>
      </c>
      <c r="O22" s="99">
        <v>1</v>
      </c>
      <c r="P22" s="99">
        <v>0</v>
      </c>
      <c r="Q22" s="99">
        <v>0</v>
      </c>
      <c r="R22" s="99">
        <v>0</v>
      </c>
      <c r="S22" s="99">
        <v>7</v>
      </c>
      <c r="T22" s="99">
        <v>0</v>
      </c>
      <c r="U22" s="99">
        <v>138</v>
      </c>
      <c r="V22" s="99">
        <v>1</v>
      </c>
      <c r="W22" s="99">
        <v>0</v>
      </c>
      <c r="X22" s="99">
        <f t="shared" si="7"/>
        <v>2</v>
      </c>
      <c r="Y22" s="177">
        <f t="shared" si="2"/>
        <v>99</v>
      </c>
      <c r="Z22" s="165">
        <f t="shared" si="3"/>
        <v>0.1111111111111111</v>
      </c>
      <c r="AA22" s="92" t="s">
        <v>7</v>
      </c>
      <c r="AB22" s="93"/>
    </row>
    <row r="23" spans="1:28" s="28" customFormat="1" ht="16.5" customHeight="1">
      <c r="A23" s="79"/>
      <c r="B23" s="81" t="s">
        <v>8</v>
      </c>
      <c r="C23" s="176">
        <f t="shared" si="5"/>
        <v>1028</v>
      </c>
      <c r="D23" s="118">
        <f t="shared" si="6"/>
        <v>1018</v>
      </c>
      <c r="E23" s="99">
        <v>904</v>
      </c>
      <c r="F23" s="100">
        <v>52</v>
      </c>
      <c r="G23" s="99">
        <v>33</v>
      </c>
      <c r="H23" s="99">
        <v>0</v>
      </c>
      <c r="I23" s="99">
        <v>8</v>
      </c>
      <c r="J23" s="99">
        <v>21</v>
      </c>
      <c r="K23" s="99">
        <v>0</v>
      </c>
      <c r="L23" s="99">
        <v>0</v>
      </c>
      <c r="M23" s="99">
        <v>0</v>
      </c>
      <c r="N23" s="99">
        <v>0</v>
      </c>
      <c r="O23" s="99">
        <v>0</v>
      </c>
      <c r="P23" s="99">
        <v>0</v>
      </c>
      <c r="Q23" s="99">
        <v>0</v>
      </c>
      <c r="R23" s="99">
        <v>0</v>
      </c>
      <c r="S23" s="99">
        <v>10</v>
      </c>
      <c r="T23" s="99">
        <v>0</v>
      </c>
      <c r="U23" s="99">
        <v>39</v>
      </c>
      <c r="V23" s="99">
        <v>0</v>
      </c>
      <c r="W23" s="99">
        <v>0</v>
      </c>
      <c r="X23" s="99">
        <f t="shared" si="7"/>
        <v>0</v>
      </c>
      <c r="Y23" s="177">
        <f t="shared" si="2"/>
        <v>99.027237354085599</v>
      </c>
      <c r="Z23" s="165">
        <f t="shared" si="3"/>
        <v>0</v>
      </c>
      <c r="AA23" s="94" t="s">
        <v>8</v>
      </c>
      <c r="AB23" s="93"/>
    </row>
    <row r="24" spans="1:28" s="28" customFormat="1" ht="16.5" customHeight="1">
      <c r="A24" s="79"/>
      <c r="B24" s="81" t="s">
        <v>69</v>
      </c>
      <c r="C24" s="176">
        <f t="shared" si="5"/>
        <v>390</v>
      </c>
      <c r="D24" s="118">
        <f t="shared" si="6"/>
        <v>381</v>
      </c>
      <c r="E24" s="99">
        <v>315</v>
      </c>
      <c r="F24" s="100">
        <v>31</v>
      </c>
      <c r="G24" s="99">
        <v>24</v>
      </c>
      <c r="H24" s="99">
        <v>0</v>
      </c>
      <c r="I24" s="99">
        <v>3</v>
      </c>
      <c r="J24" s="99">
        <v>8</v>
      </c>
      <c r="K24" s="99">
        <v>2</v>
      </c>
      <c r="L24" s="99">
        <v>0</v>
      </c>
      <c r="M24" s="99">
        <v>0</v>
      </c>
      <c r="N24" s="99">
        <v>0</v>
      </c>
      <c r="O24" s="99">
        <v>0</v>
      </c>
      <c r="P24" s="99">
        <v>0</v>
      </c>
      <c r="Q24" s="99">
        <v>0</v>
      </c>
      <c r="R24" s="99">
        <v>0</v>
      </c>
      <c r="S24" s="99">
        <v>7</v>
      </c>
      <c r="T24" s="99">
        <v>0</v>
      </c>
      <c r="U24" s="99">
        <v>20</v>
      </c>
      <c r="V24" s="99">
        <v>0</v>
      </c>
      <c r="W24" s="99">
        <v>0</v>
      </c>
      <c r="X24" s="99">
        <f t="shared" si="7"/>
        <v>0</v>
      </c>
      <c r="Y24" s="177">
        <f t="shared" si="2"/>
        <v>97.692307692307693</v>
      </c>
      <c r="Z24" s="165">
        <f t="shared" si="3"/>
        <v>0</v>
      </c>
      <c r="AA24" s="94" t="s">
        <v>68</v>
      </c>
      <c r="AB24" s="93"/>
    </row>
    <row r="25" spans="1:28" s="28" customFormat="1" ht="16.5" customHeight="1">
      <c r="A25" s="79"/>
      <c r="B25" s="81" t="s">
        <v>9</v>
      </c>
      <c r="C25" s="176">
        <f t="shared" si="5"/>
        <v>394</v>
      </c>
      <c r="D25" s="118">
        <f t="shared" si="6"/>
        <v>391</v>
      </c>
      <c r="E25" s="99">
        <v>353</v>
      </c>
      <c r="F25" s="100">
        <v>8</v>
      </c>
      <c r="G25" s="99">
        <v>20</v>
      </c>
      <c r="H25" s="99">
        <v>0</v>
      </c>
      <c r="I25" s="99">
        <v>2</v>
      </c>
      <c r="J25" s="99">
        <v>8</v>
      </c>
      <c r="K25" s="99">
        <v>0</v>
      </c>
      <c r="L25" s="99">
        <v>0</v>
      </c>
      <c r="M25" s="99">
        <v>0</v>
      </c>
      <c r="N25" s="99">
        <v>0</v>
      </c>
      <c r="O25" s="99">
        <v>0</v>
      </c>
      <c r="P25" s="99">
        <v>0</v>
      </c>
      <c r="Q25" s="99">
        <v>0</v>
      </c>
      <c r="R25" s="99">
        <v>0</v>
      </c>
      <c r="S25" s="99">
        <v>3</v>
      </c>
      <c r="T25" s="99">
        <v>0</v>
      </c>
      <c r="U25" s="99">
        <v>14</v>
      </c>
      <c r="V25" s="99">
        <v>0</v>
      </c>
      <c r="W25" s="99">
        <v>0</v>
      </c>
      <c r="X25" s="99">
        <f t="shared" si="7"/>
        <v>0</v>
      </c>
      <c r="Y25" s="177">
        <f t="shared" si="2"/>
        <v>99.238578680203048</v>
      </c>
      <c r="Z25" s="165">
        <f t="shared" si="3"/>
        <v>0</v>
      </c>
      <c r="AA25" s="94" t="s">
        <v>9</v>
      </c>
      <c r="AB25" s="93"/>
    </row>
    <row r="26" spans="1:28" s="28" customFormat="1" ht="16.5" customHeight="1">
      <c r="A26" s="79"/>
      <c r="B26" s="81" t="s">
        <v>10</v>
      </c>
      <c r="C26" s="176">
        <f t="shared" si="5"/>
        <v>257</v>
      </c>
      <c r="D26" s="118">
        <f t="shared" si="6"/>
        <v>254</v>
      </c>
      <c r="E26" s="99">
        <v>219</v>
      </c>
      <c r="F26" s="100">
        <v>13</v>
      </c>
      <c r="G26" s="99">
        <v>13</v>
      </c>
      <c r="H26" s="99">
        <v>0</v>
      </c>
      <c r="I26" s="99">
        <v>5</v>
      </c>
      <c r="J26" s="99">
        <v>4</v>
      </c>
      <c r="K26" s="99">
        <v>1</v>
      </c>
      <c r="L26" s="99">
        <v>0</v>
      </c>
      <c r="M26" s="99">
        <v>0</v>
      </c>
      <c r="N26" s="99">
        <v>0</v>
      </c>
      <c r="O26" s="99">
        <v>0</v>
      </c>
      <c r="P26" s="99">
        <v>0</v>
      </c>
      <c r="Q26" s="99">
        <v>0</v>
      </c>
      <c r="R26" s="99">
        <v>0</v>
      </c>
      <c r="S26" s="99">
        <v>2</v>
      </c>
      <c r="T26" s="99">
        <v>0</v>
      </c>
      <c r="U26" s="99">
        <v>7</v>
      </c>
      <c r="V26" s="99">
        <v>0</v>
      </c>
      <c r="W26" s="99">
        <v>0</v>
      </c>
      <c r="X26" s="99">
        <f t="shared" si="7"/>
        <v>0</v>
      </c>
      <c r="Y26" s="177">
        <f t="shared" si="2"/>
        <v>98.832684824902728</v>
      </c>
      <c r="Z26" s="165">
        <f t="shared" si="3"/>
        <v>0</v>
      </c>
      <c r="AA26" s="94" t="s">
        <v>10</v>
      </c>
      <c r="AB26" s="93"/>
    </row>
    <row r="27" spans="1:28" s="28" customFormat="1" ht="16.5" customHeight="1">
      <c r="A27" s="79"/>
      <c r="B27" s="81" t="s">
        <v>11</v>
      </c>
      <c r="C27" s="176">
        <f t="shared" si="5"/>
        <v>775</v>
      </c>
      <c r="D27" s="118">
        <f t="shared" si="6"/>
        <v>768</v>
      </c>
      <c r="E27" s="99">
        <v>691</v>
      </c>
      <c r="F27" s="100">
        <v>3</v>
      </c>
      <c r="G27" s="99">
        <v>42</v>
      </c>
      <c r="H27" s="99">
        <v>0</v>
      </c>
      <c r="I27" s="99">
        <v>22</v>
      </c>
      <c r="J27" s="99">
        <v>10</v>
      </c>
      <c r="K27" s="99">
        <v>1</v>
      </c>
      <c r="L27" s="99">
        <v>0</v>
      </c>
      <c r="M27" s="99">
        <v>0</v>
      </c>
      <c r="N27" s="99">
        <v>0</v>
      </c>
      <c r="O27" s="99">
        <v>1</v>
      </c>
      <c r="P27" s="99">
        <v>2</v>
      </c>
      <c r="Q27" s="99">
        <v>0</v>
      </c>
      <c r="R27" s="99">
        <v>0</v>
      </c>
      <c r="S27" s="99">
        <v>3</v>
      </c>
      <c r="T27" s="99">
        <v>0</v>
      </c>
      <c r="U27" s="99">
        <v>38</v>
      </c>
      <c r="V27" s="99">
        <v>0</v>
      </c>
      <c r="W27" s="99">
        <v>0</v>
      </c>
      <c r="X27" s="99">
        <f t="shared" si="7"/>
        <v>3</v>
      </c>
      <c r="Y27" s="177">
        <f t="shared" si="2"/>
        <v>99.096774193548384</v>
      </c>
      <c r="Z27" s="165">
        <f t="shared" si="3"/>
        <v>0.38709677419354838</v>
      </c>
      <c r="AA27" s="94" t="s">
        <v>11</v>
      </c>
      <c r="AB27" s="93"/>
    </row>
    <row r="28" spans="1:28" s="28" customFormat="1" ht="16.5" customHeight="1">
      <c r="A28" s="79"/>
      <c r="B28" s="81" t="s">
        <v>12</v>
      </c>
      <c r="C28" s="176">
        <f t="shared" si="5"/>
        <v>234</v>
      </c>
      <c r="D28" s="118">
        <f t="shared" si="6"/>
        <v>233</v>
      </c>
      <c r="E28" s="99">
        <v>208</v>
      </c>
      <c r="F28" s="100">
        <v>6</v>
      </c>
      <c r="G28" s="99">
        <v>8</v>
      </c>
      <c r="H28" s="99">
        <v>0</v>
      </c>
      <c r="I28" s="99">
        <v>3</v>
      </c>
      <c r="J28" s="99">
        <v>8</v>
      </c>
      <c r="K28" s="99">
        <v>0</v>
      </c>
      <c r="L28" s="99">
        <v>0</v>
      </c>
      <c r="M28" s="99">
        <v>0</v>
      </c>
      <c r="N28" s="99">
        <v>0</v>
      </c>
      <c r="O28" s="99">
        <v>0</v>
      </c>
      <c r="P28" s="99">
        <v>1</v>
      </c>
      <c r="Q28" s="99">
        <v>0</v>
      </c>
      <c r="R28" s="99">
        <v>0</v>
      </c>
      <c r="S28" s="99">
        <v>0</v>
      </c>
      <c r="T28" s="99">
        <v>0</v>
      </c>
      <c r="U28" s="99">
        <v>4</v>
      </c>
      <c r="V28" s="99">
        <v>0</v>
      </c>
      <c r="W28" s="99">
        <v>0</v>
      </c>
      <c r="X28" s="99">
        <f t="shared" si="7"/>
        <v>1</v>
      </c>
      <c r="Y28" s="177">
        <f t="shared" si="2"/>
        <v>99.572649572649567</v>
      </c>
      <c r="Z28" s="165">
        <f t="shared" si="3"/>
        <v>0.42735042735042739</v>
      </c>
      <c r="AA28" s="94" t="s">
        <v>12</v>
      </c>
      <c r="AB28" s="93"/>
    </row>
    <row r="29" spans="1:28" s="28" customFormat="1" ht="16.5" customHeight="1">
      <c r="A29" s="79"/>
      <c r="B29" s="81" t="s">
        <v>13</v>
      </c>
      <c r="C29" s="176">
        <f t="shared" si="5"/>
        <v>474</v>
      </c>
      <c r="D29" s="118">
        <f t="shared" si="6"/>
        <v>471</v>
      </c>
      <c r="E29" s="99">
        <v>404</v>
      </c>
      <c r="F29" s="100">
        <v>25</v>
      </c>
      <c r="G29" s="99">
        <v>15</v>
      </c>
      <c r="H29" s="99">
        <v>0</v>
      </c>
      <c r="I29" s="99">
        <v>16</v>
      </c>
      <c r="J29" s="99">
        <v>11</v>
      </c>
      <c r="K29" s="99">
        <v>0</v>
      </c>
      <c r="L29" s="99">
        <v>0</v>
      </c>
      <c r="M29" s="99">
        <v>0</v>
      </c>
      <c r="N29" s="99">
        <v>0</v>
      </c>
      <c r="O29" s="99">
        <v>0</v>
      </c>
      <c r="P29" s="99">
        <v>1</v>
      </c>
      <c r="Q29" s="99">
        <v>0</v>
      </c>
      <c r="R29" s="99">
        <v>0</v>
      </c>
      <c r="S29" s="99">
        <v>2</v>
      </c>
      <c r="T29" s="99">
        <v>0</v>
      </c>
      <c r="U29" s="99">
        <v>25</v>
      </c>
      <c r="V29" s="99">
        <v>0</v>
      </c>
      <c r="W29" s="99">
        <v>0</v>
      </c>
      <c r="X29" s="99">
        <f t="shared" si="7"/>
        <v>1</v>
      </c>
      <c r="Y29" s="177">
        <f t="shared" si="2"/>
        <v>99.367088607594937</v>
      </c>
      <c r="Z29" s="165">
        <f t="shared" si="3"/>
        <v>0.21097046413502107</v>
      </c>
      <c r="AA29" s="94" t="s">
        <v>13</v>
      </c>
      <c r="AB29" s="93"/>
    </row>
    <row r="30" spans="1:28" s="28" customFormat="1" ht="16.5" customHeight="1">
      <c r="A30" s="79"/>
      <c r="B30" s="81" t="s">
        <v>14</v>
      </c>
      <c r="C30" s="176">
        <f t="shared" si="5"/>
        <v>423</v>
      </c>
      <c r="D30" s="118">
        <f t="shared" si="6"/>
        <v>416</v>
      </c>
      <c r="E30" s="99">
        <v>362</v>
      </c>
      <c r="F30" s="100">
        <v>2</v>
      </c>
      <c r="G30" s="99">
        <v>36</v>
      </c>
      <c r="H30" s="99">
        <v>0</v>
      </c>
      <c r="I30" s="99">
        <v>9</v>
      </c>
      <c r="J30" s="99">
        <v>7</v>
      </c>
      <c r="K30" s="99">
        <v>2</v>
      </c>
      <c r="L30" s="99">
        <v>0</v>
      </c>
      <c r="M30" s="99">
        <v>0</v>
      </c>
      <c r="N30" s="99">
        <v>0</v>
      </c>
      <c r="O30" s="99">
        <v>0</v>
      </c>
      <c r="P30" s="99">
        <v>1</v>
      </c>
      <c r="Q30" s="99">
        <v>0</v>
      </c>
      <c r="R30" s="99">
        <v>0</v>
      </c>
      <c r="S30" s="99">
        <v>4</v>
      </c>
      <c r="T30" s="99">
        <v>0</v>
      </c>
      <c r="U30" s="99">
        <v>30</v>
      </c>
      <c r="V30" s="99">
        <v>2</v>
      </c>
      <c r="W30" s="99">
        <v>0</v>
      </c>
      <c r="X30" s="99">
        <f t="shared" si="7"/>
        <v>3</v>
      </c>
      <c r="Y30" s="177">
        <f t="shared" si="2"/>
        <v>98.3451536643026</v>
      </c>
      <c r="Z30" s="165">
        <f t="shared" si="3"/>
        <v>0.70921985815602839</v>
      </c>
      <c r="AA30" s="94" t="s">
        <v>14</v>
      </c>
      <c r="AB30" s="93"/>
    </row>
    <row r="31" spans="1:28" s="28" customFormat="1" ht="16.5" customHeight="1">
      <c r="A31" s="79"/>
      <c r="B31" s="81" t="s">
        <v>42</v>
      </c>
      <c r="C31" s="176">
        <f t="shared" si="5"/>
        <v>617</v>
      </c>
      <c r="D31" s="118">
        <f t="shared" si="6"/>
        <v>614</v>
      </c>
      <c r="E31" s="99">
        <v>541</v>
      </c>
      <c r="F31" s="100">
        <v>15</v>
      </c>
      <c r="G31" s="99">
        <v>43</v>
      </c>
      <c r="H31" s="99">
        <v>0</v>
      </c>
      <c r="I31" s="99">
        <v>8</v>
      </c>
      <c r="J31" s="99">
        <v>7</v>
      </c>
      <c r="K31" s="99">
        <v>1</v>
      </c>
      <c r="L31" s="99">
        <v>0</v>
      </c>
      <c r="M31" s="99">
        <v>0</v>
      </c>
      <c r="N31" s="99">
        <v>1</v>
      </c>
      <c r="O31" s="99">
        <v>0</v>
      </c>
      <c r="P31" s="99">
        <v>0</v>
      </c>
      <c r="Q31" s="99">
        <v>0</v>
      </c>
      <c r="R31" s="99">
        <v>0</v>
      </c>
      <c r="S31" s="99">
        <v>1</v>
      </c>
      <c r="T31" s="99">
        <v>0</v>
      </c>
      <c r="U31" s="99">
        <v>35</v>
      </c>
      <c r="V31" s="99">
        <v>1</v>
      </c>
      <c r="W31" s="99">
        <v>0</v>
      </c>
      <c r="X31" s="99">
        <f t="shared" si="7"/>
        <v>1</v>
      </c>
      <c r="Y31" s="177">
        <f t="shared" si="2"/>
        <v>99.513776337115061</v>
      </c>
      <c r="Z31" s="165">
        <f t="shared" si="3"/>
        <v>0.16207455429497569</v>
      </c>
      <c r="AA31" s="94" t="s">
        <v>43</v>
      </c>
      <c r="AB31" s="93"/>
    </row>
    <row r="32" spans="1:28" s="28" customFormat="1" ht="16.5" customHeight="1">
      <c r="A32" s="79"/>
      <c r="B32" s="81" t="s">
        <v>44</v>
      </c>
      <c r="C32" s="176">
        <f t="shared" si="5"/>
        <v>403</v>
      </c>
      <c r="D32" s="118">
        <f t="shared" si="6"/>
        <v>395</v>
      </c>
      <c r="E32" s="99">
        <v>355</v>
      </c>
      <c r="F32" s="100">
        <v>6</v>
      </c>
      <c r="G32" s="99">
        <v>22</v>
      </c>
      <c r="H32" s="99">
        <v>0</v>
      </c>
      <c r="I32" s="99">
        <v>5</v>
      </c>
      <c r="J32" s="99">
        <v>7</v>
      </c>
      <c r="K32" s="99">
        <v>3</v>
      </c>
      <c r="L32" s="99">
        <v>0</v>
      </c>
      <c r="M32" s="99">
        <v>1</v>
      </c>
      <c r="N32" s="99">
        <v>0</v>
      </c>
      <c r="O32" s="99">
        <v>0</v>
      </c>
      <c r="P32" s="99">
        <v>0</v>
      </c>
      <c r="Q32" s="99">
        <v>0</v>
      </c>
      <c r="R32" s="99">
        <v>0</v>
      </c>
      <c r="S32" s="99">
        <v>4</v>
      </c>
      <c r="T32" s="99">
        <v>0</v>
      </c>
      <c r="U32" s="99">
        <v>36</v>
      </c>
      <c r="V32" s="99">
        <v>0</v>
      </c>
      <c r="W32" s="99">
        <v>0</v>
      </c>
      <c r="X32" s="99">
        <f t="shared" si="7"/>
        <v>0</v>
      </c>
      <c r="Y32" s="177">
        <f t="shared" si="2"/>
        <v>98.014888337468989</v>
      </c>
      <c r="Z32" s="165">
        <f t="shared" si="3"/>
        <v>0</v>
      </c>
      <c r="AA32" s="94" t="s">
        <v>45</v>
      </c>
      <c r="AB32" s="93"/>
    </row>
    <row r="33" spans="1:28" s="28" customFormat="1" ht="16.5" customHeight="1">
      <c r="A33" s="79"/>
      <c r="B33" s="81" t="s">
        <v>46</v>
      </c>
      <c r="C33" s="176">
        <f t="shared" si="5"/>
        <v>338</v>
      </c>
      <c r="D33" s="118">
        <f t="shared" si="6"/>
        <v>337</v>
      </c>
      <c r="E33" s="99">
        <v>292</v>
      </c>
      <c r="F33" s="100">
        <v>24</v>
      </c>
      <c r="G33" s="99">
        <v>11</v>
      </c>
      <c r="H33" s="99">
        <v>0</v>
      </c>
      <c r="I33" s="99">
        <v>2</v>
      </c>
      <c r="J33" s="99">
        <v>8</v>
      </c>
      <c r="K33" s="99">
        <v>0</v>
      </c>
      <c r="L33" s="99">
        <v>0</v>
      </c>
      <c r="M33" s="99">
        <v>0</v>
      </c>
      <c r="N33" s="99">
        <v>0</v>
      </c>
      <c r="O33" s="99">
        <v>0</v>
      </c>
      <c r="P33" s="99">
        <v>0</v>
      </c>
      <c r="Q33" s="99">
        <v>0</v>
      </c>
      <c r="R33" s="99">
        <v>0</v>
      </c>
      <c r="S33" s="99">
        <v>1</v>
      </c>
      <c r="T33" s="99">
        <v>0</v>
      </c>
      <c r="U33" s="99">
        <v>16</v>
      </c>
      <c r="V33" s="99">
        <v>1</v>
      </c>
      <c r="W33" s="99">
        <v>0</v>
      </c>
      <c r="X33" s="99">
        <f t="shared" si="7"/>
        <v>1</v>
      </c>
      <c r="Y33" s="177">
        <f t="shared" si="2"/>
        <v>99.704142011834321</v>
      </c>
      <c r="Z33" s="165">
        <f t="shared" si="3"/>
        <v>0.29585798816568049</v>
      </c>
      <c r="AA33" s="94" t="s">
        <v>47</v>
      </c>
      <c r="AB33" s="93"/>
    </row>
    <row r="34" spans="1:28" s="28" customFormat="1" ht="16.5" customHeight="1">
      <c r="A34" s="79"/>
      <c r="B34" s="81" t="s">
        <v>73</v>
      </c>
      <c r="C34" s="176">
        <f t="shared" si="5"/>
        <v>1118</v>
      </c>
      <c r="D34" s="118">
        <f t="shared" si="6"/>
        <v>1100</v>
      </c>
      <c r="E34" s="99">
        <v>998</v>
      </c>
      <c r="F34" s="100">
        <v>33</v>
      </c>
      <c r="G34" s="99">
        <v>41</v>
      </c>
      <c r="H34" s="99">
        <v>0</v>
      </c>
      <c r="I34" s="99">
        <v>10</v>
      </c>
      <c r="J34" s="99">
        <v>18</v>
      </c>
      <c r="K34" s="99">
        <v>3</v>
      </c>
      <c r="L34" s="99">
        <v>0</v>
      </c>
      <c r="M34" s="99">
        <v>0</v>
      </c>
      <c r="N34" s="99">
        <v>0</v>
      </c>
      <c r="O34" s="99">
        <v>1</v>
      </c>
      <c r="P34" s="99">
        <v>3</v>
      </c>
      <c r="Q34" s="99">
        <v>0</v>
      </c>
      <c r="R34" s="99">
        <v>0</v>
      </c>
      <c r="S34" s="99">
        <v>11</v>
      </c>
      <c r="T34" s="99">
        <v>0</v>
      </c>
      <c r="U34" s="99">
        <v>47</v>
      </c>
      <c r="V34" s="99">
        <v>1</v>
      </c>
      <c r="W34" s="99">
        <v>0</v>
      </c>
      <c r="X34" s="99">
        <f t="shared" si="7"/>
        <v>5</v>
      </c>
      <c r="Y34" s="177">
        <f t="shared" si="2"/>
        <v>98.389982110912342</v>
      </c>
      <c r="Z34" s="165">
        <f t="shared" si="3"/>
        <v>0.44722719141323791</v>
      </c>
      <c r="AA34" s="94" t="s">
        <v>73</v>
      </c>
      <c r="AB34" s="93"/>
    </row>
    <row r="35" spans="1:28" s="28" customFormat="1" ht="16.5" customHeight="1">
      <c r="A35" s="79"/>
      <c r="B35" s="81" t="s">
        <v>96</v>
      </c>
      <c r="C35" s="176">
        <f t="shared" si="5"/>
        <v>710</v>
      </c>
      <c r="D35" s="118">
        <f t="shared" si="6"/>
        <v>708</v>
      </c>
      <c r="E35" s="99">
        <v>651</v>
      </c>
      <c r="F35" s="100">
        <v>0</v>
      </c>
      <c r="G35" s="99">
        <v>36</v>
      </c>
      <c r="H35" s="99">
        <v>0</v>
      </c>
      <c r="I35" s="99">
        <v>15</v>
      </c>
      <c r="J35" s="99">
        <v>6</v>
      </c>
      <c r="K35" s="99">
        <v>2</v>
      </c>
      <c r="L35" s="99">
        <v>0</v>
      </c>
      <c r="M35" s="99">
        <v>0</v>
      </c>
      <c r="N35" s="99">
        <v>0</v>
      </c>
      <c r="O35" s="99">
        <v>0</v>
      </c>
      <c r="P35" s="99">
        <v>0</v>
      </c>
      <c r="Q35" s="99">
        <v>0</v>
      </c>
      <c r="R35" s="99">
        <v>0</v>
      </c>
      <c r="S35" s="99">
        <v>0</v>
      </c>
      <c r="T35" s="99">
        <v>0</v>
      </c>
      <c r="U35" s="99">
        <v>47</v>
      </c>
      <c r="V35" s="99">
        <v>0</v>
      </c>
      <c r="W35" s="99">
        <v>0</v>
      </c>
      <c r="X35" s="99">
        <f t="shared" si="7"/>
        <v>0</v>
      </c>
      <c r="Y35" s="177">
        <f t="shared" si="2"/>
        <v>99.718309859154928</v>
      </c>
      <c r="Z35" s="165">
        <f t="shared" si="3"/>
        <v>0</v>
      </c>
      <c r="AA35" s="94" t="s">
        <v>96</v>
      </c>
      <c r="AB35" s="93"/>
    </row>
    <row r="36" spans="1:28" s="27" customFormat="1" ht="16.5" customHeight="1">
      <c r="A36" s="251" t="s">
        <v>111</v>
      </c>
      <c r="B36" s="251"/>
      <c r="C36" s="168">
        <f>SUM(C37:C38)</f>
        <v>79</v>
      </c>
      <c r="D36" s="178">
        <f t="shared" ref="D36:X36" si="8">SUM(D37:D38)</f>
        <v>79</v>
      </c>
      <c r="E36" s="169">
        <f t="shared" si="8"/>
        <v>73</v>
      </c>
      <c r="F36" s="170">
        <f t="shared" si="8"/>
        <v>2</v>
      </c>
      <c r="G36" s="169">
        <f t="shared" si="8"/>
        <v>4</v>
      </c>
      <c r="H36" s="169">
        <f t="shared" si="8"/>
        <v>0</v>
      </c>
      <c r="I36" s="169">
        <f t="shared" si="8"/>
        <v>0</v>
      </c>
      <c r="J36" s="169">
        <f t="shared" si="8"/>
        <v>0</v>
      </c>
      <c r="K36" s="169">
        <f t="shared" si="8"/>
        <v>0</v>
      </c>
      <c r="L36" s="169">
        <f t="shared" si="8"/>
        <v>0</v>
      </c>
      <c r="M36" s="169">
        <f t="shared" si="8"/>
        <v>0</v>
      </c>
      <c r="N36" s="169">
        <f t="shared" si="8"/>
        <v>0</v>
      </c>
      <c r="O36" s="169">
        <f t="shared" si="8"/>
        <v>0</v>
      </c>
      <c r="P36" s="169">
        <f t="shared" si="8"/>
        <v>0</v>
      </c>
      <c r="Q36" s="169">
        <f t="shared" si="8"/>
        <v>0</v>
      </c>
      <c r="R36" s="169">
        <f t="shared" si="8"/>
        <v>0</v>
      </c>
      <c r="S36" s="169">
        <f t="shared" si="8"/>
        <v>0</v>
      </c>
      <c r="T36" s="169">
        <f t="shared" si="8"/>
        <v>0</v>
      </c>
      <c r="U36" s="169">
        <f>SUM(U37:U38)</f>
        <v>2</v>
      </c>
      <c r="V36" s="169">
        <f t="shared" si="8"/>
        <v>0</v>
      </c>
      <c r="W36" s="169">
        <f t="shared" si="8"/>
        <v>0</v>
      </c>
      <c r="X36" s="169">
        <f t="shared" si="8"/>
        <v>0</v>
      </c>
      <c r="Y36" s="171">
        <f t="shared" si="2"/>
        <v>100</v>
      </c>
      <c r="Z36" s="179">
        <f t="shared" si="3"/>
        <v>0</v>
      </c>
      <c r="AA36" s="249" t="s">
        <v>111</v>
      </c>
      <c r="AB36" s="252"/>
    </row>
    <row r="37" spans="1:28" s="28" customFormat="1" ht="16.5" customHeight="1">
      <c r="A37" s="79"/>
      <c r="B37" s="81" t="s">
        <v>15</v>
      </c>
      <c r="C37" s="176">
        <f>D37+K37+L37+M37+N37+O37+P37+Q37+R37+S37+T37</f>
        <v>71</v>
      </c>
      <c r="D37" s="118">
        <f>SUM(E37:J37)</f>
        <v>71</v>
      </c>
      <c r="E37" s="99">
        <v>68</v>
      </c>
      <c r="F37" s="100">
        <v>1</v>
      </c>
      <c r="G37" s="99">
        <v>2</v>
      </c>
      <c r="H37" s="99">
        <v>0</v>
      </c>
      <c r="I37" s="99">
        <v>0</v>
      </c>
      <c r="J37" s="99">
        <v>0</v>
      </c>
      <c r="K37" s="99">
        <v>0</v>
      </c>
      <c r="L37" s="99">
        <v>0</v>
      </c>
      <c r="M37" s="99">
        <v>0</v>
      </c>
      <c r="N37" s="99">
        <v>0</v>
      </c>
      <c r="O37" s="99">
        <v>0</v>
      </c>
      <c r="P37" s="99">
        <v>0</v>
      </c>
      <c r="Q37" s="99">
        <v>0</v>
      </c>
      <c r="R37" s="99">
        <v>0</v>
      </c>
      <c r="S37" s="99">
        <v>0</v>
      </c>
      <c r="T37" s="99">
        <v>0</v>
      </c>
      <c r="U37" s="99">
        <v>1</v>
      </c>
      <c r="V37" s="99">
        <v>0</v>
      </c>
      <c r="W37" s="99">
        <v>0</v>
      </c>
      <c r="X37" s="99">
        <f>O37+P37+V37+W37</f>
        <v>0</v>
      </c>
      <c r="Y37" s="177">
        <f t="shared" si="2"/>
        <v>100</v>
      </c>
      <c r="Z37" s="165">
        <f t="shared" si="3"/>
        <v>0</v>
      </c>
      <c r="AA37" s="94" t="s">
        <v>15</v>
      </c>
      <c r="AB37" s="93"/>
    </row>
    <row r="38" spans="1:28" s="28" customFormat="1" ht="16.5" customHeight="1">
      <c r="A38" s="79"/>
      <c r="B38" s="81" t="s">
        <v>16</v>
      </c>
      <c r="C38" s="176">
        <f>D38+K38+L38+M38+N38+O38+P38+Q38+R38+S38+T38</f>
        <v>8</v>
      </c>
      <c r="D38" s="118">
        <f>SUM(E38:J38)</f>
        <v>8</v>
      </c>
      <c r="E38" s="99">
        <v>5</v>
      </c>
      <c r="F38" s="100">
        <v>1</v>
      </c>
      <c r="G38" s="99">
        <v>2</v>
      </c>
      <c r="H38" s="99">
        <v>0</v>
      </c>
      <c r="I38" s="99">
        <v>0</v>
      </c>
      <c r="J38" s="99">
        <v>0</v>
      </c>
      <c r="K38" s="99">
        <v>0</v>
      </c>
      <c r="L38" s="99">
        <v>0</v>
      </c>
      <c r="M38" s="99">
        <v>0</v>
      </c>
      <c r="N38" s="99">
        <v>0</v>
      </c>
      <c r="O38" s="99">
        <v>0</v>
      </c>
      <c r="P38" s="99">
        <v>0</v>
      </c>
      <c r="Q38" s="99">
        <v>0</v>
      </c>
      <c r="R38" s="99">
        <v>0</v>
      </c>
      <c r="S38" s="99">
        <v>0</v>
      </c>
      <c r="T38" s="99">
        <v>0</v>
      </c>
      <c r="U38" s="99">
        <v>1</v>
      </c>
      <c r="V38" s="99">
        <v>0</v>
      </c>
      <c r="W38" s="99">
        <v>0</v>
      </c>
      <c r="X38" s="99">
        <f>O38+P38+V38+W38</f>
        <v>0</v>
      </c>
      <c r="Y38" s="177">
        <f t="shared" si="2"/>
        <v>100</v>
      </c>
      <c r="Z38" s="165">
        <f t="shared" si="3"/>
        <v>0</v>
      </c>
      <c r="AA38" s="94" t="s">
        <v>16</v>
      </c>
      <c r="AB38" s="93"/>
    </row>
    <row r="39" spans="1:28" s="27" customFormat="1" ht="16.5" customHeight="1">
      <c r="A39" s="234" t="s">
        <v>112</v>
      </c>
      <c r="B39" s="234"/>
      <c r="C39" s="168">
        <f>SUM(C40:C43)</f>
        <v>683</v>
      </c>
      <c r="D39" s="178">
        <f t="shared" ref="D39:X39" si="9">SUM(D40:D43)</f>
        <v>675</v>
      </c>
      <c r="E39" s="169">
        <f t="shared" si="9"/>
        <v>609</v>
      </c>
      <c r="F39" s="170">
        <f t="shared" si="9"/>
        <v>9</v>
      </c>
      <c r="G39" s="169">
        <f t="shared" si="9"/>
        <v>35</v>
      </c>
      <c r="H39" s="169">
        <f t="shared" si="9"/>
        <v>0</v>
      </c>
      <c r="I39" s="169">
        <f t="shared" si="9"/>
        <v>12</v>
      </c>
      <c r="J39" s="169">
        <f t="shared" si="9"/>
        <v>10</v>
      </c>
      <c r="K39" s="169">
        <f t="shared" si="9"/>
        <v>1</v>
      </c>
      <c r="L39" s="169">
        <f t="shared" si="9"/>
        <v>0</v>
      </c>
      <c r="M39" s="169">
        <f t="shared" si="9"/>
        <v>0</v>
      </c>
      <c r="N39" s="169">
        <f t="shared" si="9"/>
        <v>0</v>
      </c>
      <c r="O39" s="169">
        <f t="shared" si="9"/>
        <v>0</v>
      </c>
      <c r="P39" s="169">
        <f t="shared" si="9"/>
        <v>1</v>
      </c>
      <c r="Q39" s="169">
        <f t="shared" si="9"/>
        <v>0</v>
      </c>
      <c r="R39" s="169">
        <f t="shared" si="9"/>
        <v>0</v>
      </c>
      <c r="S39" s="169">
        <f t="shared" si="9"/>
        <v>6</v>
      </c>
      <c r="T39" s="169">
        <f t="shared" si="9"/>
        <v>0</v>
      </c>
      <c r="U39" s="169">
        <f>SUM(U40:U43)</f>
        <v>23</v>
      </c>
      <c r="V39" s="169">
        <f t="shared" si="9"/>
        <v>0</v>
      </c>
      <c r="W39" s="169">
        <f t="shared" si="9"/>
        <v>0</v>
      </c>
      <c r="X39" s="169">
        <f t="shared" si="9"/>
        <v>1</v>
      </c>
      <c r="Y39" s="171">
        <f t="shared" si="2"/>
        <v>98.828696925329425</v>
      </c>
      <c r="Z39" s="179">
        <f t="shared" si="3"/>
        <v>0.14641288433382138</v>
      </c>
      <c r="AA39" s="249" t="s">
        <v>112</v>
      </c>
      <c r="AB39" s="252"/>
    </row>
    <row r="40" spans="1:28" s="28" customFormat="1" ht="16.5" customHeight="1">
      <c r="A40" s="79"/>
      <c r="B40" s="81" t="s">
        <v>48</v>
      </c>
      <c r="C40" s="176">
        <f>D40+K40+L40+M40+N40+O40+P40+Q40+R40+S40+T40</f>
        <v>246</v>
      </c>
      <c r="D40" s="118">
        <f>SUM(E40:J40)</f>
        <v>245</v>
      </c>
      <c r="E40" s="99">
        <v>218</v>
      </c>
      <c r="F40" s="100">
        <v>4</v>
      </c>
      <c r="G40" s="99">
        <v>14</v>
      </c>
      <c r="H40" s="99">
        <v>0</v>
      </c>
      <c r="I40" s="99">
        <v>6</v>
      </c>
      <c r="J40" s="99">
        <v>3</v>
      </c>
      <c r="K40" s="99">
        <v>0</v>
      </c>
      <c r="L40" s="99">
        <v>0</v>
      </c>
      <c r="M40" s="99">
        <v>0</v>
      </c>
      <c r="N40" s="99">
        <v>0</v>
      </c>
      <c r="O40" s="99">
        <v>0</v>
      </c>
      <c r="P40" s="99">
        <v>1</v>
      </c>
      <c r="Q40" s="99">
        <v>0</v>
      </c>
      <c r="R40" s="99">
        <v>0</v>
      </c>
      <c r="S40" s="99">
        <v>0</v>
      </c>
      <c r="T40" s="99">
        <v>0</v>
      </c>
      <c r="U40" s="99">
        <v>7</v>
      </c>
      <c r="V40" s="99">
        <v>0</v>
      </c>
      <c r="W40" s="99">
        <v>0</v>
      </c>
      <c r="X40" s="99">
        <f>O40+P40+V40+W40</f>
        <v>1</v>
      </c>
      <c r="Y40" s="177">
        <f t="shared" si="2"/>
        <v>99.59349593495935</v>
      </c>
      <c r="Z40" s="165">
        <f t="shared" si="3"/>
        <v>0.40650406504065045</v>
      </c>
      <c r="AA40" s="94" t="s">
        <v>32</v>
      </c>
      <c r="AB40" s="93"/>
    </row>
    <row r="41" spans="1:28" s="28" customFormat="1" ht="16.5" customHeight="1">
      <c r="A41" s="79"/>
      <c r="B41" s="81" t="s">
        <v>17</v>
      </c>
      <c r="C41" s="176">
        <f>D41+K41+L41+M41+N41+O41+P41+Q41+R41+S41+T41</f>
        <v>77</v>
      </c>
      <c r="D41" s="118">
        <f>SUM(E41:J41)</f>
        <v>74</v>
      </c>
      <c r="E41" s="99">
        <v>66</v>
      </c>
      <c r="F41" s="100">
        <v>1</v>
      </c>
      <c r="G41" s="99">
        <v>4</v>
      </c>
      <c r="H41" s="99">
        <v>0</v>
      </c>
      <c r="I41" s="99">
        <v>1</v>
      </c>
      <c r="J41" s="99">
        <v>2</v>
      </c>
      <c r="K41" s="99">
        <v>1</v>
      </c>
      <c r="L41" s="99">
        <v>0</v>
      </c>
      <c r="M41" s="99">
        <v>0</v>
      </c>
      <c r="N41" s="99">
        <v>0</v>
      </c>
      <c r="O41" s="99">
        <v>0</v>
      </c>
      <c r="P41" s="99">
        <v>0</v>
      </c>
      <c r="Q41" s="99">
        <v>0</v>
      </c>
      <c r="R41" s="99">
        <v>0</v>
      </c>
      <c r="S41" s="99">
        <v>2</v>
      </c>
      <c r="T41" s="99">
        <v>0</v>
      </c>
      <c r="U41" s="99">
        <v>2</v>
      </c>
      <c r="V41" s="99">
        <v>0</v>
      </c>
      <c r="W41" s="99">
        <v>0</v>
      </c>
      <c r="X41" s="99">
        <f>O41+P41+V41+W41</f>
        <v>0</v>
      </c>
      <c r="Y41" s="177">
        <f t="shared" si="2"/>
        <v>96.103896103896105</v>
      </c>
      <c r="Z41" s="165">
        <f t="shared" si="3"/>
        <v>0</v>
      </c>
      <c r="AA41" s="94" t="s">
        <v>33</v>
      </c>
      <c r="AB41" s="93"/>
    </row>
    <row r="42" spans="1:28" s="28" customFormat="1" ht="16.5" customHeight="1">
      <c r="A42" s="79"/>
      <c r="B42" s="81" t="s">
        <v>18</v>
      </c>
      <c r="C42" s="176">
        <f>D42+K42+L42+M42+N42+O42+P42+Q42+R42+S42+T42</f>
        <v>312</v>
      </c>
      <c r="D42" s="118">
        <f>SUM(E42:J42)</f>
        <v>310</v>
      </c>
      <c r="E42" s="99">
        <v>281</v>
      </c>
      <c r="F42" s="100">
        <v>4</v>
      </c>
      <c r="G42" s="99">
        <v>16</v>
      </c>
      <c r="H42" s="99">
        <v>0</v>
      </c>
      <c r="I42" s="99">
        <v>5</v>
      </c>
      <c r="J42" s="99">
        <v>4</v>
      </c>
      <c r="K42" s="99">
        <v>0</v>
      </c>
      <c r="L42" s="99">
        <v>0</v>
      </c>
      <c r="M42" s="99">
        <v>0</v>
      </c>
      <c r="N42" s="99">
        <v>0</v>
      </c>
      <c r="O42" s="99">
        <v>0</v>
      </c>
      <c r="P42" s="99">
        <v>0</v>
      </c>
      <c r="Q42" s="99">
        <v>0</v>
      </c>
      <c r="R42" s="99">
        <v>0</v>
      </c>
      <c r="S42" s="99">
        <v>2</v>
      </c>
      <c r="T42" s="99">
        <v>0</v>
      </c>
      <c r="U42" s="99">
        <v>12</v>
      </c>
      <c r="V42" s="99">
        <v>0</v>
      </c>
      <c r="W42" s="99">
        <v>0</v>
      </c>
      <c r="X42" s="99">
        <f>O42+P42+V42+W42</f>
        <v>0</v>
      </c>
      <c r="Y42" s="177">
        <f t="shared" si="2"/>
        <v>99.358974358974365</v>
      </c>
      <c r="Z42" s="165">
        <f t="shared" si="3"/>
        <v>0</v>
      </c>
      <c r="AA42" s="94" t="s">
        <v>34</v>
      </c>
      <c r="AB42" s="93"/>
    </row>
    <row r="43" spans="1:28" s="28" customFormat="1" ht="16.5" customHeight="1">
      <c r="A43" s="79"/>
      <c r="B43" s="81" t="s">
        <v>19</v>
      </c>
      <c r="C43" s="176">
        <f>D43+K43+L43+M43+N43+O43+P43+Q43+R43+S43+T43</f>
        <v>48</v>
      </c>
      <c r="D43" s="118">
        <f>SUM(E43:J43)</f>
        <v>46</v>
      </c>
      <c r="E43" s="99">
        <v>44</v>
      </c>
      <c r="F43" s="100">
        <v>0</v>
      </c>
      <c r="G43" s="99">
        <v>1</v>
      </c>
      <c r="H43" s="99">
        <v>0</v>
      </c>
      <c r="I43" s="99">
        <v>0</v>
      </c>
      <c r="J43" s="99">
        <v>1</v>
      </c>
      <c r="K43" s="99">
        <v>0</v>
      </c>
      <c r="L43" s="99">
        <v>0</v>
      </c>
      <c r="M43" s="99">
        <v>0</v>
      </c>
      <c r="N43" s="99">
        <v>0</v>
      </c>
      <c r="O43" s="99">
        <v>0</v>
      </c>
      <c r="P43" s="99">
        <v>0</v>
      </c>
      <c r="Q43" s="99">
        <v>0</v>
      </c>
      <c r="R43" s="99">
        <v>0</v>
      </c>
      <c r="S43" s="99">
        <v>2</v>
      </c>
      <c r="T43" s="99">
        <v>0</v>
      </c>
      <c r="U43" s="99">
        <v>2</v>
      </c>
      <c r="V43" s="99">
        <v>0</v>
      </c>
      <c r="W43" s="99">
        <v>0</v>
      </c>
      <c r="X43" s="99">
        <f>O43+P43+V43+W43</f>
        <v>0</v>
      </c>
      <c r="Y43" s="177">
        <f t="shared" si="2"/>
        <v>95.833333333333343</v>
      </c>
      <c r="Z43" s="165">
        <f t="shared" si="3"/>
        <v>0</v>
      </c>
      <c r="AA43" s="94" t="s">
        <v>35</v>
      </c>
      <c r="AB43" s="93"/>
    </row>
    <row r="44" spans="1:28" s="27" customFormat="1" ht="16.5" customHeight="1">
      <c r="A44" s="234" t="s">
        <v>113</v>
      </c>
      <c r="B44" s="234"/>
      <c r="C44" s="168">
        <f>C45</f>
        <v>98</v>
      </c>
      <c r="D44" s="178">
        <f t="shared" ref="D44:X44" si="10">D45</f>
        <v>91</v>
      </c>
      <c r="E44" s="169">
        <f t="shared" si="10"/>
        <v>82</v>
      </c>
      <c r="F44" s="170">
        <f t="shared" si="10"/>
        <v>0</v>
      </c>
      <c r="G44" s="169">
        <f t="shared" si="10"/>
        <v>3</v>
      </c>
      <c r="H44" s="169">
        <f t="shared" si="10"/>
        <v>0</v>
      </c>
      <c r="I44" s="169">
        <f t="shared" si="10"/>
        <v>3</v>
      </c>
      <c r="J44" s="169">
        <f t="shared" si="10"/>
        <v>3</v>
      </c>
      <c r="K44" s="169">
        <f t="shared" si="10"/>
        <v>1</v>
      </c>
      <c r="L44" s="169">
        <f t="shared" si="10"/>
        <v>0</v>
      </c>
      <c r="M44" s="169">
        <f t="shared" si="10"/>
        <v>0</v>
      </c>
      <c r="N44" s="169">
        <f t="shared" si="10"/>
        <v>0</v>
      </c>
      <c r="O44" s="169">
        <f t="shared" si="10"/>
        <v>0</v>
      </c>
      <c r="P44" s="169">
        <f t="shared" si="10"/>
        <v>0</v>
      </c>
      <c r="Q44" s="169">
        <f t="shared" si="10"/>
        <v>0</v>
      </c>
      <c r="R44" s="169">
        <f t="shared" si="10"/>
        <v>0</v>
      </c>
      <c r="S44" s="169">
        <f t="shared" si="10"/>
        <v>6</v>
      </c>
      <c r="T44" s="169">
        <f t="shared" si="10"/>
        <v>0</v>
      </c>
      <c r="U44" s="169">
        <f>U45</f>
        <v>3</v>
      </c>
      <c r="V44" s="169">
        <f t="shared" si="10"/>
        <v>0</v>
      </c>
      <c r="W44" s="169">
        <f t="shared" si="10"/>
        <v>0</v>
      </c>
      <c r="X44" s="169">
        <f t="shared" si="10"/>
        <v>0</v>
      </c>
      <c r="Y44" s="171">
        <f t="shared" si="2"/>
        <v>92.857142857142861</v>
      </c>
      <c r="Z44" s="179">
        <f t="shared" si="3"/>
        <v>0</v>
      </c>
      <c r="AA44" s="253" t="s">
        <v>36</v>
      </c>
      <c r="AB44" s="254"/>
    </row>
    <row r="45" spans="1:28" s="28" customFormat="1" ht="16.5" customHeight="1">
      <c r="A45" s="79"/>
      <c r="B45" s="81" t="s">
        <v>20</v>
      </c>
      <c r="C45" s="176">
        <f>D45+K45+L45+M45+N45+O45+P45+Q45+R45+S45+T45</f>
        <v>98</v>
      </c>
      <c r="D45" s="118">
        <f>SUM(E45:J45)</f>
        <v>91</v>
      </c>
      <c r="E45" s="99">
        <v>82</v>
      </c>
      <c r="F45" s="100">
        <v>0</v>
      </c>
      <c r="G45" s="99">
        <v>3</v>
      </c>
      <c r="H45" s="99">
        <v>0</v>
      </c>
      <c r="I45" s="99">
        <v>3</v>
      </c>
      <c r="J45" s="99">
        <v>3</v>
      </c>
      <c r="K45" s="99">
        <v>1</v>
      </c>
      <c r="L45" s="99">
        <v>0</v>
      </c>
      <c r="M45" s="99">
        <v>0</v>
      </c>
      <c r="N45" s="99">
        <v>0</v>
      </c>
      <c r="O45" s="99">
        <v>0</v>
      </c>
      <c r="P45" s="99">
        <v>0</v>
      </c>
      <c r="Q45" s="99">
        <v>0</v>
      </c>
      <c r="R45" s="99">
        <v>0</v>
      </c>
      <c r="S45" s="99">
        <v>6</v>
      </c>
      <c r="T45" s="99">
        <v>0</v>
      </c>
      <c r="U45" s="99">
        <v>3</v>
      </c>
      <c r="V45" s="99">
        <v>0</v>
      </c>
      <c r="W45" s="99">
        <v>0</v>
      </c>
      <c r="X45" s="99">
        <f>O45+P45+V45+W45</f>
        <v>0</v>
      </c>
      <c r="Y45" s="177">
        <f t="shared" si="2"/>
        <v>92.857142857142861</v>
      </c>
      <c r="Z45" s="165">
        <f t="shared" si="3"/>
        <v>0</v>
      </c>
      <c r="AA45" s="94" t="s">
        <v>20</v>
      </c>
      <c r="AB45" s="93"/>
    </row>
    <row r="46" spans="1:28" s="27" customFormat="1" ht="16.5" customHeight="1">
      <c r="A46" s="234" t="s">
        <v>114</v>
      </c>
      <c r="B46" s="234"/>
      <c r="C46" s="168">
        <f>SUM(C47:C48)</f>
        <v>367</v>
      </c>
      <c r="D46" s="178">
        <f t="shared" ref="D46:X46" si="11">SUM(D47:D48)</f>
        <v>362</v>
      </c>
      <c r="E46" s="169">
        <f t="shared" si="11"/>
        <v>327</v>
      </c>
      <c r="F46" s="170">
        <f t="shared" si="11"/>
        <v>4</v>
      </c>
      <c r="G46" s="169">
        <f t="shared" si="11"/>
        <v>20</v>
      </c>
      <c r="H46" s="169">
        <f t="shared" si="11"/>
        <v>0</v>
      </c>
      <c r="I46" s="169">
        <f t="shared" si="11"/>
        <v>8</v>
      </c>
      <c r="J46" s="169">
        <f t="shared" si="11"/>
        <v>3</v>
      </c>
      <c r="K46" s="169">
        <f t="shared" si="11"/>
        <v>1</v>
      </c>
      <c r="L46" s="169">
        <f t="shared" si="11"/>
        <v>0</v>
      </c>
      <c r="M46" s="169">
        <f t="shared" si="11"/>
        <v>0</v>
      </c>
      <c r="N46" s="169">
        <f t="shared" si="11"/>
        <v>0</v>
      </c>
      <c r="O46" s="169">
        <f t="shared" si="11"/>
        <v>0</v>
      </c>
      <c r="P46" s="169">
        <f t="shared" si="11"/>
        <v>0</v>
      </c>
      <c r="Q46" s="169">
        <f t="shared" si="11"/>
        <v>0</v>
      </c>
      <c r="R46" s="169">
        <f t="shared" si="11"/>
        <v>0</v>
      </c>
      <c r="S46" s="169">
        <f t="shared" si="11"/>
        <v>4</v>
      </c>
      <c r="T46" s="169">
        <f t="shared" si="11"/>
        <v>0</v>
      </c>
      <c r="U46" s="169">
        <f>SUM(U47:U48)</f>
        <v>19</v>
      </c>
      <c r="V46" s="169">
        <f t="shared" si="11"/>
        <v>0</v>
      </c>
      <c r="W46" s="169">
        <f t="shared" si="11"/>
        <v>0</v>
      </c>
      <c r="X46" s="169">
        <f t="shared" si="11"/>
        <v>0</v>
      </c>
      <c r="Y46" s="171">
        <f t="shared" si="2"/>
        <v>98.63760217983652</v>
      </c>
      <c r="Z46" s="179">
        <f t="shared" si="3"/>
        <v>0</v>
      </c>
      <c r="AA46" s="249" t="s">
        <v>80</v>
      </c>
      <c r="AB46" s="252"/>
    </row>
    <row r="47" spans="1:28" s="28" customFormat="1" ht="16.5" customHeight="1">
      <c r="A47" s="79"/>
      <c r="B47" s="81" t="s">
        <v>21</v>
      </c>
      <c r="C47" s="176">
        <f>D47+K47+L47+M47+N47+O47+P47+Q47+R47+S47+T47</f>
        <v>290</v>
      </c>
      <c r="D47" s="118">
        <f>SUM(E47:J47)</f>
        <v>285</v>
      </c>
      <c r="E47" s="99">
        <v>258</v>
      </c>
      <c r="F47" s="100">
        <v>4</v>
      </c>
      <c r="G47" s="99">
        <v>15</v>
      </c>
      <c r="H47" s="99">
        <v>0</v>
      </c>
      <c r="I47" s="99">
        <v>8</v>
      </c>
      <c r="J47" s="99">
        <v>0</v>
      </c>
      <c r="K47" s="99">
        <v>1</v>
      </c>
      <c r="L47" s="99">
        <v>0</v>
      </c>
      <c r="M47" s="99">
        <v>0</v>
      </c>
      <c r="N47" s="99">
        <v>0</v>
      </c>
      <c r="O47" s="99">
        <v>0</v>
      </c>
      <c r="P47" s="99">
        <v>0</v>
      </c>
      <c r="Q47" s="99">
        <v>0</v>
      </c>
      <c r="R47" s="99">
        <v>0</v>
      </c>
      <c r="S47" s="99">
        <v>4</v>
      </c>
      <c r="T47" s="99">
        <v>0</v>
      </c>
      <c r="U47" s="99">
        <v>15</v>
      </c>
      <c r="V47" s="99">
        <v>0</v>
      </c>
      <c r="W47" s="99">
        <v>0</v>
      </c>
      <c r="X47" s="99">
        <f>O47+P47+V47+W47</f>
        <v>0</v>
      </c>
      <c r="Y47" s="177">
        <f t="shared" si="2"/>
        <v>98.275862068965509</v>
      </c>
      <c r="Z47" s="165">
        <f t="shared" si="3"/>
        <v>0</v>
      </c>
      <c r="AA47" s="94" t="s">
        <v>21</v>
      </c>
      <c r="AB47" s="93"/>
    </row>
    <row r="48" spans="1:28" s="28" customFormat="1" ht="16.5" customHeight="1">
      <c r="A48" s="79"/>
      <c r="B48" s="81" t="s">
        <v>22</v>
      </c>
      <c r="C48" s="176">
        <f>D48+K48+L48+M48+N48+O48+P48+Q48+R48+S48+T48</f>
        <v>77</v>
      </c>
      <c r="D48" s="118">
        <f>SUM(E48:J48)</f>
        <v>77</v>
      </c>
      <c r="E48" s="99">
        <v>69</v>
      </c>
      <c r="F48" s="100">
        <v>0</v>
      </c>
      <c r="G48" s="99">
        <v>5</v>
      </c>
      <c r="H48" s="99">
        <v>0</v>
      </c>
      <c r="I48" s="99">
        <v>0</v>
      </c>
      <c r="J48" s="99">
        <v>3</v>
      </c>
      <c r="K48" s="99">
        <v>0</v>
      </c>
      <c r="L48" s="99">
        <v>0</v>
      </c>
      <c r="M48" s="99">
        <v>0</v>
      </c>
      <c r="N48" s="99">
        <v>0</v>
      </c>
      <c r="O48" s="99">
        <v>0</v>
      </c>
      <c r="P48" s="99">
        <v>0</v>
      </c>
      <c r="Q48" s="99">
        <v>0</v>
      </c>
      <c r="R48" s="99">
        <v>0</v>
      </c>
      <c r="S48" s="99">
        <v>0</v>
      </c>
      <c r="T48" s="99">
        <v>0</v>
      </c>
      <c r="U48" s="99">
        <v>4</v>
      </c>
      <c r="V48" s="99">
        <v>0</v>
      </c>
      <c r="W48" s="99">
        <v>0</v>
      </c>
      <c r="X48" s="99">
        <f>O48+P48+V48+W48</f>
        <v>0</v>
      </c>
      <c r="Y48" s="177">
        <f t="shared" si="2"/>
        <v>100</v>
      </c>
      <c r="Z48" s="165">
        <f t="shared" si="3"/>
        <v>0</v>
      </c>
      <c r="AA48" s="94" t="s">
        <v>22</v>
      </c>
      <c r="AB48" s="93"/>
    </row>
    <row r="49" spans="1:28" s="27" customFormat="1" ht="16.5" customHeight="1">
      <c r="A49" s="234" t="s">
        <v>81</v>
      </c>
      <c r="B49" s="234"/>
      <c r="C49" s="168">
        <f>SUM(C50:C52)</f>
        <v>581</v>
      </c>
      <c r="D49" s="178">
        <f t="shared" ref="D49:X49" si="12">SUM(D50:D52)</f>
        <v>575</v>
      </c>
      <c r="E49" s="169">
        <f t="shared" si="12"/>
        <v>506</v>
      </c>
      <c r="F49" s="170">
        <f t="shared" si="12"/>
        <v>16</v>
      </c>
      <c r="G49" s="169">
        <f t="shared" si="12"/>
        <v>30</v>
      </c>
      <c r="H49" s="169">
        <f t="shared" si="12"/>
        <v>0</v>
      </c>
      <c r="I49" s="169">
        <f t="shared" si="12"/>
        <v>9</v>
      </c>
      <c r="J49" s="169">
        <f t="shared" si="12"/>
        <v>14</v>
      </c>
      <c r="K49" s="169">
        <f t="shared" si="12"/>
        <v>0</v>
      </c>
      <c r="L49" s="169">
        <f t="shared" si="12"/>
        <v>0</v>
      </c>
      <c r="M49" s="169">
        <f t="shared" si="12"/>
        <v>0</v>
      </c>
      <c r="N49" s="169">
        <f t="shared" si="12"/>
        <v>0</v>
      </c>
      <c r="O49" s="169">
        <f t="shared" si="12"/>
        <v>0</v>
      </c>
      <c r="P49" s="169">
        <f t="shared" si="12"/>
        <v>0</v>
      </c>
      <c r="Q49" s="169">
        <f t="shared" si="12"/>
        <v>1</v>
      </c>
      <c r="R49" s="169">
        <f t="shared" si="12"/>
        <v>0</v>
      </c>
      <c r="S49" s="169">
        <f t="shared" si="12"/>
        <v>5</v>
      </c>
      <c r="T49" s="169">
        <f t="shared" si="12"/>
        <v>0</v>
      </c>
      <c r="U49" s="169">
        <f>SUM(U50:U52)</f>
        <v>36</v>
      </c>
      <c r="V49" s="169">
        <f t="shared" si="12"/>
        <v>0</v>
      </c>
      <c r="W49" s="169">
        <f t="shared" si="12"/>
        <v>1</v>
      </c>
      <c r="X49" s="169">
        <f t="shared" si="12"/>
        <v>1</v>
      </c>
      <c r="Y49" s="171">
        <f t="shared" si="2"/>
        <v>98.967297762478495</v>
      </c>
      <c r="Z49" s="179">
        <f t="shared" si="3"/>
        <v>0.17211703958691912</v>
      </c>
      <c r="AA49" s="249" t="s">
        <v>81</v>
      </c>
      <c r="AB49" s="252"/>
    </row>
    <row r="50" spans="1:28" s="28" customFormat="1" ht="16.5" customHeight="1">
      <c r="A50" s="79"/>
      <c r="B50" s="81" t="s">
        <v>23</v>
      </c>
      <c r="C50" s="176">
        <f>D50+K50+L50+M50+N50+O50+P50+Q50+R50+S50+T50</f>
        <v>86</v>
      </c>
      <c r="D50" s="118">
        <f>SUM(E50:J50)</f>
        <v>85</v>
      </c>
      <c r="E50" s="99">
        <v>76</v>
      </c>
      <c r="F50" s="100">
        <v>2</v>
      </c>
      <c r="G50" s="99">
        <v>6</v>
      </c>
      <c r="H50" s="99">
        <v>0</v>
      </c>
      <c r="I50" s="99">
        <v>0</v>
      </c>
      <c r="J50" s="99">
        <v>1</v>
      </c>
      <c r="K50" s="99">
        <v>0</v>
      </c>
      <c r="L50" s="99">
        <v>0</v>
      </c>
      <c r="M50" s="99">
        <v>0</v>
      </c>
      <c r="N50" s="99">
        <v>0</v>
      </c>
      <c r="O50" s="99">
        <v>0</v>
      </c>
      <c r="P50" s="99">
        <v>0</v>
      </c>
      <c r="Q50" s="99">
        <v>1</v>
      </c>
      <c r="R50" s="99">
        <v>0</v>
      </c>
      <c r="S50" s="99">
        <v>0</v>
      </c>
      <c r="T50" s="99">
        <v>0</v>
      </c>
      <c r="U50" s="99">
        <v>6</v>
      </c>
      <c r="V50" s="99">
        <v>0</v>
      </c>
      <c r="W50" s="99">
        <v>1</v>
      </c>
      <c r="X50" s="99">
        <f>O50+P50+V50+W50</f>
        <v>1</v>
      </c>
      <c r="Y50" s="177">
        <f t="shared" si="2"/>
        <v>98.837209302325576</v>
      </c>
      <c r="Z50" s="165">
        <f t="shared" si="3"/>
        <v>1.1627906976744187</v>
      </c>
      <c r="AA50" s="94" t="s">
        <v>23</v>
      </c>
      <c r="AB50" s="93"/>
    </row>
    <row r="51" spans="1:28" s="28" customFormat="1" ht="16.5" customHeight="1">
      <c r="A51" s="79"/>
      <c r="B51" s="81" t="s">
        <v>24</v>
      </c>
      <c r="C51" s="176">
        <f>D51+K51+L51+M51+N51+O51+P51+Q51+R51+S51+T51</f>
        <v>146</v>
      </c>
      <c r="D51" s="118">
        <f>SUM(E51:J51)</f>
        <v>144</v>
      </c>
      <c r="E51" s="99">
        <v>122</v>
      </c>
      <c r="F51" s="100">
        <v>9</v>
      </c>
      <c r="G51" s="99">
        <v>5</v>
      </c>
      <c r="H51" s="99">
        <v>0</v>
      </c>
      <c r="I51" s="99">
        <v>2</v>
      </c>
      <c r="J51" s="99">
        <v>6</v>
      </c>
      <c r="K51" s="99">
        <v>0</v>
      </c>
      <c r="L51" s="99">
        <v>0</v>
      </c>
      <c r="M51" s="99">
        <v>0</v>
      </c>
      <c r="N51" s="99">
        <v>0</v>
      </c>
      <c r="O51" s="99">
        <v>0</v>
      </c>
      <c r="P51" s="99">
        <v>0</v>
      </c>
      <c r="Q51" s="99">
        <v>0</v>
      </c>
      <c r="R51" s="99">
        <v>0</v>
      </c>
      <c r="S51" s="99">
        <v>2</v>
      </c>
      <c r="T51" s="99">
        <v>0</v>
      </c>
      <c r="U51" s="99">
        <v>7</v>
      </c>
      <c r="V51" s="99">
        <v>0</v>
      </c>
      <c r="W51" s="99">
        <v>0</v>
      </c>
      <c r="X51" s="99">
        <f>O51+P51+V51+W51</f>
        <v>0</v>
      </c>
      <c r="Y51" s="177">
        <f t="shared" si="2"/>
        <v>98.630136986301366</v>
      </c>
      <c r="Z51" s="165">
        <f t="shared" si="3"/>
        <v>0</v>
      </c>
      <c r="AA51" s="94" t="s">
        <v>24</v>
      </c>
      <c r="AB51" s="93"/>
    </row>
    <row r="52" spans="1:28" s="28" customFormat="1" ht="16.5" customHeight="1">
      <c r="A52" s="79"/>
      <c r="B52" s="81" t="s">
        <v>25</v>
      </c>
      <c r="C52" s="176">
        <f>D52+K52+L52+M52+N52+O52+P52+Q52+R52+S52+T52</f>
        <v>349</v>
      </c>
      <c r="D52" s="118">
        <f>SUM(E52:J52)</f>
        <v>346</v>
      </c>
      <c r="E52" s="99">
        <v>308</v>
      </c>
      <c r="F52" s="100">
        <v>5</v>
      </c>
      <c r="G52" s="99">
        <v>19</v>
      </c>
      <c r="H52" s="99">
        <v>0</v>
      </c>
      <c r="I52" s="99">
        <v>7</v>
      </c>
      <c r="J52" s="99">
        <v>7</v>
      </c>
      <c r="K52" s="99">
        <v>0</v>
      </c>
      <c r="L52" s="99">
        <v>0</v>
      </c>
      <c r="M52" s="99">
        <v>0</v>
      </c>
      <c r="N52" s="99">
        <v>0</v>
      </c>
      <c r="O52" s="99">
        <v>0</v>
      </c>
      <c r="P52" s="99">
        <v>0</v>
      </c>
      <c r="Q52" s="99">
        <v>0</v>
      </c>
      <c r="R52" s="99">
        <v>0</v>
      </c>
      <c r="S52" s="99">
        <v>3</v>
      </c>
      <c r="T52" s="99">
        <v>0</v>
      </c>
      <c r="U52" s="99">
        <v>23</v>
      </c>
      <c r="V52" s="99">
        <v>0</v>
      </c>
      <c r="W52" s="99">
        <v>0</v>
      </c>
      <c r="X52" s="99">
        <f>O52+P52+V52+W52</f>
        <v>0</v>
      </c>
      <c r="Y52" s="177">
        <f t="shared" si="2"/>
        <v>99.140401146131808</v>
      </c>
      <c r="Z52" s="165">
        <f t="shared" si="3"/>
        <v>0</v>
      </c>
      <c r="AA52" s="94" t="s">
        <v>25</v>
      </c>
      <c r="AB52" s="93"/>
    </row>
    <row r="53" spans="1:28" s="27" customFormat="1" ht="16.5" customHeight="1">
      <c r="A53" s="234" t="s">
        <v>82</v>
      </c>
      <c r="B53" s="234"/>
      <c r="C53" s="168">
        <f t="shared" ref="C53:X53" si="13">SUM(C54:C56)</f>
        <v>401</v>
      </c>
      <c r="D53" s="178">
        <f t="shared" si="13"/>
        <v>398</v>
      </c>
      <c r="E53" s="169">
        <f t="shared" si="13"/>
        <v>359</v>
      </c>
      <c r="F53" s="170">
        <f t="shared" si="13"/>
        <v>6</v>
      </c>
      <c r="G53" s="169">
        <f t="shared" si="13"/>
        <v>24</v>
      </c>
      <c r="H53" s="169">
        <f t="shared" si="13"/>
        <v>0</v>
      </c>
      <c r="I53" s="169">
        <f t="shared" si="13"/>
        <v>2</v>
      </c>
      <c r="J53" s="169">
        <f t="shared" si="13"/>
        <v>7</v>
      </c>
      <c r="K53" s="169">
        <f t="shared" si="13"/>
        <v>0</v>
      </c>
      <c r="L53" s="169">
        <f t="shared" si="13"/>
        <v>0</v>
      </c>
      <c r="M53" s="169">
        <f t="shared" si="13"/>
        <v>0</v>
      </c>
      <c r="N53" s="169">
        <f t="shared" si="13"/>
        <v>0</v>
      </c>
      <c r="O53" s="169">
        <f t="shared" si="13"/>
        <v>0</v>
      </c>
      <c r="P53" s="169">
        <f t="shared" si="13"/>
        <v>0</v>
      </c>
      <c r="Q53" s="169">
        <f t="shared" si="13"/>
        <v>0</v>
      </c>
      <c r="R53" s="169">
        <f t="shared" si="13"/>
        <v>0</v>
      </c>
      <c r="S53" s="169">
        <f t="shared" si="13"/>
        <v>3</v>
      </c>
      <c r="T53" s="169">
        <f t="shared" si="13"/>
        <v>0</v>
      </c>
      <c r="U53" s="169">
        <f>SUM(U54:U56)</f>
        <v>17</v>
      </c>
      <c r="V53" s="169">
        <f t="shared" si="13"/>
        <v>0</v>
      </c>
      <c r="W53" s="169">
        <f t="shared" si="13"/>
        <v>0</v>
      </c>
      <c r="X53" s="169">
        <f t="shared" si="13"/>
        <v>0</v>
      </c>
      <c r="Y53" s="171">
        <f t="shared" si="2"/>
        <v>99.251870324189525</v>
      </c>
      <c r="Z53" s="179">
        <f t="shared" si="3"/>
        <v>0</v>
      </c>
      <c r="AA53" s="249" t="s">
        <v>82</v>
      </c>
      <c r="AB53" s="252"/>
    </row>
    <row r="54" spans="1:28" s="28" customFormat="1" ht="16.5" customHeight="1">
      <c r="A54" s="79"/>
      <c r="B54" s="81" t="s">
        <v>26</v>
      </c>
      <c r="C54" s="176">
        <f>D54+K54+L54+M54+N54+O54+P54+Q54+R54+S54+T54</f>
        <v>285</v>
      </c>
      <c r="D54" s="118">
        <f>SUM(E54:J54)</f>
        <v>283</v>
      </c>
      <c r="E54" s="99">
        <v>253</v>
      </c>
      <c r="F54" s="100">
        <v>5</v>
      </c>
      <c r="G54" s="99">
        <v>19</v>
      </c>
      <c r="H54" s="99">
        <v>0</v>
      </c>
      <c r="I54" s="99">
        <v>0</v>
      </c>
      <c r="J54" s="99">
        <v>6</v>
      </c>
      <c r="K54" s="99">
        <v>0</v>
      </c>
      <c r="L54" s="99">
        <v>0</v>
      </c>
      <c r="M54" s="99">
        <v>0</v>
      </c>
      <c r="N54" s="99">
        <v>0</v>
      </c>
      <c r="O54" s="99">
        <v>0</v>
      </c>
      <c r="P54" s="99">
        <v>0</v>
      </c>
      <c r="Q54" s="99">
        <v>0</v>
      </c>
      <c r="R54" s="99">
        <v>0</v>
      </c>
      <c r="S54" s="99">
        <v>2</v>
      </c>
      <c r="T54" s="99">
        <v>0</v>
      </c>
      <c r="U54" s="99">
        <v>15</v>
      </c>
      <c r="V54" s="99">
        <v>0</v>
      </c>
      <c r="W54" s="99">
        <v>0</v>
      </c>
      <c r="X54" s="99">
        <f>O54+P54+V54+W54</f>
        <v>0</v>
      </c>
      <c r="Y54" s="177">
        <f t="shared" si="2"/>
        <v>99.298245614035082</v>
      </c>
      <c r="Z54" s="165">
        <f t="shared" si="3"/>
        <v>0</v>
      </c>
      <c r="AA54" s="94" t="s">
        <v>26</v>
      </c>
      <c r="AB54" s="93"/>
    </row>
    <row r="55" spans="1:28" s="28" customFormat="1" ht="16.5" customHeight="1">
      <c r="A55" s="79"/>
      <c r="B55" s="81" t="s">
        <v>27</v>
      </c>
      <c r="C55" s="176">
        <f>D55+K55+L55+M55+N55+O55+P55+Q55+R55+S55+T55</f>
        <v>62</v>
      </c>
      <c r="D55" s="118">
        <f>SUM(E55:J55)</f>
        <v>62</v>
      </c>
      <c r="E55" s="99">
        <v>56</v>
      </c>
      <c r="F55" s="100">
        <v>1</v>
      </c>
      <c r="G55" s="99">
        <v>2</v>
      </c>
      <c r="H55" s="99">
        <v>0</v>
      </c>
      <c r="I55" s="99">
        <v>2</v>
      </c>
      <c r="J55" s="99">
        <v>1</v>
      </c>
      <c r="K55" s="99">
        <v>0</v>
      </c>
      <c r="L55" s="99">
        <v>0</v>
      </c>
      <c r="M55" s="99">
        <v>0</v>
      </c>
      <c r="N55" s="99">
        <v>0</v>
      </c>
      <c r="O55" s="99">
        <v>0</v>
      </c>
      <c r="P55" s="99">
        <v>0</v>
      </c>
      <c r="Q55" s="99">
        <v>0</v>
      </c>
      <c r="R55" s="99">
        <v>0</v>
      </c>
      <c r="S55" s="99">
        <v>0</v>
      </c>
      <c r="T55" s="99">
        <v>0</v>
      </c>
      <c r="U55" s="99">
        <v>2</v>
      </c>
      <c r="V55" s="99">
        <v>0</v>
      </c>
      <c r="W55" s="99">
        <v>0</v>
      </c>
      <c r="X55" s="99">
        <f>O55+P55+V55+W55</f>
        <v>0</v>
      </c>
      <c r="Y55" s="177">
        <f t="shared" si="2"/>
        <v>100</v>
      </c>
      <c r="Z55" s="165">
        <f t="shared" si="3"/>
        <v>0</v>
      </c>
      <c r="AA55" s="94" t="s">
        <v>27</v>
      </c>
      <c r="AB55" s="93"/>
    </row>
    <row r="56" spans="1:28" s="28" customFormat="1" ht="16.5" customHeight="1">
      <c r="A56" s="79"/>
      <c r="B56" s="81" t="s">
        <v>28</v>
      </c>
      <c r="C56" s="176">
        <f>D56+K56+L56+M56+N56+O56+P56+Q56+R56+S56+T56</f>
        <v>54</v>
      </c>
      <c r="D56" s="118">
        <f>SUM(E56:J56)</f>
        <v>53</v>
      </c>
      <c r="E56" s="99">
        <v>50</v>
      </c>
      <c r="F56" s="100">
        <v>0</v>
      </c>
      <c r="G56" s="99">
        <v>3</v>
      </c>
      <c r="H56" s="99">
        <v>0</v>
      </c>
      <c r="I56" s="99">
        <v>0</v>
      </c>
      <c r="J56" s="99">
        <v>0</v>
      </c>
      <c r="K56" s="99">
        <v>0</v>
      </c>
      <c r="L56" s="99">
        <v>0</v>
      </c>
      <c r="M56" s="99">
        <v>0</v>
      </c>
      <c r="N56" s="99">
        <v>0</v>
      </c>
      <c r="O56" s="99">
        <v>0</v>
      </c>
      <c r="P56" s="99">
        <v>0</v>
      </c>
      <c r="Q56" s="99">
        <v>0</v>
      </c>
      <c r="R56" s="99">
        <v>0</v>
      </c>
      <c r="S56" s="99">
        <v>1</v>
      </c>
      <c r="T56" s="99">
        <v>0</v>
      </c>
      <c r="U56" s="99">
        <v>0</v>
      </c>
      <c r="V56" s="99">
        <v>0</v>
      </c>
      <c r="W56" s="99">
        <v>0</v>
      </c>
      <c r="X56" s="99">
        <f>O56+P56+V56+W56</f>
        <v>0</v>
      </c>
      <c r="Y56" s="177">
        <f t="shared" si="2"/>
        <v>98.148148148148152</v>
      </c>
      <c r="Z56" s="165">
        <f t="shared" si="3"/>
        <v>0</v>
      </c>
      <c r="AA56" s="94" t="s">
        <v>28</v>
      </c>
      <c r="AB56" s="93"/>
    </row>
    <row r="57" spans="1:28" s="29" customFormat="1" ht="16.5" customHeight="1">
      <c r="A57" s="234" t="s">
        <v>83</v>
      </c>
      <c r="B57" s="234"/>
      <c r="C57" s="168">
        <f>SUM(C58:C59)</f>
        <v>175</v>
      </c>
      <c r="D57" s="178">
        <f t="shared" ref="D57:X57" si="14">SUM(D58:D59)</f>
        <v>172</v>
      </c>
      <c r="E57" s="169">
        <f t="shared" si="14"/>
        <v>158</v>
      </c>
      <c r="F57" s="170">
        <f t="shared" si="14"/>
        <v>1</v>
      </c>
      <c r="G57" s="169">
        <f t="shared" si="14"/>
        <v>8</v>
      </c>
      <c r="H57" s="169">
        <f t="shared" si="14"/>
        <v>0</v>
      </c>
      <c r="I57" s="169">
        <f t="shared" si="14"/>
        <v>0</v>
      </c>
      <c r="J57" s="169">
        <f t="shared" si="14"/>
        <v>5</v>
      </c>
      <c r="K57" s="169">
        <f t="shared" si="14"/>
        <v>1</v>
      </c>
      <c r="L57" s="169">
        <f t="shared" si="14"/>
        <v>0</v>
      </c>
      <c r="M57" s="169">
        <f t="shared" si="14"/>
        <v>0</v>
      </c>
      <c r="N57" s="169">
        <f t="shared" si="14"/>
        <v>0</v>
      </c>
      <c r="O57" s="169">
        <f t="shared" si="14"/>
        <v>0</v>
      </c>
      <c r="P57" s="169">
        <f t="shared" si="14"/>
        <v>0</v>
      </c>
      <c r="Q57" s="169">
        <f t="shared" si="14"/>
        <v>0</v>
      </c>
      <c r="R57" s="169">
        <f t="shared" si="14"/>
        <v>0</v>
      </c>
      <c r="S57" s="169">
        <f t="shared" si="14"/>
        <v>2</v>
      </c>
      <c r="T57" s="169">
        <f t="shared" si="14"/>
        <v>0</v>
      </c>
      <c r="U57" s="169">
        <f>SUM(U58:U59)</f>
        <v>10</v>
      </c>
      <c r="V57" s="169">
        <f t="shared" si="14"/>
        <v>1</v>
      </c>
      <c r="W57" s="169">
        <f t="shared" si="14"/>
        <v>0</v>
      </c>
      <c r="X57" s="169">
        <f t="shared" si="14"/>
        <v>1</v>
      </c>
      <c r="Y57" s="171">
        <f t="shared" si="2"/>
        <v>98.285714285714292</v>
      </c>
      <c r="Z57" s="179">
        <f t="shared" si="3"/>
        <v>0.5714285714285714</v>
      </c>
      <c r="AA57" s="249" t="s">
        <v>83</v>
      </c>
      <c r="AB57" s="252"/>
    </row>
    <row r="58" spans="1:28" s="28" customFormat="1" ht="16.5" customHeight="1">
      <c r="A58" s="79"/>
      <c r="B58" s="81" t="s">
        <v>29</v>
      </c>
      <c r="C58" s="176">
        <f>D58+K58+L58+M58+N58+O58+P58+Q58+R58+S58+T58</f>
        <v>0</v>
      </c>
      <c r="D58" s="118">
        <f>SUM(E58:J58)</f>
        <v>0</v>
      </c>
      <c r="E58" s="99">
        <v>0</v>
      </c>
      <c r="F58" s="100">
        <v>0</v>
      </c>
      <c r="G58" s="99">
        <v>0</v>
      </c>
      <c r="H58" s="99">
        <v>0</v>
      </c>
      <c r="I58" s="99">
        <v>0</v>
      </c>
      <c r="J58" s="99">
        <v>0</v>
      </c>
      <c r="K58" s="99">
        <v>0</v>
      </c>
      <c r="L58" s="99">
        <v>0</v>
      </c>
      <c r="M58" s="99">
        <v>0</v>
      </c>
      <c r="N58" s="99">
        <v>0</v>
      </c>
      <c r="O58" s="99">
        <v>0</v>
      </c>
      <c r="P58" s="99">
        <v>0</v>
      </c>
      <c r="Q58" s="99">
        <v>0</v>
      </c>
      <c r="R58" s="99">
        <v>0</v>
      </c>
      <c r="S58" s="99">
        <v>0</v>
      </c>
      <c r="T58" s="99">
        <v>0</v>
      </c>
      <c r="U58" s="99">
        <v>0</v>
      </c>
      <c r="V58" s="99">
        <v>0</v>
      </c>
      <c r="W58" s="99">
        <v>0</v>
      </c>
      <c r="X58" s="99">
        <f>O58+P58+V58+W58</f>
        <v>0</v>
      </c>
      <c r="Y58" s="177">
        <v>0</v>
      </c>
      <c r="Z58" s="165">
        <v>0</v>
      </c>
      <c r="AA58" s="94" t="s">
        <v>29</v>
      </c>
      <c r="AB58" s="93"/>
    </row>
    <row r="59" spans="1:28" s="30" customFormat="1" ht="16.5" customHeight="1">
      <c r="A59" s="79"/>
      <c r="B59" s="81" t="s">
        <v>37</v>
      </c>
      <c r="C59" s="176">
        <f>D59+K59+L59+M59+N59+O59+P59+Q59+R59+S59+T59</f>
        <v>175</v>
      </c>
      <c r="D59" s="118">
        <f>SUM(E59:J59)</f>
        <v>172</v>
      </c>
      <c r="E59" s="99">
        <v>158</v>
      </c>
      <c r="F59" s="100">
        <v>1</v>
      </c>
      <c r="G59" s="99">
        <v>8</v>
      </c>
      <c r="H59" s="99">
        <v>0</v>
      </c>
      <c r="I59" s="99">
        <v>0</v>
      </c>
      <c r="J59" s="99">
        <v>5</v>
      </c>
      <c r="K59" s="99">
        <v>1</v>
      </c>
      <c r="L59" s="99">
        <v>0</v>
      </c>
      <c r="M59" s="99">
        <v>0</v>
      </c>
      <c r="N59" s="99">
        <v>0</v>
      </c>
      <c r="O59" s="99">
        <v>0</v>
      </c>
      <c r="P59" s="99">
        <v>0</v>
      </c>
      <c r="Q59" s="99">
        <v>0</v>
      </c>
      <c r="R59" s="99">
        <v>0</v>
      </c>
      <c r="S59" s="99">
        <v>2</v>
      </c>
      <c r="T59" s="99">
        <v>0</v>
      </c>
      <c r="U59" s="99">
        <v>10</v>
      </c>
      <c r="V59" s="99">
        <v>1</v>
      </c>
      <c r="W59" s="99">
        <v>0</v>
      </c>
      <c r="X59" s="99">
        <f>O59+P59+V59+W59</f>
        <v>1</v>
      </c>
      <c r="Y59" s="177">
        <f t="shared" si="2"/>
        <v>98.285714285714292</v>
      </c>
      <c r="Z59" s="165">
        <f t="shared" si="3"/>
        <v>0.5714285714285714</v>
      </c>
      <c r="AA59" s="94" t="s">
        <v>37</v>
      </c>
      <c r="AB59" s="93"/>
    </row>
    <row r="60" spans="1:28" s="27" customFormat="1" ht="16.5" customHeight="1">
      <c r="A60" s="234" t="s">
        <v>84</v>
      </c>
      <c r="B60" s="257"/>
      <c r="C60" s="168">
        <f>SUM(C61:C62)</f>
        <v>274</v>
      </c>
      <c r="D60" s="178">
        <f t="shared" ref="D60:X60" si="15">SUM(D61:D62)</f>
        <v>271</v>
      </c>
      <c r="E60" s="169">
        <f t="shared" si="15"/>
        <v>242</v>
      </c>
      <c r="F60" s="170">
        <f t="shared" si="15"/>
        <v>13</v>
      </c>
      <c r="G60" s="169">
        <f t="shared" si="15"/>
        <v>9</v>
      </c>
      <c r="H60" s="169">
        <f t="shared" si="15"/>
        <v>0</v>
      </c>
      <c r="I60" s="169">
        <f t="shared" si="15"/>
        <v>1</v>
      </c>
      <c r="J60" s="169">
        <f t="shared" si="15"/>
        <v>6</v>
      </c>
      <c r="K60" s="169">
        <f t="shared" si="15"/>
        <v>0</v>
      </c>
      <c r="L60" s="169">
        <f t="shared" si="15"/>
        <v>0</v>
      </c>
      <c r="M60" s="169">
        <f t="shared" si="15"/>
        <v>0</v>
      </c>
      <c r="N60" s="169">
        <f t="shared" si="15"/>
        <v>0</v>
      </c>
      <c r="O60" s="169">
        <f t="shared" si="15"/>
        <v>0</v>
      </c>
      <c r="P60" s="169">
        <f t="shared" si="15"/>
        <v>0</v>
      </c>
      <c r="Q60" s="169">
        <f t="shared" si="15"/>
        <v>0</v>
      </c>
      <c r="R60" s="169">
        <f t="shared" si="15"/>
        <v>0</v>
      </c>
      <c r="S60" s="169">
        <f t="shared" si="15"/>
        <v>3</v>
      </c>
      <c r="T60" s="169">
        <f t="shared" si="15"/>
        <v>0</v>
      </c>
      <c r="U60" s="169">
        <f>SUM(U61:U62)</f>
        <v>10</v>
      </c>
      <c r="V60" s="169">
        <f t="shared" si="15"/>
        <v>0</v>
      </c>
      <c r="W60" s="169">
        <f t="shared" si="15"/>
        <v>0</v>
      </c>
      <c r="X60" s="169">
        <f t="shared" si="15"/>
        <v>0</v>
      </c>
      <c r="Y60" s="171">
        <f t="shared" si="2"/>
        <v>98.905109489051085</v>
      </c>
      <c r="Z60" s="179">
        <f t="shared" si="3"/>
        <v>0</v>
      </c>
      <c r="AA60" s="249" t="s">
        <v>84</v>
      </c>
      <c r="AB60" s="250"/>
    </row>
    <row r="61" spans="1:28" s="28" customFormat="1" ht="16.5" customHeight="1">
      <c r="A61" s="82"/>
      <c r="B61" s="81" t="s">
        <v>30</v>
      </c>
      <c r="C61" s="176">
        <f>D61+K61+L61+M61+N61+O61+P61+Q61+R61+S61+T61</f>
        <v>98</v>
      </c>
      <c r="D61" s="118">
        <f>SUM(E61:J61)</f>
        <v>97</v>
      </c>
      <c r="E61" s="99">
        <v>87</v>
      </c>
      <c r="F61" s="100">
        <v>4</v>
      </c>
      <c r="G61" s="99">
        <v>4</v>
      </c>
      <c r="H61" s="99">
        <v>0</v>
      </c>
      <c r="I61" s="99">
        <v>0</v>
      </c>
      <c r="J61" s="99">
        <v>2</v>
      </c>
      <c r="K61" s="99">
        <v>0</v>
      </c>
      <c r="L61" s="99">
        <v>0</v>
      </c>
      <c r="M61" s="99">
        <v>0</v>
      </c>
      <c r="N61" s="99">
        <v>0</v>
      </c>
      <c r="O61" s="99">
        <v>0</v>
      </c>
      <c r="P61" s="99">
        <v>0</v>
      </c>
      <c r="Q61" s="99">
        <v>0</v>
      </c>
      <c r="R61" s="99">
        <v>0</v>
      </c>
      <c r="S61" s="99">
        <v>1</v>
      </c>
      <c r="T61" s="99">
        <v>0</v>
      </c>
      <c r="U61" s="99">
        <v>5</v>
      </c>
      <c r="V61" s="99">
        <v>0</v>
      </c>
      <c r="W61" s="99">
        <v>0</v>
      </c>
      <c r="X61" s="99">
        <f>O61+P61+V61+W61</f>
        <v>0</v>
      </c>
      <c r="Y61" s="177">
        <f t="shared" si="2"/>
        <v>98.979591836734699</v>
      </c>
      <c r="Z61" s="165">
        <f t="shared" si="3"/>
        <v>0</v>
      </c>
      <c r="AA61" s="94" t="s">
        <v>30</v>
      </c>
      <c r="AB61" s="93"/>
    </row>
    <row r="62" spans="1:28" s="28" customFormat="1" ht="16.5" customHeight="1">
      <c r="A62" s="82"/>
      <c r="B62" s="81" t="s">
        <v>74</v>
      </c>
      <c r="C62" s="176">
        <f>D62+K62+L62+M62+N62+O62+P62+Q62+R62+S62+T62</f>
        <v>176</v>
      </c>
      <c r="D62" s="118">
        <f>SUM(E62:J62)</f>
        <v>174</v>
      </c>
      <c r="E62" s="99">
        <v>155</v>
      </c>
      <c r="F62" s="100">
        <v>9</v>
      </c>
      <c r="G62" s="99">
        <v>5</v>
      </c>
      <c r="H62" s="99">
        <v>0</v>
      </c>
      <c r="I62" s="99">
        <v>1</v>
      </c>
      <c r="J62" s="99">
        <v>4</v>
      </c>
      <c r="K62" s="99">
        <v>0</v>
      </c>
      <c r="L62" s="99">
        <v>0</v>
      </c>
      <c r="M62" s="99">
        <v>0</v>
      </c>
      <c r="N62" s="99">
        <v>0</v>
      </c>
      <c r="O62" s="99">
        <v>0</v>
      </c>
      <c r="P62" s="99">
        <v>0</v>
      </c>
      <c r="Q62" s="99">
        <v>0</v>
      </c>
      <c r="R62" s="99">
        <v>0</v>
      </c>
      <c r="S62" s="99">
        <v>2</v>
      </c>
      <c r="T62" s="99">
        <v>0</v>
      </c>
      <c r="U62" s="99">
        <v>5</v>
      </c>
      <c r="V62" s="99">
        <v>0</v>
      </c>
      <c r="W62" s="99">
        <v>0</v>
      </c>
      <c r="X62" s="99">
        <f>O62+P62+V62+W62</f>
        <v>0</v>
      </c>
      <c r="Y62" s="177">
        <f t="shared" si="2"/>
        <v>98.86363636363636</v>
      </c>
      <c r="Z62" s="165">
        <f t="shared" si="3"/>
        <v>0</v>
      </c>
      <c r="AA62" s="94" t="s">
        <v>74</v>
      </c>
      <c r="AB62" s="93"/>
    </row>
    <row r="63" spans="1:28" s="27" customFormat="1" ht="16.5" customHeight="1">
      <c r="A63" s="234" t="s">
        <v>85</v>
      </c>
      <c r="B63" s="234"/>
      <c r="C63" s="168">
        <f>C64</f>
        <v>39</v>
      </c>
      <c r="D63" s="178">
        <f t="shared" ref="D63:X63" si="16">D64</f>
        <v>38</v>
      </c>
      <c r="E63" s="169">
        <f t="shared" si="16"/>
        <v>32</v>
      </c>
      <c r="F63" s="170">
        <f t="shared" si="16"/>
        <v>3</v>
      </c>
      <c r="G63" s="169">
        <f t="shared" si="16"/>
        <v>2</v>
      </c>
      <c r="H63" s="169">
        <f t="shared" si="16"/>
        <v>0</v>
      </c>
      <c r="I63" s="169">
        <f t="shared" si="16"/>
        <v>0</v>
      </c>
      <c r="J63" s="169">
        <f t="shared" si="16"/>
        <v>1</v>
      </c>
      <c r="K63" s="169">
        <f t="shared" si="16"/>
        <v>0</v>
      </c>
      <c r="L63" s="169">
        <f t="shared" si="16"/>
        <v>0</v>
      </c>
      <c r="M63" s="169">
        <f t="shared" si="16"/>
        <v>0</v>
      </c>
      <c r="N63" s="169">
        <f t="shared" si="16"/>
        <v>0</v>
      </c>
      <c r="O63" s="169">
        <f t="shared" si="16"/>
        <v>0</v>
      </c>
      <c r="P63" s="169">
        <f t="shared" si="16"/>
        <v>0</v>
      </c>
      <c r="Q63" s="169">
        <f t="shared" si="16"/>
        <v>0</v>
      </c>
      <c r="R63" s="169">
        <f t="shared" si="16"/>
        <v>0</v>
      </c>
      <c r="S63" s="169">
        <f t="shared" si="16"/>
        <v>1</v>
      </c>
      <c r="T63" s="169">
        <f t="shared" si="16"/>
        <v>0</v>
      </c>
      <c r="U63" s="169">
        <f>U64</f>
        <v>2</v>
      </c>
      <c r="V63" s="169">
        <f t="shared" si="16"/>
        <v>0</v>
      </c>
      <c r="W63" s="169">
        <f t="shared" si="16"/>
        <v>0</v>
      </c>
      <c r="X63" s="169">
        <f t="shared" si="16"/>
        <v>0</v>
      </c>
      <c r="Y63" s="171">
        <f t="shared" si="2"/>
        <v>97.435897435897431</v>
      </c>
      <c r="Z63" s="179">
        <f t="shared" si="3"/>
        <v>0</v>
      </c>
      <c r="AA63" s="249" t="s">
        <v>115</v>
      </c>
      <c r="AB63" s="252"/>
    </row>
    <row r="64" spans="1:28" s="28" customFormat="1" ht="16.5" customHeight="1">
      <c r="A64" s="82"/>
      <c r="B64" s="81" t="s">
        <v>31</v>
      </c>
      <c r="C64" s="176">
        <f>D64+K64+L64+M64+N64+O64+P64+Q64+R64+S64+T64</f>
        <v>39</v>
      </c>
      <c r="D64" s="118">
        <f>SUM(E64:J64)</f>
        <v>38</v>
      </c>
      <c r="E64" s="99">
        <v>32</v>
      </c>
      <c r="F64" s="100">
        <v>3</v>
      </c>
      <c r="G64" s="99">
        <v>2</v>
      </c>
      <c r="H64" s="99">
        <v>0</v>
      </c>
      <c r="I64" s="99">
        <v>0</v>
      </c>
      <c r="J64" s="99">
        <v>1</v>
      </c>
      <c r="K64" s="99">
        <v>0</v>
      </c>
      <c r="L64" s="99">
        <v>0</v>
      </c>
      <c r="M64" s="99">
        <v>0</v>
      </c>
      <c r="N64" s="99">
        <v>0</v>
      </c>
      <c r="O64" s="99">
        <v>0</v>
      </c>
      <c r="P64" s="99">
        <v>0</v>
      </c>
      <c r="Q64" s="99">
        <v>0</v>
      </c>
      <c r="R64" s="99">
        <v>0</v>
      </c>
      <c r="S64" s="99">
        <v>1</v>
      </c>
      <c r="T64" s="99">
        <v>0</v>
      </c>
      <c r="U64" s="99">
        <v>2</v>
      </c>
      <c r="V64" s="99">
        <v>0</v>
      </c>
      <c r="W64" s="99">
        <v>0</v>
      </c>
      <c r="X64" s="99">
        <f>O64+P64+V64+W64</f>
        <v>0</v>
      </c>
      <c r="Y64" s="177">
        <f t="shared" si="2"/>
        <v>97.435897435897431</v>
      </c>
      <c r="Z64" s="165">
        <f t="shared" si="3"/>
        <v>0</v>
      </c>
      <c r="AA64" s="94" t="s">
        <v>31</v>
      </c>
      <c r="AB64" s="93"/>
    </row>
    <row r="65" spans="1:28" s="29" customFormat="1" ht="16.5" customHeight="1">
      <c r="A65" s="234" t="s">
        <v>116</v>
      </c>
      <c r="B65" s="257"/>
      <c r="C65" s="168">
        <f>C66</f>
        <v>75</v>
      </c>
      <c r="D65" s="178">
        <f t="shared" ref="D65:X65" si="17">D66</f>
        <v>74</v>
      </c>
      <c r="E65" s="169">
        <f t="shared" si="17"/>
        <v>66</v>
      </c>
      <c r="F65" s="170">
        <f t="shared" si="17"/>
        <v>1</v>
      </c>
      <c r="G65" s="169">
        <f t="shared" si="17"/>
        <v>6</v>
      </c>
      <c r="H65" s="169">
        <f t="shared" si="17"/>
        <v>0</v>
      </c>
      <c r="I65" s="169">
        <f t="shared" si="17"/>
        <v>0</v>
      </c>
      <c r="J65" s="169">
        <f t="shared" si="17"/>
        <v>1</v>
      </c>
      <c r="K65" s="169">
        <f t="shared" si="17"/>
        <v>0</v>
      </c>
      <c r="L65" s="169">
        <f t="shared" si="17"/>
        <v>0</v>
      </c>
      <c r="M65" s="169">
        <f t="shared" si="17"/>
        <v>0</v>
      </c>
      <c r="N65" s="169">
        <f t="shared" si="17"/>
        <v>0</v>
      </c>
      <c r="O65" s="169">
        <f t="shared" si="17"/>
        <v>0</v>
      </c>
      <c r="P65" s="169">
        <f t="shared" si="17"/>
        <v>0</v>
      </c>
      <c r="Q65" s="169">
        <f t="shared" si="17"/>
        <v>0</v>
      </c>
      <c r="R65" s="169">
        <f t="shared" si="17"/>
        <v>0</v>
      </c>
      <c r="S65" s="169">
        <f t="shared" si="17"/>
        <v>1</v>
      </c>
      <c r="T65" s="169">
        <f t="shared" si="17"/>
        <v>0</v>
      </c>
      <c r="U65" s="169">
        <f>U66</f>
        <v>5</v>
      </c>
      <c r="V65" s="169">
        <f t="shared" si="17"/>
        <v>0</v>
      </c>
      <c r="W65" s="169">
        <f t="shared" si="17"/>
        <v>0</v>
      </c>
      <c r="X65" s="169">
        <f t="shared" si="17"/>
        <v>0</v>
      </c>
      <c r="Y65" s="171">
        <f t="shared" si="2"/>
        <v>98.666666666666671</v>
      </c>
      <c r="Z65" s="179">
        <f t="shared" si="3"/>
        <v>0</v>
      </c>
      <c r="AA65" s="249" t="s">
        <v>116</v>
      </c>
      <c r="AB65" s="250"/>
    </row>
    <row r="66" spans="1:28" s="30" customFormat="1" ht="16.5" customHeight="1">
      <c r="A66" s="82"/>
      <c r="B66" s="81" t="s">
        <v>75</v>
      </c>
      <c r="C66" s="176">
        <f>D66+K66+L66+M66+N66+O66+P66+Q66+R66+S66+T66</f>
        <v>75</v>
      </c>
      <c r="D66" s="118">
        <f>SUM(E66:J66)</f>
        <v>74</v>
      </c>
      <c r="E66" s="99">
        <v>66</v>
      </c>
      <c r="F66" s="100">
        <v>1</v>
      </c>
      <c r="G66" s="99">
        <v>6</v>
      </c>
      <c r="H66" s="99">
        <v>0</v>
      </c>
      <c r="I66" s="99">
        <v>0</v>
      </c>
      <c r="J66" s="99">
        <v>1</v>
      </c>
      <c r="K66" s="99">
        <v>0</v>
      </c>
      <c r="L66" s="99">
        <v>0</v>
      </c>
      <c r="M66" s="99">
        <v>0</v>
      </c>
      <c r="N66" s="99">
        <v>0</v>
      </c>
      <c r="O66" s="99">
        <v>0</v>
      </c>
      <c r="P66" s="99">
        <v>0</v>
      </c>
      <c r="Q66" s="99">
        <v>0</v>
      </c>
      <c r="R66" s="99">
        <v>0</v>
      </c>
      <c r="S66" s="99">
        <v>1</v>
      </c>
      <c r="T66" s="99">
        <v>0</v>
      </c>
      <c r="U66" s="99">
        <v>5</v>
      </c>
      <c r="V66" s="99">
        <v>0</v>
      </c>
      <c r="W66" s="99">
        <v>0</v>
      </c>
      <c r="X66" s="99">
        <f>O66+P66+V66+W66</f>
        <v>0</v>
      </c>
      <c r="Y66" s="177">
        <f t="shared" si="2"/>
        <v>98.666666666666671</v>
      </c>
      <c r="Z66" s="165">
        <f t="shared" si="3"/>
        <v>0</v>
      </c>
      <c r="AA66" s="94" t="s">
        <v>75</v>
      </c>
      <c r="AB66" s="93"/>
    </row>
    <row r="67" spans="1:28" s="6" customFormat="1" ht="16.5" customHeight="1">
      <c r="A67" s="83"/>
      <c r="B67" s="83"/>
      <c r="C67" s="101"/>
      <c r="D67" s="16"/>
      <c r="E67" s="16"/>
      <c r="F67" s="102"/>
      <c r="G67" s="16"/>
      <c r="H67" s="16"/>
      <c r="I67" s="16"/>
      <c r="J67" s="16"/>
      <c r="K67" s="16"/>
      <c r="L67" s="16"/>
      <c r="M67" s="16"/>
      <c r="N67" s="16"/>
      <c r="O67" s="52"/>
      <c r="P67" s="52"/>
      <c r="Q67" s="52"/>
      <c r="R67" s="52"/>
      <c r="S67" s="16"/>
      <c r="T67" s="16"/>
      <c r="U67" s="16"/>
      <c r="V67" s="52"/>
      <c r="W67" s="52"/>
      <c r="X67" s="52"/>
      <c r="Y67" s="103"/>
      <c r="Z67" s="103"/>
      <c r="AA67" s="95"/>
      <c r="AB67" s="83"/>
    </row>
    <row r="68" spans="1:28" ht="16.5" customHeight="1">
      <c r="B68" s="13"/>
      <c r="D68" s="13"/>
      <c r="E68" s="6"/>
      <c r="F68" s="63"/>
      <c r="G68" s="6"/>
      <c r="H68" s="6"/>
      <c r="I68" s="6"/>
      <c r="J68" s="6"/>
      <c r="K68" s="3"/>
      <c r="N68" s="3"/>
      <c r="O68" s="62" t="s">
        <v>134</v>
      </c>
      <c r="P68" s="255" t="s">
        <v>140</v>
      </c>
      <c r="Q68" s="255"/>
      <c r="R68" s="255"/>
      <c r="S68" s="255"/>
      <c r="T68" s="255"/>
      <c r="U68" s="255"/>
      <c r="V68" s="255"/>
      <c r="W68" s="255"/>
      <c r="X68" s="255"/>
      <c r="Y68" s="255"/>
      <c r="Z68" s="255"/>
    </row>
    <row r="69" spans="1:28" ht="13.5" customHeight="1">
      <c r="B69" s="15"/>
      <c r="C69" s="15"/>
      <c r="O69" s="64"/>
      <c r="P69" s="256"/>
      <c r="Q69" s="256"/>
      <c r="R69" s="256"/>
      <c r="S69" s="256"/>
      <c r="T69" s="256"/>
      <c r="U69" s="256"/>
      <c r="V69" s="256"/>
      <c r="W69" s="256"/>
      <c r="X69" s="256"/>
      <c r="Y69" s="256"/>
      <c r="Z69" s="256"/>
    </row>
    <row r="70" spans="1:28" ht="13.5" customHeight="1">
      <c r="B70" s="15"/>
      <c r="C70" s="15"/>
      <c r="O70" s="67"/>
      <c r="P70" s="67"/>
      <c r="Q70" s="67"/>
      <c r="R70" s="67"/>
      <c r="W70" s="68"/>
      <c r="X70" s="68"/>
    </row>
    <row r="71" spans="1:28" ht="13.5" customHeight="1">
      <c r="B71" s="15"/>
      <c r="C71" s="15"/>
      <c r="O71" s="64"/>
      <c r="P71" s="65"/>
      <c r="Q71" s="65"/>
      <c r="R71" s="65"/>
      <c r="V71" s="66"/>
      <c r="W71" s="69"/>
      <c r="X71" s="69"/>
    </row>
    <row r="72" spans="1:28" ht="13.5" customHeight="1">
      <c r="B72" s="15"/>
      <c r="C72" s="15"/>
      <c r="O72" s="67"/>
      <c r="P72" s="67"/>
      <c r="Q72" s="67"/>
      <c r="R72" s="67"/>
    </row>
    <row r="73" spans="1:28" ht="13.5" customHeight="1">
      <c r="B73" s="15"/>
      <c r="C73" s="15"/>
    </row>
    <row r="74" spans="1:28" ht="13.5" customHeight="1">
      <c r="B74" s="15"/>
      <c r="C74" s="15"/>
    </row>
    <row r="75" spans="1:28" ht="13.5" customHeight="1">
      <c r="B75" s="15"/>
      <c r="C75" s="15"/>
    </row>
    <row r="76" spans="1:28" ht="13.5" customHeight="1">
      <c r="B76" s="15"/>
      <c r="C76" s="15"/>
    </row>
    <row r="77" spans="1:28" ht="13.5" customHeight="1">
      <c r="B77" s="15"/>
      <c r="C77" s="15"/>
    </row>
    <row r="78" spans="1:28" ht="13.5" customHeight="1">
      <c r="B78" s="15"/>
      <c r="C78" s="15"/>
    </row>
    <row r="79" spans="1:28" ht="13.5" customHeight="1">
      <c r="B79" s="15"/>
      <c r="C79" s="15"/>
    </row>
    <row r="80" spans="1:28" ht="13.5" customHeight="1">
      <c r="B80" s="15"/>
      <c r="C80" s="15"/>
    </row>
    <row r="81" spans="2:3" ht="13.5" customHeight="1">
      <c r="B81" s="15"/>
      <c r="C81" s="15"/>
    </row>
  </sheetData>
  <mergeCells count="55">
    <mergeCell ref="A53:B53"/>
    <mergeCell ref="AA53:AB53"/>
    <mergeCell ref="P68:Z69"/>
    <mergeCell ref="A65:B65"/>
    <mergeCell ref="AA65:AB65"/>
    <mergeCell ref="A57:B57"/>
    <mergeCell ref="AA57:AB57"/>
    <mergeCell ref="A60:B60"/>
    <mergeCell ref="AA60:AB60"/>
    <mergeCell ref="A63:B63"/>
    <mergeCell ref="AA63:AB63"/>
    <mergeCell ref="A44:B44"/>
    <mergeCell ref="AA44:AB44"/>
    <mergeCell ref="A46:B46"/>
    <mergeCell ref="AA46:AB46"/>
    <mergeCell ref="A49:B49"/>
    <mergeCell ref="AA49:AB49"/>
    <mergeCell ref="AA16:AB16"/>
    <mergeCell ref="A36:B36"/>
    <mergeCell ref="AA36:AB36"/>
    <mergeCell ref="A39:B39"/>
    <mergeCell ref="AA39:AB39"/>
    <mergeCell ref="P8:Q8"/>
    <mergeCell ref="R8:S8"/>
    <mergeCell ref="A16:B16"/>
    <mergeCell ref="N4:N7"/>
    <mergeCell ref="O4:R4"/>
    <mergeCell ref="S4:S7"/>
    <mergeCell ref="A4:B7"/>
    <mergeCell ref="C4:C7"/>
    <mergeCell ref="D4:J4"/>
    <mergeCell ref="K4:K7"/>
    <mergeCell ref="L4:M5"/>
    <mergeCell ref="L6:L7"/>
    <mergeCell ref="M6:M7"/>
    <mergeCell ref="AA4:AB7"/>
    <mergeCell ref="D5:D7"/>
    <mergeCell ref="E5:G6"/>
    <mergeCell ref="H5:H7"/>
    <mergeCell ref="I5:I7"/>
    <mergeCell ref="J5:J7"/>
    <mergeCell ref="O5:O7"/>
    <mergeCell ref="P5:Q5"/>
    <mergeCell ref="R5:R7"/>
    <mergeCell ref="U4:X4"/>
    <mergeCell ref="Y4:Y7"/>
    <mergeCell ref="U5:U7"/>
    <mergeCell ref="V5:V7"/>
    <mergeCell ref="W5:W7"/>
    <mergeCell ref="X5:X6"/>
    <mergeCell ref="A1:N1"/>
    <mergeCell ref="T4:T7"/>
    <mergeCell ref="P6:P7"/>
    <mergeCell ref="Q6:Q7"/>
    <mergeCell ref="Z4:Z7"/>
  </mergeCells>
  <phoneticPr fontId="12"/>
  <printOptions horizontalCentered="1" gridLinesSet="0"/>
  <pageMargins left="0.59055118110236227" right="0.59055118110236227" top="0.78740157480314965" bottom="0.39370078740157483" header="0.31496062992125984" footer="0.31496062992125984"/>
  <pageSetup paperSize="8" scale="68" orientation="landscape" r:id="rId1"/>
  <headerFooter alignWithMargins="0"/>
  <colBreaks count="1" manualBreakCount="1"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syncVertical="1" syncRef="C8" transitionEvaluation="1" codeName="Sheet2">
    <tabColor theme="3" tint="0.59999389629810485"/>
    <pageSetUpPr fitToPage="1"/>
  </sheetPr>
  <dimension ref="A1:AB82"/>
  <sheetViews>
    <sheetView showGridLines="0" zoomScaleNormal="100" zoomScaleSheetLayoutView="41"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sqref="A1:N1"/>
    </sheetView>
  </sheetViews>
  <sheetFormatPr defaultColWidth="8.75" defaultRowHeight="13.5" customHeight="1"/>
  <cols>
    <col min="1" max="1" width="1.375" style="3" customWidth="1"/>
    <col min="2" max="2" width="9.25" style="3" customWidth="1"/>
    <col min="3" max="4" width="8.5" style="3" customWidth="1"/>
    <col min="5" max="5" width="8.5" style="25" customWidth="1"/>
    <col min="6" max="6" width="8.5" style="42" customWidth="1"/>
    <col min="7" max="7" width="8.5" style="25" customWidth="1"/>
    <col min="8" max="8" width="10.375" style="25" customWidth="1"/>
    <col min="9" max="11" width="8.5" style="25" customWidth="1"/>
    <col min="12" max="13" width="8.5" style="3" customWidth="1"/>
    <col min="14" max="21" width="8.5" style="25" customWidth="1"/>
    <col min="22" max="24" width="8.5" style="51" customWidth="1"/>
    <col min="25" max="26" width="9.25" style="21" customWidth="1"/>
    <col min="27" max="27" width="9.25" style="3" customWidth="1"/>
    <col min="28" max="28" width="1.375" style="3" customWidth="1"/>
    <col min="29" max="29" width="8.875" style="3" customWidth="1"/>
    <col min="30" max="16384" width="8.75" style="3"/>
  </cols>
  <sheetData>
    <row r="1" spans="1:28" ht="16.5" customHeight="1">
      <c r="A1" s="195" t="s">
        <v>104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55"/>
      <c r="P1" s="55"/>
      <c r="Q1" s="55"/>
      <c r="R1" s="56"/>
      <c r="S1" s="31"/>
      <c r="T1" s="35" t="s">
        <v>2</v>
      </c>
      <c r="U1" s="31"/>
      <c r="V1" s="35"/>
      <c r="W1" s="35"/>
      <c r="X1" s="35"/>
      <c r="Y1" s="2"/>
      <c r="Z1" s="2"/>
    </row>
    <row r="2" spans="1:28" ht="16.5" customHeight="1">
      <c r="A2" s="1"/>
      <c r="B2" s="1"/>
      <c r="C2" s="1"/>
      <c r="D2" s="1"/>
      <c r="E2" s="36"/>
      <c r="F2" s="38"/>
      <c r="G2" s="36"/>
      <c r="H2" s="36"/>
      <c r="I2" s="36"/>
      <c r="J2" s="36"/>
      <c r="K2" s="36"/>
      <c r="L2" s="1"/>
      <c r="M2" s="1"/>
      <c r="N2" s="36"/>
      <c r="O2" s="57"/>
      <c r="P2" s="57"/>
      <c r="Q2" s="57"/>
      <c r="R2" s="57"/>
      <c r="S2" s="31"/>
      <c r="T2" s="35"/>
      <c r="U2" s="31"/>
      <c r="V2" s="58"/>
      <c r="W2" s="59"/>
      <c r="X2" s="59"/>
      <c r="Y2" s="2"/>
      <c r="Z2" s="2"/>
    </row>
    <row r="3" spans="1:28" ht="16.5" customHeight="1">
      <c r="A3" s="108" t="s">
        <v>61</v>
      </c>
      <c r="C3" s="12"/>
      <c r="D3" s="4"/>
      <c r="E3" s="4"/>
      <c r="F3" s="43"/>
      <c r="G3" s="4"/>
      <c r="H3" s="4"/>
      <c r="I3" s="4"/>
      <c r="J3" s="4"/>
      <c r="K3" s="4"/>
      <c r="L3" s="5"/>
      <c r="M3" s="4"/>
      <c r="N3" s="5"/>
      <c r="O3" s="111" t="s">
        <v>130</v>
      </c>
      <c r="P3" s="53"/>
      <c r="Q3" s="60"/>
      <c r="R3" s="60"/>
      <c r="S3" s="4"/>
      <c r="T3" s="4"/>
      <c r="U3" s="6"/>
      <c r="V3" s="61"/>
      <c r="W3" s="61"/>
      <c r="X3" s="61"/>
      <c r="Y3" s="7"/>
      <c r="Z3" s="7"/>
      <c r="AA3" s="6"/>
      <c r="AB3" s="112" t="s">
        <v>129</v>
      </c>
    </row>
    <row r="4" spans="1:28" ht="16.5" customHeight="1">
      <c r="A4" s="236" t="s">
        <v>92</v>
      </c>
      <c r="B4" s="237"/>
      <c r="C4" s="240" t="s">
        <v>0</v>
      </c>
      <c r="D4" s="216" t="s">
        <v>72</v>
      </c>
      <c r="E4" s="216"/>
      <c r="F4" s="216"/>
      <c r="G4" s="216"/>
      <c r="H4" s="216"/>
      <c r="I4" s="216"/>
      <c r="J4" s="243"/>
      <c r="K4" s="196" t="s">
        <v>135</v>
      </c>
      <c r="L4" s="196" t="s">
        <v>133</v>
      </c>
      <c r="M4" s="246"/>
      <c r="N4" s="196" t="s">
        <v>124</v>
      </c>
      <c r="O4" s="218" t="s">
        <v>125</v>
      </c>
      <c r="P4" s="219"/>
      <c r="Q4" s="219"/>
      <c r="R4" s="219"/>
      <c r="S4" s="196" t="s">
        <v>70</v>
      </c>
      <c r="T4" s="196" t="s">
        <v>107</v>
      </c>
      <c r="U4" s="222" t="s">
        <v>101</v>
      </c>
      <c r="V4" s="223"/>
      <c r="W4" s="223"/>
      <c r="X4" s="224"/>
      <c r="Y4" s="225" t="s">
        <v>127</v>
      </c>
      <c r="Z4" s="201" t="s">
        <v>136</v>
      </c>
      <c r="AA4" s="204" t="s">
        <v>92</v>
      </c>
      <c r="AB4" s="205"/>
    </row>
    <row r="5" spans="1:28" ht="16.5" customHeight="1">
      <c r="A5" s="207"/>
      <c r="B5" s="238"/>
      <c r="C5" s="241"/>
      <c r="D5" s="196" t="s">
        <v>49</v>
      </c>
      <c r="E5" s="210" t="s">
        <v>123</v>
      </c>
      <c r="F5" s="211"/>
      <c r="G5" s="212"/>
      <c r="H5" s="196" t="s">
        <v>137</v>
      </c>
      <c r="I5" s="216" t="s">
        <v>87</v>
      </c>
      <c r="J5" s="216" t="s">
        <v>138</v>
      </c>
      <c r="K5" s="244"/>
      <c r="L5" s="247"/>
      <c r="M5" s="248"/>
      <c r="N5" s="197"/>
      <c r="O5" s="199" t="s">
        <v>98</v>
      </c>
      <c r="P5" s="218" t="s">
        <v>99</v>
      </c>
      <c r="Q5" s="219"/>
      <c r="R5" s="204" t="s">
        <v>100</v>
      </c>
      <c r="S5" s="197"/>
      <c r="T5" s="197"/>
      <c r="U5" s="199" t="s">
        <v>139</v>
      </c>
      <c r="V5" s="228" t="s">
        <v>141</v>
      </c>
      <c r="W5" s="229" t="s">
        <v>126</v>
      </c>
      <c r="X5" s="199" t="s">
        <v>105</v>
      </c>
      <c r="Y5" s="226"/>
      <c r="Z5" s="202"/>
      <c r="AA5" s="206"/>
      <c r="AB5" s="207"/>
    </row>
    <row r="6" spans="1:28" ht="16.5" customHeight="1">
      <c r="A6" s="207"/>
      <c r="B6" s="238"/>
      <c r="C6" s="241"/>
      <c r="D6" s="197"/>
      <c r="E6" s="213"/>
      <c r="F6" s="214"/>
      <c r="G6" s="215"/>
      <c r="H6" s="197"/>
      <c r="I6" s="216"/>
      <c r="J6" s="216"/>
      <c r="K6" s="244"/>
      <c r="L6" s="196" t="s">
        <v>54</v>
      </c>
      <c r="M6" s="196" t="s">
        <v>55</v>
      </c>
      <c r="N6" s="197"/>
      <c r="O6" s="217"/>
      <c r="P6" s="199" t="s">
        <v>108</v>
      </c>
      <c r="Q6" s="199" t="s">
        <v>109</v>
      </c>
      <c r="R6" s="220"/>
      <c r="S6" s="197"/>
      <c r="T6" s="197"/>
      <c r="U6" s="217"/>
      <c r="V6" s="217"/>
      <c r="W6" s="230"/>
      <c r="X6" s="217"/>
      <c r="Y6" s="226"/>
      <c r="Z6" s="202"/>
      <c r="AA6" s="206"/>
      <c r="AB6" s="207"/>
    </row>
    <row r="7" spans="1:28" ht="16.5" customHeight="1">
      <c r="A7" s="209"/>
      <c r="B7" s="239"/>
      <c r="C7" s="242"/>
      <c r="D7" s="198"/>
      <c r="E7" s="145" t="s">
        <v>40</v>
      </c>
      <c r="F7" s="145" t="s">
        <v>41</v>
      </c>
      <c r="G7" s="145" t="s">
        <v>60</v>
      </c>
      <c r="H7" s="198"/>
      <c r="I7" s="216"/>
      <c r="J7" s="216"/>
      <c r="K7" s="245"/>
      <c r="L7" s="247"/>
      <c r="M7" s="198"/>
      <c r="N7" s="198"/>
      <c r="O7" s="200"/>
      <c r="P7" s="200"/>
      <c r="Q7" s="200"/>
      <c r="R7" s="221"/>
      <c r="S7" s="198"/>
      <c r="T7" s="198"/>
      <c r="U7" s="200"/>
      <c r="V7" s="200"/>
      <c r="W7" s="231"/>
      <c r="X7" s="148" t="s">
        <v>106</v>
      </c>
      <c r="Y7" s="227"/>
      <c r="Z7" s="203"/>
      <c r="AA7" s="208"/>
      <c r="AB7" s="209"/>
    </row>
    <row r="8" spans="1:28" ht="16.5" customHeight="1">
      <c r="A8" s="74"/>
      <c r="B8" s="74"/>
      <c r="C8" s="149"/>
      <c r="D8" s="18"/>
      <c r="E8" s="18"/>
      <c r="F8" s="96"/>
      <c r="G8" s="18"/>
      <c r="H8" s="18"/>
      <c r="I8" s="18"/>
      <c r="J8" s="18"/>
      <c r="K8" s="18"/>
      <c r="L8" s="18"/>
      <c r="M8" s="18"/>
      <c r="N8" s="18"/>
      <c r="O8" s="50"/>
      <c r="P8" s="232"/>
      <c r="Q8" s="232"/>
      <c r="R8" s="233"/>
      <c r="S8" s="233"/>
      <c r="T8" s="18"/>
      <c r="U8" s="18"/>
      <c r="V8" s="50"/>
      <c r="W8" s="50"/>
      <c r="X8" s="50"/>
      <c r="Y8" s="150"/>
      <c r="Z8" s="150"/>
      <c r="AA8" s="84"/>
      <c r="AB8" s="85"/>
    </row>
    <row r="9" spans="1:28" ht="16.5" customHeight="1">
      <c r="A9" s="151"/>
      <c r="B9" s="141" t="s">
        <v>142</v>
      </c>
      <c r="C9" s="152">
        <f>SUM(D9,K9:T9)</f>
        <v>9888</v>
      </c>
      <c r="D9" s="11">
        <f>SUM(E9:J9)</f>
        <v>9764</v>
      </c>
      <c r="E9" s="11">
        <v>8764</v>
      </c>
      <c r="F9" s="153">
        <v>199</v>
      </c>
      <c r="G9" s="11">
        <v>408</v>
      </c>
      <c r="H9" s="11">
        <v>0</v>
      </c>
      <c r="I9" s="11">
        <v>202</v>
      </c>
      <c r="J9" s="11">
        <v>191</v>
      </c>
      <c r="K9" s="11">
        <v>23</v>
      </c>
      <c r="L9" s="11">
        <v>0</v>
      </c>
      <c r="M9" s="11">
        <v>0</v>
      </c>
      <c r="N9" s="11">
        <v>2</v>
      </c>
      <c r="O9" s="18">
        <v>7</v>
      </c>
      <c r="P9" s="18">
        <v>9</v>
      </c>
      <c r="Q9" s="18">
        <v>1</v>
      </c>
      <c r="R9" s="18">
        <v>5</v>
      </c>
      <c r="S9" s="11">
        <v>77</v>
      </c>
      <c r="T9" s="11">
        <v>0</v>
      </c>
      <c r="U9" s="11">
        <v>589</v>
      </c>
      <c r="V9" s="11">
        <v>7</v>
      </c>
      <c r="W9" s="11">
        <v>1</v>
      </c>
      <c r="X9" s="11">
        <f>O9+P9+V9+W9</f>
        <v>24</v>
      </c>
      <c r="Y9" s="154">
        <f>D9/C9*100</f>
        <v>98.745954692556637</v>
      </c>
      <c r="Z9" s="154">
        <f>X9/C9*100</f>
        <v>0.24271844660194172</v>
      </c>
      <c r="AA9" s="142" t="s">
        <v>142</v>
      </c>
      <c r="AB9" s="89"/>
    </row>
    <row r="10" spans="1:28" s="19" customFormat="1" ht="16.5" customHeight="1">
      <c r="A10" s="155"/>
      <c r="B10" s="143" t="s">
        <v>143</v>
      </c>
      <c r="C10" s="156">
        <f>D10+K10+L10+M10+N10+O10+P10+Q10+R10+S10+T10</f>
        <v>9653</v>
      </c>
      <c r="D10" s="157">
        <f>SUM(E10:J10)</f>
        <v>9547</v>
      </c>
      <c r="E10" s="157">
        <f t="shared" ref="E10:W10" si="0">E16+E36+E39+E44+E46+E49+E53+E57+E60+E63+E65</f>
        <v>8511</v>
      </c>
      <c r="F10" s="158">
        <f t="shared" si="0"/>
        <v>182</v>
      </c>
      <c r="G10" s="157">
        <f t="shared" si="0"/>
        <v>405</v>
      </c>
      <c r="H10" s="157">
        <f t="shared" si="0"/>
        <v>0</v>
      </c>
      <c r="I10" s="157">
        <f t="shared" si="0"/>
        <v>233</v>
      </c>
      <c r="J10" s="157">
        <f t="shared" si="0"/>
        <v>216</v>
      </c>
      <c r="K10" s="157">
        <f t="shared" si="0"/>
        <v>18</v>
      </c>
      <c r="L10" s="157">
        <f t="shared" si="0"/>
        <v>0</v>
      </c>
      <c r="M10" s="157">
        <f t="shared" si="0"/>
        <v>2</v>
      </c>
      <c r="N10" s="157">
        <f t="shared" si="0"/>
        <v>2</v>
      </c>
      <c r="O10" s="157">
        <f t="shared" si="0"/>
        <v>5</v>
      </c>
      <c r="P10" s="157">
        <f t="shared" si="0"/>
        <v>9</v>
      </c>
      <c r="Q10" s="157">
        <f t="shared" si="0"/>
        <v>1</v>
      </c>
      <c r="R10" s="157">
        <f t="shared" si="0"/>
        <v>0</v>
      </c>
      <c r="S10" s="157">
        <f t="shared" si="0"/>
        <v>69</v>
      </c>
      <c r="T10" s="157">
        <f t="shared" si="0"/>
        <v>0</v>
      </c>
      <c r="U10" s="157">
        <f>U16+U36+U39+U44+U46+U49+U53+U57+U60+U63+U65</f>
        <v>543</v>
      </c>
      <c r="V10" s="157">
        <f t="shared" si="0"/>
        <v>8</v>
      </c>
      <c r="W10" s="157">
        <f t="shared" si="0"/>
        <v>1</v>
      </c>
      <c r="X10" s="157">
        <f>X16+X36+X39+X44+X46+X49+X53+X57+X60+X63+X65</f>
        <v>23</v>
      </c>
      <c r="Y10" s="159">
        <f>D10/C10*100</f>
        <v>98.901895783694187</v>
      </c>
      <c r="Z10" s="159">
        <f>(O10+P10+V10+W10)/C10*100</f>
        <v>0.23826789599088366</v>
      </c>
      <c r="AA10" s="144" t="s">
        <v>143</v>
      </c>
      <c r="AB10" s="160"/>
    </row>
    <row r="11" spans="1:28" s="54" customFormat="1" ht="16.5" customHeight="1">
      <c r="A11" s="75"/>
      <c r="B11" s="76"/>
      <c r="C11" s="161"/>
      <c r="D11" s="76"/>
      <c r="E11" s="76"/>
      <c r="F11" s="104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162"/>
      <c r="Z11" s="162"/>
      <c r="AA11" s="86"/>
      <c r="AB11" s="87"/>
    </row>
    <row r="12" spans="1:28" ht="16.5" customHeight="1">
      <c r="A12" s="74"/>
      <c r="B12" s="77" t="s">
        <v>51</v>
      </c>
      <c r="C12" s="163">
        <f>D12+K12+L12+M12+N12+O12+P12+Q12+R12+S12+T12</f>
        <v>77</v>
      </c>
      <c r="D12" s="97">
        <f>SUM(E12:J12)</f>
        <v>77</v>
      </c>
      <c r="E12" s="97">
        <v>72</v>
      </c>
      <c r="F12" s="98">
        <v>1</v>
      </c>
      <c r="G12" s="97">
        <v>0</v>
      </c>
      <c r="H12" s="97">
        <v>0</v>
      </c>
      <c r="I12" s="97">
        <v>4</v>
      </c>
      <c r="J12" s="97">
        <v>0</v>
      </c>
      <c r="K12" s="97">
        <v>0</v>
      </c>
      <c r="L12" s="97">
        <v>0</v>
      </c>
      <c r="M12" s="97">
        <v>0</v>
      </c>
      <c r="N12" s="97">
        <v>0</v>
      </c>
      <c r="O12" s="97">
        <v>0</v>
      </c>
      <c r="P12" s="97">
        <v>0</v>
      </c>
      <c r="Q12" s="97">
        <v>0</v>
      </c>
      <c r="R12" s="97">
        <v>0</v>
      </c>
      <c r="S12" s="97">
        <v>0</v>
      </c>
      <c r="T12" s="97">
        <v>0</v>
      </c>
      <c r="U12" s="97">
        <v>5</v>
      </c>
      <c r="V12" s="99">
        <v>0</v>
      </c>
      <c r="W12" s="99">
        <v>0</v>
      </c>
      <c r="X12" s="99">
        <f>O12+P12+V12+W12</f>
        <v>0</v>
      </c>
      <c r="Y12" s="164">
        <f>D12/C12*100</f>
        <v>100</v>
      </c>
      <c r="Z12" s="165">
        <f>(X12/C12*100)</f>
        <v>0</v>
      </c>
      <c r="AA12" s="88" t="s">
        <v>63</v>
      </c>
      <c r="AB12" s="89"/>
    </row>
    <row r="13" spans="1:28" ht="16.5" customHeight="1">
      <c r="A13" s="74"/>
      <c r="B13" s="77" t="s">
        <v>52</v>
      </c>
      <c r="C13" s="163">
        <f>D13+K13+L13+M13+N13+O13+P13+Q13+R13+S13+T13</f>
        <v>9384</v>
      </c>
      <c r="D13" s="97">
        <f>SUM(E13:J13)</f>
        <v>9279</v>
      </c>
      <c r="E13" s="97">
        <v>8252</v>
      </c>
      <c r="F13" s="98">
        <v>181</v>
      </c>
      <c r="G13" s="97">
        <v>403</v>
      </c>
      <c r="H13" s="97">
        <v>0</v>
      </c>
      <c r="I13" s="97">
        <v>227</v>
      </c>
      <c r="J13" s="97">
        <v>216</v>
      </c>
      <c r="K13" s="97">
        <v>18</v>
      </c>
      <c r="L13" s="97">
        <v>0</v>
      </c>
      <c r="M13" s="97">
        <v>2</v>
      </c>
      <c r="N13" s="97">
        <v>2</v>
      </c>
      <c r="O13" s="97">
        <v>5</v>
      </c>
      <c r="P13" s="97">
        <v>9</v>
      </c>
      <c r="Q13" s="97">
        <v>1</v>
      </c>
      <c r="R13" s="97">
        <v>0</v>
      </c>
      <c r="S13" s="97">
        <v>68</v>
      </c>
      <c r="T13" s="97">
        <v>0</v>
      </c>
      <c r="U13" s="97">
        <v>530</v>
      </c>
      <c r="V13" s="99">
        <v>8</v>
      </c>
      <c r="W13" s="99">
        <v>1</v>
      </c>
      <c r="X13" s="99">
        <f>O13+P13+V13+W13</f>
        <v>23</v>
      </c>
      <c r="Y13" s="164">
        <f>D13/C13*100</f>
        <v>98.881074168797952</v>
      </c>
      <c r="Z13" s="165">
        <f>(X13/C13*100)</f>
        <v>0.24509803921568626</v>
      </c>
      <c r="AA13" s="88" t="s">
        <v>64</v>
      </c>
      <c r="AB13" s="89"/>
    </row>
    <row r="14" spans="1:28" ht="16.5" customHeight="1">
      <c r="A14" s="74"/>
      <c r="B14" s="77" t="s">
        <v>53</v>
      </c>
      <c r="C14" s="163">
        <f>D14+K14+L14+M14+N14+O14+P14+Q14+R14+S14+T14</f>
        <v>192</v>
      </c>
      <c r="D14" s="97">
        <f>SUM(E14:J14)</f>
        <v>191</v>
      </c>
      <c r="E14" s="97">
        <v>187</v>
      </c>
      <c r="F14" s="98">
        <v>0</v>
      </c>
      <c r="G14" s="97">
        <v>2</v>
      </c>
      <c r="H14" s="97">
        <v>0</v>
      </c>
      <c r="I14" s="97">
        <v>2</v>
      </c>
      <c r="J14" s="97">
        <v>0</v>
      </c>
      <c r="K14" s="97">
        <v>0</v>
      </c>
      <c r="L14" s="97">
        <v>0</v>
      </c>
      <c r="M14" s="97">
        <v>0</v>
      </c>
      <c r="N14" s="97">
        <v>0</v>
      </c>
      <c r="O14" s="97">
        <v>0</v>
      </c>
      <c r="P14" s="97">
        <v>0</v>
      </c>
      <c r="Q14" s="97">
        <v>0</v>
      </c>
      <c r="R14" s="97">
        <v>0</v>
      </c>
      <c r="S14" s="97">
        <v>1</v>
      </c>
      <c r="T14" s="97">
        <v>0</v>
      </c>
      <c r="U14" s="97">
        <v>8</v>
      </c>
      <c r="V14" s="99">
        <v>0</v>
      </c>
      <c r="W14" s="99">
        <v>0</v>
      </c>
      <c r="X14" s="99">
        <f>O14+P14+V14+W14</f>
        <v>0</v>
      </c>
      <c r="Y14" s="164">
        <f>D14/C14*100</f>
        <v>99.479166666666657</v>
      </c>
      <c r="Z14" s="165">
        <f>(X14/C14*100)</f>
        <v>0</v>
      </c>
      <c r="AA14" s="88" t="s">
        <v>65</v>
      </c>
      <c r="AB14" s="89"/>
    </row>
    <row r="15" spans="1:28" s="47" customFormat="1" ht="16.5" customHeight="1">
      <c r="A15" s="78"/>
      <c r="B15" s="78"/>
      <c r="C15" s="166"/>
      <c r="D15" s="105"/>
      <c r="E15" s="105"/>
      <c r="F15" s="106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67"/>
      <c r="Z15" s="165"/>
      <c r="AA15" s="90"/>
      <c r="AB15" s="91"/>
    </row>
    <row r="16" spans="1:28" s="27" customFormat="1" ht="16.5" customHeight="1">
      <c r="A16" s="234" t="s">
        <v>76</v>
      </c>
      <c r="B16" s="235"/>
      <c r="C16" s="168">
        <f>SUM(C18:C35)</f>
        <v>8228</v>
      </c>
      <c r="D16" s="169">
        <f t="shared" ref="D16:T16" si="1">SUM(D18:D35)</f>
        <v>8144</v>
      </c>
      <c r="E16" s="169">
        <f t="shared" si="1"/>
        <v>7251</v>
      </c>
      <c r="F16" s="170">
        <f t="shared" si="1"/>
        <v>153</v>
      </c>
      <c r="G16" s="169">
        <f t="shared" si="1"/>
        <v>356</v>
      </c>
      <c r="H16" s="169">
        <f t="shared" si="1"/>
        <v>0</v>
      </c>
      <c r="I16" s="169">
        <f t="shared" si="1"/>
        <v>205</v>
      </c>
      <c r="J16" s="169">
        <f t="shared" si="1"/>
        <v>179</v>
      </c>
      <c r="K16" s="169">
        <f t="shared" si="1"/>
        <v>14</v>
      </c>
      <c r="L16" s="169">
        <f t="shared" si="1"/>
        <v>0</v>
      </c>
      <c r="M16" s="169">
        <f t="shared" si="1"/>
        <v>2</v>
      </c>
      <c r="N16" s="169">
        <f t="shared" si="1"/>
        <v>2</v>
      </c>
      <c r="O16" s="169">
        <f>SUM(O18:O35)</f>
        <v>5</v>
      </c>
      <c r="P16" s="169">
        <f>SUM(P18:P35)</f>
        <v>8</v>
      </c>
      <c r="Q16" s="169">
        <f>SUM(Q18:Q35)</f>
        <v>0</v>
      </c>
      <c r="R16" s="169">
        <f>SUM(R18:R35)</f>
        <v>0</v>
      </c>
      <c r="S16" s="169">
        <f t="shared" si="1"/>
        <v>53</v>
      </c>
      <c r="T16" s="169">
        <f t="shared" si="1"/>
        <v>0</v>
      </c>
      <c r="U16" s="169">
        <f>SUM(U18:U35)</f>
        <v>476</v>
      </c>
      <c r="V16" s="169">
        <f>SUM(V18:V35)</f>
        <v>7</v>
      </c>
      <c r="W16" s="169">
        <f>SUM(W18:W35)</f>
        <v>0</v>
      </c>
      <c r="X16" s="169">
        <f>SUM(X18:X35)</f>
        <v>20</v>
      </c>
      <c r="Y16" s="171">
        <f t="shared" ref="Y16:Y66" si="2">D16/C16*100</f>
        <v>98.979095770539615</v>
      </c>
      <c r="Z16" s="179">
        <f t="shared" ref="Z16:Z66" si="3">(X16/C16*100)</f>
        <v>0.24307243558580457</v>
      </c>
      <c r="AA16" s="249" t="s">
        <v>76</v>
      </c>
      <c r="AB16" s="250"/>
    </row>
    <row r="17" spans="1:28" s="27" customFormat="1" ht="16.5" customHeight="1">
      <c r="A17" s="173"/>
      <c r="B17" s="174" t="s">
        <v>67</v>
      </c>
      <c r="C17" s="168">
        <f>SUM(C18:C22)</f>
        <v>4565</v>
      </c>
      <c r="D17" s="169">
        <f t="shared" ref="D17:T17" si="4">SUM(D18:D22)</f>
        <v>4521</v>
      </c>
      <c r="E17" s="169">
        <f t="shared" si="4"/>
        <v>4013</v>
      </c>
      <c r="F17" s="170">
        <f t="shared" si="4"/>
        <v>61</v>
      </c>
      <c r="G17" s="169">
        <f t="shared" si="4"/>
        <v>238</v>
      </c>
      <c r="H17" s="169">
        <f t="shared" si="4"/>
        <v>0</v>
      </c>
      <c r="I17" s="169">
        <f t="shared" si="4"/>
        <v>116</v>
      </c>
      <c r="J17" s="169">
        <f t="shared" si="4"/>
        <v>93</v>
      </c>
      <c r="K17" s="169">
        <f t="shared" si="4"/>
        <v>10</v>
      </c>
      <c r="L17" s="169">
        <f t="shared" si="4"/>
        <v>0</v>
      </c>
      <c r="M17" s="169">
        <f t="shared" si="4"/>
        <v>2</v>
      </c>
      <c r="N17" s="169">
        <f t="shared" si="4"/>
        <v>2</v>
      </c>
      <c r="O17" s="169">
        <f>SUM(O18:O22)</f>
        <v>3</v>
      </c>
      <c r="P17" s="169">
        <f>SUM(P18:P22)</f>
        <v>1</v>
      </c>
      <c r="Q17" s="169">
        <f>SUM(Q18:Q22)</f>
        <v>0</v>
      </c>
      <c r="R17" s="169">
        <f>SUM(R18:R22)</f>
        <v>0</v>
      </c>
      <c r="S17" s="169">
        <f t="shared" si="4"/>
        <v>26</v>
      </c>
      <c r="T17" s="169">
        <f t="shared" si="4"/>
        <v>0</v>
      </c>
      <c r="U17" s="169">
        <f>SUM(U18:U22)</f>
        <v>285</v>
      </c>
      <c r="V17" s="169">
        <f>SUM(V18:V22)</f>
        <v>3</v>
      </c>
      <c r="W17" s="169">
        <f>SUM(W18:W22)</f>
        <v>0</v>
      </c>
      <c r="X17" s="169">
        <f>SUM(X18:X22)</f>
        <v>7</v>
      </c>
      <c r="Y17" s="171">
        <f t="shared" si="2"/>
        <v>99.036144578313255</v>
      </c>
      <c r="Z17" s="179">
        <f t="shared" si="3"/>
        <v>0.15334063526834613</v>
      </c>
      <c r="AA17" s="175" t="s">
        <v>67</v>
      </c>
      <c r="AB17" s="173"/>
    </row>
    <row r="18" spans="1:28" s="28" customFormat="1" ht="16.5" customHeight="1">
      <c r="A18" s="79"/>
      <c r="B18" s="80" t="s">
        <v>3</v>
      </c>
      <c r="C18" s="176">
        <f t="shared" ref="C18:C35" si="5">D18+K18+L18+M18+N18+O18+P18+Q18+R18+S18+T18</f>
        <v>1261</v>
      </c>
      <c r="D18" s="118">
        <f>SUM(E18:J18)</f>
        <v>1245</v>
      </c>
      <c r="E18" s="99">
        <v>1103</v>
      </c>
      <c r="F18" s="100">
        <v>7</v>
      </c>
      <c r="G18" s="99">
        <v>63</v>
      </c>
      <c r="H18" s="99">
        <v>0</v>
      </c>
      <c r="I18" s="99">
        <v>43</v>
      </c>
      <c r="J18" s="99">
        <v>29</v>
      </c>
      <c r="K18" s="99">
        <v>4</v>
      </c>
      <c r="L18" s="99">
        <v>0</v>
      </c>
      <c r="M18" s="99">
        <v>1</v>
      </c>
      <c r="N18" s="99">
        <v>2</v>
      </c>
      <c r="O18" s="99">
        <v>0</v>
      </c>
      <c r="P18" s="99">
        <v>0</v>
      </c>
      <c r="Q18" s="99">
        <v>0</v>
      </c>
      <c r="R18" s="99">
        <v>0</v>
      </c>
      <c r="S18" s="99">
        <v>9</v>
      </c>
      <c r="T18" s="99">
        <v>0</v>
      </c>
      <c r="U18" s="99">
        <v>77</v>
      </c>
      <c r="V18" s="99">
        <v>1</v>
      </c>
      <c r="W18" s="99">
        <v>0</v>
      </c>
      <c r="X18" s="99">
        <f>O18+P18+V18+W18</f>
        <v>1</v>
      </c>
      <c r="Y18" s="177">
        <f t="shared" si="2"/>
        <v>98.731165741475024</v>
      </c>
      <c r="Z18" s="165">
        <f t="shared" si="3"/>
        <v>7.9302141157811257E-2</v>
      </c>
      <c r="AA18" s="92" t="s">
        <v>3</v>
      </c>
      <c r="AB18" s="93"/>
    </row>
    <row r="19" spans="1:28" s="28" customFormat="1" ht="16.5" customHeight="1">
      <c r="A19" s="79"/>
      <c r="B19" s="80" t="s">
        <v>4</v>
      </c>
      <c r="C19" s="176">
        <f t="shared" si="5"/>
        <v>958</v>
      </c>
      <c r="D19" s="118">
        <f t="shared" ref="D19:D35" si="6">SUM(E19:J19)</f>
        <v>949</v>
      </c>
      <c r="E19" s="99">
        <v>855</v>
      </c>
      <c r="F19" s="100">
        <v>28</v>
      </c>
      <c r="G19" s="99">
        <v>32</v>
      </c>
      <c r="H19" s="99">
        <v>0</v>
      </c>
      <c r="I19" s="99">
        <v>13</v>
      </c>
      <c r="J19" s="99">
        <v>21</v>
      </c>
      <c r="K19" s="99">
        <v>2</v>
      </c>
      <c r="L19" s="99">
        <v>0</v>
      </c>
      <c r="M19" s="99">
        <v>0</v>
      </c>
      <c r="N19" s="99">
        <v>0</v>
      </c>
      <c r="O19" s="99">
        <v>1</v>
      </c>
      <c r="P19" s="99">
        <v>0</v>
      </c>
      <c r="Q19" s="99">
        <v>0</v>
      </c>
      <c r="R19" s="99">
        <v>0</v>
      </c>
      <c r="S19" s="99">
        <v>6</v>
      </c>
      <c r="T19" s="99">
        <v>0</v>
      </c>
      <c r="U19" s="99">
        <v>39</v>
      </c>
      <c r="V19" s="99">
        <v>0</v>
      </c>
      <c r="W19" s="99">
        <v>0</v>
      </c>
      <c r="X19" s="99">
        <f t="shared" ref="X19:X35" si="7">O19+P19+V19+W19</f>
        <v>1</v>
      </c>
      <c r="Y19" s="177">
        <f t="shared" si="2"/>
        <v>99.060542797494776</v>
      </c>
      <c r="Z19" s="165">
        <f t="shared" si="3"/>
        <v>0.10438413361169101</v>
      </c>
      <c r="AA19" s="92" t="s">
        <v>4</v>
      </c>
      <c r="AB19" s="93"/>
    </row>
    <row r="20" spans="1:28" s="28" customFormat="1" ht="16.5" customHeight="1">
      <c r="A20" s="79"/>
      <c r="B20" s="80" t="s">
        <v>5</v>
      </c>
      <c r="C20" s="176">
        <f t="shared" si="5"/>
        <v>512</v>
      </c>
      <c r="D20" s="118">
        <f t="shared" si="6"/>
        <v>503</v>
      </c>
      <c r="E20" s="99">
        <v>447</v>
      </c>
      <c r="F20" s="100">
        <v>13</v>
      </c>
      <c r="G20" s="99">
        <v>29</v>
      </c>
      <c r="H20" s="99">
        <v>0</v>
      </c>
      <c r="I20" s="99">
        <v>10</v>
      </c>
      <c r="J20" s="99">
        <v>4</v>
      </c>
      <c r="K20" s="99">
        <v>3</v>
      </c>
      <c r="L20" s="99">
        <v>0</v>
      </c>
      <c r="M20" s="99">
        <v>0</v>
      </c>
      <c r="N20" s="99">
        <v>0</v>
      </c>
      <c r="O20" s="99">
        <v>1</v>
      </c>
      <c r="P20" s="99">
        <v>1</v>
      </c>
      <c r="Q20" s="99">
        <v>0</v>
      </c>
      <c r="R20" s="99">
        <v>0</v>
      </c>
      <c r="S20" s="99">
        <v>4</v>
      </c>
      <c r="T20" s="99">
        <v>0</v>
      </c>
      <c r="U20" s="99">
        <v>34</v>
      </c>
      <c r="V20" s="99">
        <v>1</v>
      </c>
      <c r="W20" s="99">
        <v>0</v>
      </c>
      <c r="X20" s="99">
        <f t="shared" si="7"/>
        <v>3</v>
      </c>
      <c r="Y20" s="177">
        <f t="shared" si="2"/>
        <v>98.2421875</v>
      </c>
      <c r="Z20" s="165">
        <f t="shared" si="3"/>
        <v>0.5859375</v>
      </c>
      <c r="AA20" s="92" t="s">
        <v>5</v>
      </c>
      <c r="AB20" s="93"/>
    </row>
    <row r="21" spans="1:28" s="28" customFormat="1" ht="16.5" customHeight="1">
      <c r="A21" s="79"/>
      <c r="B21" s="80" t="s">
        <v>6</v>
      </c>
      <c r="C21" s="176">
        <f t="shared" si="5"/>
        <v>955</v>
      </c>
      <c r="D21" s="118">
        <f t="shared" si="6"/>
        <v>948</v>
      </c>
      <c r="E21" s="99">
        <v>828</v>
      </c>
      <c r="F21" s="100">
        <v>8</v>
      </c>
      <c r="G21" s="99">
        <v>53</v>
      </c>
      <c r="H21" s="99">
        <v>0</v>
      </c>
      <c r="I21" s="99">
        <v>38</v>
      </c>
      <c r="J21" s="99">
        <v>21</v>
      </c>
      <c r="K21" s="99">
        <v>0</v>
      </c>
      <c r="L21" s="99">
        <v>0</v>
      </c>
      <c r="M21" s="99">
        <v>1</v>
      </c>
      <c r="N21" s="99">
        <v>0</v>
      </c>
      <c r="O21" s="99">
        <v>0</v>
      </c>
      <c r="P21" s="99">
        <v>0</v>
      </c>
      <c r="Q21" s="99">
        <v>0</v>
      </c>
      <c r="R21" s="99">
        <v>0</v>
      </c>
      <c r="S21" s="99">
        <v>6</v>
      </c>
      <c r="T21" s="99">
        <v>0</v>
      </c>
      <c r="U21" s="99">
        <v>65</v>
      </c>
      <c r="V21" s="99">
        <v>0</v>
      </c>
      <c r="W21" s="99">
        <v>0</v>
      </c>
      <c r="X21" s="99">
        <f t="shared" si="7"/>
        <v>0</v>
      </c>
      <c r="Y21" s="177">
        <f t="shared" si="2"/>
        <v>99.267015706806276</v>
      </c>
      <c r="Z21" s="165">
        <f t="shared" si="3"/>
        <v>0</v>
      </c>
      <c r="AA21" s="92" t="s">
        <v>6</v>
      </c>
      <c r="AB21" s="93"/>
    </row>
    <row r="22" spans="1:28" s="28" customFormat="1" ht="16.5" customHeight="1">
      <c r="A22" s="79"/>
      <c r="B22" s="80" t="s">
        <v>7</v>
      </c>
      <c r="C22" s="176">
        <f t="shared" si="5"/>
        <v>879</v>
      </c>
      <c r="D22" s="118">
        <f t="shared" si="6"/>
        <v>876</v>
      </c>
      <c r="E22" s="99">
        <v>780</v>
      </c>
      <c r="F22" s="100">
        <v>5</v>
      </c>
      <c r="G22" s="99">
        <v>61</v>
      </c>
      <c r="H22" s="99">
        <v>0</v>
      </c>
      <c r="I22" s="99">
        <v>12</v>
      </c>
      <c r="J22" s="99">
        <v>18</v>
      </c>
      <c r="K22" s="99">
        <v>1</v>
      </c>
      <c r="L22" s="99">
        <v>0</v>
      </c>
      <c r="M22" s="99">
        <v>0</v>
      </c>
      <c r="N22" s="99">
        <v>0</v>
      </c>
      <c r="O22" s="99">
        <v>1</v>
      </c>
      <c r="P22" s="99">
        <v>0</v>
      </c>
      <c r="Q22" s="99">
        <v>0</v>
      </c>
      <c r="R22" s="99">
        <v>0</v>
      </c>
      <c r="S22" s="99">
        <v>1</v>
      </c>
      <c r="T22" s="99">
        <v>0</v>
      </c>
      <c r="U22" s="99">
        <v>70</v>
      </c>
      <c r="V22" s="99">
        <v>1</v>
      </c>
      <c r="W22" s="99">
        <v>0</v>
      </c>
      <c r="X22" s="99">
        <f t="shared" si="7"/>
        <v>2</v>
      </c>
      <c r="Y22" s="177">
        <f t="shared" si="2"/>
        <v>99.658703071672349</v>
      </c>
      <c r="Z22" s="165">
        <f t="shared" si="3"/>
        <v>0.22753128555176336</v>
      </c>
      <c r="AA22" s="92" t="s">
        <v>7</v>
      </c>
      <c r="AB22" s="93"/>
    </row>
    <row r="23" spans="1:28" s="28" customFormat="1" ht="16.5" customHeight="1">
      <c r="A23" s="79"/>
      <c r="B23" s="81" t="s">
        <v>8</v>
      </c>
      <c r="C23" s="176">
        <f t="shared" si="5"/>
        <v>538</v>
      </c>
      <c r="D23" s="118">
        <f t="shared" si="6"/>
        <v>532</v>
      </c>
      <c r="E23" s="99">
        <v>479</v>
      </c>
      <c r="F23" s="100">
        <v>23</v>
      </c>
      <c r="G23" s="99">
        <v>8</v>
      </c>
      <c r="H23" s="99">
        <v>0</v>
      </c>
      <c r="I23" s="99">
        <v>7</v>
      </c>
      <c r="J23" s="99">
        <v>15</v>
      </c>
      <c r="K23" s="99">
        <v>0</v>
      </c>
      <c r="L23" s="99">
        <v>0</v>
      </c>
      <c r="M23" s="99">
        <v>0</v>
      </c>
      <c r="N23" s="99">
        <v>0</v>
      </c>
      <c r="O23" s="99">
        <v>0</v>
      </c>
      <c r="P23" s="99">
        <v>0</v>
      </c>
      <c r="Q23" s="99">
        <v>0</v>
      </c>
      <c r="R23" s="99">
        <v>0</v>
      </c>
      <c r="S23" s="99">
        <v>6</v>
      </c>
      <c r="T23" s="99">
        <v>0</v>
      </c>
      <c r="U23" s="99">
        <v>14</v>
      </c>
      <c r="V23" s="99">
        <v>0</v>
      </c>
      <c r="W23" s="99">
        <v>0</v>
      </c>
      <c r="X23" s="99">
        <f t="shared" si="7"/>
        <v>0</v>
      </c>
      <c r="Y23" s="177">
        <f t="shared" si="2"/>
        <v>98.884758364312262</v>
      </c>
      <c r="Z23" s="165">
        <f t="shared" si="3"/>
        <v>0</v>
      </c>
      <c r="AA23" s="94" t="s">
        <v>8</v>
      </c>
      <c r="AB23" s="93"/>
    </row>
    <row r="24" spans="1:28" s="28" customFormat="1" ht="16.5" customHeight="1">
      <c r="A24" s="79"/>
      <c r="B24" s="81" t="s">
        <v>69</v>
      </c>
      <c r="C24" s="176">
        <f t="shared" si="5"/>
        <v>185</v>
      </c>
      <c r="D24" s="118">
        <f t="shared" si="6"/>
        <v>185</v>
      </c>
      <c r="E24" s="99">
        <v>160</v>
      </c>
      <c r="F24" s="100">
        <v>12</v>
      </c>
      <c r="G24" s="99">
        <v>7</v>
      </c>
      <c r="H24" s="99">
        <v>0</v>
      </c>
      <c r="I24" s="99">
        <v>1</v>
      </c>
      <c r="J24" s="99">
        <v>5</v>
      </c>
      <c r="K24" s="99">
        <v>0</v>
      </c>
      <c r="L24" s="99">
        <v>0</v>
      </c>
      <c r="M24" s="99">
        <v>0</v>
      </c>
      <c r="N24" s="99">
        <v>0</v>
      </c>
      <c r="O24" s="99">
        <v>0</v>
      </c>
      <c r="P24" s="99">
        <v>0</v>
      </c>
      <c r="Q24" s="99">
        <v>0</v>
      </c>
      <c r="R24" s="99">
        <v>0</v>
      </c>
      <c r="S24" s="99">
        <v>0</v>
      </c>
      <c r="T24" s="99">
        <v>0</v>
      </c>
      <c r="U24" s="99">
        <v>10</v>
      </c>
      <c r="V24" s="99">
        <v>0</v>
      </c>
      <c r="W24" s="99">
        <v>0</v>
      </c>
      <c r="X24" s="99">
        <f t="shared" si="7"/>
        <v>0</v>
      </c>
      <c r="Y24" s="177">
        <f t="shared" si="2"/>
        <v>100</v>
      </c>
      <c r="Z24" s="165">
        <f t="shared" si="3"/>
        <v>0</v>
      </c>
      <c r="AA24" s="94" t="s">
        <v>68</v>
      </c>
      <c r="AB24" s="93"/>
    </row>
    <row r="25" spans="1:28" s="28" customFormat="1" ht="16.5" customHeight="1">
      <c r="A25" s="79"/>
      <c r="B25" s="81" t="s">
        <v>9</v>
      </c>
      <c r="C25" s="176">
        <f t="shared" si="5"/>
        <v>198</v>
      </c>
      <c r="D25" s="118">
        <f t="shared" si="6"/>
        <v>197</v>
      </c>
      <c r="E25" s="99">
        <v>184</v>
      </c>
      <c r="F25" s="100">
        <v>1</v>
      </c>
      <c r="G25" s="99">
        <v>5</v>
      </c>
      <c r="H25" s="99">
        <v>0</v>
      </c>
      <c r="I25" s="99">
        <v>2</v>
      </c>
      <c r="J25" s="99">
        <v>5</v>
      </c>
      <c r="K25" s="99">
        <v>0</v>
      </c>
      <c r="L25" s="99">
        <v>0</v>
      </c>
      <c r="M25" s="99">
        <v>0</v>
      </c>
      <c r="N25" s="99">
        <v>0</v>
      </c>
      <c r="O25" s="99">
        <v>0</v>
      </c>
      <c r="P25" s="99">
        <v>0</v>
      </c>
      <c r="Q25" s="99">
        <v>0</v>
      </c>
      <c r="R25" s="99">
        <v>0</v>
      </c>
      <c r="S25" s="99">
        <v>1</v>
      </c>
      <c r="T25" s="99">
        <v>0</v>
      </c>
      <c r="U25" s="99">
        <v>8</v>
      </c>
      <c r="V25" s="99">
        <v>0</v>
      </c>
      <c r="W25" s="99">
        <v>0</v>
      </c>
      <c r="X25" s="99">
        <f t="shared" si="7"/>
        <v>0</v>
      </c>
      <c r="Y25" s="177">
        <f t="shared" si="2"/>
        <v>99.494949494949495</v>
      </c>
      <c r="Z25" s="165">
        <f t="shared" si="3"/>
        <v>0</v>
      </c>
      <c r="AA25" s="94" t="s">
        <v>9</v>
      </c>
      <c r="AB25" s="93"/>
    </row>
    <row r="26" spans="1:28" s="28" customFormat="1" ht="16.5" customHeight="1">
      <c r="A26" s="79"/>
      <c r="B26" s="81" t="s">
        <v>10</v>
      </c>
      <c r="C26" s="176">
        <f t="shared" si="5"/>
        <v>129</v>
      </c>
      <c r="D26" s="118">
        <f t="shared" si="6"/>
        <v>128</v>
      </c>
      <c r="E26" s="99">
        <v>112</v>
      </c>
      <c r="F26" s="100">
        <v>10</v>
      </c>
      <c r="G26" s="99">
        <v>2</v>
      </c>
      <c r="H26" s="99">
        <v>0</v>
      </c>
      <c r="I26" s="99">
        <v>4</v>
      </c>
      <c r="J26" s="99">
        <v>0</v>
      </c>
      <c r="K26" s="99">
        <v>0</v>
      </c>
      <c r="L26" s="99">
        <v>0</v>
      </c>
      <c r="M26" s="99">
        <v>0</v>
      </c>
      <c r="N26" s="99">
        <v>0</v>
      </c>
      <c r="O26" s="99">
        <v>0</v>
      </c>
      <c r="P26" s="99">
        <v>0</v>
      </c>
      <c r="Q26" s="99">
        <v>0</v>
      </c>
      <c r="R26" s="99">
        <v>0</v>
      </c>
      <c r="S26" s="99">
        <v>1</v>
      </c>
      <c r="T26" s="99">
        <v>0</v>
      </c>
      <c r="U26" s="99">
        <v>2</v>
      </c>
      <c r="V26" s="99">
        <v>0</v>
      </c>
      <c r="W26" s="99">
        <v>0</v>
      </c>
      <c r="X26" s="99">
        <f t="shared" si="7"/>
        <v>0</v>
      </c>
      <c r="Y26" s="177">
        <f t="shared" si="2"/>
        <v>99.224806201550393</v>
      </c>
      <c r="Z26" s="165">
        <f t="shared" si="3"/>
        <v>0</v>
      </c>
      <c r="AA26" s="94" t="s">
        <v>10</v>
      </c>
      <c r="AB26" s="93"/>
    </row>
    <row r="27" spans="1:28" s="28" customFormat="1" ht="16.5" customHeight="1">
      <c r="A27" s="79"/>
      <c r="B27" s="81" t="s">
        <v>11</v>
      </c>
      <c r="C27" s="176">
        <f t="shared" si="5"/>
        <v>389</v>
      </c>
      <c r="D27" s="118">
        <f t="shared" si="6"/>
        <v>385</v>
      </c>
      <c r="E27" s="99">
        <v>340</v>
      </c>
      <c r="F27" s="100">
        <v>2</v>
      </c>
      <c r="G27" s="99">
        <v>14</v>
      </c>
      <c r="H27" s="99">
        <v>0</v>
      </c>
      <c r="I27" s="99">
        <v>20</v>
      </c>
      <c r="J27" s="99">
        <v>9</v>
      </c>
      <c r="K27" s="99">
        <v>0</v>
      </c>
      <c r="L27" s="99">
        <v>0</v>
      </c>
      <c r="M27" s="99">
        <v>0</v>
      </c>
      <c r="N27" s="99">
        <v>0</v>
      </c>
      <c r="O27" s="99">
        <v>1</v>
      </c>
      <c r="P27" s="99">
        <v>1</v>
      </c>
      <c r="Q27" s="99">
        <v>0</v>
      </c>
      <c r="R27" s="99">
        <v>0</v>
      </c>
      <c r="S27" s="99">
        <v>2</v>
      </c>
      <c r="T27" s="99">
        <v>0</v>
      </c>
      <c r="U27" s="99">
        <v>20</v>
      </c>
      <c r="V27" s="99">
        <v>0</v>
      </c>
      <c r="W27" s="99">
        <v>0</v>
      </c>
      <c r="X27" s="99">
        <f t="shared" si="7"/>
        <v>2</v>
      </c>
      <c r="Y27" s="177">
        <f t="shared" si="2"/>
        <v>98.971722365038559</v>
      </c>
      <c r="Z27" s="165">
        <f t="shared" si="3"/>
        <v>0.51413881748071977</v>
      </c>
      <c r="AA27" s="94" t="s">
        <v>11</v>
      </c>
      <c r="AB27" s="93"/>
    </row>
    <row r="28" spans="1:28" s="28" customFormat="1" ht="16.5" customHeight="1">
      <c r="A28" s="79"/>
      <c r="B28" s="81" t="s">
        <v>12</v>
      </c>
      <c r="C28" s="176">
        <f t="shared" si="5"/>
        <v>100</v>
      </c>
      <c r="D28" s="118">
        <f t="shared" si="6"/>
        <v>99</v>
      </c>
      <c r="E28" s="99">
        <v>86</v>
      </c>
      <c r="F28" s="100">
        <v>1</v>
      </c>
      <c r="G28" s="99">
        <v>2</v>
      </c>
      <c r="H28" s="99">
        <v>0</v>
      </c>
      <c r="I28" s="99">
        <v>3</v>
      </c>
      <c r="J28" s="99">
        <v>7</v>
      </c>
      <c r="K28" s="99">
        <v>0</v>
      </c>
      <c r="L28" s="99">
        <v>0</v>
      </c>
      <c r="M28" s="99">
        <v>0</v>
      </c>
      <c r="N28" s="99">
        <v>0</v>
      </c>
      <c r="O28" s="99">
        <v>0</v>
      </c>
      <c r="P28" s="99">
        <v>1</v>
      </c>
      <c r="Q28" s="99">
        <v>0</v>
      </c>
      <c r="R28" s="99">
        <v>0</v>
      </c>
      <c r="S28" s="99">
        <v>0</v>
      </c>
      <c r="T28" s="99">
        <v>0</v>
      </c>
      <c r="U28" s="99">
        <v>1</v>
      </c>
      <c r="V28" s="99">
        <v>0</v>
      </c>
      <c r="W28" s="99">
        <v>0</v>
      </c>
      <c r="X28" s="99">
        <f t="shared" si="7"/>
        <v>1</v>
      </c>
      <c r="Y28" s="177">
        <f t="shared" si="2"/>
        <v>99</v>
      </c>
      <c r="Z28" s="165">
        <f t="shared" si="3"/>
        <v>1</v>
      </c>
      <c r="AA28" s="94" t="s">
        <v>12</v>
      </c>
      <c r="AB28" s="93"/>
    </row>
    <row r="29" spans="1:28" s="28" customFormat="1" ht="16.5" customHeight="1">
      <c r="A29" s="79"/>
      <c r="B29" s="81" t="s">
        <v>13</v>
      </c>
      <c r="C29" s="176">
        <f t="shared" si="5"/>
        <v>249</v>
      </c>
      <c r="D29" s="118">
        <f t="shared" si="6"/>
        <v>247</v>
      </c>
      <c r="E29" s="99">
        <v>211</v>
      </c>
      <c r="F29" s="100">
        <v>11</v>
      </c>
      <c r="G29" s="99">
        <v>7</v>
      </c>
      <c r="H29" s="99">
        <v>0</v>
      </c>
      <c r="I29" s="99">
        <v>10</v>
      </c>
      <c r="J29" s="99">
        <v>8</v>
      </c>
      <c r="K29" s="99">
        <v>0</v>
      </c>
      <c r="L29" s="99">
        <v>0</v>
      </c>
      <c r="M29" s="99">
        <v>0</v>
      </c>
      <c r="N29" s="99">
        <v>0</v>
      </c>
      <c r="O29" s="99">
        <v>0</v>
      </c>
      <c r="P29" s="99">
        <v>1</v>
      </c>
      <c r="Q29" s="99">
        <v>0</v>
      </c>
      <c r="R29" s="99">
        <v>0</v>
      </c>
      <c r="S29" s="99">
        <v>1</v>
      </c>
      <c r="T29" s="99">
        <v>0</v>
      </c>
      <c r="U29" s="99">
        <v>13</v>
      </c>
      <c r="V29" s="99">
        <v>0</v>
      </c>
      <c r="W29" s="99">
        <v>0</v>
      </c>
      <c r="X29" s="99">
        <f t="shared" si="7"/>
        <v>1</v>
      </c>
      <c r="Y29" s="177">
        <f t="shared" si="2"/>
        <v>99.196787148594382</v>
      </c>
      <c r="Z29" s="165">
        <f t="shared" si="3"/>
        <v>0.40160642570281119</v>
      </c>
      <c r="AA29" s="94" t="s">
        <v>13</v>
      </c>
      <c r="AB29" s="93"/>
    </row>
    <row r="30" spans="1:28" s="28" customFormat="1" ht="16.5" customHeight="1">
      <c r="A30" s="79"/>
      <c r="B30" s="81" t="s">
        <v>14</v>
      </c>
      <c r="C30" s="176">
        <f t="shared" si="5"/>
        <v>234</v>
      </c>
      <c r="D30" s="118">
        <f t="shared" si="6"/>
        <v>228</v>
      </c>
      <c r="E30" s="99">
        <v>199</v>
      </c>
      <c r="F30" s="100">
        <v>2</v>
      </c>
      <c r="G30" s="99">
        <v>14</v>
      </c>
      <c r="H30" s="99">
        <v>0</v>
      </c>
      <c r="I30" s="99">
        <v>8</v>
      </c>
      <c r="J30" s="99">
        <v>5</v>
      </c>
      <c r="K30" s="99">
        <v>1</v>
      </c>
      <c r="L30" s="99">
        <v>0</v>
      </c>
      <c r="M30" s="99">
        <v>0</v>
      </c>
      <c r="N30" s="99">
        <v>0</v>
      </c>
      <c r="O30" s="99">
        <v>0</v>
      </c>
      <c r="P30" s="99">
        <v>1</v>
      </c>
      <c r="Q30" s="99">
        <v>0</v>
      </c>
      <c r="R30" s="99">
        <v>0</v>
      </c>
      <c r="S30" s="99">
        <v>4</v>
      </c>
      <c r="T30" s="99">
        <v>0</v>
      </c>
      <c r="U30" s="99">
        <v>15</v>
      </c>
      <c r="V30" s="99">
        <v>2</v>
      </c>
      <c r="W30" s="99">
        <v>0</v>
      </c>
      <c r="X30" s="99">
        <f t="shared" si="7"/>
        <v>3</v>
      </c>
      <c r="Y30" s="177">
        <f t="shared" si="2"/>
        <v>97.435897435897431</v>
      </c>
      <c r="Z30" s="165">
        <f t="shared" si="3"/>
        <v>1.2820512820512819</v>
      </c>
      <c r="AA30" s="94" t="s">
        <v>14</v>
      </c>
      <c r="AB30" s="93"/>
    </row>
    <row r="31" spans="1:28" s="28" customFormat="1" ht="16.5" customHeight="1">
      <c r="A31" s="79"/>
      <c r="B31" s="81" t="s">
        <v>42</v>
      </c>
      <c r="C31" s="176">
        <f t="shared" si="5"/>
        <v>327</v>
      </c>
      <c r="D31" s="118">
        <f t="shared" si="6"/>
        <v>327</v>
      </c>
      <c r="E31" s="99">
        <v>294</v>
      </c>
      <c r="F31" s="100">
        <v>5</v>
      </c>
      <c r="G31" s="99">
        <v>14</v>
      </c>
      <c r="H31" s="99">
        <v>0</v>
      </c>
      <c r="I31" s="99">
        <v>8</v>
      </c>
      <c r="J31" s="99">
        <v>6</v>
      </c>
      <c r="K31" s="99">
        <v>0</v>
      </c>
      <c r="L31" s="99">
        <v>0</v>
      </c>
      <c r="M31" s="99">
        <v>0</v>
      </c>
      <c r="N31" s="99">
        <v>0</v>
      </c>
      <c r="O31" s="99">
        <v>0</v>
      </c>
      <c r="P31" s="99">
        <v>0</v>
      </c>
      <c r="Q31" s="99">
        <v>0</v>
      </c>
      <c r="R31" s="99">
        <v>0</v>
      </c>
      <c r="S31" s="99">
        <v>0</v>
      </c>
      <c r="T31" s="99">
        <v>0</v>
      </c>
      <c r="U31" s="99">
        <v>20</v>
      </c>
      <c r="V31" s="99">
        <v>0</v>
      </c>
      <c r="W31" s="99">
        <v>0</v>
      </c>
      <c r="X31" s="99">
        <f t="shared" si="7"/>
        <v>0</v>
      </c>
      <c r="Y31" s="177">
        <f t="shared" si="2"/>
        <v>100</v>
      </c>
      <c r="Z31" s="165">
        <f t="shared" si="3"/>
        <v>0</v>
      </c>
      <c r="AA31" s="94" t="s">
        <v>43</v>
      </c>
      <c r="AB31" s="93"/>
    </row>
    <row r="32" spans="1:28" s="28" customFormat="1" ht="16.5" customHeight="1">
      <c r="A32" s="79"/>
      <c r="B32" s="81" t="s">
        <v>44</v>
      </c>
      <c r="C32" s="176">
        <f t="shared" si="5"/>
        <v>214</v>
      </c>
      <c r="D32" s="118">
        <f t="shared" si="6"/>
        <v>211</v>
      </c>
      <c r="E32" s="99">
        <v>195</v>
      </c>
      <c r="F32" s="100">
        <v>3</v>
      </c>
      <c r="G32" s="99">
        <v>7</v>
      </c>
      <c r="H32" s="99">
        <v>0</v>
      </c>
      <c r="I32" s="99">
        <v>4</v>
      </c>
      <c r="J32" s="99">
        <v>2</v>
      </c>
      <c r="K32" s="99">
        <v>1</v>
      </c>
      <c r="L32" s="99">
        <v>0</v>
      </c>
      <c r="M32" s="99">
        <v>0</v>
      </c>
      <c r="N32" s="99">
        <v>0</v>
      </c>
      <c r="O32" s="99">
        <v>0</v>
      </c>
      <c r="P32" s="99">
        <v>0</v>
      </c>
      <c r="Q32" s="99">
        <v>0</v>
      </c>
      <c r="R32" s="99">
        <v>0</v>
      </c>
      <c r="S32" s="99">
        <v>2</v>
      </c>
      <c r="T32" s="99">
        <v>0</v>
      </c>
      <c r="U32" s="99">
        <v>22</v>
      </c>
      <c r="V32" s="99">
        <v>0</v>
      </c>
      <c r="W32" s="99">
        <v>0</v>
      </c>
      <c r="X32" s="99">
        <f t="shared" si="7"/>
        <v>0</v>
      </c>
      <c r="Y32" s="177">
        <f t="shared" si="2"/>
        <v>98.598130841121502</v>
      </c>
      <c r="Z32" s="165">
        <f t="shared" si="3"/>
        <v>0</v>
      </c>
      <c r="AA32" s="94" t="s">
        <v>45</v>
      </c>
      <c r="AB32" s="93"/>
    </row>
    <row r="33" spans="1:28" s="28" customFormat="1" ht="16.5" customHeight="1">
      <c r="A33" s="79"/>
      <c r="B33" s="81" t="s">
        <v>46</v>
      </c>
      <c r="C33" s="176">
        <f t="shared" si="5"/>
        <v>172</v>
      </c>
      <c r="D33" s="118">
        <f t="shared" si="6"/>
        <v>171</v>
      </c>
      <c r="E33" s="99">
        <v>149</v>
      </c>
      <c r="F33" s="100">
        <v>9</v>
      </c>
      <c r="G33" s="99">
        <v>5</v>
      </c>
      <c r="H33" s="99">
        <v>0</v>
      </c>
      <c r="I33" s="99">
        <v>2</v>
      </c>
      <c r="J33" s="99">
        <v>6</v>
      </c>
      <c r="K33" s="99">
        <v>0</v>
      </c>
      <c r="L33" s="99">
        <v>0</v>
      </c>
      <c r="M33" s="99">
        <v>0</v>
      </c>
      <c r="N33" s="99">
        <v>0</v>
      </c>
      <c r="O33" s="99">
        <v>0</v>
      </c>
      <c r="P33" s="99">
        <v>0</v>
      </c>
      <c r="Q33" s="99">
        <v>0</v>
      </c>
      <c r="R33" s="99">
        <v>0</v>
      </c>
      <c r="S33" s="99">
        <v>1</v>
      </c>
      <c r="T33" s="99">
        <v>0</v>
      </c>
      <c r="U33" s="99">
        <v>8</v>
      </c>
      <c r="V33" s="99">
        <v>1</v>
      </c>
      <c r="W33" s="99">
        <v>0</v>
      </c>
      <c r="X33" s="99">
        <f t="shared" si="7"/>
        <v>1</v>
      </c>
      <c r="Y33" s="177">
        <f t="shared" si="2"/>
        <v>99.418604651162795</v>
      </c>
      <c r="Z33" s="165">
        <f t="shared" si="3"/>
        <v>0.58139534883720934</v>
      </c>
      <c r="AA33" s="94" t="s">
        <v>47</v>
      </c>
      <c r="AB33" s="93"/>
    </row>
    <row r="34" spans="1:28" s="28" customFormat="1" ht="16.5" customHeight="1">
      <c r="A34" s="79"/>
      <c r="B34" s="81" t="s">
        <v>73</v>
      </c>
      <c r="C34" s="176">
        <f t="shared" si="5"/>
        <v>574</v>
      </c>
      <c r="D34" s="118">
        <f t="shared" si="6"/>
        <v>561</v>
      </c>
      <c r="E34" s="99">
        <v>508</v>
      </c>
      <c r="F34" s="100">
        <v>13</v>
      </c>
      <c r="G34" s="99">
        <v>19</v>
      </c>
      <c r="H34" s="99">
        <v>0</v>
      </c>
      <c r="I34" s="99">
        <v>6</v>
      </c>
      <c r="J34" s="99">
        <v>15</v>
      </c>
      <c r="K34" s="99">
        <v>0</v>
      </c>
      <c r="L34" s="99">
        <v>0</v>
      </c>
      <c r="M34" s="99">
        <v>0</v>
      </c>
      <c r="N34" s="99">
        <v>0</v>
      </c>
      <c r="O34" s="99">
        <v>1</v>
      </c>
      <c r="P34" s="99">
        <v>3</v>
      </c>
      <c r="Q34" s="99">
        <v>0</v>
      </c>
      <c r="R34" s="99">
        <v>0</v>
      </c>
      <c r="S34" s="99">
        <v>9</v>
      </c>
      <c r="T34" s="99">
        <v>0</v>
      </c>
      <c r="U34" s="99">
        <v>31</v>
      </c>
      <c r="V34" s="99">
        <v>1</v>
      </c>
      <c r="W34" s="99">
        <v>0</v>
      </c>
      <c r="X34" s="99">
        <f t="shared" si="7"/>
        <v>5</v>
      </c>
      <c r="Y34" s="177">
        <f t="shared" si="2"/>
        <v>97.735191637630663</v>
      </c>
      <c r="Z34" s="165">
        <f t="shared" si="3"/>
        <v>0.87108013937282225</v>
      </c>
      <c r="AA34" s="94" t="s">
        <v>73</v>
      </c>
      <c r="AB34" s="93"/>
    </row>
    <row r="35" spans="1:28" s="28" customFormat="1" ht="16.5" customHeight="1">
      <c r="A35" s="79"/>
      <c r="B35" s="81" t="s">
        <v>96</v>
      </c>
      <c r="C35" s="176">
        <f t="shared" si="5"/>
        <v>354</v>
      </c>
      <c r="D35" s="118">
        <f t="shared" si="6"/>
        <v>352</v>
      </c>
      <c r="E35" s="99">
        <v>321</v>
      </c>
      <c r="F35" s="100">
        <v>0</v>
      </c>
      <c r="G35" s="99">
        <v>14</v>
      </c>
      <c r="H35" s="99">
        <v>0</v>
      </c>
      <c r="I35" s="99">
        <v>14</v>
      </c>
      <c r="J35" s="99">
        <v>3</v>
      </c>
      <c r="K35" s="99">
        <v>2</v>
      </c>
      <c r="L35" s="99">
        <v>0</v>
      </c>
      <c r="M35" s="99">
        <v>0</v>
      </c>
      <c r="N35" s="99">
        <v>0</v>
      </c>
      <c r="O35" s="99">
        <v>0</v>
      </c>
      <c r="P35" s="99">
        <v>0</v>
      </c>
      <c r="Q35" s="99">
        <v>0</v>
      </c>
      <c r="R35" s="99">
        <v>0</v>
      </c>
      <c r="S35" s="99">
        <v>0</v>
      </c>
      <c r="T35" s="99">
        <v>0</v>
      </c>
      <c r="U35" s="99">
        <v>27</v>
      </c>
      <c r="V35" s="99">
        <v>0</v>
      </c>
      <c r="W35" s="99">
        <v>0</v>
      </c>
      <c r="X35" s="99">
        <f t="shared" si="7"/>
        <v>0</v>
      </c>
      <c r="Y35" s="177">
        <f t="shared" si="2"/>
        <v>99.435028248587571</v>
      </c>
      <c r="Z35" s="165">
        <f t="shared" si="3"/>
        <v>0</v>
      </c>
      <c r="AA35" s="94" t="s">
        <v>96</v>
      </c>
      <c r="AB35" s="93"/>
    </row>
    <row r="36" spans="1:28" s="27" customFormat="1" ht="16.5" customHeight="1">
      <c r="A36" s="251" t="s">
        <v>77</v>
      </c>
      <c r="B36" s="251"/>
      <c r="C36" s="168">
        <f>SUM(C37:C38)</f>
        <v>40</v>
      </c>
      <c r="D36" s="178">
        <f t="shared" ref="D36:X36" si="8">SUM(D37:D38)</f>
        <v>40</v>
      </c>
      <c r="E36" s="169">
        <f t="shared" si="8"/>
        <v>37</v>
      </c>
      <c r="F36" s="170">
        <f t="shared" si="8"/>
        <v>2</v>
      </c>
      <c r="G36" s="169">
        <f t="shared" si="8"/>
        <v>1</v>
      </c>
      <c r="H36" s="169">
        <f t="shared" si="8"/>
        <v>0</v>
      </c>
      <c r="I36" s="169">
        <f t="shared" si="8"/>
        <v>0</v>
      </c>
      <c r="J36" s="169">
        <f t="shared" si="8"/>
        <v>0</v>
      </c>
      <c r="K36" s="169">
        <f t="shared" si="8"/>
        <v>0</v>
      </c>
      <c r="L36" s="169">
        <f t="shared" si="8"/>
        <v>0</v>
      </c>
      <c r="M36" s="169">
        <f t="shared" si="8"/>
        <v>0</v>
      </c>
      <c r="N36" s="169">
        <f t="shared" si="8"/>
        <v>0</v>
      </c>
      <c r="O36" s="169">
        <f t="shared" si="8"/>
        <v>0</v>
      </c>
      <c r="P36" s="169">
        <f t="shared" si="8"/>
        <v>0</v>
      </c>
      <c r="Q36" s="169">
        <f t="shared" si="8"/>
        <v>0</v>
      </c>
      <c r="R36" s="169">
        <f t="shared" si="8"/>
        <v>0</v>
      </c>
      <c r="S36" s="169">
        <f>SUM(S37:S38)</f>
        <v>0</v>
      </c>
      <c r="T36" s="169">
        <f t="shared" si="8"/>
        <v>0</v>
      </c>
      <c r="U36" s="169">
        <f>SUM(U37:U38)</f>
        <v>1</v>
      </c>
      <c r="V36" s="169">
        <f t="shared" si="8"/>
        <v>0</v>
      </c>
      <c r="W36" s="169">
        <f t="shared" si="8"/>
        <v>0</v>
      </c>
      <c r="X36" s="169">
        <f t="shared" si="8"/>
        <v>0</v>
      </c>
      <c r="Y36" s="171">
        <f t="shared" si="2"/>
        <v>100</v>
      </c>
      <c r="Z36" s="179">
        <f t="shared" si="3"/>
        <v>0</v>
      </c>
      <c r="AA36" s="249" t="s">
        <v>77</v>
      </c>
      <c r="AB36" s="252"/>
    </row>
    <row r="37" spans="1:28" s="28" customFormat="1" ht="16.5" customHeight="1">
      <c r="A37" s="79"/>
      <c r="B37" s="81" t="s">
        <v>15</v>
      </c>
      <c r="C37" s="176">
        <f>D37+K37+L37+M37+N37+O37+P37+Q37+R37+S37+T37</f>
        <v>35</v>
      </c>
      <c r="D37" s="118">
        <f>SUM(E37:J37)</f>
        <v>35</v>
      </c>
      <c r="E37" s="99">
        <v>33</v>
      </c>
      <c r="F37" s="100">
        <v>1</v>
      </c>
      <c r="G37" s="99">
        <v>1</v>
      </c>
      <c r="H37" s="99">
        <v>0</v>
      </c>
      <c r="I37" s="99">
        <v>0</v>
      </c>
      <c r="J37" s="99">
        <v>0</v>
      </c>
      <c r="K37" s="99">
        <v>0</v>
      </c>
      <c r="L37" s="99">
        <v>0</v>
      </c>
      <c r="M37" s="99">
        <v>0</v>
      </c>
      <c r="N37" s="99">
        <v>0</v>
      </c>
      <c r="O37" s="99">
        <v>0</v>
      </c>
      <c r="P37" s="99">
        <v>0</v>
      </c>
      <c r="Q37" s="99">
        <v>0</v>
      </c>
      <c r="R37" s="99">
        <v>0</v>
      </c>
      <c r="S37" s="99">
        <v>0</v>
      </c>
      <c r="T37" s="99">
        <v>0</v>
      </c>
      <c r="U37" s="99">
        <v>1</v>
      </c>
      <c r="V37" s="99">
        <v>0</v>
      </c>
      <c r="W37" s="99">
        <v>0</v>
      </c>
      <c r="X37" s="99">
        <f>O37+P37+V37+W37</f>
        <v>0</v>
      </c>
      <c r="Y37" s="177">
        <f t="shared" si="2"/>
        <v>100</v>
      </c>
      <c r="Z37" s="165">
        <f t="shared" si="3"/>
        <v>0</v>
      </c>
      <c r="AA37" s="94" t="s">
        <v>15</v>
      </c>
      <c r="AB37" s="93"/>
    </row>
    <row r="38" spans="1:28" s="28" customFormat="1" ht="16.5" customHeight="1">
      <c r="A38" s="79"/>
      <c r="B38" s="81" t="s">
        <v>16</v>
      </c>
      <c r="C38" s="176">
        <f>D38+K38+L38+M38+N38+O38+P38+Q38+R38+S38+T38</f>
        <v>5</v>
      </c>
      <c r="D38" s="118">
        <f>SUM(E38:J38)</f>
        <v>5</v>
      </c>
      <c r="E38" s="99">
        <v>4</v>
      </c>
      <c r="F38" s="100">
        <v>1</v>
      </c>
      <c r="G38" s="99">
        <v>0</v>
      </c>
      <c r="H38" s="99">
        <v>0</v>
      </c>
      <c r="I38" s="99">
        <v>0</v>
      </c>
      <c r="J38" s="99">
        <v>0</v>
      </c>
      <c r="K38" s="99">
        <v>0</v>
      </c>
      <c r="L38" s="99">
        <v>0</v>
      </c>
      <c r="M38" s="99">
        <v>0</v>
      </c>
      <c r="N38" s="99">
        <v>0</v>
      </c>
      <c r="O38" s="99">
        <v>0</v>
      </c>
      <c r="P38" s="99">
        <v>0</v>
      </c>
      <c r="Q38" s="99">
        <v>0</v>
      </c>
      <c r="R38" s="99">
        <v>0</v>
      </c>
      <c r="S38" s="99">
        <v>0</v>
      </c>
      <c r="T38" s="99">
        <v>0</v>
      </c>
      <c r="U38" s="99">
        <v>0</v>
      </c>
      <c r="V38" s="99">
        <v>0</v>
      </c>
      <c r="W38" s="99">
        <v>0</v>
      </c>
      <c r="X38" s="99">
        <f>O38+P38+V38+W38</f>
        <v>0</v>
      </c>
      <c r="Y38" s="177">
        <f t="shared" si="2"/>
        <v>100</v>
      </c>
      <c r="Z38" s="165">
        <f t="shared" si="3"/>
        <v>0</v>
      </c>
      <c r="AA38" s="94" t="s">
        <v>16</v>
      </c>
      <c r="AB38" s="93"/>
    </row>
    <row r="39" spans="1:28" s="27" customFormat="1" ht="16.5" customHeight="1">
      <c r="A39" s="234" t="s">
        <v>78</v>
      </c>
      <c r="B39" s="234"/>
      <c r="C39" s="168">
        <f>SUM(C40:C43)</f>
        <v>349</v>
      </c>
      <c r="D39" s="178">
        <f t="shared" ref="D39:X39" si="9">SUM(D40:D43)</f>
        <v>345</v>
      </c>
      <c r="E39" s="169">
        <f t="shared" si="9"/>
        <v>312</v>
      </c>
      <c r="F39" s="170">
        <f t="shared" si="9"/>
        <v>6</v>
      </c>
      <c r="G39" s="169">
        <f t="shared" si="9"/>
        <v>13</v>
      </c>
      <c r="H39" s="169">
        <f t="shared" si="9"/>
        <v>0</v>
      </c>
      <c r="I39" s="169">
        <f t="shared" si="9"/>
        <v>7</v>
      </c>
      <c r="J39" s="169">
        <f t="shared" si="9"/>
        <v>7</v>
      </c>
      <c r="K39" s="169">
        <f t="shared" si="9"/>
        <v>1</v>
      </c>
      <c r="L39" s="169">
        <f t="shared" si="9"/>
        <v>0</v>
      </c>
      <c r="M39" s="169">
        <f t="shared" si="9"/>
        <v>0</v>
      </c>
      <c r="N39" s="169">
        <f t="shared" si="9"/>
        <v>0</v>
      </c>
      <c r="O39" s="169">
        <f t="shared" si="9"/>
        <v>0</v>
      </c>
      <c r="P39" s="169">
        <f t="shared" si="9"/>
        <v>1</v>
      </c>
      <c r="Q39" s="169">
        <f t="shared" si="9"/>
        <v>0</v>
      </c>
      <c r="R39" s="169">
        <f t="shared" si="9"/>
        <v>0</v>
      </c>
      <c r="S39" s="169">
        <f>SUM(S40:S43)</f>
        <v>2</v>
      </c>
      <c r="T39" s="169">
        <f t="shared" si="9"/>
        <v>0</v>
      </c>
      <c r="U39" s="169">
        <f>SUM(U40:U43)</f>
        <v>14</v>
      </c>
      <c r="V39" s="169">
        <f t="shared" si="9"/>
        <v>0</v>
      </c>
      <c r="W39" s="169">
        <f t="shared" si="9"/>
        <v>0</v>
      </c>
      <c r="X39" s="169">
        <f t="shared" si="9"/>
        <v>1</v>
      </c>
      <c r="Y39" s="171">
        <f t="shared" si="2"/>
        <v>98.853868194842406</v>
      </c>
      <c r="Z39" s="179">
        <f t="shared" si="3"/>
        <v>0.28653295128939826</v>
      </c>
      <c r="AA39" s="249" t="s">
        <v>78</v>
      </c>
      <c r="AB39" s="252"/>
    </row>
    <row r="40" spans="1:28" s="28" customFormat="1" ht="16.5" customHeight="1">
      <c r="A40" s="79"/>
      <c r="B40" s="81" t="s">
        <v>48</v>
      </c>
      <c r="C40" s="176">
        <f>D40+K40+L40+M40+N40+O40+P40+Q40+R40+S40+T40</f>
        <v>127</v>
      </c>
      <c r="D40" s="118">
        <f>SUM(E40:J40)</f>
        <v>126</v>
      </c>
      <c r="E40" s="99">
        <v>114</v>
      </c>
      <c r="F40" s="100">
        <v>3</v>
      </c>
      <c r="G40" s="99">
        <v>4</v>
      </c>
      <c r="H40" s="99">
        <v>0</v>
      </c>
      <c r="I40" s="99">
        <v>4</v>
      </c>
      <c r="J40" s="99">
        <v>1</v>
      </c>
      <c r="K40" s="99">
        <v>0</v>
      </c>
      <c r="L40" s="99">
        <v>0</v>
      </c>
      <c r="M40" s="99">
        <v>0</v>
      </c>
      <c r="N40" s="99">
        <v>0</v>
      </c>
      <c r="O40" s="99">
        <v>0</v>
      </c>
      <c r="P40" s="99">
        <v>1</v>
      </c>
      <c r="Q40" s="99">
        <v>0</v>
      </c>
      <c r="R40" s="99">
        <v>0</v>
      </c>
      <c r="S40" s="99">
        <v>0</v>
      </c>
      <c r="T40" s="99">
        <v>0</v>
      </c>
      <c r="U40" s="99">
        <v>4</v>
      </c>
      <c r="V40" s="99">
        <v>0</v>
      </c>
      <c r="W40" s="99">
        <v>0</v>
      </c>
      <c r="X40" s="99">
        <f>O40+P40+V40+W40</f>
        <v>1</v>
      </c>
      <c r="Y40" s="177">
        <f t="shared" si="2"/>
        <v>99.212598425196859</v>
      </c>
      <c r="Z40" s="165">
        <f t="shared" si="3"/>
        <v>0.78740157480314954</v>
      </c>
      <c r="AA40" s="94" t="s">
        <v>32</v>
      </c>
      <c r="AB40" s="93"/>
    </row>
    <row r="41" spans="1:28" s="28" customFormat="1" ht="16.5" customHeight="1">
      <c r="A41" s="79"/>
      <c r="B41" s="81" t="s">
        <v>17</v>
      </c>
      <c r="C41" s="176">
        <f>D41+K41+L41+M41+N41+O41+P41+Q41+R41+S41+T41</f>
        <v>42</v>
      </c>
      <c r="D41" s="118">
        <f>SUM(E41:J41)</f>
        <v>40</v>
      </c>
      <c r="E41" s="99">
        <v>36</v>
      </c>
      <c r="F41" s="100">
        <v>1</v>
      </c>
      <c r="G41" s="99">
        <v>1</v>
      </c>
      <c r="H41" s="99">
        <v>0</v>
      </c>
      <c r="I41" s="99">
        <v>1</v>
      </c>
      <c r="J41" s="99">
        <v>1</v>
      </c>
      <c r="K41" s="99">
        <v>1</v>
      </c>
      <c r="L41" s="99">
        <v>0</v>
      </c>
      <c r="M41" s="99">
        <v>0</v>
      </c>
      <c r="N41" s="99">
        <v>0</v>
      </c>
      <c r="O41" s="99">
        <v>0</v>
      </c>
      <c r="P41" s="99">
        <v>0</v>
      </c>
      <c r="Q41" s="99">
        <v>0</v>
      </c>
      <c r="R41" s="99">
        <v>0</v>
      </c>
      <c r="S41" s="99">
        <v>1</v>
      </c>
      <c r="T41" s="99">
        <v>0</v>
      </c>
      <c r="U41" s="99">
        <v>1</v>
      </c>
      <c r="V41" s="99">
        <v>0</v>
      </c>
      <c r="W41" s="99">
        <v>0</v>
      </c>
      <c r="X41" s="99">
        <f>O41+P41+V41+W41</f>
        <v>0</v>
      </c>
      <c r="Y41" s="177">
        <f t="shared" si="2"/>
        <v>95.238095238095227</v>
      </c>
      <c r="Z41" s="165">
        <f t="shared" si="3"/>
        <v>0</v>
      </c>
      <c r="AA41" s="94" t="s">
        <v>33</v>
      </c>
      <c r="AB41" s="93"/>
    </row>
    <row r="42" spans="1:28" s="28" customFormat="1" ht="16.5" customHeight="1">
      <c r="A42" s="79"/>
      <c r="B42" s="81" t="s">
        <v>18</v>
      </c>
      <c r="C42" s="176">
        <f>D42+K42+L42+M42+N42+O42+P42+Q42+R42+S42+T42</f>
        <v>155</v>
      </c>
      <c r="D42" s="118">
        <f>SUM(E42:J42)</f>
        <v>154</v>
      </c>
      <c r="E42" s="99">
        <v>139</v>
      </c>
      <c r="F42" s="100">
        <v>2</v>
      </c>
      <c r="G42" s="99">
        <v>7</v>
      </c>
      <c r="H42" s="99">
        <v>0</v>
      </c>
      <c r="I42" s="99">
        <v>2</v>
      </c>
      <c r="J42" s="99">
        <v>4</v>
      </c>
      <c r="K42" s="99">
        <v>0</v>
      </c>
      <c r="L42" s="99">
        <v>0</v>
      </c>
      <c r="M42" s="99">
        <v>0</v>
      </c>
      <c r="N42" s="99">
        <v>0</v>
      </c>
      <c r="O42" s="99">
        <v>0</v>
      </c>
      <c r="P42" s="99">
        <v>0</v>
      </c>
      <c r="Q42" s="99">
        <v>0</v>
      </c>
      <c r="R42" s="99">
        <v>0</v>
      </c>
      <c r="S42" s="99">
        <v>1</v>
      </c>
      <c r="T42" s="99">
        <v>0</v>
      </c>
      <c r="U42" s="99">
        <v>7</v>
      </c>
      <c r="V42" s="99">
        <v>0</v>
      </c>
      <c r="W42" s="99">
        <v>0</v>
      </c>
      <c r="X42" s="99">
        <f>O42+P42+V42+W42</f>
        <v>0</v>
      </c>
      <c r="Y42" s="177">
        <f t="shared" si="2"/>
        <v>99.354838709677423</v>
      </c>
      <c r="Z42" s="165">
        <f t="shared" si="3"/>
        <v>0</v>
      </c>
      <c r="AA42" s="94" t="s">
        <v>34</v>
      </c>
      <c r="AB42" s="93"/>
    </row>
    <row r="43" spans="1:28" s="28" customFormat="1" ht="16.5" customHeight="1">
      <c r="A43" s="79"/>
      <c r="B43" s="81" t="s">
        <v>19</v>
      </c>
      <c r="C43" s="176">
        <f>D43+K43+L43+M43+N43+O43+P43+Q43+R43+S43+T43</f>
        <v>25</v>
      </c>
      <c r="D43" s="118">
        <f>SUM(E43:J43)</f>
        <v>25</v>
      </c>
      <c r="E43" s="99">
        <v>23</v>
      </c>
      <c r="F43" s="100">
        <v>0</v>
      </c>
      <c r="G43" s="99">
        <v>1</v>
      </c>
      <c r="H43" s="99">
        <v>0</v>
      </c>
      <c r="I43" s="99">
        <v>0</v>
      </c>
      <c r="J43" s="99">
        <v>1</v>
      </c>
      <c r="K43" s="99">
        <v>0</v>
      </c>
      <c r="L43" s="99">
        <v>0</v>
      </c>
      <c r="M43" s="99">
        <v>0</v>
      </c>
      <c r="N43" s="99">
        <v>0</v>
      </c>
      <c r="O43" s="99">
        <v>0</v>
      </c>
      <c r="P43" s="99">
        <v>0</v>
      </c>
      <c r="Q43" s="99">
        <v>0</v>
      </c>
      <c r="R43" s="99">
        <v>0</v>
      </c>
      <c r="S43" s="99">
        <v>0</v>
      </c>
      <c r="T43" s="99">
        <v>0</v>
      </c>
      <c r="U43" s="99">
        <v>2</v>
      </c>
      <c r="V43" s="99">
        <v>0</v>
      </c>
      <c r="W43" s="99">
        <v>0</v>
      </c>
      <c r="X43" s="99">
        <f>O43+P43+V43+W43</f>
        <v>0</v>
      </c>
      <c r="Y43" s="177">
        <f t="shared" si="2"/>
        <v>100</v>
      </c>
      <c r="Z43" s="165">
        <f t="shared" si="3"/>
        <v>0</v>
      </c>
      <c r="AA43" s="94" t="s">
        <v>35</v>
      </c>
      <c r="AB43" s="93"/>
    </row>
    <row r="44" spans="1:28" s="27" customFormat="1" ht="16.5" customHeight="1">
      <c r="A44" s="234" t="s">
        <v>79</v>
      </c>
      <c r="B44" s="234"/>
      <c r="C44" s="168">
        <f>C45</f>
        <v>56</v>
      </c>
      <c r="D44" s="178">
        <f t="shared" ref="D44:X44" si="10">D45</f>
        <v>53</v>
      </c>
      <c r="E44" s="169">
        <f t="shared" si="10"/>
        <v>48</v>
      </c>
      <c r="F44" s="170">
        <f t="shared" si="10"/>
        <v>0</v>
      </c>
      <c r="G44" s="169">
        <f t="shared" si="10"/>
        <v>1</v>
      </c>
      <c r="H44" s="169">
        <f t="shared" si="10"/>
        <v>0</v>
      </c>
      <c r="I44" s="169">
        <f t="shared" si="10"/>
        <v>3</v>
      </c>
      <c r="J44" s="169">
        <f t="shared" si="10"/>
        <v>1</v>
      </c>
      <c r="K44" s="169">
        <f t="shared" si="10"/>
        <v>1</v>
      </c>
      <c r="L44" s="169">
        <f t="shared" si="10"/>
        <v>0</v>
      </c>
      <c r="M44" s="169">
        <f t="shared" si="10"/>
        <v>0</v>
      </c>
      <c r="N44" s="169">
        <f t="shared" si="10"/>
        <v>0</v>
      </c>
      <c r="O44" s="169">
        <f t="shared" si="10"/>
        <v>0</v>
      </c>
      <c r="P44" s="169">
        <f t="shared" si="10"/>
        <v>0</v>
      </c>
      <c r="Q44" s="169">
        <f t="shared" si="10"/>
        <v>0</v>
      </c>
      <c r="R44" s="169">
        <f t="shared" si="10"/>
        <v>0</v>
      </c>
      <c r="S44" s="169">
        <f>S45</f>
        <v>2</v>
      </c>
      <c r="T44" s="169">
        <f t="shared" si="10"/>
        <v>0</v>
      </c>
      <c r="U44" s="169">
        <f>U45</f>
        <v>1</v>
      </c>
      <c r="V44" s="169">
        <f t="shared" si="10"/>
        <v>0</v>
      </c>
      <c r="W44" s="169">
        <f t="shared" si="10"/>
        <v>0</v>
      </c>
      <c r="X44" s="169">
        <f t="shared" si="10"/>
        <v>0</v>
      </c>
      <c r="Y44" s="171">
        <f t="shared" si="2"/>
        <v>94.642857142857139</v>
      </c>
      <c r="Z44" s="179">
        <f t="shared" si="3"/>
        <v>0</v>
      </c>
      <c r="AA44" s="253" t="s">
        <v>36</v>
      </c>
      <c r="AB44" s="254"/>
    </row>
    <row r="45" spans="1:28" s="28" customFormat="1" ht="16.5" customHeight="1">
      <c r="A45" s="79"/>
      <c r="B45" s="81" t="s">
        <v>20</v>
      </c>
      <c r="C45" s="176">
        <f>D45+K45+L45+M45+N45+O45+P45+Q45+R45+S45+T45</f>
        <v>56</v>
      </c>
      <c r="D45" s="118">
        <f>SUM(E45:J45)</f>
        <v>53</v>
      </c>
      <c r="E45" s="99">
        <v>48</v>
      </c>
      <c r="F45" s="100">
        <v>0</v>
      </c>
      <c r="G45" s="99">
        <v>1</v>
      </c>
      <c r="H45" s="99">
        <v>0</v>
      </c>
      <c r="I45" s="99">
        <v>3</v>
      </c>
      <c r="J45" s="99">
        <v>1</v>
      </c>
      <c r="K45" s="99">
        <v>1</v>
      </c>
      <c r="L45" s="99">
        <v>0</v>
      </c>
      <c r="M45" s="99">
        <v>0</v>
      </c>
      <c r="N45" s="99">
        <v>0</v>
      </c>
      <c r="O45" s="99">
        <v>0</v>
      </c>
      <c r="P45" s="99">
        <v>0</v>
      </c>
      <c r="Q45" s="99">
        <v>0</v>
      </c>
      <c r="R45" s="99">
        <v>0</v>
      </c>
      <c r="S45" s="99">
        <v>2</v>
      </c>
      <c r="T45" s="99">
        <v>0</v>
      </c>
      <c r="U45" s="99">
        <v>1</v>
      </c>
      <c r="V45" s="99">
        <v>0</v>
      </c>
      <c r="W45" s="99">
        <v>0</v>
      </c>
      <c r="X45" s="99">
        <f>O45+P45+V45+W45</f>
        <v>0</v>
      </c>
      <c r="Y45" s="177">
        <f t="shared" si="2"/>
        <v>94.642857142857139</v>
      </c>
      <c r="Z45" s="165">
        <f t="shared" si="3"/>
        <v>0</v>
      </c>
      <c r="AA45" s="94" t="s">
        <v>20</v>
      </c>
      <c r="AB45" s="93"/>
    </row>
    <row r="46" spans="1:28" s="27" customFormat="1" ht="16.5" customHeight="1">
      <c r="A46" s="234" t="s">
        <v>117</v>
      </c>
      <c r="B46" s="234"/>
      <c r="C46" s="168">
        <f>SUM(C47:C48)</f>
        <v>172</v>
      </c>
      <c r="D46" s="178">
        <f t="shared" ref="D46:W46" si="11">SUM(D47:D48)</f>
        <v>167</v>
      </c>
      <c r="E46" s="169">
        <f t="shared" si="11"/>
        <v>154</v>
      </c>
      <c r="F46" s="170">
        <f t="shared" si="11"/>
        <v>1</v>
      </c>
      <c r="G46" s="169">
        <f t="shared" si="11"/>
        <v>4</v>
      </c>
      <c r="H46" s="169">
        <f t="shared" si="11"/>
        <v>0</v>
      </c>
      <c r="I46" s="169">
        <f t="shared" si="11"/>
        <v>7</v>
      </c>
      <c r="J46" s="169">
        <f t="shared" si="11"/>
        <v>1</v>
      </c>
      <c r="K46" s="169">
        <f t="shared" si="11"/>
        <v>1</v>
      </c>
      <c r="L46" s="169">
        <f t="shared" si="11"/>
        <v>0</v>
      </c>
      <c r="M46" s="169">
        <f t="shared" si="11"/>
        <v>0</v>
      </c>
      <c r="N46" s="169">
        <f t="shared" si="11"/>
        <v>0</v>
      </c>
      <c r="O46" s="169">
        <f t="shared" si="11"/>
        <v>0</v>
      </c>
      <c r="P46" s="169">
        <f t="shared" si="11"/>
        <v>0</v>
      </c>
      <c r="Q46" s="169">
        <f t="shared" si="11"/>
        <v>0</v>
      </c>
      <c r="R46" s="169">
        <f t="shared" si="11"/>
        <v>0</v>
      </c>
      <c r="S46" s="169">
        <f>SUM(S47:S48)</f>
        <v>4</v>
      </c>
      <c r="T46" s="169">
        <f t="shared" si="11"/>
        <v>0</v>
      </c>
      <c r="U46" s="169">
        <f>SUM(U47:U48)</f>
        <v>6</v>
      </c>
      <c r="V46" s="169">
        <f t="shared" si="11"/>
        <v>0</v>
      </c>
      <c r="W46" s="169">
        <f t="shared" si="11"/>
        <v>0</v>
      </c>
      <c r="X46" s="169">
        <f>SUM(X47:X48)</f>
        <v>0</v>
      </c>
      <c r="Y46" s="171">
        <f t="shared" si="2"/>
        <v>97.093023255813947</v>
      </c>
      <c r="Z46" s="179">
        <f t="shared" si="3"/>
        <v>0</v>
      </c>
      <c r="AA46" s="249" t="s">
        <v>117</v>
      </c>
      <c r="AB46" s="252"/>
    </row>
    <row r="47" spans="1:28" s="28" customFormat="1" ht="16.5" customHeight="1">
      <c r="A47" s="79"/>
      <c r="B47" s="81" t="s">
        <v>21</v>
      </c>
      <c r="C47" s="176">
        <f>D47+K47+L47+M47+N47+O47+P47+Q47+R47+S47+T47</f>
        <v>137</v>
      </c>
      <c r="D47" s="118">
        <f>SUM(E47:J47)</f>
        <v>132</v>
      </c>
      <c r="E47" s="99">
        <v>120</v>
      </c>
      <c r="F47" s="100">
        <v>1</v>
      </c>
      <c r="G47" s="99">
        <v>4</v>
      </c>
      <c r="H47" s="99">
        <v>0</v>
      </c>
      <c r="I47" s="99">
        <v>7</v>
      </c>
      <c r="J47" s="99">
        <v>0</v>
      </c>
      <c r="K47" s="99">
        <v>1</v>
      </c>
      <c r="L47" s="99">
        <v>0</v>
      </c>
      <c r="M47" s="99">
        <v>0</v>
      </c>
      <c r="N47" s="99">
        <v>0</v>
      </c>
      <c r="O47" s="99">
        <v>0</v>
      </c>
      <c r="P47" s="99">
        <v>0</v>
      </c>
      <c r="Q47" s="99">
        <v>0</v>
      </c>
      <c r="R47" s="99">
        <v>0</v>
      </c>
      <c r="S47" s="99">
        <v>4</v>
      </c>
      <c r="T47" s="99">
        <v>0</v>
      </c>
      <c r="U47" s="99">
        <v>6</v>
      </c>
      <c r="V47" s="99">
        <v>0</v>
      </c>
      <c r="W47" s="99">
        <v>0</v>
      </c>
      <c r="X47" s="99">
        <f>O47+P47+V47+W47</f>
        <v>0</v>
      </c>
      <c r="Y47" s="177">
        <f t="shared" si="2"/>
        <v>96.350364963503651</v>
      </c>
      <c r="Z47" s="165">
        <f t="shared" si="3"/>
        <v>0</v>
      </c>
      <c r="AA47" s="94" t="s">
        <v>21</v>
      </c>
      <c r="AB47" s="93"/>
    </row>
    <row r="48" spans="1:28" s="28" customFormat="1" ht="16.5" customHeight="1">
      <c r="A48" s="79"/>
      <c r="B48" s="81" t="s">
        <v>22</v>
      </c>
      <c r="C48" s="176">
        <f>D48+K48+L48+M48+N48+O48+P48+Q48+R48+S48+T48</f>
        <v>35</v>
      </c>
      <c r="D48" s="118">
        <f>SUM(E48:J48)</f>
        <v>35</v>
      </c>
      <c r="E48" s="99">
        <v>34</v>
      </c>
      <c r="F48" s="100">
        <v>0</v>
      </c>
      <c r="G48" s="99">
        <v>0</v>
      </c>
      <c r="H48" s="99">
        <v>0</v>
      </c>
      <c r="I48" s="99">
        <v>0</v>
      </c>
      <c r="J48" s="99">
        <v>1</v>
      </c>
      <c r="K48" s="99">
        <v>0</v>
      </c>
      <c r="L48" s="99">
        <v>0</v>
      </c>
      <c r="M48" s="99">
        <v>0</v>
      </c>
      <c r="N48" s="99">
        <v>0</v>
      </c>
      <c r="O48" s="99">
        <v>0</v>
      </c>
      <c r="P48" s="99">
        <v>0</v>
      </c>
      <c r="Q48" s="99">
        <v>0</v>
      </c>
      <c r="R48" s="99">
        <v>0</v>
      </c>
      <c r="S48" s="99">
        <v>0</v>
      </c>
      <c r="T48" s="99">
        <v>0</v>
      </c>
      <c r="U48" s="99">
        <v>0</v>
      </c>
      <c r="V48" s="99">
        <v>0</v>
      </c>
      <c r="W48" s="99">
        <v>0</v>
      </c>
      <c r="X48" s="99">
        <f>O48+P48+V48+W48</f>
        <v>0</v>
      </c>
      <c r="Y48" s="177">
        <f t="shared" si="2"/>
        <v>100</v>
      </c>
      <c r="Z48" s="165">
        <f t="shared" si="3"/>
        <v>0</v>
      </c>
      <c r="AA48" s="94" t="s">
        <v>22</v>
      </c>
      <c r="AB48" s="93"/>
    </row>
    <row r="49" spans="1:28" s="27" customFormat="1" ht="16.5" customHeight="1">
      <c r="A49" s="234" t="s">
        <v>118</v>
      </c>
      <c r="B49" s="234"/>
      <c r="C49" s="168">
        <f>SUM(C50:C52)</f>
        <v>305</v>
      </c>
      <c r="D49" s="178">
        <f t="shared" ref="D49:W49" si="12">SUM(D50:D52)</f>
        <v>302</v>
      </c>
      <c r="E49" s="169">
        <f t="shared" si="12"/>
        <v>260</v>
      </c>
      <c r="F49" s="170">
        <f t="shared" si="12"/>
        <v>11</v>
      </c>
      <c r="G49" s="169">
        <f t="shared" si="12"/>
        <v>11</v>
      </c>
      <c r="H49" s="169">
        <f t="shared" si="12"/>
        <v>0</v>
      </c>
      <c r="I49" s="169">
        <f t="shared" si="12"/>
        <v>8</v>
      </c>
      <c r="J49" s="169">
        <f t="shared" si="12"/>
        <v>12</v>
      </c>
      <c r="K49" s="169">
        <f t="shared" si="12"/>
        <v>0</v>
      </c>
      <c r="L49" s="169">
        <f t="shared" si="12"/>
        <v>0</v>
      </c>
      <c r="M49" s="169">
        <f t="shared" si="12"/>
        <v>0</v>
      </c>
      <c r="N49" s="169">
        <f t="shared" si="12"/>
        <v>0</v>
      </c>
      <c r="O49" s="169">
        <f t="shared" si="12"/>
        <v>0</v>
      </c>
      <c r="P49" s="169">
        <f t="shared" si="12"/>
        <v>0</v>
      </c>
      <c r="Q49" s="169">
        <f t="shared" si="12"/>
        <v>1</v>
      </c>
      <c r="R49" s="169">
        <f t="shared" si="12"/>
        <v>0</v>
      </c>
      <c r="S49" s="169">
        <f>SUM(S50:S52)</f>
        <v>2</v>
      </c>
      <c r="T49" s="169">
        <f t="shared" si="12"/>
        <v>0</v>
      </c>
      <c r="U49" s="169">
        <f>SUM(U50:U52)</f>
        <v>20</v>
      </c>
      <c r="V49" s="169">
        <f t="shared" si="12"/>
        <v>0</v>
      </c>
      <c r="W49" s="169">
        <f t="shared" si="12"/>
        <v>1</v>
      </c>
      <c r="X49" s="169">
        <f>SUM(X50:X52)</f>
        <v>1</v>
      </c>
      <c r="Y49" s="171">
        <f t="shared" si="2"/>
        <v>99.016393442622956</v>
      </c>
      <c r="Z49" s="179">
        <f t="shared" si="3"/>
        <v>0.32786885245901637</v>
      </c>
      <c r="AA49" s="249" t="s">
        <v>118</v>
      </c>
      <c r="AB49" s="252"/>
    </row>
    <row r="50" spans="1:28" s="28" customFormat="1" ht="16.5" customHeight="1">
      <c r="A50" s="79"/>
      <c r="B50" s="81" t="s">
        <v>23</v>
      </c>
      <c r="C50" s="176">
        <f>D50+K50+L50+M50+N50+O50+P50+Q50+R50+S50+T50</f>
        <v>50</v>
      </c>
      <c r="D50" s="118">
        <f>SUM(E50:J50)</f>
        <v>49</v>
      </c>
      <c r="E50" s="99">
        <v>41</v>
      </c>
      <c r="F50" s="100">
        <v>2</v>
      </c>
      <c r="G50" s="99">
        <v>5</v>
      </c>
      <c r="H50" s="99">
        <v>0</v>
      </c>
      <c r="I50" s="99">
        <v>0</v>
      </c>
      <c r="J50" s="99">
        <v>1</v>
      </c>
      <c r="K50" s="99">
        <v>0</v>
      </c>
      <c r="L50" s="99">
        <v>0</v>
      </c>
      <c r="M50" s="99">
        <v>0</v>
      </c>
      <c r="N50" s="99">
        <v>0</v>
      </c>
      <c r="O50" s="99">
        <v>0</v>
      </c>
      <c r="P50" s="99">
        <v>0</v>
      </c>
      <c r="Q50" s="99">
        <v>1</v>
      </c>
      <c r="R50" s="99">
        <v>0</v>
      </c>
      <c r="S50" s="99">
        <v>0</v>
      </c>
      <c r="T50" s="99">
        <v>0</v>
      </c>
      <c r="U50" s="99">
        <v>5</v>
      </c>
      <c r="V50" s="99">
        <v>0</v>
      </c>
      <c r="W50" s="99">
        <v>1</v>
      </c>
      <c r="X50" s="99">
        <f>O50+P50+V50+W50</f>
        <v>1</v>
      </c>
      <c r="Y50" s="177">
        <f t="shared" si="2"/>
        <v>98</v>
      </c>
      <c r="Z50" s="165">
        <f t="shared" si="3"/>
        <v>2</v>
      </c>
      <c r="AA50" s="94" t="s">
        <v>23</v>
      </c>
      <c r="AB50" s="93"/>
    </row>
    <row r="51" spans="1:28" s="28" customFormat="1" ht="16.5" customHeight="1">
      <c r="A51" s="79"/>
      <c r="B51" s="81" t="s">
        <v>24</v>
      </c>
      <c r="C51" s="176">
        <f>D51+K51+L51+M51+N51+O51+P51+Q51+R51+S51+T51</f>
        <v>67</v>
      </c>
      <c r="D51" s="118">
        <f>SUM(E51:J51)</f>
        <v>66</v>
      </c>
      <c r="E51" s="99">
        <v>51</v>
      </c>
      <c r="F51" s="100">
        <v>6</v>
      </c>
      <c r="G51" s="99">
        <v>3</v>
      </c>
      <c r="H51" s="99">
        <v>0</v>
      </c>
      <c r="I51" s="99">
        <v>2</v>
      </c>
      <c r="J51" s="99">
        <v>4</v>
      </c>
      <c r="K51" s="99">
        <v>0</v>
      </c>
      <c r="L51" s="99">
        <v>0</v>
      </c>
      <c r="M51" s="99">
        <v>0</v>
      </c>
      <c r="N51" s="99">
        <v>0</v>
      </c>
      <c r="O51" s="99">
        <v>0</v>
      </c>
      <c r="P51" s="99">
        <v>0</v>
      </c>
      <c r="Q51" s="99">
        <v>0</v>
      </c>
      <c r="R51" s="99">
        <v>0</v>
      </c>
      <c r="S51" s="99">
        <v>1</v>
      </c>
      <c r="T51" s="99">
        <v>0</v>
      </c>
      <c r="U51" s="99">
        <v>4</v>
      </c>
      <c r="V51" s="99">
        <v>0</v>
      </c>
      <c r="W51" s="99">
        <v>0</v>
      </c>
      <c r="X51" s="99">
        <f>O51+P51+V51+W51</f>
        <v>0</v>
      </c>
      <c r="Y51" s="177">
        <f t="shared" si="2"/>
        <v>98.507462686567166</v>
      </c>
      <c r="Z51" s="165">
        <f t="shared" si="3"/>
        <v>0</v>
      </c>
      <c r="AA51" s="94" t="s">
        <v>24</v>
      </c>
      <c r="AB51" s="93"/>
    </row>
    <row r="52" spans="1:28" s="28" customFormat="1" ht="16.5" customHeight="1">
      <c r="A52" s="79"/>
      <c r="B52" s="81" t="s">
        <v>25</v>
      </c>
      <c r="C52" s="176">
        <f>D52+K52+L52+M52+N52+O52+P52+Q52+R52+S52+T52</f>
        <v>188</v>
      </c>
      <c r="D52" s="118">
        <f>SUM(E52:J52)</f>
        <v>187</v>
      </c>
      <c r="E52" s="99">
        <v>168</v>
      </c>
      <c r="F52" s="100">
        <v>3</v>
      </c>
      <c r="G52" s="99">
        <v>3</v>
      </c>
      <c r="H52" s="99">
        <v>0</v>
      </c>
      <c r="I52" s="99">
        <v>6</v>
      </c>
      <c r="J52" s="99">
        <v>7</v>
      </c>
      <c r="K52" s="99">
        <v>0</v>
      </c>
      <c r="L52" s="99">
        <v>0</v>
      </c>
      <c r="M52" s="99">
        <v>0</v>
      </c>
      <c r="N52" s="99">
        <v>0</v>
      </c>
      <c r="O52" s="99">
        <v>0</v>
      </c>
      <c r="P52" s="99">
        <v>0</v>
      </c>
      <c r="Q52" s="99">
        <v>0</v>
      </c>
      <c r="R52" s="99">
        <v>0</v>
      </c>
      <c r="S52" s="99">
        <v>1</v>
      </c>
      <c r="T52" s="99">
        <v>0</v>
      </c>
      <c r="U52" s="99">
        <v>11</v>
      </c>
      <c r="V52" s="99">
        <v>0</v>
      </c>
      <c r="W52" s="99">
        <v>0</v>
      </c>
      <c r="X52" s="99">
        <f>O52+P52+V52+W52</f>
        <v>0</v>
      </c>
      <c r="Y52" s="177">
        <f t="shared" si="2"/>
        <v>99.468085106382972</v>
      </c>
      <c r="Z52" s="165">
        <f t="shared" si="3"/>
        <v>0</v>
      </c>
      <c r="AA52" s="94" t="s">
        <v>25</v>
      </c>
      <c r="AB52" s="93"/>
    </row>
    <row r="53" spans="1:28" s="27" customFormat="1" ht="16.5" customHeight="1">
      <c r="A53" s="234" t="s">
        <v>119</v>
      </c>
      <c r="B53" s="234"/>
      <c r="C53" s="168">
        <f t="shared" ref="C53:W53" si="13">SUM(C54:C56)</f>
        <v>215</v>
      </c>
      <c r="D53" s="178">
        <f t="shared" si="13"/>
        <v>212</v>
      </c>
      <c r="E53" s="169">
        <f t="shared" si="13"/>
        <v>190</v>
      </c>
      <c r="F53" s="170">
        <f t="shared" si="13"/>
        <v>2</v>
      </c>
      <c r="G53" s="169">
        <f t="shared" si="13"/>
        <v>12</v>
      </c>
      <c r="H53" s="169">
        <f t="shared" si="13"/>
        <v>0</v>
      </c>
      <c r="I53" s="169">
        <f t="shared" si="13"/>
        <v>2</v>
      </c>
      <c r="J53" s="169">
        <f t="shared" si="13"/>
        <v>6</v>
      </c>
      <c r="K53" s="169">
        <f t="shared" si="13"/>
        <v>0</v>
      </c>
      <c r="L53" s="169">
        <f t="shared" si="13"/>
        <v>0</v>
      </c>
      <c r="M53" s="169">
        <f t="shared" si="13"/>
        <v>0</v>
      </c>
      <c r="N53" s="169">
        <f t="shared" si="13"/>
        <v>0</v>
      </c>
      <c r="O53" s="169">
        <f t="shared" si="13"/>
        <v>0</v>
      </c>
      <c r="P53" s="169">
        <f t="shared" si="13"/>
        <v>0</v>
      </c>
      <c r="Q53" s="169">
        <f t="shared" si="13"/>
        <v>0</v>
      </c>
      <c r="R53" s="169">
        <f t="shared" si="13"/>
        <v>0</v>
      </c>
      <c r="S53" s="169">
        <f>SUM(S54:S56)</f>
        <v>3</v>
      </c>
      <c r="T53" s="169">
        <f t="shared" si="13"/>
        <v>0</v>
      </c>
      <c r="U53" s="169">
        <f>SUM(U54:U56)</f>
        <v>13</v>
      </c>
      <c r="V53" s="169">
        <f t="shared" si="13"/>
        <v>0</v>
      </c>
      <c r="W53" s="169">
        <f t="shared" si="13"/>
        <v>0</v>
      </c>
      <c r="X53" s="169">
        <f>SUM(X54:X56)</f>
        <v>0</v>
      </c>
      <c r="Y53" s="171">
        <f t="shared" si="2"/>
        <v>98.604651162790702</v>
      </c>
      <c r="Z53" s="179">
        <f t="shared" si="3"/>
        <v>0</v>
      </c>
      <c r="AA53" s="249" t="s">
        <v>119</v>
      </c>
      <c r="AB53" s="252"/>
    </row>
    <row r="54" spans="1:28" s="28" customFormat="1" ht="16.5" customHeight="1">
      <c r="A54" s="79"/>
      <c r="B54" s="81" t="s">
        <v>26</v>
      </c>
      <c r="C54" s="176">
        <f>D54+K54+L54+M54+N54+O54+P54+Q54+R54+S54+T54</f>
        <v>144</v>
      </c>
      <c r="D54" s="118">
        <f>SUM(E54:J54)</f>
        <v>142</v>
      </c>
      <c r="E54" s="99">
        <v>126</v>
      </c>
      <c r="F54" s="100">
        <v>1</v>
      </c>
      <c r="G54" s="99">
        <v>10</v>
      </c>
      <c r="H54" s="99">
        <v>0</v>
      </c>
      <c r="I54" s="99">
        <v>0</v>
      </c>
      <c r="J54" s="99">
        <v>5</v>
      </c>
      <c r="K54" s="99">
        <v>0</v>
      </c>
      <c r="L54" s="99">
        <v>0</v>
      </c>
      <c r="M54" s="99">
        <v>0</v>
      </c>
      <c r="N54" s="99">
        <v>0</v>
      </c>
      <c r="O54" s="99">
        <v>0</v>
      </c>
      <c r="P54" s="99">
        <v>0</v>
      </c>
      <c r="Q54" s="99">
        <v>0</v>
      </c>
      <c r="R54" s="99">
        <v>0</v>
      </c>
      <c r="S54" s="99">
        <v>2</v>
      </c>
      <c r="T54" s="99">
        <v>0</v>
      </c>
      <c r="U54" s="99">
        <v>12</v>
      </c>
      <c r="V54" s="99">
        <v>0</v>
      </c>
      <c r="W54" s="99">
        <v>0</v>
      </c>
      <c r="X54" s="99">
        <f>O54+P54+V54+W54</f>
        <v>0</v>
      </c>
      <c r="Y54" s="177">
        <f t="shared" si="2"/>
        <v>98.611111111111114</v>
      </c>
      <c r="Z54" s="165">
        <f t="shared" si="3"/>
        <v>0</v>
      </c>
      <c r="AA54" s="94" t="s">
        <v>26</v>
      </c>
      <c r="AB54" s="93"/>
    </row>
    <row r="55" spans="1:28" s="28" customFormat="1" ht="16.5" customHeight="1">
      <c r="A55" s="79"/>
      <c r="B55" s="81" t="s">
        <v>27</v>
      </c>
      <c r="C55" s="176">
        <f>D55+K55+L55+M55+N55+O55+P55+Q55+R55+S55+T55</f>
        <v>38</v>
      </c>
      <c r="D55" s="118">
        <f>SUM(E55:J55)</f>
        <v>38</v>
      </c>
      <c r="E55" s="99">
        <v>33</v>
      </c>
      <c r="F55" s="100">
        <v>1</v>
      </c>
      <c r="G55" s="99">
        <v>1</v>
      </c>
      <c r="H55" s="99">
        <v>0</v>
      </c>
      <c r="I55" s="99">
        <v>2</v>
      </c>
      <c r="J55" s="99">
        <v>1</v>
      </c>
      <c r="K55" s="99">
        <v>0</v>
      </c>
      <c r="L55" s="99">
        <v>0</v>
      </c>
      <c r="M55" s="99">
        <v>0</v>
      </c>
      <c r="N55" s="99">
        <v>0</v>
      </c>
      <c r="O55" s="99">
        <v>0</v>
      </c>
      <c r="P55" s="99">
        <v>0</v>
      </c>
      <c r="Q55" s="99">
        <v>0</v>
      </c>
      <c r="R55" s="99">
        <v>0</v>
      </c>
      <c r="S55" s="99">
        <v>0</v>
      </c>
      <c r="T55" s="99">
        <v>0</v>
      </c>
      <c r="U55" s="99">
        <v>1</v>
      </c>
      <c r="V55" s="99">
        <v>0</v>
      </c>
      <c r="W55" s="99">
        <v>0</v>
      </c>
      <c r="X55" s="99">
        <f>O55+P55+V55+W55</f>
        <v>0</v>
      </c>
      <c r="Y55" s="177">
        <f t="shared" si="2"/>
        <v>100</v>
      </c>
      <c r="Z55" s="165">
        <f t="shared" si="3"/>
        <v>0</v>
      </c>
      <c r="AA55" s="94" t="s">
        <v>27</v>
      </c>
      <c r="AB55" s="93"/>
    </row>
    <row r="56" spans="1:28" s="28" customFormat="1" ht="16.5" customHeight="1">
      <c r="A56" s="79"/>
      <c r="B56" s="81" t="s">
        <v>28</v>
      </c>
      <c r="C56" s="176">
        <f>D56+K56+L56+M56+N56+O56+P56+Q56+R56+S56+T56</f>
        <v>33</v>
      </c>
      <c r="D56" s="118">
        <f>SUM(E56:J56)</f>
        <v>32</v>
      </c>
      <c r="E56" s="99">
        <v>31</v>
      </c>
      <c r="F56" s="100">
        <v>0</v>
      </c>
      <c r="G56" s="99">
        <v>1</v>
      </c>
      <c r="H56" s="99">
        <v>0</v>
      </c>
      <c r="I56" s="99">
        <v>0</v>
      </c>
      <c r="J56" s="99">
        <v>0</v>
      </c>
      <c r="K56" s="99">
        <v>0</v>
      </c>
      <c r="L56" s="99">
        <v>0</v>
      </c>
      <c r="M56" s="99">
        <v>0</v>
      </c>
      <c r="N56" s="99">
        <v>0</v>
      </c>
      <c r="O56" s="99">
        <v>0</v>
      </c>
      <c r="P56" s="99">
        <v>0</v>
      </c>
      <c r="Q56" s="99">
        <v>0</v>
      </c>
      <c r="R56" s="99">
        <v>0</v>
      </c>
      <c r="S56" s="99">
        <v>1</v>
      </c>
      <c r="T56" s="99">
        <v>0</v>
      </c>
      <c r="U56" s="99">
        <v>0</v>
      </c>
      <c r="V56" s="99">
        <v>0</v>
      </c>
      <c r="W56" s="99">
        <v>0</v>
      </c>
      <c r="X56" s="99">
        <f>O56+P56+V56+W56</f>
        <v>0</v>
      </c>
      <c r="Y56" s="177">
        <f t="shared" si="2"/>
        <v>96.969696969696969</v>
      </c>
      <c r="Z56" s="165">
        <f t="shared" si="3"/>
        <v>0</v>
      </c>
      <c r="AA56" s="94" t="s">
        <v>28</v>
      </c>
      <c r="AB56" s="93"/>
    </row>
    <row r="57" spans="1:28" s="29" customFormat="1" ht="16.5" customHeight="1">
      <c r="A57" s="234" t="s">
        <v>120</v>
      </c>
      <c r="B57" s="234"/>
      <c r="C57" s="168">
        <f>SUM(C58:C59)</f>
        <v>89</v>
      </c>
      <c r="D57" s="178">
        <f t="shared" ref="D57:W57" si="14">SUM(D58:D59)</f>
        <v>87</v>
      </c>
      <c r="E57" s="169">
        <f t="shared" si="14"/>
        <v>82</v>
      </c>
      <c r="F57" s="170">
        <f t="shared" si="14"/>
        <v>0</v>
      </c>
      <c r="G57" s="169">
        <f t="shared" si="14"/>
        <v>1</v>
      </c>
      <c r="H57" s="169">
        <f t="shared" si="14"/>
        <v>0</v>
      </c>
      <c r="I57" s="169">
        <f t="shared" si="14"/>
        <v>0</v>
      </c>
      <c r="J57" s="169">
        <f t="shared" si="14"/>
        <v>4</v>
      </c>
      <c r="K57" s="169">
        <f t="shared" si="14"/>
        <v>1</v>
      </c>
      <c r="L57" s="169">
        <f t="shared" si="14"/>
        <v>0</v>
      </c>
      <c r="M57" s="169">
        <f t="shared" si="14"/>
        <v>0</v>
      </c>
      <c r="N57" s="169">
        <f t="shared" si="14"/>
        <v>0</v>
      </c>
      <c r="O57" s="169">
        <f t="shared" si="14"/>
        <v>0</v>
      </c>
      <c r="P57" s="169">
        <f t="shared" si="14"/>
        <v>0</v>
      </c>
      <c r="Q57" s="169">
        <f t="shared" si="14"/>
        <v>0</v>
      </c>
      <c r="R57" s="169">
        <f t="shared" si="14"/>
        <v>0</v>
      </c>
      <c r="S57" s="169">
        <f>SUM(S58:S59)</f>
        <v>1</v>
      </c>
      <c r="T57" s="169">
        <f t="shared" si="14"/>
        <v>0</v>
      </c>
      <c r="U57" s="169">
        <f>SUM(U58:U59)</f>
        <v>5</v>
      </c>
      <c r="V57" s="169">
        <f t="shared" si="14"/>
        <v>1</v>
      </c>
      <c r="W57" s="169">
        <f t="shared" si="14"/>
        <v>0</v>
      </c>
      <c r="X57" s="169">
        <f>SUM(X58:X59)</f>
        <v>1</v>
      </c>
      <c r="Y57" s="171">
        <f t="shared" si="2"/>
        <v>97.752808988764045</v>
      </c>
      <c r="Z57" s="179">
        <f t="shared" si="3"/>
        <v>1.1235955056179776</v>
      </c>
      <c r="AA57" s="249" t="s">
        <v>120</v>
      </c>
      <c r="AB57" s="252"/>
    </row>
    <row r="58" spans="1:28" s="28" customFormat="1" ht="16.5" customHeight="1">
      <c r="A58" s="79"/>
      <c r="B58" s="81" t="s">
        <v>29</v>
      </c>
      <c r="C58" s="176">
        <f>D58+K58+L58+M58+N58+O58+P58+Q58+R58+S58+T58</f>
        <v>0</v>
      </c>
      <c r="D58" s="118">
        <f>SUM(E58:J58)</f>
        <v>0</v>
      </c>
      <c r="E58" s="99">
        <v>0</v>
      </c>
      <c r="F58" s="100">
        <v>0</v>
      </c>
      <c r="G58" s="99">
        <v>0</v>
      </c>
      <c r="H58" s="99">
        <v>0</v>
      </c>
      <c r="I58" s="99">
        <v>0</v>
      </c>
      <c r="J58" s="99">
        <v>0</v>
      </c>
      <c r="K58" s="99">
        <v>0</v>
      </c>
      <c r="L58" s="99">
        <v>0</v>
      </c>
      <c r="M58" s="99">
        <v>0</v>
      </c>
      <c r="N58" s="99">
        <v>0</v>
      </c>
      <c r="O58" s="99">
        <v>0</v>
      </c>
      <c r="P58" s="99">
        <v>0</v>
      </c>
      <c r="Q58" s="99">
        <v>0</v>
      </c>
      <c r="R58" s="99">
        <v>0</v>
      </c>
      <c r="S58" s="99">
        <v>0</v>
      </c>
      <c r="T58" s="99">
        <v>0</v>
      </c>
      <c r="U58" s="99">
        <v>0</v>
      </c>
      <c r="V58" s="99">
        <v>0</v>
      </c>
      <c r="W58" s="99">
        <v>0</v>
      </c>
      <c r="X58" s="99">
        <f>O58+P58+V58+W58</f>
        <v>0</v>
      </c>
      <c r="Y58" s="177">
        <v>0</v>
      </c>
      <c r="Z58" s="165">
        <v>0</v>
      </c>
      <c r="AA58" s="94" t="s">
        <v>29</v>
      </c>
      <c r="AB58" s="93"/>
    </row>
    <row r="59" spans="1:28" s="30" customFormat="1" ht="16.5" customHeight="1">
      <c r="A59" s="79"/>
      <c r="B59" s="81" t="s">
        <v>37</v>
      </c>
      <c r="C59" s="176">
        <f>D59+K59+L59+M59+N59+O59+P59+Q59+R59+S59+T59</f>
        <v>89</v>
      </c>
      <c r="D59" s="118">
        <f>SUM(E59:J59)</f>
        <v>87</v>
      </c>
      <c r="E59" s="99">
        <v>82</v>
      </c>
      <c r="F59" s="100">
        <v>0</v>
      </c>
      <c r="G59" s="99">
        <v>1</v>
      </c>
      <c r="H59" s="99">
        <v>0</v>
      </c>
      <c r="I59" s="99">
        <v>0</v>
      </c>
      <c r="J59" s="99">
        <v>4</v>
      </c>
      <c r="K59" s="99">
        <v>1</v>
      </c>
      <c r="L59" s="99">
        <v>0</v>
      </c>
      <c r="M59" s="99">
        <v>0</v>
      </c>
      <c r="N59" s="99">
        <v>0</v>
      </c>
      <c r="O59" s="99">
        <v>0</v>
      </c>
      <c r="P59" s="99">
        <v>0</v>
      </c>
      <c r="Q59" s="99">
        <v>0</v>
      </c>
      <c r="R59" s="99">
        <v>0</v>
      </c>
      <c r="S59" s="99">
        <v>1</v>
      </c>
      <c r="T59" s="99">
        <v>0</v>
      </c>
      <c r="U59" s="99">
        <v>5</v>
      </c>
      <c r="V59" s="99">
        <v>1</v>
      </c>
      <c r="W59" s="99">
        <v>0</v>
      </c>
      <c r="X59" s="99">
        <f>O59+P59+V59+W59</f>
        <v>1</v>
      </c>
      <c r="Y59" s="177">
        <f t="shared" si="2"/>
        <v>97.752808988764045</v>
      </c>
      <c r="Z59" s="165">
        <f t="shared" si="3"/>
        <v>1.1235955056179776</v>
      </c>
      <c r="AA59" s="94" t="s">
        <v>37</v>
      </c>
      <c r="AB59" s="93"/>
    </row>
    <row r="60" spans="1:28" s="27" customFormat="1" ht="16.5" customHeight="1">
      <c r="A60" s="234" t="s">
        <v>121</v>
      </c>
      <c r="B60" s="257"/>
      <c r="C60" s="168">
        <f>SUM(C61:C62)</f>
        <v>144</v>
      </c>
      <c r="D60" s="178">
        <f t="shared" ref="D60:W60" si="15">SUM(D61:D62)</f>
        <v>142</v>
      </c>
      <c r="E60" s="169">
        <f t="shared" si="15"/>
        <v>127</v>
      </c>
      <c r="F60" s="170">
        <f t="shared" si="15"/>
        <v>6</v>
      </c>
      <c r="G60" s="169">
        <f t="shared" si="15"/>
        <v>4</v>
      </c>
      <c r="H60" s="169">
        <f t="shared" si="15"/>
        <v>0</v>
      </c>
      <c r="I60" s="169">
        <f t="shared" si="15"/>
        <v>1</v>
      </c>
      <c r="J60" s="169">
        <f t="shared" si="15"/>
        <v>4</v>
      </c>
      <c r="K60" s="169">
        <f t="shared" si="15"/>
        <v>0</v>
      </c>
      <c r="L60" s="169">
        <f t="shared" si="15"/>
        <v>0</v>
      </c>
      <c r="M60" s="169">
        <f t="shared" si="15"/>
        <v>0</v>
      </c>
      <c r="N60" s="169">
        <f t="shared" si="15"/>
        <v>0</v>
      </c>
      <c r="O60" s="169">
        <f t="shared" si="15"/>
        <v>0</v>
      </c>
      <c r="P60" s="169">
        <f t="shared" si="15"/>
        <v>0</v>
      </c>
      <c r="Q60" s="169">
        <f t="shared" si="15"/>
        <v>0</v>
      </c>
      <c r="R60" s="169">
        <f t="shared" si="15"/>
        <v>0</v>
      </c>
      <c r="S60" s="169">
        <f>SUM(S61:S62)</f>
        <v>2</v>
      </c>
      <c r="T60" s="169">
        <f t="shared" si="15"/>
        <v>0</v>
      </c>
      <c r="U60" s="169">
        <f>SUM(U61:U62)</f>
        <v>6</v>
      </c>
      <c r="V60" s="169">
        <f t="shared" si="15"/>
        <v>0</v>
      </c>
      <c r="W60" s="169">
        <f t="shared" si="15"/>
        <v>0</v>
      </c>
      <c r="X60" s="169">
        <f>SUM(X61:X62)</f>
        <v>0</v>
      </c>
      <c r="Y60" s="171">
        <f t="shared" si="2"/>
        <v>98.611111111111114</v>
      </c>
      <c r="Z60" s="179">
        <f t="shared" si="3"/>
        <v>0</v>
      </c>
      <c r="AA60" s="249" t="s">
        <v>121</v>
      </c>
      <c r="AB60" s="250"/>
    </row>
    <row r="61" spans="1:28" s="28" customFormat="1" ht="16.5" customHeight="1">
      <c r="A61" s="82"/>
      <c r="B61" s="81" t="s">
        <v>30</v>
      </c>
      <c r="C61" s="176">
        <f>D61+K61+L61+M61+N61+O61+P61+Q61+R61+S61+T61</f>
        <v>51</v>
      </c>
      <c r="D61" s="118">
        <f>SUM(E61:J61)</f>
        <v>50</v>
      </c>
      <c r="E61" s="99">
        <v>47</v>
      </c>
      <c r="F61" s="100">
        <v>1</v>
      </c>
      <c r="G61" s="99">
        <v>2</v>
      </c>
      <c r="H61" s="99">
        <v>0</v>
      </c>
      <c r="I61" s="99">
        <v>0</v>
      </c>
      <c r="J61" s="99">
        <v>0</v>
      </c>
      <c r="K61" s="99">
        <v>0</v>
      </c>
      <c r="L61" s="99">
        <v>0</v>
      </c>
      <c r="M61" s="99">
        <v>0</v>
      </c>
      <c r="N61" s="99">
        <v>0</v>
      </c>
      <c r="O61" s="99">
        <v>0</v>
      </c>
      <c r="P61" s="99">
        <v>0</v>
      </c>
      <c r="Q61" s="99">
        <v>0</v>
      </c>
      <c r="R61" s="99">
        <v>0</v>
      </c>
      <c r="S61" s="99">
        <v>1</v>
      </c>
      <c r="T61" s="99">
        <v>0</v>
      </c>
      <c r="U61" s="99">
        <v>4</v>
      </c>
      <c r="V61" s="99">
        <v>0</v>
      </c>
      <c r="W61" s="99">
        <v>0</v>
      </c>
      <c r="X61" s="99">
        <f>O61+P61+V61+W61</f>
        <v>0</v>
      </c>
      <c r="Y61" s="177">
        <f t="shared" si="2"/>
        <v>98.039215686274503</v>
      </c>
      <c r="Z61" s="165">
        <f t="shared" si="3"/>
        <v>0</v>
      </c>
      <c r="AA61" s="94" t="s">
        <v>30</v>
      </c>
      <c r="AB61" s="93"/>
    </row>
    <row r="62" spans="1:28" s="28" customFormat="1" ht="16.5" customHeight="1">
      <c r="A62" s="82"/>
      <c r="B62" s="81" t="s">
        <v>74</v>
      </c>
      <c r="C62" s="176">
        <f>D62+K62+L62+M62+N62+O62+P62+Q62+R62+S62+T62</f>
        <v>93</v>
      </c>
      <c r="D62" s="118">
        <f>SUM(E62:J62)</f>
        <v>92</v>
      </c>
      <c r="E62" s="99">
        <v>80</v>
      </c>
      <c r="F62" s="100">
        <v>5</v>
      </c>
      <c r="G62" s="99">
        <v>2</v>
      </c>
      <c r="H62" s="99">
        <v>0</v>
      </c>
      <c r="I62" s="99">
        <v>1</v>
      </c>
      <c r="J62" s="99">
        <v>4</v>
      </c>
      <c r="K62" s="99">
        <v>0</v>
      </c>
      <c r="L62" s="99">
        <v>0</v>
      </c>
      <c r="M62" s="99">
        <v>0</v>
      </c>
      <c r="N62" s="99">
        <v>0</v>
      </c>
      <c r="O62" s="99">
        <v>0</v>
      </c>
      <c r="P62" s="99">
        <v>0</v>
      </c>
      <c r="Q62" s="99">
        <v>0</v>
      </c>
      <c r="R62" s="99">
        <v>0</v>
      </c>
      <c r="S62" s="99">
        <v>1</v>
      </c>
      <c r="T62" s="99">
        <v>0</v>
      </c>
      <c r="U62" s="99">
        <v>2</v>
      </c>
      <c r="V62" s="99">
        <v>0</v>
      </c>
      <c r="W62" s="99">
        <v>0</v>
      </c>
      <c r="X62" s="99">
        <f>O62+P62+V62+W62</f>
        <v>0</v>
      </c>
      <c r="Y62" s="177">
        <f t="shared" si="2"/>
        <v>98.924731182795696</v>
      </c>
      <c r="Z62" s="165">
        <f t="shared" si="3"/>
        <v>0</v>
      </c>
      <c r="AA62" s="94" t="s">
        <v>74</v>
      </c>
      <c r="AB62" s="93"/>
    </row>
    <row r="63" spans="1:28" s="27" customFormat="1" ht="16.5" customHeight="1">
      <c r="A63" s="234" t="s">
        <v>122</v>
      </c>
      <c r="B63" s="234"/>
      <c r="C63" s="168">
        <f>C64</f>
        <v>19</v>
      </c>
      <c r="D63" s="178">
        <f t="shared" ref="D63:X63" si="16">D64</f>
        <v>19</v>
      </c>
      <c r="E63" s="169">
        <f t="shared" si="16"/>
        <v>17</v>
      </c>
      <c r="F63" s="170">
        <f t="shared" si="16"/>
        <v>1</v>
      </c>
      <c r="G63" s="169">
        <f t="shared" si="16"/>
        <v>0</v>
      </c>
      <c r="H63" s="169">
        <f t="shared" si="16"/>
        <v>0</v>
      </c>
      <c r="I63" s="169">
        <f t="shared" si="16"/>
        <v>0</v>
      </c>
      <c r="J63" s="169">
        <f t="shared" si="16"/>
        <v>1</v>
      </c>
      <c r="K63" s="169">
        <f t="shared" si="16"/>
        <v>0</v>
      </c>
      <c r="L63" s="169">
        <f t="shared" si="16"/>
        <v>0</v>
      </c>
      <c r="M63" s="169">
        <f t="shared" si="16"/>
        <v>0</v>
      </c>
      <c r="N63" s="169">
        <f t="shared" si="16"/>
        <v>0</v>
      </c>
      <c r="O63" s="169">
        <f t="shared" si="16"/>
        <v>0</v>
      </c>
      <c r="P63" s="169">
        <f t="shared" si="16"/>
        <v>0</v>
      </c>
      <c r="Q63" s="169">
        <f t="shared" si="16"/>
        <v>0</v>
      </c>
      <c r="R63" s="169">
        <f t="shared" si="16"/>
        <v>0</v>
      </c>
      <c r="S63" s="169">
        <f>S64</f>
        <v>0</v>
      </c>
      <c r="T63" s="169">
        <f t="shared" si="16"/>
        <v>0</v>
      </c>
      <c r="U63" s="169">
        <f>U64</f>
        <v>0</v>
      </c>
      <c r="V63" s="169">
        <f t="shared" si="16"/>
        <v>0</v>
      </c>
      <c r="W63" s="169">
        <f t="shared" si="16"/>
        <v>0</v>
      </c>
      <c r="X63" s="169">
        <f t="shared" si="16"/>
        <v>0</v>
      </c>
      <c r="Y63" s="171">
        <f t="shared" si="2"/>
        <v>100</v>
      </c>
      <c r="Z63" s="179">
        <f t="shared" si="3"/>
        <v>0</v>
      </c>
      <c r="AA63" s="249" t="s">
        <v>85</v>
      </c>
      <c r="AB63" s="252"/>
    </row>
    <row r="64" spans="1:28" s="28" customFormat="1" ht="16.5" customHeight="1">
      <c r="A64" s="82"/>
      <c r="B64" s="81" t="s">
        <v>31</v>
      </c>
      <c r="C64" s="176">
        <f>D64+K64+L64+M64+N64+O64+P64+Q64+R64+S64+T64</f>
        <v>19</v>
      </c>
      <c r="D64" s="118">
        <f>SUM(E64:J64)</f>
        <v>19</v>
      </c>
      <c r="E64" s="99">
        <v>17</v>
      </c>
      <c r="F64" s="100">
        <v>1</v>
      </c>
      <c r="G64" s="99">
        <v>0</v>
      </c>
      <c r="H64" s="99">
        <v>0</v>
      </c>
      <c r="I64" s="99">
        <v>0</v>
      </c>
      <c r="J64" s="99">
        <v>1</v>
      </c>
      <c r="K64" s="99">
        <v>0</v>
      </c>
      <c r="L64" s="99">
        <v>0</v>
      </c>
      <c r="M64" s="99">
        <v>0</v>
      </c>
      <c r="N64" s="99">
        <v>0</v>
      </c>
      <c r="O64" s="99">
        <v>0</v>
      </c>
      <c r="P64" s="99">
        <v>0</v>
      </c>
      <c r="Q64" s="99">
        <v>0</v>
      </c>
      <c r="R64" s="99">
        <v>0</v>
      </c>
      <c r="S64" s="99">
        <v>0</v>
      </c>
      <c r="T64" s="99">
        <v>0</v>
      </c>
      <c r="U64" s="99">
        <v>0</v>
      </c>
      <c r="V64" s="99">
        <v>0</v>
      </c>
      <c r="W64" s="99">
        <v>0</v>
      </c>
      <c r="X64" s="99">
        <f>O64+P64+V64+W64</f>
        <v>0</v>
      </c>
      <c r="Y64" s="177">
        <f t="shared" si="2"/>
        <v>100</v>
      </c>
      <c r="Z64" s="165">
        <f t="shared" si="3"/>
        <v>0</v>
      </c>
      <c r="AA64" s="94" t="s">
        <v>31</v>
      </c>
      <c r="AB64" s="93"/>
    </row>
    <row r="65" spans="1:28" s="29" customFormat="1" ht="16.5" customHeight="1">
      <c r="A65" s="234" t="s">
        <v>86</v>
      </c>
      <c r="B65" s="257"/>
      <c r="C65" s="168">
        <f>C66</f>
        <v>36</v>
      </c>
      <c r="D65" s="178">
        <f t="shared" ref="D65:X65" si="17">D66</f>
        <v>36</v>
      </c>
      <c r="E65" s="169">
        <f t="shared" si="17"/>
        <v>33</v>
      </c>
      <c r="F65" s="170">
        <f t="shared" si="17"/>
        <v>0</v>
      </c>
      <c r="G65" s="169">
        <f t="shared" si="17"/>
        <v>2</v>
      </c>
      <c r="H65" s="169">
        <f t="shared" si="17"/>
        <v>0</v>
      </c>
      <c r="I65" s="169">
        <f t="shared" si="17"/>
        <v>0</v>
      </c>
      <c r="J65" s="169">
        <f t="shared" si="17"/>
        <v>1</v>
      </c>
      <c r="K65" s="169">
        <f t="shared" si="17"/>
        <v>0</v>
      </c>
      <c r="L65" s="169">
        <f t="shared" si="17"/>
        <v>0</v>
      </c>
      <c r="M65" s="169">
        <f t="shared" si="17"/>
        <v>0</v>
      </c>
      <c r="N65" s="169">
        <f t="shared" si="17"/>
        <v>0</v>
      </c>
      <c r="O65" s="169">
        <f t="shared" si="17"/>
        <v>0</v>
      </c>
      <c r="P65" s="169">
        <f t="shared" si="17"/>
        <v>0</v>
      </c>
      <c r="Q65" s="169">
        <f t="shared" si="17"/>
        <v>0</v>
      </c>
      <c r="R65" s="169">
        <f t="shared" si="17"/>
        <v>0</v>
      </c>
      <c r="S65" s="169">
        <f>S66</f>
        <v>0</v>
      </c>
      <c r="T65" s="169">
        <f t="shared" si="17"/>
        <v>0</v>
      </c>
      <c r="U65" s="169">
        <f>U66</f>
        <v>1</v>
      </c>
      <c r="V65" s="169">
        <f t="shared" si="17"/>
        <v>0</v>
      </c>
      <c r="W65" s="169">
        <f t="shared" si="17"/>
        <v>0</v>
      </c>
      <c r="X65" s="169">
        <f t="shared" si="17"/>
        <v>0</v>
      </c>
      <c r="Y65" s="171">
        <f t="shared" si="2"/>
        <v>100</v>
      </c>
      <c r="Z65" s="179">
        <f t="shared" si="3"/>
        <v>0</v>
      </c>
      <c r="AA65" s="249" t="s">
        <v>86</v>
      </c>
      <c r="AB65" s="250"/>
    </row>
    <row r="66" spans="1:28" s="30" customFormat="1" ht="16.5" customHeight="1">
      <c r="A66" s="82"/>
      <c r="B66" s="81" t="s">
        <v>75</v>
      </c>
      <c r="C66" s="176">
        <f>D66+K66+L66+M66+N66+O66+P66+Q66+R66+S66+T66</f>
        <v>36</v>
      </c>
      <c r="D66" s="118">
        <f>SUM(E66:J66)</f>
        <v>36</v>
      </c>
      <c r="E66" s="99">
        <v>33</v>
      </c>
      <c r="F66" s="100">
        <v>0</v>
      </c>
      <c r="G66" s="99">
        <v>2</v>
      </c>
      <c r="H66" s="99">
        <v>0</v>
      </c>
      <c r="I66" s="99">
        <v>0</v>
      </c>
      <c r="J66" s="99">
        <v>1</v>
      </c>
      <c r="K66" s="99">
        <v>0</v>
      </c>
      <c r="L66" s="99">
        <v>0</v>
      </c>
      <c r="M66" s="99">
        <v>0</v>
      </c>
      <c r="N66" s="99">
        <v>0</v>
      </c>
      <c r="O66" s="99">
        <v>0</v>
      </c>
      <c r="P66" s="99">
        <v>0</v>
      </c>
      <c r="Q66" s="99">
        <v>0</v>
      </c>
      <c r="R66" s="99">
        <v>0</v>
      </c>
      <c r="S66" s="99">
        <v>0</v>
      </c>
      <c r="T66" s="99">
        <v>0</v>
      </c>
      <c r="U66" s="99">
        <v>1</v>
      </c>
      <c r="V66" s="99">
        <v>0</v>
      </c>
      <c r="W66" s="99">
        <v>0</v>
      </c>
      <c r="X66" s="99">
        <f>O66+P66+V66+W66</f>
        <v>0</v>
      </c>
      <c r="Y66" s="177">
        <f t="shared" si="2"/>
        <v>100</v>
      </c>
      <c r="Z66" s="165">
        <f t="shared" si="3"/>
        <v>0</v>
      </c>
      <c r="AA66" s="94" t="s">
        <v>75</v>
      </c>
      <c r="AB66" s="93"/>
    </row>
    <row r="67" spans="1:28" s="6" customFormat="1" ht="16.5" customHeight="1">
      <c r="A67" s="83"/>
      <c r="B67" s="83"/>
      <c r="C67" s="101"/>
      <c r="D67" s="16"/>
      <c r="E67" s="16"/>
      <c r="F67" s="102"/>
      <c r="G67" s="16"/>
      <c r="H67" s="16"/>
      <c r="I67" s="16"/>
      <c r="J67" s="16"/>
      <c r="K67" s="16"/>
      <c r="L67" s="16"/>
      <c r="M67" s="16"/>
      <c r="N67" s="16"/>
      <c r="O67" s="52"/>
      <c r="P67" s="52"/>
      <c r="Q67" s="52"/>
      <c r="R67" s="52"/>
      <c r="S67" s="16"/>
      <c r="T67" s="16"/>
      <c r="U67" s="16"/>
      <c r="V67" s="52"/>
      <c r="W67" s="52"/>
      <c r="X67" s="52"/>
      <c r="Y67" s="103"/>
      <c r="Z67" s="103"/>
      <c r="AA67" s="95"/>
      <c r="AB67" s="83"/>
    </row>
    <row r="68" spans="1:28" ht="16.5" customHeight="1">
      <c r="B68" s="13"/>
      <c r="C68" s="13"/>
      <c r="D68" s="13"/>
      <c r="E68" s="33"/>
      <c r="F68" s="40"/>
      <c r="G68" s="33"/>
      <c r="H68" s="33"/>
      <c r="I68" s="33"/>
      <c r="J68" s="33"/>
      <c r="K68" s="34"/>
      <c r="L68" s="15"/>
      <c r="M68" s="15"/>
      <c r="N68" s="34"/>
      <c r="O68" s="72"/>
      <c r="P68" s="72"/>
      <c r="Q68" s="72"/>
      <c r="R68" s="72"/>
      <c r="S68" s="34"/>
      <c r="T68" s="34"/>
      <c r="U68" s="34"/>
      <c r="V68" s="68"/>
      <c r="W68" s="73"/>
      <c r="X68" s="73"/>
      <c r="Y68" s="20"/>
      <c r="Z68" s="20"/>
    </row>
    <row r="69" spans="1:28" ht="16.5" customHeight="1">
      <c r="B69" s="13"/>
      <c r="C69" s="13"/>
      <c r="D69" s="13"/>
      <c r="E69" s="23"/>
      <c r="F69" s="41"/>
      <c r="G69" s="23"/>
      <c r="H69" s="23"/>
      <c r="I69" s="23"/>
      <c r="J69" s="23"/>
      <c r="O69" s="72"/>
      <c r="P69" s="72"/>
      <c r="Q69" s="72"/>
      <c r="R69" s="72"/>
      <c r="V69" s="68"/>
      <c r="W69" s="73"/>
      <c r="X69" s="73"/>
    </row>
    <row r="70" spans="1:28" ht="13.5" customHeight="1">
      <c r="B70" s="15"/>
      <c r="C70" s="15"/>
      <c r="O70" s="64"/>
      <c r="P70" s="65"/>
      <c r="Q70" s="65"/>
      <c r="R70" s="65"/>
      <c r="V70" s="66"/>
      <c r="W70" s="66"/>
      <c r="X70" s="66"/>
    </row>
    <row r="71" spans="1:28" ht="13.5" customHeight="1">
      <c r="B71" s="15"/>
      <c r="C71" s="15"/>
      <c r="O71" s="67"/>
      <c r="P71" s="67"/>
      <c r="Q71" s="67"/>
      <c r="R71" s="67"/>
      <c r="W71" s="68"/>
      <c r="X71" s="68"/>
    </row>
    <row r="72" spans="1:28" ht="13.5" customHeight="1">
      <c r="B72" s="15"/>
      <c r="C72" s="15"/>
      <c r="O72" s="64"/>
      <c r="P72" s="65"/>
      <c r="Q72" s="65"/>
      <c r="R72" s="65"/>
      <c r="V72" s="66"/>
      <c r="W72" s="69"/>
      <c r="X72" s="69"/>
    </row>
    <row r="73" spans="1:28" ht="13.5" customHeight="1">
      <c r="B73" s="15"/>
      <c r="C73" s="15"/>
      <c r="O73" s="67"/>
      <c r="P73" s="67"/>
      <c r="Q73" s="67"/>
      <c r="R73" s="67"/>
    </row>
    <row r="74" spans="1:28" ht="13.5" customHeight="1">
      <c r="B74" s="15"/>
      <c r="C74" s="15"/>
    </row>
    <row r="75" spans="1:28" ht="13.5" customHeight="1">
      <c r="B75" s="15"/>
      <c r="C75" s="15"/>
    </row>
    <row r="76" spans="1:28" ht="13.5" customHeight="1">
      <c r="B76" s="15"/>
      <c r="C76" s="15"/>
    </row>
    <row r="77" spans="1:28" ht="13.5" customHeight="1">
      <c r="B77" s="15"/>
      <c r="C77" s="15"/>
    </row>
    <row r="78" spans="1:28" ht="13.5" customHeight="1">
      <c r="B78" s="15"/>
      <c r="C78" s="15"/>
    </row>
    <row r="79" spans="1:28" ht="13.5" customHeight="1">
      <c r="B79" s="15"/>
      <c r="C79" s="15"/>
    </row>
    <row r="80" spans="1:28" ht="13.5" customHeight="1">
      <c r="B80" s="15"/>
      <c r="C80" s="15"/>
    </row>
    <row r="81" spans="2:3" ht="13.5" customHeight="1">
      <c r="B81" s="15"/>
      <c r="C81" s="15"/>
    </row>
    <row r="82" spans="2:3" ht="13.5" customHeight="1">
      <c r="B82" s="15"/>
      <c r="C82" s="15"/>
    </row>
  </sheetData>
  <mergeCells count="54">
    <mergeCell ref="A53:B53"/>
    <mergeCell ref="AA53:AB53"/>
    <mergeCell ref="A65:B65"/>
    <mergeCell ref="AA65:AB65"/>
    <mergeCell ref="A57:B57"/>
    <mergeCell ref="AA57:AB57"/>
    <mergeCell ref="A60:B60"/>
    <mergeCell ref="AA60:AB60"/>
    <mergeCell ref="A63:B63"/>
    <mergeCell ref="AA63:AB63"/>
    <mergeCell ref="A44:B44"/>
    <mergeCell ref="AA44:AB44"/>
    <mergeCell ref="A46:B46"/>
    <mergeCell ref="AA46:AB46"/>
    <mergeCell ref="A49:B49"/>
    <mergeCell ref="AA49:AB49"/>
    <mergeCell ref="AA16:AB16"/>
    <mergeCell ref="A36:B36"/>
    <mergeCell ref="AA36:AB36"/>
    <mergeCell ref="A39:B39"/>
    <mergeCell ref="AA39:AB39"/>
    <mergeCell ref="P8:Q8"/>
    <mergeCell ref="R8:S8"/>
    <mergeCell ref="A16:B16"/>
    <mergeCell ref="N4:N7"/>
    <mergeCell ref="O4:R4"/>
    <mergeCell ref="S4:S7"/>
    <mergeCell ref="A4:B7"/>
    <mergeCell ref="C4:C7"/>
    <mergeCell ref="D4:J4"/>
    <mergeCell ref="K4:K7"/>
    <mergeCell ref="L4:M5"/>
    <mergeCell ref="L6:L7"/>
    <mergeCell ref="M6:M7"/>
    <mergeCell ref="AA4:AB7"/>
    <mergeCell ref="D5:D7"/>
    <mergeCell ref="E5:G6"/>
    <mergeCell ref="H5:H7"/>
    <mergeCell ref="I5:I7"/>
    <mergeCell ref="J5:J7"/>
    <mergeCell ref="O5:O7"/>
    <mergeCell ref="P5:Q5"/>
    <mergeCell ref="R5:R7"/>
    <mergeCell ref="U4:X4"/>
    <mergeCell ref="Y4:Y7"/>
    <mergeCell ref="U5:U7"/>
    <mergeCell ref="V5:V7"/>
    <mergeCell ref="W5:W7"/>
    <mergeCell ref="X5:X6"/>
    <mergeCell ref="A1:N1"/>
    <mergeCell ref="T4:T7"/>
    <mergeCell ref="P6:P7"/>
    <mergeCell ref="Q6:Q7"/>
    <mergeCell ref="Z4:Z7"/>
  </mergeCells>
  <phoneticPr fontId="12"/>
  <printOptions horizontalCentered="1" gridLinesSet="0"/>
  <pageMargins left="0.59055118110236227" right="0.59055118110236227" top="0.78740157480314965" bottom="0.39370078740157483" header="0.31496062992125984" footer="0.31496062992125984"/>
  <pageSetup paperSize="8" scale="68" orientation="landscape" r:id="rId1"/>
  <headerFooter alignWithMargins="0"/>
  <colBreaks count="1" manualBreakCount="1">
    <brk id="14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syncVertical="1" syncRef="C8" transitionEvaluation="1" codeName="Sheet3">
    <tabColor theme="3" tint="0.59999389629810485"/>
    <pageSetUpPr fitToPage="1"/>
  </sheetPr>
  <dimension ref="A1:AB82"/>
  <sheetViews>
    <sheetView showGridLines="0" zoomScaleNormal="100"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B2" sqref="B2"/>
    </sheetView>
  </sheetViews>
  <sheetFormatPr defaultColWidth="8.75" defaultRowHeight="13.5" customHeight="1"/>
  <cols>
    <col min="1" max="1" width="1.375" style="3" customWidth="1"/>
    <col min="2" max="2" width="9.25" style="3" customWidth="1"/>
    <col min="3" max="4" width="8.5" style="3" customWidth="1"/>
    <col min="5" max="5" width="8.5" style="25" customWidth="1"/>
    <col min="6" max="6" width="8.5" style="42" customWidth="1"/>
    <col min="7" max="11" width="8.5" style="25" customWidth="1"/>
    <col min="12" max="13" width="8.5" style="3" customWidth="1"/>
    <col min="14" max="21" width="8.5" style="25" customWidth="1"/>
    <col min="22" max="24" width="8.5" style="51" customWidth="1"/>
    <col min="25" max="26" width="9.25" style="21" customWidth="1"/>
    <col min="27" max="27" width="9.25" style="3" customWidth="1"/>
    <col min="28" max="28" width="1.375" style="3" customWidth="1"/>
    <col min="29" max="29" width="8.875" style="3" customWidth="1"/>
    <col min="30" max="16384" width="8.75" style="3"/>
  </cols>
  <sheetData>
    <row r="1" spans="1:28" ht="16.5" customHeight="1">
      <c r="A1" s="195" t="s">
        <v>103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55"/>
      <c r="P1" s="55"/>
      <c r="Q1" s="55"/>
      <c r="R1" s="56"/>
      <c r="S1" s="31"/>
      <c r="T1" s="35" t="s">
        <v>2</v>
      </c>
      <c r="U1" s="31"/>
      <c r="V1" s="35"/>
      <c r="W1" s="35"/>
      <c r="X1" s="35"/>
      <c r="Y1" s="2"/>
      <c r="Z1" s="2"/>
    </row>
    <row r="2" spans="1:28" ht="16.5" customHeight="1">
      <c r="A2" s="1"/>
      <c r="B2" s="1"/>
      <c r="C2" s="1"/>
      <c r="D2" s="1"/>
      <c r="E2" s="36"/>
      <c r="F2" s="38"/>
      <c r="G2" s="36"/>
      <c r="H2" s="36"/>
      <c r="I2" s="36"/>
      <c r="J2" s="36"/>
      <c r="K2" s="36"/>
      <c r="L2" s="1"/>
      <c r="M2" s="1"/>
      <c r="N2" s="36"/>
      <c r="O2" s="57"/>
      <c r="P2" s="57"/>
      <c r="Q2" s="57"/>
      <c r="R2" s="57"/>
      <c r="S2" s="31"/>
      <c r="T2" s="35"/>
      <c r="U2" s="31"/>
      <c r="V2" s="58"/>
      <c r="W2" s="59"/>
      <c r="X2" s="59"/>
      <c r="Y2" s="2"/>
      <c r="Z2" s="2"/>
    </row>
    <row r="3" spans="1:28" ht="16.5" customHeight="1">
      <c r="A3" s="108" t="s">
        <v>62</v>
      </c>
      <c r="C3" s="12"/>
      <c r="D3" s="4"/>
      <c r="E3" s="32"/>
      <c r="F3" s="39"/>
      <c r="G3" s="32"/>
      <c r="H3" s="32"/>
      <c r="I3" s="32"/>
      <c r="J3" s="32"/>
      <c r="K3" s="32"/>
      <c r="L3" s="5"/>
      <c r="M3" s="4"/>
      <c r="N3" s="37"/>
      <c r="O3" s="111" t="s">
        <v>71</v>
      </c>
      <c r="P3" s="53"/>
      <c r="Q3" s="70"/>
      <c r="R3" s="70"/>
      <c r="S3" s="32"/>
      <c r="T3" s="32"/>
      <c r="U3" s="23"/>
      <c r="V3" s="71"/>
      <c r="W3" s="71"/>
      <c r="X3" s="71"/>
      <c r="Y3" s="7"/>
      <c r="Z3" s="7"/>
      <c r="AA3" s="6"/>
      <c r="AB3" s="112" t="s">
        <v>131</v>
      </c>
    </row>
    <row r="4" spans="1:28" ht="16.5" customHeight="1">
      <c r="A4" s="236" t="s">
        <v>92</v>
      </c>
      <c r="B4" s="237"/>
      <c r="C4" s="240" t="s">
        <v>0</v>
      </c>
      <c r="D4" s="216" t="s">
        <v>72</v>
      </c>
      <c r="E4" s="216"/>
      <c r="F4" s="216"/>
      <c r="G4" s="216"/>
      <c r="H4" s="216"/>
      <c r="I4" s="216"/>
      <c r="J4" s="243"/>
      <c r="K4" s="196" t="s">
        <v>135</v>
      </c>
      <c r="L4" s="196" t="s">
        <v>133</v>
      </c>
      <c r="M4" s="246"/>
      <c r="N4" s="196" t="s">
        <v>124</v>
      </c>
      <c r="O4" s="218" t="s">
        <v>125</v>
      </c>
      <c r="P4" s="219"/>
      <c r="Q4" s="219"/>
      <c r="R4" s="219"/>
      <c r="S4" s="196" t="s">
        <v>70</v>
      </c>
      <c r="T4" s="196" t="s">
        <v>107</v>
      </c>
      <c r="U4" s="222" t="s">
        <v>101</v>
      </c>
      <c r="V4" s="223"/>
      <c r="W4" s="223"/>
      <c r="X4" s="224"/>
      <c r="Y4" s="225" t="s">
        <v>127</v>
      </c>
      <c r="Z4" s="201" t="s">
        <v>136</v>
      </c>
      <c r="AA4" s="204" t="s">
        <v>92</v>
      </c>
      <c r="AB4" s="205"/>
    </row>
    <row r="5" spans="1:28" ht="16.5" customHeight="1">
      <c r="A5" s="207"/>
      <c r="B5" s="238"/>
      <c r="C5" s="241"/>
      <c r="D5" s="196" t="s">
        <v>49</v>
      </c>
      <c r="E5" s="210" t="s">
        <v>123</v>
      </c>
      <c r="F5" s="211"/>
      <c r="G5" s="212"/>
      <c r="H5" s="196" t="s">
        <v>137</v>
      </c>
      <c r="I5" s="216" t="s">
        <v>87</v>
      </c>
      <c r="J5" s="216" t="s">
        <v>138</v>
      </c>
      <c r="K5" s="244"/>
      <c r="L5" s="247"/>
      <c r="M5" s="248"/>
      <c r="N5" s="197"/>
      <c r="O5" s="199" t="s">
        <v>98</v>
      </c>
      <c r="P5" s="218" t="s">
        <v>99</v>
      </c>
      <c r="Q5" s="219"/>
      <c r="R5" s="204" t="s">
        <v>100</v>
      </c>
      <c r="S5" s="197"/>
      <c r="T5" s="197"/>
      <c r="U5" s="199" t="s">
        <v>139</v>
      </c>
      <c r="V5" s="228" t="s">
        <v>141</v>
      </c>
      <c r="W5" s="229" t="s">
        <v>126</v>
      </c>
      <c r="X5" s="199" t="s">
        <v>105</v>
      </c>
      <c r="Y5" s="226"/>
      <c r="Z5" s="202"/>
      <c r="AA5" s="206"/>
      <c r="AB5" s="207"/>
    </row>
    <row r="6" spans="1:28" ht="16.5" customHeight="1">
      <c r="A6" s="207"/>
      <c r="B6" s="238"/>
      <c r="C6" s="241"/>
      <c r="D6" s="197"/>
      <c r="E6" s="213"/>
      <c r="F6" s="214"/>
      <c r="G6" s="215"/>
      <c r="H6" s="197"/>
      <c r="I6" s="216"/>
      <c r="J6" s="216"/>
      <c r="K6" s="244"/>
      <c r="L6" s="196" t="s">
        <v>54</v>
      </c>
      <c r="M6" s="196" t="s">
        <v>55</v>
      </c>
      <c r="N6" s="197"/>
      <c r="O6" s="217"/>
      <c r="P6" s="199" t="s">
        <v>108</v>
      </c>
      <c r="Q6" s="199" t="s">
        <v>109</v>
      </c>
      <c r="R6" s="220"/>
      <c r="S6" s="197"/>
      <c r="T6" s="197"/>
      <c r="U6" s="217"/>
      <c r="V6" s="217"/>
      <c r="W6" s="230"/>
      <c r="X6" s="217"/>
      <c r="Y6" s="226"/>
      <c r="Z6" s="202"/>
      <c r="AA6" s="206"/>
      <c r="AB6" s="207"/>
    </row>
    <row r="7" spans="1:28" ht="16.5" customHeight="1">
      <c r="A7" s="209"/>
      <c r="B7" s="239"/>
      <c r="C7" s="242"/>
      <c r="D7" s="198"/>
      <c r="E7" s="145" t="s">
        <v>40</v>
      </c>
      <c r="F7" s="145" t="s">
        <v>41</v>
      </c>
      <c r="G7" s="145" t="s">
        <v>60</v>
      </c>
      <c r="H7" s="198"/>
      <c r="I7" s="216"/>
      <c r="J7" s="216"/>
      <c r="K7" s="245"/>
      <c r="L7" s="247"/>
      <c r="M7" s="198"/>
      <c r="N7" s="198"/>
      <c r="O7" s="200"/>
      <c r="P7" s="200"/>
      <c r="Q7" s="200"/>
      <c r="R7" s="221"/>
      <c r="S7" s="198"/>
      <c r="T7" s="198"/>
      <c r="U7" s="200"/>
      <c r="V7" s="200"/>
      <c r="W7" s="231"/>
      <c r="X7" s="148" t="s">
        <v>106</v>
      </c>
      <c r="Y7" s="227"/>
      <c r="Z7" s="203"/>
      <c r="AA7" s="208"/>
      <c r="AB7" s="209"/>
    </row>
    <row r="8" spans="1:28" ht="16.5" customHeight="1">
      <c r="A8" s="74"/>
      <c r="B8" s="74"/>
      <c r="C8" s="149"/>
      <c r="D8" s="18"/>
      <c r="E8" s="18"/>
      <c r="F8" s="96"/>
      <c r="G8" s="18"/>
      <c r="H8" s="18"/>
      <c r="I8" s="18"/>
      <c r="J8" s="18"/>
      <c r="K8" s="18"/>
      <c r="L8" s="18"/>
      <c r="M8" s="18"/>
      <c r="N8" s="18"/>
      <c r="O8" s="50"/>
      <c r="P8" s="232"/>
      <c r="Q8" s="232"/>
      <c r="R8" s="233"/>
      <c r="S8" s="233"/>
      <c r="T8" s="18"/>
      <c r="U8" s="18"/>
      <c r="V8" s="50"/>
      <c r="W8" s="50"/>
      <c r="X8" s="50"/>
      <c r="Y8" s="150"/>
      <c r="Z8" s="150"/>
      <c r="AA8" s="84"/>
      <c r="AB8" s="85"/>
    </row>
    <row r="9" spans="1:28" ht="16.5" customHeight="1">
      <c r="A9" s="151"/>
      <c r="B9" s="141" t="s">
        <v>142</v>
      </c>
      <c r="C9" s="152">
        <f>SUM(D9,K9:T9)</f>
        <v>9474</v>
      </c>
      <c r="D9" s="11">
        <f>SUM(E9:J9)</f>
        <v>9401</v>
      </c>
      <c r="E9" s="11">
        <v>8460</v>
      </c>
      <c r="F9" s="153">
        <v>174</v>
      </c>
      <c r="G9" s="11">
        <v>609</v>
      </c>
      <c r="H9" s="11">
        <v>0</v>
      </c>
      <c r="I9" s="11">
        <v>64</v>
      </c>
      <c r="J9" s="11">
        <v>94</v>
      </c>
      <c r="K9" s="11">
        <v>8</v>
      </c>
      <c r="L9" s="11">
        <v>0</v>
      </c>
      <c r="M9" s="11">
        <v>1</v>
      </c>
      <c r="N9" s="11">
        <v>0</v>
      </c>
      <c r="O9" s="18">
        <v>3</v>
      </c>
      <c r="P9" s="18">
        <v>3</v>
      </c>
      <c r="Q9" s="18">
        <v>0</v>
      </c>
      <c r="R9" s="18">
        <v>0</v>
      </c>
      <c r="S9" s="11">
        <v>58</v>
      </c>
      <c r="T9" s="11">
        <v>0</v>
      </c>
      <c r="U9" s="11">
        <v>516</v>
      </c>
      <c r="V9" s="11">
        <v>0</v>
      </c>
      <c r="W9" s="11">
        <v>0</v>
      </c>
      <c r="X9" s="11">
        <f>O9+P9+V9+W9</f>
        <v>6</v>
      </c>
      <c r="Y9" s="154">
        <f>D9/C9*100</f>
        <v>99.229470128773485</v>
      </c>
      <c r="Z9" s="154">
        <f>X9/C9*100</f>
        <v>6.333122229259025E-2</v>
      </c>
      <c r="AA9" s="142" t="s">
        <v>142</v>
      </c>
      <c r="AB9" s="89"/>
    </row>
    <row r="10" spans="1:28" s="19" customFormat="1" ht="16.5" customHeight="1">
      <c r="A10" s="155"/>
      <c r="B10" s="143" t="s">
        <v>143</v>
      </c>
      <c r="C10" s="156">
        <f>D10+K10+L10+M10+N10+O10+P10+Q10+R10+S10+T10</f>
        <v>9300</v>
      </c>
      <c r="D10" s="157">
        <f>SUM(E10:J10)</f>
        <v>9190</v>
      </c>
      <c r="E10" s="157">
        <f t="shared" ref="E10:X10" si="0">E16+E36+E39+E44+E46+E49+E53+E57+E60+E63+E65</f>
        <v>8220</v>
      </c>
      <c r="F10" s="158">
        <f t="shared" si="0"/>
        <v>203</v>
      </c>
      <c r="G10" s="157">
        <f t="shared" si="0"/>
        <v>617</v>
      </c>
      <c r="H10" s="157">
        <f t="shared" si="0"/>
        <v>0</v>
      </c>
      <c r="I10" s="157">
        <f t="shared" si="0"/>
        <v>53</v>
      </c>
      <c r="J10" s="157">
        <f t="shared" si="0"/>
        <v>97</v>
      </c>
      <c r="K10" s="157">
        <f t="shared" si="0"/>
        <v>27</v>
      </c>
      <c r="L10" s="157">
        <f t="shared" si="0"/>
        <v>1</v>
      </c>
      <c r="M10" s="157">
        <f t="shared" si="0"/>
        <v>7</v>
      </c>
      <c r="N10" s="157">
        <f t="shared" si="0"/>
        <v>1</v>
      </c>
      <c r="O10" s="157">
        <f t="shared" si="0"/>
        <v>0</v>
      </c>
      <c r="P10" s="157">
        <f t="shared" si="0"/>
        <v>1</v>
      </c>
      <c r="Q10" s="157">
        <f t="shared" si="0"/>
        <v>0</v>
      </c>
      <c r="R10" s="157">
        <f t="shared" si="0"/>
        <v>0</v>
      </c>
      <c r="S10" s="157">
        <f t="shared" si="0"/>
        <v>73</v>
      </c>
      <c r="T10" s="157">
        <f t="shared" si="0"/>
        <v>0</v>
      </c>
      <c r="U10" s="157">
        <f>U16+U36+U39+U44+U46+U49+U53+U57+U60+U63+U65</f>
        <v>477</v>
      </c>
      <c r="V10" s="157">
        <f t="shared" si="0"/>
        <v>1</v>
      </c>
      <c r="W10" s="157">
        <f t="shared" si="0"/>
        <v>0</v>
      </c>
      <c r="X10" s="157">
        <f t="shared" si="0"/>
        <v>2</v>
      </c>
      <c r="Y10" s="159">
        <f>D10/C10*100</f>
        <v>98.817204301075265</v>
      </c>
      <c r="Z10" s="159">
        <f>(O10+P10+V10+W10)/C10*100</f>
        <v>2.1505376344086023E-2</v>
      </c>
      <c r="AA10" s="144" t="s">
        <v>143</v>
      </c>
      <c r="AB10" s="160"/>
    </row>
    <row r="11" spans="1:28" s="54" customFormat="1" ht="16.5" customHeight="1">
      <c r="A11" s="75"/>
      <c r="B11" s="76"/>
      <c r="C11" s="161"/>
      <c r="D11" s="76"/>
      <c r="E11" s="76"/>
      <c r="F11" s="104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162"/>
      <c r="Z11" s="162"/>
      <c r="AA11" s="86"/>
      <c r="AB11" s="87"/>
    </row>
    <row r="12" spans="1:28" ht="16.5" customHeight="1">
      <c r="A12" s="74"/>
      <c r="B12" s="77" t="s">
        <v>51</v>
      </c>
      <c r="C12" s="163">
        <f>D12+K12+L12+M12+N12+O12+P12+Q12+R12+S12+T12</f>
        <v>80</v>
      </c>
      <c r="D12" s="97">
        <f>SUM(E12:J12)</f>
        <v>80</v>
      </c>
      <c r="E12" s="97">
        <v>78</v>
      </c>
      <c r="F12" s="98">
        <v>0</v>
      </c>
      <c r="G12" s="97">
        <v>2</v>
      </c>
      <c r="H12" s="97">
        <v>0</v>
      </c>
      <c r="I12" s="97">
        <v>0</v>
      </c>
      <c r="J12" s="97">
        <v>0</v>
      </c>
      <c r="K12" s="97">
        <v>0</v>
      </c>
      <c r="L12" s="97">
        <v>0</v>
      </c>
      <c r="M12" s="97">
        <v>0</v>
      </c>
      <c r="N12" s="97">
        <v>0</v>
      </c>
      <c r="O12" s="97">
        <v>0</v>
      </c>
      <c r="P12" s="97">
        <v>0</v>
      </c>
      <c r="Q12" s="97">
        <v>0</v>
      </c>
      <c r="R12" s="97">
        <v>0</v>
      </c>
      <c r="S12" s="97">
        <v>0</v>
      </c>
      <c r="T12" s="97">
        <v>0</v>
      </c>
      <c r="U12" s="97">
        <v>3</v>
      </c>
      <c r="V12" s="99">
        <v>0</v>
      </c>
      <c r="W12" s="99">
        <v>0</v>
      </c>
      <c r="X12" s="99">
        <f>O12+P12+V12+W12</f>
        <v>0</v>
      </c>
      <c r="Y12" s="164">
        <f>D12/C12*100</f>
        <v>100</v>
      </c>
      <c r="Z12" s="165">
        <f>(X12/C12*100)</f>
        <v>0</v>
      </c>
      <c r="AA12" s="88" t="s">
        <v>63</v>
      </c>
      <c r="AB12" s="89"/>
    </row>
    <row r="13" spans="1:28" ht="16.5" customHeight="1">
      <c r="A13" s="74"/>
      <c r="B13" s="77" t="s">
        <v>52</v>
      </c>
      <c r="C13" s="163">
        <f>D13+K13+L13+M13+N13+O13+P13+Q13+R13+S13+T13</f>
        <v>8969</v>
      </c>
      <c r="D13" s="97">
        <f>SUM(E13:J13)</f>
        <v>8860</v>
      </c>
      <c r="E13" s="97">
        <v>7902</v>
      </c>
      <c r="F13" s="98">
        <v>203</v>
      </c>
      <c r="G13" s="97">
        <v>607</v>
      </c>
      <c r="H13" s="97">
        <v>0</v>
      </c>
      <c r="I13" s="97">
        <v>51</v>
      </c>
      <c r="J13" s="97">
        <v>97</v>
      </c>
      <c r="K13" s="97">
        <v>27</v>
      </c>
      <c r="L13" s="97">
        <v>1</v>
      </c>
      <c r="M13" s="97">
        <v>7</v>
      </c>
      <c r="N13" s="97">
        <v>1</v>
      </c>
      <c r="O13" s="97">
        <v>0</v>
      </c>
      <c r="P13" s="97">
        <v>1</v>
      </c>
      <c r="Q13" s="97">
        <v>0</v>
      </c>
      <c r="R13" s="97">
        <v>0</v>
      </c>
      <c r="S13" s="97">
        <v>72</v>
      </c>
      <c r="T13" s="97">
        <v>0</v>
      </c>
      <c r="U13" s="97">
        <v>465</v>
      </c>
      <c r="V13" s="99">
        <v>1</v>
      </c>
      <c r="W13" s="99">
        <v>0</v>
      </c>
      <c r="X13" s="99">
        <f>O13+P13+V13+W13</f>
        <v>2</v>
      </c>
      <c r="Y13" s="164">
        <f>D13/C13*100</f>
        <v>98.784702865425359</v>
      </c>
      <c r="Z13" s="165">
        <f>(X13/C13*100)</f>
        <v>2.2299029992195341E-2</v>
      </c>
      <c r="AA13" s="88" t="s">
        <v>64</v>
      </c>
      <c r="AB13" s="89"/>
    </row>
    <row r="14" spans="1:28" ht="16.5" customHeight="1">
      <c r="A14" s="74"/>
      <c r="B14" s="77" t="s">
        <v>53</v>
      </c>
      <c r="C14" s="163">
        <f>D14+K14+L14+M14+N14+O14+P14+Q14+R14+S14+T14</f>
        <v>251</v>
      </c>
      <c r="D14" s="97">
        <f>SUM(E14:J14)</f>
        <v>250</v>
      </c>
      <c r="E14" s="97">
        <v>240</v>
      </c>
      <c r="F14" s="98">
        <v>0</v>
      </c>
      <c r="G14" s="97">
        <v>8</v>
      </c>
      <c r="H14" s="97">
        <v>0</v>
      </c>
      <c r="I14" s="97">
        <v>2</v>
      </c>
      <c r="J14" s="97">
        <v>0</v>
      </c>
      <c r="K14" s="97">
        <v>0</v>
      </c>
      <c r="L14" s="97">
        <v>0</v>
      </c>
      <c r="M14" s="97">
        <v>0</v>
      </c>
      <c r="N14" s="97">
        <v>0</v>
      </c>
      <c r="O14" s="97">
        <v>0</v>
      </c>
      <c r="P14" s="97">
        <v>0</v>
      </c>
      <c r="Q14" s="97">
        <v>0</v>
      </c>
      <c r="R14" s="97">
        <v>0</v>
      </c>
      <c r="S14" s="97">
        <v>1</v>
      </c>
      <c r="T14" s="97">
        <v>0</v>
      </c>
      <c r="U14" s="97">
        <v>9</v>
      </c>
      <c r="V14" s="99">
        <v>0</v>
      </c>
      <c r="W14" s="99">
        <v>0</v>
      </c>
      <c r="X14" s="99">
        <f>O14+P14+V14+W14</f>
        <v>0</v>
      </c>
      <c r="Y14" s="164">
        <f>D14/C14*100</f>
        <v>99.601593625498012</v>
      </c>
      <c r="Z14" s="165">
        <f>(X14/C14*100)</f>
        <v>0</v>
      </c>
      <c r="AA14" s="88" t="s">
        <v>65</v>
      </c>
      <c r="AB14" s="89"/>
    </row>
    <row r="15" spans="1:28" s="47" customFormat="1" ht="16.5" customHeight="1">
      <c r="A15" s="78"/>
      <c r="B15" s="78"/>
      <c r="C15" s="166"/>
      <c r="D15" s="105"/>
      <c r="E15" s="105"/>
      <c r="F15" s="106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67"/>
      <c r="Z15" s="165"/>
      <c r="AA15" s="90"/>
      <c r="AB15" s="91"/>
    </row>
    <row r="16" spans="1:28" s="27" customFormat="1" ht="16.5" customHeight="1">
      <c r="A16" s="234" t="s">
        <v>76</v>
      </c>
      <c r="B16" s="235"/>
      <c r="C16" s="168">
        <f>SUM(C18:C35)</f>
        <v>7953</v>
      </c>
      <c r="D16" s="169">
        <f t="shared" ref="D16:T16" si="1">SUM(D18:D35)</f>
        <v>7858</v>
      </c>
      <c r="E16" s="169">
        <f t="shared" si="1"/>
        <v>7026</v>
      </c>
      <c r="F16" s="170">
        <f t="shared" si="1"/>
        <v>177</v>
      </c>
      <c r="G16" s="169">
        <f t="shared" si="1"/>
        <v>525</v>
      </c>
      <c r="H16" s="169">
        <f t="shared" si="1"/>
        <v>0</v>
      </c>
      <c r="I16" s="169">
        <f t="shared" si="1"/>
        <v>46</v>
      </c>
      <c r="J16" s="169">
        <f t="shared" si="1"/>
        <v>84</v>
      </c>
      <c r="K16" s="169">
        <f t="shared" si="1"/>
        <v>27</v>
      </c>
      <c r="L16" s="169">
        <f t="shared" si="1"/>
        <v>1</v>
      </c>
      <c r="M16" s="169">
        <f t="shared" si="1"/>
        <v>7</v>
      </c>
      <c r="N16" s="169">
        <f t="shared" si="1"/>
        <v>1</v>
      </c>
      <c r="O16" s="169">
        <f>SUM(O18:O35)</f>
        <v>0</v>
      </c>
      <c r="P16" s="169">
        <f>SUM(P18:P35)</f>
        <v>1</v>
      </c>
      <c r="Q16" s="169">
        <f>SUM(Q18:Q35)</f>
        <v>0</v>
      </c>
      <c r="R16" s="169">
        <f>SUM(R18:R35)</f>
        <v>0</v>
      </c>
      <c r="S16" s="169">
        <f t="shared" si="1"/>
        <v>58</v>
      </c>
      <c r="T16" s="169">
        <f t="shared" si="1"/>
        <v>0</v>
      </c>
      <c r="U16" s="169">
        <f>SUM(U18:U35)</f>
        <v>417</v>
      </c>
      <c r="V16" s="169">
        <f>SUM(V18:V35)</f>
        <v>1</v>
      </c>
      <c r="W16" s="169">
        <f>SUM(W18:W35)</f>
        <v>0</v>
      </c>
      <c r="X16" s="169">
        <f>SUM(X18:X35)</f>
        <v>2</v>
      </c>
      <c r="Y16" s="171">
        <f t="shared" ref="Y16:Y66" si="2">D16/C16*100</f>
        <v>98.805482207971835</v>
      </c>
      <c r="Z16" s="179">
        <f t="shared" ref="Z16:Z66" si="3">(X16/C16*100)</f>
        <v>2.514774299006664E-2</v>
      </c>
      <c r="AA16" s="249" t="s">
        <v>76</v>
      </c>
      <c r="AB16" s="250"/>
    </row>
    <row r="17" spans="1:28" s="27" customFormat="1" ht="16.5" customHeight="1">
      <c r="A17" s="173"/>
      <c r="B17" s="174" t="s">
        <v>67</v>
      </c>
      <c r="C17" s="168">
        <f>SUM(C18:C22)</f>
        <v>4455</v>
      </c>
      <c r="D17" s="169">
        <f t="shared" ref="D17:T17" si="4">SUM(D18:D22)</f>
        <v>4395</v>
      </c>
      <c r="E17" s="169">
        <f t="shared" si="4"/>
        <v>3971</v>
      </c>
      <c r="F17" s="170">
        <f t="shared" si="4"/>
        <v>51</v>
      </c>
      <c r="G17" s="169">
        <f t="shared" si="4"/>
        <v>299</v>
      </c>
      <c r="H17" s="169">
        <f t="shared" si="4"/>
        <v>0</v>
      </c>
      <c r="I17" s="169">
        <f t="shared" si="4"/>
        <v>27</v>
      </c>
      <c r="J17" s="169">
        <f t="shared" si="4"/>
        <v>47</v>
      </c>
      <c r="K17" s="169">
        <f t="shared" si="4"/>
        <v>16</v>
      </c>
      <c r="L17" s="169">
        <f t="shared" si="4"/>
        <v>1</v>
      </c>
      <c r="M17" s="169">
        <f t="shared" si="4"/>
        <v>6</v>
      </c>
      <c r="N17" s="169">
        <f t="shared" si="4"/>
        <v>0</v>
      </c>
      <c r="O17" s="169">
        <f>SUM(O18:O22)</f>
        <v>0</v>
      </c>
      <c r="P17" s="169">
        <f>SUM(P18:P22)</f>
        <v>0</v>
      </c>
      <c r="Q17" s="169">
        <f>SUM(Q18:Q22)</f>
        <v>0</v>
      </c>
      <c r="R17" s="169">
        <f>SUM(R18:R22)</f>
        <v>0</v>
      </c>
      <c r="S17" s="169">
        <f t="shared" si="4"/>
        <v>37</v>
      </c>
      <c r="T17" s="169">
        <f t="shared" si="4"/>
        <v>0</v>
      </c>
      <c r="U17" s="169">
        <f>SUM(U18:U22)</f>
        <v>250</v>
      </c>
      <c r="V17" s="169">
        <f>SUM(V18:V22)</f>
        <v>0</v>
      </c>
      <c r="W17" s="169">
        <f>SUM(W18:W22)</f>
        <v>0</v>
      </c>
      <c r="X17" s="169">
        <f>SUM(X18:X22)</f>
        <v>0</v>
      </c>
      <c r="Y17" s="171">
        <f t="shared" si="2"/>
        <v>98.653198653198643</v>
      </c>
      <c r="Z17" s="179">
        <f>(X17/C17*100)</f>
        <v>0</v>
      </c>
      <c r="AA17" s="175" t="s">
        <v>67</v>
      </c>
      <c r="AB17" s="173"/>
    </row>
    <row r="18" spans="1:28" s="28" customFormat="1" ht="16.5" customHeight="1">
      <c r="A18" s="79"/>
      <c r="B18" s="80" t="s">
        <v>3</v>
      </c>
      <c r="C18" s="176">
        <f t="shared" ref="C18:C35" si="5">D18+K18+L18+M18+N18+O18+P18+Q18+R18+S18+T18</f>
        <v>1202</v>
      </c>
      <c r="D18" s="118">
        <f>SUM(E18:J18)</f>
        <v>1188</v>
      </c>
      <c r="E18" s="99">
        <v>1086</v>
      </c>
      <c r="F18" s="100">
        <v>7</v>
      </c>
      <c r="G18" s="99">
        <v>74</v>
      </c>
      <c r="H18" s="99">
        <v>0</v>
      </c>
      <c r="I18" s="99">
        <v>6</v>
      </c>
      <c r="J18" s="99">
        <v>15</v>
      </c>
      <c r="K18" s="99">
        <v>2</v>
      </c>
      <c r="L18" s="99">
        <v>0</v>
      </c>
      <c r="M18" s="99">
        <v>1</v>
      </c>
      <c r="N18" s="99">
        <v>0</v>
      </c>
      <c r="O18" s="99">
        <v>0</v>
      </c>
      <c r="P18" s="99">
        <v>0</v>
      </c>
      <c r="Q18" s="99">
        <v>0</v>
      </c>
      <c r="R18" s="99">
        <v>0</v>
      </c>
      <c r="S18" s="99">
        <v>11</v>
      </c>
      <c r="T18" s="99">
        <v>0</v>
      </c>
      <c r="U18" s="99">
        <v>73</v>
      </c>
      <c r="V18" s="99">
        <v>0</v>
      </c>
      <c r="W18" s="99">
        <v>0</v>
      </c>
      <c r="X18" s="99">
        <f>O18+P18+V18+W18</f>
        <v>0</v>
      </c>
      <c r="Y18" s="177">
        <f t="shared" si="2"/>
        <v>98.835274542429289</v>
      </c>
      <c r="Z18" s="165">
        <f t="shared" si="3"/>
        <v>0</v>
      </c>
      <c r="AA18" s="92" t="s">
        <v>3</v>
      </c>
      <c r="AB18" s="93"/>
    </row>
    <row r="19" spans="1:28" s="28" customFormat="1" ht="16.5" customHeight="1">
      <c r="A19" s="79"/>
      <c r="B19" s="80" t="s">
        <v>4</v>
      </c>
      <c r="C19" s="176">
        <f t="shared" si="5"/>
        <v>850</v>
      </c>
      <c r="D19" s="118">
        <f t="shared" ref="D19:D35" si="6">SUM(E19:J19)</f>
        <v>839</v>
      </c>
      <c r="E19" s="99">
        <v>743</v>
      </c>
      <c r="F19" s="100">
        <v>23</v>
      </c>
      <c r="G19" s="99">
        <v>57</v>
      </c>
      <c r="H19" s="99">
        <v>0</v>
      </c>
      <c r="I19" s="99">
        <v>5</v>
      </c>
      <c r="J19" s="99">
        <v>11</v>
      </c>
      <c r="K19" s="99">
        <v>3</v>
      </c>
      <c r="L19" s="99">
        <v>1</v>
      </c>
      <c r="M19" s="99">
        <v>0</v>
      </c>
      <c r="N19" s="99">
        <v>0</v>
      </c>
      <c r="O19" s="99">
        <v>0</v>
      </c>
      <c r="P19" s="99">
        <v>0</v>
      </c>
      <c r="Q19" s="99">
        <v>0</v>
      </c>
      <c r="R19" s="99">
        <v>0</v>
      </c>
      <c r="S19" s="99">
        <v>7</v>
      </c>
      <c r="T19" s="99">
        <v>0</v>
      </c>
      <c r="U19" s="99">
        <v>37</v>
      </c>
      <c r="V19" s="99">
        <v>0</v>
      </c>
      <c r="W19" s="99">
        <v>0</v>
      </c>
      <c r="X19" s="99">
        <f t="shared" ref="X19:X35" si="7">O19+P19+V19+W19</f>
        <v>0</v>
      </c>
      <c r="Y19" s="177">
        <f t="shared" si="2"/>
        <v>98.705882352941174</v>
      </c>
      <c r="Z19" s="165">
        <f t="shared" si="3"/>
        <v>0</v>
      </c>
      <c r="AA19" s="92" t="s">
        <v>4</v>
      </c>
      <c r="AB19" s="93"/>
    </row>
    <row r="20" spans="1:28" s="28" customFormat="1" ht="16.5" customHeight="1">
      <c r="A20" s="79"/>
      <c r="B20" s="80" t="s">
        <v>5</v>
      </c>
      <c r="C20" s="176">
        <f t="shared" si="5"/>
        <v>530</v>
      </c>
      <c r="D20" s="118">
        <f t="shared" si="6"/>
        <v>520</v>
      </c>
      <c r="E20" s="99">
        <v>472</v>
      </c>
      <c r="F20" s="100">
        <v>5</v>
      </c>
      <c r="G20" s="99">
        <v>33</v>
      </c>
      <c r="H20" s="99">
        <v>0</v>
      </c>
      <c r="I20" s="99">
        <v>4</v>
      </c>
      <c r="J20" s="99">
        <v>6</v>
      </c>
      <c r="K20" s="99">
        <v>2</v>
      </c>
      <c r="L20" s="99">
        <v>0</v>
      </c>
      <c r="M20" s="99">
        <v>0</v>
      </c>
      <c r="N20" s="99">
        <v>0</v>
      </c>
      <c r="O20" s="99">
        <v>0</v>
      </c>
      <c r="P20" s="99">
        <v>0</v>
      </c>
      <c r="Q20" s="99">
        <v>0</v>
      </c>
      <c r="R20" s="99">
        <v>0</v>
      </c>
      <c r="S20" s="99">
        <v>8</v>
      </c>
      <c r="T20" s="99">
        <v>0</v>
      </c>
      <c r="U20" s="99">
        <v>25</v>
      </c>
      <c r="V20" s="99">
        <v>0</v>
      </c>
      <c r="W20" s="99">
        <v>0</v>
      </c>
      <c r="X20" s="99">
        <f t="shared" si="7"/>
        <v>0</v>
      </c>
      <c r="Y20" s="177">
        <f t="shared" si="2"/>
        <v>98.113207547169807</v>
      </c>
      <c r="Z20" s="165">
        <f t="shared" si="3"/>
        <v>0</v>
      </c>
      <c r="AA20" s="92" t="s">
        <v>5</v>
      </c>
      <c r="AB20" s="93"/>
    </row>
    <row r="21" spans="1:28" s="28" customFormat="1" ht="16.5" customHeight="1">
      <c r="A21" s="79"/>
      <c r="B21" s="80" t="s">
        <v>6</v>
      </c>
      <c r="C21" s="176">
        <f t="shared" si="5"/>
        <v>952</v>
      </c>
      <c r="D21" s="118">
        <f t="shared" si="6"/>
        <v>942</v>
      </c>
      <c r="E21" s="99">
        <v>844</v>
      </c>
      <c r="F21" s="100">
        <v>10</v>
      </c>
      <c r="G21" s="99">
        <v>67</v>
      </c>
      <c r="H21" s="99">
        <v>0</v>
      </c>
      <c r="I21" s="99">
        <v>10</v>
      </c>
      <c r="J21" s="99">
        <v>11</v>
      </c>
      <c r="K21" s="99">
        <v>5</v>
      </c>
      <c r="L21" s="99">
        <v>0</v>
      </c>
      <c r="M21" s="99">
        <v>0</v>
      </c>
      <c r="N21" s="99">
        <v>0</v>
      </c>
      <c r="O21" s="99">
        <v>0</v>
      </c>
      <c r="P21" s="99">
        <v>0</v>
      </c>
      <c r="Q21" s="99">
        <v>0</v>
      </c>
      <c r="R21" s="99">
        <v>0</v>
      </c>
      <c r="S21" s="99">
        <v>5</v>
      </c>
      <c r="T21" s="99">
        <v>0</v>
      </c>
      <c r="U21" s="99">
        <v>47</v>
      </c>
      <c r="V21" s="99">
        <v>0</v>
      </c>
      <c r="W21" s="99">
        <v>0</v>
      </c>
      <c r="X21" s="99">
        <f t="shared" si="7"/>
        <v>0</v>
      </c>
      <c r="Y21" s="177">
        <f t="shared" si="2"/>
        <v>98.94957983193278</v>
      </c>
      <c r="Z21" s="165">
        <f t="shared" si="3"/>
        <v>0</v>
      </c>
      <c r="AA21" s="92" t="s">
        <v>6</v>
      </c>
      <c r="AB21" s="93"/>
    </row>
    <row r="22" spans="1:28" s="28" customFormat="1" ht="16.5" customHeight="1">
      <c r="A22" s="79"/>
      <c r="B22" s="80" t="s">
        <v>7</v>
      </c>
      <c r="C22" s="176">
        <f t="shared" si="5"/>
        <v>921</v>
      </c>
      <c r="D22" s="118">
        <f t="shared" si="6"/>
        <v>906</v>
      </c>
      <c r="E22" s="99">
        <v>826</v>
      </c>
      <c r="F22" s="100">
        <v>6</v>
      </c>
      <c r="G22" s="99">
        <v>68</v>
      </c>
      <c r="H22" s="99">
        <v>0</v>
      </c>
      <c r="I22" s="99">
        <v>2</v>
      </c>
      <c r="J22" s="99">
        <v>4</v>
      </c>
      <c r="K22" s="99">
        <v>4</v>
      </c>
      <c r="L22" s="99">
        <v>0</v>
      </c>
      <c r="M22" s="99">
        <v>5</v>
      </c>
      <c r="N22" s="99">
        <v>0</v>
      </c>
      <c r="O22" s="99">
        <v>0</v>
      </c>
      <c r="P22" s="99">
        <v>0</v>
      </c>
      <c r="Q22" s="99">
        <v>0</v>
      </c>
      <c r="R22" s="99">
        <v>0</v>
      </c>
      <c r="S22" s="99">
        <v>6</v>
      </c>
      <c r="T22" s="99">
        <v>0</v>
      </c>
      <c r="U22" s="99">
        <v>68</v>
      </c>
      <c r="V22" s="99">
        <v>0</v>
      </c>
      <c r="W22" s="99">
        <v>0</v>
      </c>
      <c r="X22" s="99">
        <f t="shared" si="7"/>
        <v>0</v>
      </c>
      <c r="Y22" s="177">
        <f t="shared" si="2"/>
        <v>98.371335504885991</v>
      </c>
      <c r="Z22" s="165">
        <f t="shared" si="3"/>
        <v>0</v>
      </c>
      <c r="AA22" s="92" t="s">
        <v>7</v>
      </c>
      <c r="AB22" s="93"/>
    </row>
    <row r="23" spans="1:28" s="28" customFormat="1" ht="16.5" customHeight="1">
      <c r="A23" s="79"/>
      <c r="B23" s="81" t="s">
        <v>8</v>
      </c>
      <c r="C23" s="176">
        <f t="shared" si="5"/>
        <v>490</v>
      </c>
      <c r="D23" s="118">
        <f t="shared" si="6"/>
        <v>486</v>
      </c>
      <c r="E23" s="99">
        <v>425</v>
      </c>
      <c r="F23" s="100">
        <v>29</v>
      </c>
      <c r="G23" s="99">
        <v>25</v>
      </c>
      <c r="H23" s="99">
        <v>0</v>
      </c>
      <c r="I23" s="99">
        <v>1</v>
      </c>
      <c r="J23" s="99">
        <v>6</v>
      </c>
      <c r="K23" s="99">
        <v>0</v>
      </c>
      <c r="L23" s="99">
        <v>0</v>
      </c>
      <c r="M23" s="99">
        <v>0</v>
      </c>
      <c r="N23" s="99">
        <v>0</v>
      </c>
      <c r="O23" s="99">
        <v>0</v>
      </c>
      <c r="P23" s="99">
        <v>0</v>
      </c>
      <c r="Q23" s="99">
        <v>0</v>
      </c>
      <c r="R23" s="99">
        <v>0</v>
      </c>
      <c r="S23" s="99">
        <v>4</v>
      </c>
      <c r="T23" s="99">
        <v>0</v>
      </c>
      <c r="U23" s="99">
        <v>25</v>
      </c>
      <c r="V23" s="99">
        <v>0</v>
      </c>
      <c r="W23" s="99">
        <v>0</v>
      </c>
      <c r="X23" s="99">
        <f t="shared" si="7"/>
        <v>0</v>
      </c>
      <c r="Y23" s="177">
        <f t="shared" si="2"/>
        <v>99.183673469387756</v>
      </c>
      <c r="Z23" s="165">
        <f t="shared" si="3"/>
        <v>0</v>
      </c>
      <c r="AA23" s="94" t="s">
        <v>8</v>
      </c>
      <c r="AB23" s="93"/>
    </row>
    <row r="24" spans="1:28" s="28" customFormat="1" ht="16.5" customHeight="1">
      <c r="A24" s="79"/>
      <c r="B24" s="81" t="s">
        <v>69</v>
      </c>
      <c r="C24" s="176">
        <f t="shared" si="5"/>
        <v>205</v>
      </c>
      <c r="D24" s="118">
        <f t="shared" si="6"/>
        <v>196</v>
      </c>
      <c r="E24" s="99">
        <v>155</v>
      </c>
      <c r="F24" s="100">
        <v>19</v>
      </c>
      <c r="G24" s="99">
        <v>17</v>
      </c>
      <c r="H24" s="99">
        <v>0</v>
      </c>
      <c r="I24" s="99">
        <v>2</v>
      </c>
      <c r="J24" s="99">
        <v>3</v>
      </c>
      <c r="K24" s="99">
        <v>2</v>
      </c>
      <c r="L24" s="99">
        <v>0</v>
      </c>
      <c r="M24" s="99">
        <v>0</v>
      </c>
      <c r="N24" s="99">
        <v>0</v>
      </c>
      <c r="O24" s="99">
        <v>0</v>
      </c>
      <c r="P24" s="99">
        <v>0</v>
      </c>
      <c r="Q24" s="99">
        <v>0</v>
      </c>
      <c r="R24" s="99">
        <v>0</v>
      </c>
      <c r="S24" s="99">
        <v>7</v>
      </c>
      <c r="T24" s="99">
        <v>0</v>
      </c>
      <c r="U24" s="99">
        <v>10</v>
      </c>
      <c r="V24" s="99">
        <v>0</v>
      </c>
      <c r="W24" s="99">
        <v>0</v>
      </c>
      <c r="X24" s="99">
        <f t="shared" si="7"/>
        <v>0</v>
      </c>
      <c r="Y24" s="177">
        <f t="shared" si="2"/>
        <v>95.609756097560975</v>
      </c>
      <c r="Z24" s="165">
        <f t="shared" si="3"/>
        <v>0</v>
      </c>
      <c r="AA24" s="94" t="s">
        <v>68</v>
      </c>
      <c r="AB24" s="93"/>
    </row>
    <row r="25" spans="1:28" s="28" customFormat="1" ht="16.5" customHeight="1">
      <c r="A25" s="79"/>
      <c r="B25" s="81" t="s">
        <v>9</v>
      </c>
      <c r="C25" s="176">
        <f t="shared" si="5"/>
        <v>196</v>
      </c>
      <c r="D25" s="118">
        <f t="shared" si="6"/>
        <v>194</v>
      </c>
      <c r="E25" s="99">
        <v>169</v>
      </c>
      <c r="F25" s="100">
        <v>7</v>
      </c>
      <c r="G25" s="99">
        <v>15</v>
      </c>
      <c r="H25" s="99">
        <v>0</v>
      </c>
      <c r="I25" s="99">
        <v>0</v>
      </c>
      <c r="J25" s="99">
        <v>3</v>
      </c>
      <c r="K25" s="99">
        <v>0</v>
      </c>
      <c r="L25" s="99">
        <v>0</v>
      </c>
      <c r="M25" s="99">
        <v>0</v>
      </c>
      <c r="N25" s="99">
        <v>0</v>
      </c>
      <c r="O25" s="99">
        <v>0</v>
      </c>
      <c r="P25" s="99">
        <v>0</v>
      </c>
      <c r="Q25" s="99">
        <v>0</v>
      </c>
      <c r="R25" s="99">
        <v>0</v>
      </c>
      <c r="S25" s="99">
        <v>2</v>
      </c>
      <c r="T25" s="99">
        <v>0</v>
      </c>
      <c r="U25" s="99">
        <v>6</v>
      </c>
      <c r="V25" s="99">
        <v>0</v>
      </c>
      <c r="W25" s="99">
        <v>0</v>
      </c>
      <c r="X25" s="99">
        <f t="shared" si="7"/>
        <v>0</v>
      </c>
      <c r="Y25" s="177">
        <f t="shared" si="2"/>
        <v>98.979591836734699</v>
      </c>
      <c r="Z25" s="165">
        <f t="shared" si="3"/>
        <v>0</v>
      </c>
      <c r="AA25" s="94" t="s">
        <v>9</v>
      </c>
      <c r="AB25" s="93"/>
    </row>
    <row r="26" spans="1:28" s="28" customFormat="1" ht="16.5" customHeight="1">
      <c r="A26" s="79"/>
      <c r="B26" s="81" t="s">
        <v>10</v>
      </c>
      <c r="C26" s="176">
        <f t="shared" si="5"/>
        <v>128</v>
      </c>
      <c r="D26" s="118">
        <f t="shared" si="6"/>
        <v>126</v>
      </c>
      <c r="E26" s="99">
        <v>107</v>
      </c>
      <c r="F26" s="100">
        <v>3</v>
      </c>
      <c r="G26" s="99">
        <v>11</v>
      </c>
      <c r="H26" s="99">
        <v>0</v>
      </c>
      <c r="I26" s="99">
        <v>1</v>
      </c>
      <c r="J26" s="99">
        <v>4</v>
      </c>
      <c r="K26" s="99">
        <v>1</v>
      </c>
      <c r="L26" s="99">
        <v>0</v>
      </c>
      <c r="M26" s="99">
        <v>0</v>
      </c>
      <c r="N26" s="99">
        <v>0</v>
      </c>
      <c r="O26" s="99">
        <v>0</v>
      </c>
      <c r="P26" s="99">
        <v>0</v>
      </c>
      <c r="Q26" s="99">
        <v>0</v>
      </c>
      <c r="R26" s="99">
        <v>0</v>
      </c>
      <c r="S26" s="99">
        <v>1</v>
      </c>
      <c r="T26" s="99">
        <v>0</v>
      </c>
      <c r="U26" s="99">
        <v>5</v>
      </c>
      <c r="V26" s="99">
        <v>0</v>
      </c>
      <c r="W26" s="99">
        <v>0</v>
      </c>
      <c r="X26" s="99">
        <f t="shared" si="7"/>
        <v>0</v>
      </c>
      <c r="Y26" s="177">
        <f t="shared" si="2"/>
        <v>98.4375</v>
      </c>
      <c r="Z26" s="165">
        <f t="shared" si="3"/>
        <v>0</v>
      </c>
      <c r="AA26" s="94" t="s">
        <v>10</v>
      </c>
      <c r="AB26" s="93"/>
    </row>
    <row r="27" spans="1:28" s="28" customFormat="1" ht="16.5" customHeight="1">
      <c r="A27" s="79"/>
      <c r="B27" s="81" t="s">
        <v>11</v>
      </c>
      <c r="C27" s="176">
        <f t="shared" si="5"/>
        <v>386</v>
      </c>
      <c r="D27" s="118">
        <f t="shared" si="6"/>
        <v>383</v>
      </c>
      <c r="E27" s="99">
        <v>351</v>
      </c>
      <c r="F27" s="100">
        <v>1</v>
      </c>
      <c r="G27" s="99">
        <v>28</v>
      </c>
      <c r="H27" s="99">
        <v>0</v>
      </c>
      <c r="I27" s="99">
        <v>2</v>
      </c>
      <c r="J27" s="99">
        <v>1</v>
      </c>
      <c r="K27" s="99">
        <v>1</v>
      </c>
      <c r="L27" s="99">
        <v>0</v>
      </c>
      <c r="M27" s="99">
        <v>0</v>
      </c>
      <c r="N27" s="99">
        <v>0</v>
      </c>
      <c r="O27" s="99">
        <v>0</v>
      </c>
      <c r="P27" s="99">
        <v>1</v>
      </c>
      <c r="Q27" s="99">
        <v>0</v>
      </c>
      <c r="R27" s="99">
        <v>0</v>
      </c>
      <c r="S27" s="99">
        <v>1</v>
      </c>
      <c r="T27" s="99">
        <v>0</v>
      </c>
      <c r="U27" s="99">
        <v>18</v>
      </c>
      <c r="V27" s="99">
        <v>0</v>
      </c>
      <c r="W27" s="99">
        <v>0</v>
      </c>
      <c r="X27" s="99">
        <f t="shared" si="7"/>
        <v>1</v>
      </c>
      <c r="Y27" s="177">
        <f t="shared" si="2"/>
        <v>99.22279792746113</v>
      </c>
      <c r="Z27" s="165">
        <f t="shared" si="3"/>
        <v>0.2590673575129534</v>
      </c>
      <c r="AA27" s="94" t="s">
        <v>11</v>
      </c>
      <c r="AB27" s="93"/>
    </row>
    <row r="28" spans="1:28" s="28" customFormat="1" ht="16.5" customHeight="1">
      <c r="A28" s="79"/>
      <c r="B28" s="81" t="s">
        <v>12</v>
      </c>
      <c r="C28" s="176">
        <f t="shared" si="5"/>
        <v>134</v>
      </c>
      <c r="D28" s="118">
        <f t="shared" si="6"/>
        <v>134</v>
      </c>
      <c r="E28" s="99">
        <v>122</v>
      </c>
      <c r="F28" s="100">
        <v>5</v>
      </c>
      <c r="G28" s="99">
        <v>6</v>
      </c>
      <c r="H28" s="99">
        <v>0</v>
      </c>
      <c r="I28" s="99">
        <v>0</v>
      </c>
      <c r="J28" s="99">
        <v>1</v>
      </c>
      <c r="K28" s="99">
        <v>0</v>
      </c>
      <c r="L28" s="99">
        <v>0</v>
      </c>
      <c r="M28" s="99">
        <v>0</v>
      </c>
      <c r="N28" s="99">
        <v>0</v>
      </c>
      <c r="O28" s="99">
        <v>0</v>
      </c>
      <c r="P28" s="99">
        <v>0</v>
      </c>
      <c r="Q28" s="99">
        <v>0</v>
      </c>
      <c r="R28" s="99">
        <v>0</v>
      </c>
      <c r="S28" s="99">
        <v>0</v>
      </c>
      <c r="T28" s="99">
        <v>0</v>
      </c>
      <c r="U28" s="99">
        <v>3</v>
      </c>
      <c r="V28" s="99">
        <v>0</v>
      </c>
      <c r="W28" s="99">
        <v>0</v>
      </c>
      <c r="X28" s="99">
        <f t="shared" si="7"/>
        <v>0</v>
      </c>
      <c r="Y28" s="177">
        <f t="shared" si="2"/>
        <v>100</v>
      </c>
      <c r="Z28" s="165">
        <f t="shared" si="3"/>
        <v>0</v>
      </c>
      <c r="AA28" s="94" t="s">
        <v>12</v>
      </c>
      <c r="AB28" s="93"/>
    </row>
    <row r="29" spans="1:28" s="28" customFormat="1" ht="16.5" customHeight="1">
      <c r="A29" s="79"/>
      <c r="B29" s="81" t="s">
        <v>13</v>
      </c>
      <c r="C29" s="176">
        <f t="shared" si="5"/>
        <v>225</v>
      </c>
      <c r="D29" s="118">
        <f t="shared" si="6"/>
        <v>224</v>
      </c>
      <c r="E29" s="99">
        <v>193</v>
      </c>
      <c r="F29" s="100">
        <v>14</v>
      </c>
      <c r="G29" s="99">
        <v>8</v>
      </c>
      <c r="H29" s="99">
        <v>0</v>
      </c>
      <c r="I29" s="99">
        <v>6</v>
      </c>
      <c r="J29" s="99">
        <v>3</v>
      </c>
      <c r="K29" s="99">
        <v>0</v>
      </c>
      <c r="L29" s="99">
        <v>0</v>
      </c>
      <c r="M29" s="99">
        <v>0</v>
      </c>
      <c r="N29" s="99">
        <v>0</v>
      </c>
      <c r="O29" s="99">
        <v>0</v>
      </c>
      <c r="P29" s="99">
        <v>0</v>
      </c>
      <c r="Q29" s="99">
        <v>0</v>
      </c>
      <c r="R29" s="99">
        <v>0</v>
      </c>
      <c r="S29" s="99">
        <v>1</v>
      </c>
      <c r="T29" s="99">
        <v>0</v>
      </c>
      <c r="U29" s="99">
        <v>12</v>
      </c>
      <c r="V29" s="99">
        <v>0</v>
      </c>
      <c r="W29" s="99">
        <v>0</v>
      </c>
      <c r="X29" s="99">
        <f t="shared" si="7"/>
        <v>0</v>
      </c>
      <c r="Y29" s="177">
        <f t="shared" si="2"/>
        <v>99.555555555555557</v>
      </c>
      <c r="Z29" s="165">
        <f t="shared" si="3"/>
        <v>0</v>
      </c>
      <c r="AA29" s="94" t="s">
        <v>13</v>
      </c>
      <c r="AB29" s="93"/>
    </row>
    <row r="30" spans="1:28" s="28" customFormat="1" ht="16.5" customHeight="1">
      <c r="A30" s="79"/>
      <c r="B30" s="81" t="s">
        <v>14</v>
      </c>
      <c r="C30" s="176">
        <f t="shared" si="5"/>
        <v>189</v>
      </c>
      <c r="D30" s="118">
        <f t="shared" si="6"/>
        <v>188</v>
      </c>
      <c r="E30" s="99">
        <v>163</v>
      </c>
      <c r="F30" s="100">
        <v>0</v>
      </c>
      <c r="G30" s="99">
        <v>22</v>
      </c>
      <c r="H30" s="99">
        <v>0</v>
      </c>
      <c r="I30" s="99">
        <v>1</v>
      </c>
      <c r="J30" s="99">
        <v>2</v>
      </c>
      <c r="K30" s="99">
        <v>1</v>
      </c>
      <c r="L30" s="99">
        <v>0</v>
      </c>
      <c r="M30" s="99">
        <v>0</v>
      </c>
      <c r="N30" s="99">
        <v>0</v>
      </c>
      <c r="O30" s="99">
        <v>0</v>
      </c>
      <c r="P30" s="99">
        <v>0</v>
      </c>
      <c r="Q30" s="99">
        <v>0</v>
      </c>
      <c r="R30" s="99">
        <v>0</v>
      </c>
      <c r="S30" s="99">
        <v>0</v>
      </c>
      <c r="T30" s="99">
        <v>0</v>
      </c>
      <c r="U30" s="99">
        <v>15</v>
      </c>
      <c r="V30" s="99">
        <v>0</v>
      </c>
      <c r="W30" s="99">
        <v>0</v>
      </c>
      <c r="X30" s="99">
        <f t="shared" si="7"/>
        <v>0</v>
      </c>
      <c r="Y30" s="177">
        <f t="shared" si="2"/>
        <v>99.470899470899468</v>
      </c>
      <c r="Z30" s="165">
        <f t="shared" si="3"/>
        <v>0</v>
      </c>
      <c r="AA30" s="94" t="s">
        <v>14</v>
      </c>
      <c r="AB30" s="93"/>
    </row>
    <row r="31" spans="1:28" s="28" customFormat="1" ht="16.5" customHeight="1">
      <c r="A31" s="79"/>
      <c r="B31" s="81" t="s">
        <v>42</v>
      </c>
      <c r="C31" s="176">
        <f t="shared" si="5"/>
        <v>290</v>
      </c>
      <c r="D31" s="118">
        <f t="shared" si="6"/>
        <v>287</v>
      </c>
      <c r="E31" s="99">
        <v>247</v>
      </c>
      <c r="F31" s="100">
        <v>10</v>
      </c>
      <c r="G31" s="99">
        <v>29</v>
      </c>
      <c r="H31" s="99">
        <v>0</v>
      </c>
      <c r="I31" s="99">
        <v>0</v>
      </c>
      <c r="J31" s="99">
        <v>1</v>
      </c>
      <c r="K31" s="99">
        <v>1</v>
      </c>
      <c r="L31" s="99">
        <v>0</v>
      </c>
      <c r="M31" s="99">
        <v>0</v>
      </c>
      <c r="N31" s="99">
        <v>1</v>
      </c>
      <c r="O31" s="99">
        <v>0</v>
      </c>
      <c r="P31" s="99">
        <v>0</v>
      </c>
      <c r="Q31" s="99">
        <v>0</v>
      </c>
      <c r="R31" s="99">
        <v>0</v>
      </c>
      <c r="S31" s="99">
        <v>1</v>
      </c>
      <c r="T31" s="99">
        <v>0</v>
      </c>
      <c r="U31" s="99">
        <v>15</v>
      </c>
      <c r="V31" s="99">
        <v>1</v>
      </c>
      <c r="W31" s="99">
        <v>0</v>
      </c>
      <c r="X31" s="99">
        <f t="shared" si="7"/>
        <v>1</v>
      </c>
      <c r="Y31" s="177">
        <f t="shared" si="2"/>
        <v>98.965517241379303</v>
      </c>
      <c r="Z31" s="165">
        <f t="shared" si="3"/>
        <v>0.34482758620689657</v>
      </c>
      <c r="AA31" s="94" t="s">
        <v>43</v>
      </c>
      <c r="AB31" s="93"/>
    </row>
    <row r="32" spans="1:28" s="28" customFormat="1" ht="16.5" customHeight="1">
      <c r="A32" s="79"/>
      <c r="B32" s="81" t="s">
        <v>44</v>
      </c>
      <c r="C32" s="176">
        <f t="shared" si="5"/>
        <v>189</v>
      </c>
      <c r="D32" s="118">
        <f t="shared" si="6"/>
        <v>184</v>
      </c>
      <c r="E32" s="99">
        <v>160</v>
      </c>
      <c r="F32" s="100">
        <v>3</v>
      </c>
      <c r="G32" s="99">
        <v>15</v>
      </c>
      <c r="H32" s="99">
        <v>0</v>
      </c>
      <c r="I32" s="99">
        <v>1</v>
      </c>
      <c r="J32" s="99">
        <v>5</v>
      </c>
      <c r="K32" s="99">
        <v>2</v>
      </c>
      <c r="L32" s="99">
        <v>0</v>
      </c>
      <c r="M32" s="99">
        <v>1</v>
      </c>
      <c r="N32" s="99">
        <v>0</v>
      </c>
      <c r="O32" s="99">
        <v>0</v>
      </c>
      <c r="P32" s="99">
        <v>0</v>
      </c>
      <c r="Q32" s="99">
        <v>0</v>
      </c>
      <c r="R32" s="99">
        <v>0</v>
      </c>
      <c r="S32" s="99">
        <v>2</v>
      </c>
      <c r="T32" s="99">
        <v>0</v>
      </c>
      <c r="U32" s="99">
        <v>14</v>
      </c>
      <c r="V32" s="99">
        <v>0</v>
      </c>
      <c r="W32" s="99">
        <v>0</v>
      </c>
      <c r="X32" s="99">
        <f t="shared" si="7"/>
        <v>0</v>
      </c>
      <c r="Y32" s="177">
        <f t="shared" si="2"/>
        <v>97.354497354497354</v>
      </c>
      <c r="Z32" s="165">
        <f t="shared" si="3"/>
        <v>0</v>
      </c>
      <c r="AA32" s="94" t="s">
        <v>45</v>
      </c>
      <c r="AB32" s="93"/>
    </row>
    <row r="33" spans="1:28" s="28" customFormat="1" ht="16.5" customHeight="1">
      <c r="A33" s="79"/>
      <c r="B33" s="81" t="s">
        <v>46</v>
      </c>
      <c r="C33" s="176">
        <f t="shared" si="5"/>
        <v>166</v>
      </c>
      <c r="D33" s="118">
        <f t="shared" si="6"/>
        <v>166</v>
      </c>
      <c r="E33" s="99">
        <v>143</v>
      </c>
      <c r="F33" s="100">
        <v>15</v>
      </c>
      <c r="G33" s="99">
        <v>6</v>
      </c>
      <c r="H33" s="99">
        <v>0</v>
      </c>
      <c r="I33" s="99">
        <v>0</v>
      </c>
      <c r="J33" s="99">
        <v>2</v>
      </c>
      <c r="K33" s="99">
        <v>0</v>
      </c>
      <c r="L33" s="99">
        <v>0</v>
      </c>
      <c r="M33" s="99">
        <v>0</v>
      </c>
      <c r="N33" s="99">
        <v>0</v>
      </c>
      <c r="O33" s="99">
        <v>0</v>
      </c>
      <c r="P33" s="99">
        <v>0</v>
      </c>
      <c r="Q33" s="99">
        <v>0</v>
      </c>
      <c r="R33" s="99">
        <v>0</v>
      </c>
      <c r="S33" s="99">
        <v>0</v>
      </c>
      <c r="T33" s="99">
        <v>0</v>
      </c>
      <c r="U33" s="99">
        <v>8</v>
      </c>
      <c r="V33" s="99">
        <v>0</v>
      </c>
      <c r="W33" s="99">
        <v>0</v>
      </c>
      <c r="X33" s="99">
        <f t="shared" si="7"/>
        <v>0</v>
      </c>
      <c r="Y33" s="177">
        <f t="shared" si="2"/>
        <v>100</v>
      </c>
      <c r="Z33" s="165">
        <f t="shared" si="3"/>
        <v>0</v>
      </c>
      <c r="AA33" s="94" t="s">
        <v>47</v>
      </c>
      <c r="AB33" s="93"/>
    </row>
    <row r="34" spans="1:28" s="28" customFormat="1" ht="16.5" customHeight="1">
      <c r="A34" s="79"/>
      <c r="B34" s="81" t="s">
        <v>73</v>
      </c>
      <c r="C34" s="176">
        <f t="shared" si="5"/>
        <v>544</v>
      </c>
      <c r="D34" s="118">
        <f t="shared" si="6"/>
        <v>539</v>
      </c>
      <c r="E34" s="99">
        <v>490</v>
      </c>
      <c r="F34" s="100">
        <v>20</v>
      </c>
      <c r="G34" s="99">
        <v>22</v>
      </c>
      <c r="H34" s="99">
        <v>0</v>
      </c>
      <c r="I34" s="99">
        <v>4</v>
      </c>
      <c r="J34" s="99">
        <v>3</v>
      </c>
      <c r="K34" s="99">
        <v>3</v>
      </c>
      <c r="L34" s="99">
        <v>0</v>
      </c>
      <c r="M34" s="99">
        <v>0</v>
      </c>
      <c r="N34" s="99">
        <v>0</v>
      </c>
      <c r="O34" s="99">
        <v>0</v>
      </c>
      <c r="P34" s="99">
        <v>0</v>
      </c>
      <c r="Q34" s="99">
        <v>0</v>
      </c>
      <c r="R34" s="99">
        <v>0</v>
      </c>
      <c r="S34" s="99">
        <v>2</v>
      </c>
      <c r="T34" s="99">
        <v>0</v>
      </c>
      <c r="U34" s="99">
        <v>16</v>
      </c>
      <c r="V34" s="99">
        <v>0</v>
      </c>
      <c r="W34" s="99">
        <v>0</v>
      </c>
      <c r="X34" s="99">
        <f t="shared" si="7"/>
        <v>0</v>
      </c>
      <c r="Y34" s="177">
        <f t="shared" si="2"/>
        <v>99.080882352941174</v>
      </c>
      <c r="Z34" s="165">
        <f t="shared" si="3"/>
        <v>0</v>
      </c>
      <c r="AA34" s="94" t="s">
        <v>73</v>
      </c>
      <c r="AB34" s="93"/>
    </row>
    <row r="35" spans="1:28" s="28" customFormat="1" ht="16.5" customHeight="1">
      <c r="A35" s="79"/>
      <c r="B35" s="81" t="s">
        <v>96</v>
      </c>
      <c r="C35" s="176">
        <f t="shared" si="5"/>
        <v>356</v>
      </c>
      <c r="D35" s="118">
        <f t="shared" si="6"/>
        <v>356</v>
      </c>
      <c r="E35" s="99">
        <v>330</v>
      </c>
      <c r="F35" s="100">
        <v>0</v>
      </c>
      <c r="G35" s="99">
        <v>22</v>
      </c>
      <c r="H35" s="99">
        <v>0</v>
      </c>
      <c r="I35" s="99">
        <v>1</v>
      </c>
      <c r="J35" s="99">
        <v>3</v>
      </c>
      <c r="K35" s="99">
        <v>0</v>
      </c>
      <c r="L35" s="99">
        <v>0</v>
      </c>
      <c r="M35" s="99">
        <v>0</v>
      </c>
      <c r="N35" s="99">
        <v>0</v>
      </c>
      <c r="O35" s="99">
        <v>0</v>
      </c>
      <c r="P35" s="99">
        <v>0</v>
      </c>
      <c r="Q35" s="99">
        <v>0</v>
      </c>
      <c r="R35" s="99">
        <v>0</v>
      </c>
      <c r="S35" s="99">
        <v>0</v>
      </c>
      <c r="T35" s="99">
        <v>0</v>
      </c>
      <c r="U35" s="99">
        <v>20</v>
      </c>
      <c r="V35" s="99">
        <v>0</v>
      </c>
      <c r="W35" s="99">
        <v>0</v>
      </c>
      <c r="X35" s="99">
        <f t="shared" si="7"/>
        <v>0</v>
      </c>
      <c r="Y35" s="177">
        <f t="shared" si="2"/>
        <v>100</v>
      </c>
      <c r="Z35" s="165">
        <f t="shared" si="3"/>
        <v>0</v>
      </c>
      <c r="AA35" s="94" t="s">
        <v>96</v>
      </c>
      <c r="AB35" s="93"/>
    </row>
    <row r="36" spans="1:28" s="27" customFormat="1" ht="16.5" customHeight="1">
      <c r="A36" s="251" t="s">
        <v>77</v>
      </c>
      <c r="B36" s="251"/>
      <c r="C36" s="168">
        <f>SUM(C37:C38)</f>
        <v>39</v>
      </c>
      <c r="D36" s="178">
        <f t="shared" ref="D36:X36" si="8">SUM(D37:D38)</f>
        <v>39</v>
      </c>
      <c r="E36" s="169">
        <f t="shared" si="8"/>
        <v>36</v>
      </c>
      <c r="F36" s="170">
        <f t="shared" si="8"/>
        <v>0</v>
      </c>
      <c r="G36" s="169">
        <f t="shared" si="8"/>
        <v>3</v>
      </c>
      <c r="H36" s="169">
        <f t="shared" si="8"/>
        <v>0</v>
      </c>
      <c r="I36" s="169">
        <f t="shared" si="8"/>
        <v>0</v>
      </c>
      <c r="J36" s="169">
        <f t="shared" si="8"/>
        <v>0</v>
      </c>
      <c r="K36" s="169">
        <f t="shared" si="8"/>
        <v>0</v>
      </c>
      <c r="L36" s="169">
        <f t="shared" si="8"/>
        <v>0</v>
      </c>
      <c r="M36" s="169">
        <f t="shared" si="8"/>
        <v>0</v>
      </c>
      <c r="N36" s="169">
        <f t="shared" si="8"/>
        <v>0</v>
      </c>
      <c r="O36" s="169">
        <f t="shared" si="8"/>
        <v>0</v>
      </c>
      <c r="P36" s="169">
        <f t="shared" si="8"/>
        <v>0</v>
      </c>
      <c r="Q36" s="169">
        <f t="shared" si="8"/>
        <v>0</v>
      </c>
      <c r="R36" s="169">
        <f t="shared" si="8"/>
        <v>0</v>
      </c>
      <c r="S36" s="169">
        <f>SUM(S37:S38)</f>
        <v>0</v>
      </c>
      <c r="T36" s="169">
        <f>SUM(T37:T38)</f>
        <v>0</v>
      </c>
      <c r="U36" s="169">
        <f>SUM(U37:U38)</f>
        <v>1</v>
      </c>
      <c r="V36" s="169">
        <f>SUM(V37:V38)</f>
        <v>0</v>
      </c>
      <c r="W36" s="169">
        <f>SUM(W37:W38)</f>
        <v>0</v>
      </c>
      <c r="X36" s="169">
        <f t="shared" si="8"/>
        <v>0</v>
      </c>
      <c r="Y36" s="171">
        <f t="shared" si="2"/>
        <v>100</v>
      </c>
      <c r="Z36" s="179">
        <f t="shared" si="3"/>
        <v>0</v>
      </c>
      <c r="AA36" s="249" t="s">
        <v>77</v>
      </c>
      <c r="AB36" s="252"/>
    </row>
    <row r="37" spans="1:28" s="28" customFormat="1" ht="16.5" customHeight="1">
      <c r="A37" s="79"/>
      <c r="B37" s="81" t="s">
        <v>15</v>
      </c>
      <c r="C37" s="176">
        <f>D37+K37+L37+M37+N37+O37+P37+Q37+R37+S37+T37</f>
        <v>36</v>
      </c>
      <c r="D37" s="118">
        <f>SUM(E37:J37)</f>
        <v>36</v>
      </c>
      <c r="E37" s="99">
        <v>35</v>
      </c>
      <c r="F37" s="100">
        <v>0</v>
      </c>
      <c r="G37" s="99">
        <v>1</v>
      </c>
      <c r="H37" s="99">
        <v>0</v>
      </c>
      <c r="I37" s="99">
        <v>0</v>
      </c>
      <c r="J37" s="99">
        <v>0</v>
      </c>
      <c r="K37" s="99">
        <v>0</v>
      </c>
      <c r="L37" s="99">
        <v>0</v>
      </c>
      <c r="M37" s="99">
        <v>0</v>
      </c>
      <c r="N37" s="99">
        <v>0</v>
      </c>
      <c r="O37" s="99">
        <v>0</v>
      </c>
      <c r="P37" s="99">
        <v>0</v>
      </c>
      <c r="Q37" s="99">
        <v>0</v>
      </c>
      <c r="R37" s="99">
        <v>0</v>
      </c>
      <c r="S37" s="99">
        <v>0</v>
      </c>
      <c r="T37" s="99">
        <v>0</v>
      </c>
      <c r="U37" s="99">
        <v>0</v>
      </c>
      <c r="V37" s="99">
        <v>0</v>
      </c>
      <c r="W37" s="99">
        <v>0</v>
      </c>
      <c r="X37" s="99">
        <f>O37+P37+V37+W37</f>
        <v>0</v>
      </c>
      <c r="Y37" s="177">
        <f t="shared" si="2"/>
        <v>100</v>
      </c>
      <c r="Z37" s="165">
        <f t="shared" si="3"/>
        <v>0</v>
      </c>
      <c r="AA37" s="94" t="s">
        <v>15</v>
      </c>
      <c r="AB37" s="93"/>
    </row>
    <row r="38" spans="1:28" s="28" customFormat="1" ht="16.5" customHeight="1">
      <c r="A38" s="79"/>
      <c r="B38" s="81" t="s">
        <v>16</v>
      </c>
      <c r="C38" s="176">
        <f>D38+K38+L38+M38+N38+O38+P38+Q38+R38+S38+T38</f>
        <v>3</v>
      </c>
      <c r="D38" s="118">
        <f>SUM(E38:J38)</f>
        <v>3</v>
      </c>
      <c r="E38" s="99">
        <v>1</v>
      </c>
      <c r="F38" s="100">
        <v>0</v>
      </c>
      <c r="G38" s="99">
        <v>2</v>
      </c>
      <c r="H38" s="99">
        <v>0</v>
      </c>
      <c r="I38" s="99">
        <v>0</v>
      </c>
      <c r="J38" s="99">
        <v>0</v>
      </c>
      <c r="K38" s="99">
        <v>0</v>
      </c>
      <c r="L38" s="99">
        <v>0</v>
      </c>
      <c r="M38" s="99">
        <v>0</v>
      </c>
      <c r="N38" s="99">
        <v>0</v>
      </c>
      <c r="O38" s="99">
        <v>0</v>
      </c>
      <c r="P38" s="99">
        <v>0</v>
      </c>
      <c r="Q38" s="99">
        <v>0</v>
      </c>
      <c r="R38" s="99">
        <v>0</v>
      </c>
      <c r="S38" s="99">
        <v>0</v>
      </c>
      <c r="T38" s="99">
        <v>0</v>
      </c>
      <c r="U38" s="99">
        <v>1</v>
      </c>
      <c r="V38" s="99">
        <v>0</v>
      </c>
      <c r="W38" s="99">
        <v>0</v>
      </c>
      <c r="X38" s="99">
        <f>O38+P38+V38+W38</f>
        <v>0</v>
      </c>
      <c r="Y38" s="177">
        <f t="shared" si="2"/>
        <v>100</v>
      </c>
      <c r="Z38" s="165">
        <f t="shared" si="3"/>
        <v>0</v>
      </c>
      <c r="AA38" s="94" t="s">
        <v>16</v>
      </c>
      <c r="AB38" s="93"/>
    </row>
    <row r="39" spans="1:28" s="27" customFormat="1" ht="16.5" customHeight="1">
      <c r="A39" s="234" t="s">
        <v>78</v>
      </c>
      <c r="B39" s="234"/>
      <c r="C39" s="168">
        <f>SUM(C40:C43)</f>
        <v>334</v>
      </c>
      <c r="D39" s="178">
        <f t="shared" ref="D39:X39" si="9">SUM(D40:D43)</f>
        <v>330</v>
      </c>
      <c r="E39" s="169">
        <f t="shared" si="9"/>
        <v>297</v>
      </c>
      <c r="F39" s="170">
        <f t="shared" si="9"/>
        <v>3</v>
      </c>
      <c r="G39" s="169">
        <f t="shared" si="9"/>
        <v>22</v>
      </c>
      <c r="H39" s="169">
        <f t="shared" si="9"/>
        <v>0</v>
      </c>
      <c r="I39" s="169">
        <f t="shared" si="9"/>
        <v>5</v>
      </c>
      <c r="J39" s="169">
        <f t="shared" si="9"/>
        <v>3</v>
      </c>
      <c r="K39" s="169">
        <f t="shared" si="9"/>
        <v>0</v>
      </c>
      <c r="L39" s="169">
        <f t="shared" si="9"/>
        <v>0</v>
      </c>
      <c r="M39" s="169">
        <f t="shared" si="9"/>
        <v>0</v>
      </c>
      <c r="N39" s="169">
        <f t="shared" si="9"/>
        <v>0</v>
      </c>
      <c r="O39" s="169">
        <f t="shared" si="9"/>
        <v>0</v>
      </c>
      <c r="P39" s="169">
        <f t="shared" si="9"/>
        <v>0</v>
      </c>
      <c r="Q39" s="169">
        <f t="shared" si="9"/>
        <v>0</v>
      </c>
      <c r="R39" s="169">
        <f t="shared" si="9"/>
        <v>0</v>
      </c>
      <c r="S39" s="169">
        <f>SUM(S40:S43)</f>
        <v>4</v>
      </c>
      <c r="T39" s="169">
        <f>SUM(T40:T43)</f>
        <v>0</v>
      </c>
      <c r="U39" s="169">
        <f>SUM(U40:U43)</f>
        <v>9</v>
      </c>
      <c r="V39" s="169">
        <f>SUM(V40:V43)</f>
        <v>0</v>
      </c>
      <c r="W39" s="169">
        <f>SUM(W40:W43)</f>
        <v>0</v>
      </c>
      <c r="X39" s="169">
        <f t="shared" si="9"/>
        <v>0</v>
      </c>
      <c r="Y39" s="171">
        <f t="shared" si="2"/>
        <v>98.802395209580837</v>
      </c>
      <c r="Z39" s="179">
        <f t="shared" si="3"/>
        <v>0</v>
      </c>
      <c r="AA39" s="249" t="s">
        <v>78</v>
      </c>
      <c r="AB39" s="252"/>
    </row>
    <row r="40" spans="1:28" s="28" customFormat="1" ht="16.5" customHeight="1">
      <c r="A40" s="79"/>
      <c r="B40" s="81" t="s">
        <v>48</v>
      </c>
      <c r="C40" s="176">
        <f>D40+K40+L40+M40+N40+O40+P40+Q40+R40+S40+T40</f>
        <v>119</v>
      </c>
      <c r="D40" s="118">
        <f>SUM(E40:J40)</f>
        <v>119</v>
      </c>
      <c r="E40" s="99">
        <v>104</v>
      </c>
      <c r="F40" s="100">
        <v>1</v>
      </c>
      <c r="G40" s="99">
        <v>10</v>
      </c>
      <c r="H40" s="99">
        <v>0</v>
      </c>
      <c r="I40" s="99">
        <v>2</v>
      </c>
      <c r="J40" s="99">
        <v>2</v>
      </c>
      <c r="K40" s="99">
        <v>0</v>
      </c>
      <c r="L40" s="99">
        <v>0</v>
      </c>
      <c r="M40" s="99">
        <v>0</v>
      </c>
      <c r="N40" s="99">
        <v>0</v>
      </c>
      <c r="O40" s="99">
        <v>0</v>
      </c>
      <c r="P40" s="99">
        <v>0</v>
      </c>
      <c r="Q40" s="99">
        <v>0</v>
      </c>
      <c r="R40" s="99">
        <v>0</v>
      </c>
      <c r="S40" s="99">
        <v>0</v>
      </c>
      <c r="T40" s="99">
        <v>0</v>
      </c>
      <c r="U40" s="99">
        <v>3</v>
      </c>
      <c r="V40" s="99">
        <v>0</v>
      </c>
      <c r="W40" s="99">
        <v>0</v>
      </c>
      <c r="X40" s="99">
        <f>O40+P40+V40+W40</f>
        <v>0</v>
      </c>
      <c r="Y40" s="177">
        <f t="shared" si="2"/>
        <v>100</v>
      </c>
      <c r="Z40" s="165">
        <f t="shared" si="3"/>
        <v>0</v>
      </c>
      <c r="AA40" s="94" t="s">
        <v>32</v>
      </c>
      <c r="AB40" s="93"/>
    </row>
    <row r="41" spans="1:28" s="28" customFormat="1" ht="16.5" customHeight="1">
      <c r="A41" s="79"/>
      <c r="B41" s="81" t="s">
        <v>17</v>
      </c>
      <c r="C41" s="176">
        <f>D41+K41+L41+M41+N41+O41+P41+Q41+R41+S41+T41</f>
        <v>35</v>
      </c>
      <c r="D41" s="118">
        <f>SUM(E41:J41)</f>
        <v>34</v>
      </c>
      <c r="E41" s="99">
        <v>30</v>
      </c>
      <c r="F41" s="100">
        <v>0</v>
      </c>
      <c r="G41" s="99">
        <v>3</v>
      </c>
      <c r="H41" s="99">
        <v>0</v>
      </c>
      <c r="I41" s="99">
        <v>0</v>
      </c>
      <c r="J41" s="99">
        <v>1</v>
      </c>
      <c r="K41" s="99">
        <v>0</v>
      </c>
      <c r="L41" s="99">
        <v>0</v>
      </c>
      <c r="M41" s="99">
        <v>0</v>
      </c>
      <c r="N41" s="99">
        <v>0</v>
      </c>
      <c r="O41" s="99">
        <v>0</v>
      </c>
      <c r="P41" s="99">
        <v>0</v>
      </c>
      <c r="Q41" s="99">
        <v>0</v>
      </c>
      <c r="R41" s="99">
        <v>0</v>
      </c>
      <c r="S41" s="99">
        <v>1</v>
      </c>
      <c r="T41" s="99">
        <v>0</v>
      </c>
      <c r="U41" s="99">
        <v>1</v>
      </c>
      <c r="V41" s="99">
        <v>0</v>
      </c>
      <c r="W41" s="99">
        <v>0</v>
      </c>
      <c r="X41" s="99">
        <f>O41+P41+V41+W41</f>
        <v>0</v>
      </c>
      <c r="Y41" s="177">
        <f t="shared" si="2"/>
        <v>97.142857142857139</v>
      </c>
      <c r="Z41" s="165">
        <f t="shared" si="3"/>
        <v>0</v>
      </c>
      <c r="AA41" s="94" t="s">
        <v>33</v>
      </c>
      <c r="AB41" s="93"/>
    </row>
    <row r="42" spans="1:28" s="28" customFormat="1" ht="16.5" customHeight="1">
      <c r="A42" s="79"/>
      <c r="B42" s="81" t="s">
        <v>18</v>
      </c>
      <c r="C42" s="176">
        <f>D42+K42+L42+M42+N42+O42+P42+Q42+R42+S42+T42</f>
        <v>157</v>
      </c>
      <c r="D42" s="118">
        <f>SUM(E42:J42)</f>
        <v>156</v>
      </c>
      <c r="E42" s="99">
        <v>142</v>
      </c>
      <c r="F42" s="100">
        <v>2</v>
      </c>
      <c r="G42" s="99">
        <v>9</v>
      </c>
      <c r="H42" s="99">
        <v>0</v>
      </c>
      <c r="I42" s="99">
        <v>3</v>
      </c>
      <c r="J42" s="99">
        <v>0</v>
      </c>
      <c r="K42" s="99">
        <v>0</v>
      </c>
      <c r="L42" s="99">
        <v>0</v>
      </c>
      <c r="M42" s="99">
        <v>0</v>
      </c>
      <c r="N42" s="99">
        <v>0</v>
      </c>
      <c r="O42" s="99">
        <v>0</v>
      </c>
      <c r="P42" s="99">
        <v>0</v>
      </c>
      <c r="Q42" s="99">
        <v>0</v>
      </c>
      <c r="R42" s="99">
        <v>0</v>
      </c>
      <c r="S42" s="99">
        <v>1</v>
      </c>
      <c r="T42" s="99">
        <v>0</v>
      </c>
      <c r="U42" s="99">
        <v>5</v>
      </c>
      <c r="V42" s="99">
        <v>0</v>
      </c>
      <c r="W42" s="99">
        <v>0</v>
      </c>
      <c r="X42" s="99">
        <f>O42+P42+V42+W42</f>
        <v>0</v>
      </c>
      <c r="Y42" s="177">
        <f t="shared" si="2"/>
        <v>99.363057324840767</v>
      </c>
      <c r="Z42" s="165">
        <f t="shared" si="3"/>
        <v>0</v>
      </c>
      <c r="AA42" s="94" t="s">
        <v>34</v>
      </c>
      <c r="AB42" s="93"/>
    </row>
    <row r="43" spans="1:28" s="28" customFormat="1" ht="16.5" customHeight="1">
      <c r="A43" s="79"/>
      <c r="B43" s="81" t="s">
        <v>19</v>
      </c>
      <c r="C43" s="176">
        <f>D43+K43+L43+M43+N43+O43+P43+Q43+R43+S43+T43</f>
        <v>23</v>
      </c>
      <c r="D43" s="118">
        <f>SUM(E43:J43)</f>
        <v>21</v>
      </c>
      <c r="E43" s="99">
        <v>21</v>
      </c>
      <c r="F43" s="100">
        <v>0</v>
      </c>
      <c r="G43" s="99">
        <v>0</v>
      </c>
      <c r="H43" s="99">
        <v>0</v>
      </c>
      <c r="I43" s="99">
        <v>0</v>
      </c>
      <c r="J43" s="99">
        <v>0</v>
      </c>
      <c r="K43" s="99">
        <v>0</v>
      </c>
      <c r="L43" s="99">
        <v>0</v>
      </c>
      <c r="M43" s="99">
        <v>0</v>
      </c>
      <c r="N43" s="99">
        <v>0</v>
      </c>
      <c r="O43" s="99">
        <v>0</v>
      </c>
      <c r="P43" s="99">
        <v>0</v>
      </c>
      <c r="Q43" s="99">
        <v>0</v>
      </c>
      <c r="R43" s="99">
        <v>0</v>
      </c>
      <c r="S43" s="99">
        <v>2</v>
      </c>
      <c r="T43" s="99">
        <v>0</v>
      </c>
      <c r="U43" s="99">
        <v>0</v>
      </c>
      <c r="V43" s="99">
        <v>0</v>
      </c>
      <c r="W43" s="99">
        <v>0</v>
      </c>
      <c r="X43" s="99">
        <f>O43+P43+V43+W43</f>
        <v>0</v>
      </c>
      <c r="Y43" s="177">
        <f t="shared" si="2"/>
        <v>91.304347826086953</v>
      </c>
      <c r="Z43" s="165">
        <f t="shared" si="3"/>
        <v>0</v>
      </c>
      <c r="AA43" s="94" t="s">
        <v>35</v>
      </c>
      <c r="AB43" s="93"/>
    </row>
    <row r="44" spans="1:28" s="27" customFormat="1" ht="16.5" customHeight="1">
      <c r="A44" s="234" t="s">
        <v>79</v>
      </c>
      <c r="B44" s="234"/>
      <c r="C44" s="168">
        <f>C45</f>
        <v>42</v>
      </c>
      <c r="D44" s="178">
        <f t="shared" ref="D44:X44" si="10">D45</f>
        <v>38</v>
      </c>
      <c r="E44" s="169">
        <f t="shared" si="10"/>
        <v>34</v>
      </c>
      <c r="F44" s="170">
        <f t="shared" si="10"/>
        <v>0</v>
      </c>
      <c r="G44" s="169">
        <f t="shared" si="10"/>
        <v>2</v>
      </c>
      <c r="H44" s="169">
        <f t="shared" si="10"/>
        <v>0</v>
      </c>
      <c r="I44" s="169">
        <f t="shared" si="10"/>
        <v>0</v>
      </c>
      <c r="J44" s="169">
        <f t="shared" si="10"/>
        <v>2</v>
      </c>
      <c r="K44" s="169">
        <f t="shared" si="10"/>
        <v>0</v>
      </c>
      <c r="L44" s="169">
        <f t="shared" si="10"/>
        <v>0</v>
      </c>
      <c r="M44" s="169">
        <f t="shared" si="10"/>
        <v>0</v>
      </c>
      <c r="N44" s="169">
        <f t="shared" si="10"/>
        <v>0</v>
      </c>
      <c r="O44" s="169">
        <f t="shared" si="10"/>
        <v>0</v>
      </c>
      <c r="P44" s="169">
        <f t="shared" si="10"/>
        <v>0</v>
      </c>
      <c r="Q44" s="169">
        <f t="shared" si="10"/>
        <v>0</v>
      </c>
      <c r="R44" s="169">
        <f t="shared" si="10"/>
        <v>0</v>
      </c>
      <c r="S44" s="169">
        <f>S45</f>
        <v>4</v>
      </c>
      <c r="T44" s="169">
        <f>T45</f>
        <v>0</v>
      </c>
      <c r="U44" s="169">
        <f>U45</f>
        <v>2</v>
      </c>
      <c r="V44" s="169">
        <f>V45</f>
        <v>0</v>
      </c>
      <c r="W44" s="169">
        <f>W45</f>
        <v>0</v>
      </c>
      <c r="X44" s="169">
        <f t="shared" si="10"/>
        <v>0</v>
      </c>
      <c r="Y44" s="171">
        <f t="shared" si="2"/>
        <v>90.476190476190482</v>
      </c>
      <c r="Z44" s="179">
        <f t="shared" si="3"/>
        <v>0</v>
      </c>
      <c r="AA44" s="253" t="s">
        <v>36</v>
      </c>
      <c r="AB44" s="254"/>
    </row>
    <row r="45" spans="1:28" s="28" customFormat="1" ht="16.5" customHeight="1">
      <c r="A45" s="79"/>
      <c r="B45" s="81" t="s">
        <v>20</v>
      </c>
      <c r="C45" s="176">
        <f>D45+K45+L45+M45+N45+O45+P45+Q45+R45+S45+T45</f>
        <v>42</v>
      </c>
      <c r="D45" s="118">
        <f>SUM(E45:J45)</f>
        <v>38</v>
      </c>
      <c r="E45" s="99">
        <v>34</v>
      </c>
      <c r="F45" s="100">
        <v>0</v>
      </c>
      <c r="G45" s="99">
        <v>2</v>
      </c>
      <c r="H45" s="99">
        <v>0</v>
      </c>
      <c r="I45" s="99">
        <v>0</v>
      </c>
      <c r="J45" s="99">
        <v>2</v>
      </c>
      <c r="K45" s="99">
        <v>0</v>
      </c>
      <c r="L45" s="99">
        <v>0</v>
      </c>
      <c r="M45" s="99">
        <v>0</v>
      </c>
      <c r="N45" s="99">
        <v>0</v>
      </c>
      <c r="O45" s="99">
        <v>0</v>
      </c>
      <c r="P45" s="99">
        <v>0</v>
      </c>
      <c r="Q45" s="99">
        <v>0</v>
      </c>
      <c r="R45" s="99">
        <v>0</v>
      </c>
      <c r="S45" s="99">
        <v>4</v>
      </c>
      <c r="T45" s="99">
        <v>0</v>
      </c>
      <c r="U45" s="99">
        <v>2</v>
      </c>
      <c r="V45" s="99">
        <v>0</v>
      </c>
      <c r="W45" s="99">
        <v>0</v>
      </c>
      <c r="X45" s="99">
        <f>O45+P45+V45+W45</f>
        <v>0</v>
      </c>
      <c r="Y45" s="177">
        <f t="shared" si="2"/>
        <v>90.476190476190482</v>
      </c>
      <c r="Z45" s="165">
        <f t="shared" si="3"/>
        <v>0</v>
      </c>
      <c r="AA45" s="94" t="s">
        <v>20</v>
      </c>
      <c r="AB45" s="93"/>
    </row>
    <row r="46" spans="1:28" s="27" customFormat="1" ht="16.5" customHeight="1">
      <c r="A46" s="234" t="s">
        <v>80</v>
      </c>
      <c r="B46" s="234"/>
      <c r="C46" s="168">
        <f>SUM(C47:C48)</f>
        <v>195</v>
      </c>
      <c r="D46" s="178">
        <f t="shared" ref="D46:X46" si="11">SUM(D47:D48)</f>
        <v>195</v>
      </c>
      <c r="E46" s="169">
        <f t="shared" si="11"/>
        <v>173</v>
      </c>
      <c r="F46" s="170">
        <f t="shared" si="11"/>
        <v>3</v>
      </c>
      <c r="G46" s="169">
        <f t="shared" si="11"/>
        <v>16</v>
      </c>
      <c r="H46" s="169">
        <f t="shared" si="11"/>
        <v>0</v>
      </c>
      <c r="I46" s="169">
        <f t="shared" si="11"/>
        <v>1</v>
      </c>
      <c r="J46" s="169">
        <f t="shared" si="11"/>
        <v>2</v>
      </c>
      <c r="K46" s="169">
        <f t="shared" si="11"/>
        <v>0</v>
      </c>
      <c r="L46" s="169">
        <f t="shared" si="11"/>
        <v>0</v>
      </c>
      <c r="M46" s="169">
        <f t="shared" si="11"/>
        <v>0</v>
      </c>
      <c r="N46" s="169">
        <f t="shared" si="11"/>
        <v>0</v>
      </c>
      <c r="O46" s="169">
        <f t="shared" si="11"/>
        <v>0</v>
      </c>
      <c r="P46" s="169">
        <f t="shared" si="11"/>
        <v>0</v>
      </c>
      <c r="Q46" s="169">
        <f t="shared" si="11"/>
        <v>0</v>
      </c>
      <c r="R46" s="169">
        <f t="shared" si="11"/>
        <v>0</v>
      </c>
      <c r="S46" s="169">
        <f>SUM(S47:S48)</f>
        <v>0</v>
      </c>
      <c r="T46" s="169">
        <f>SUM(T47:T48)</f>
        <v>0</v>
      </c>
      <c r="U46" s="169">
        <f>SUM(U47:U48)</f>
        <v>13</v>
      </c>
      <c r="V46" s="169">
        <f>SUM(V47:V48)</f>
        <v>0</v>
      </c>
      <c r="W46" s="169">
        <f>SUM(W47:W48)</f>
        <v>0</v>
      </c>
      <c r="X46" s="169">
        <f t="shared" si="11"/>
        <v>0</v>
      </c>
      <c r="Y46" s="171">
        <f t="shared" si="2"/>
        <v>100</v>
      </c>
      <c r="Z46" s="179">
        <f t="shared" si="3"/>
        <v>0</v>
      </c>
      <c r="AA46" s="249" t="s">
        <v>80</v>
      </c>
      <c r="AB46" s="252"/>
    </row>
    <row r="47" spans="1:28" s="28" customFormat="1" ht="16.5" customHeight="1">
      <c r="A47" s="79"/>
      <c r="B47" s="81" t="s">
        <v>21</v>
      </c>
      <c r="C47" s="176">
        <f>D47+K47+L47+M47+N47+O47+P47+Q47+R47+S47+T47</f>
        <v>153</v>
      </c>
      <c r="D47" s="118">
        <f>SUM(E47:J47)</f>
        <v>153</v>
      </c>
      <c r="E47" s="99">
        <v>138</v>
      </c>
      <c r="F47" s="100">
        <v>3</v>
      </c>
      <c r="G47" s="99">
        <v>11</v>
      </c>
      <c r="H47" s="99">
        <v>0</v>
      </c>
      <c r="I47" s="99">
        <v>1</v>
      </c>
      <c r="J47" s="99">
        <v>0</v>
      </c>
      <c r="K47" s="99">
        <v>0</v>
      </c>
      <c r="L47" s="99">
        <v>0</v>
      </c>
      <c r="M47" s="99">
        <v>0</v>
      </c>
      <c r="N47" s="99">
        <v>0</v>
      </c>
      <c r="O47" s="99">
        <v>0</v>
      </c>
      <c r="P47" s="99">
        <v>0</v>
      </c>
      <c r="Q47" s="99">
        <v>0</v>
      </c>
      <c r="R47" s="99">
        <v>0</v>
      </c>
      <c r="S47" s="99">
        <v>0</v>
      </c>
      <c r="T47" s="99">
        <v>0</v>
      </c>
      <c r="U47" s="99">
        <v>9</v>
      </c>
      <c r="V47" s="99">
        <v>0</v>
      </c>
      <c r="W47" s="99">
        <v>0</v>
      </c>
      <c r="X47" s="99">
        <f>O47+P47+V47+W47</f>
        <v>0</v>
      </c>
      <c r="Y47" s="177">
        <f t="shared" si="2"/>
        <v>100</v>
      </c>
      <c r="Z47" s="165">
        <f t="shared" si="3"/>
        <v>0</v>
      </c>
      <c r="AA47" s="94" t="s">
        <v>21</v>
      </c>
      <c r="AB47" s="93"/>
    </row>
    <row r="48" spans="1:28" s="28" customFormat="1" ht="16.5" customHeight="1">
      <c r="A48" s="79"/>
      <c r="B48" s="81" t="s">
        <v>22</v>
      </c>
      <c r="C48" s="176">
        <f>D48+K48+L48+M48+N48+O48+P48+Q48+R48+S48+T48</f>
        <v>42</v>
      </c>
      <c r="D48" s="118">
        <f>SUM(E48:J48)</f>
        <v>42</v>
      </c>
      <c r="E48" s="99">
        <v>35</v>
      </c>
      <c r="F48" s="100">
        <v>0</v>
      </c>
      <c r="G48" s="99">
        <v>5</v>
      </c>
      <c r="H48" s="99">
        <v>0</v>
      </c>
      <c r="I48" s="99">
        <v>0</v>
      </c>
      <c r="J48" s="99">
        <v>2</v>
      </c>
      <c r="K48" s="99">
        <v>0</v>
      </c>
      <c r="L48" s="99">
        <v>0</v>
      </c>
      <c r="M48" s="99">
        <v>0</v>
      </c>
      <c r="N48" s="99">
        <v>0</v>
      </c>
      <c r="O48" s="99">
        <v>0</v>
      </c>
      <c r="P48" s="99">
        <v>0</v>
      </c>
      <c r="Q48" s="99">
        <v>0</v>
      </c>
      <c r="R48" s="99">
        <v>0</v>
      </c>
      <c r="S48" s="99">
        <v>0</v>
      </c>
      <c r="T48" s="99">
        <v>0</v>
      </c>
      <c r="U48" s="99">
        <v>4</v>
      </c>
      <c r="V48" s="99">
        <v>0</v>
      </c>
      <c r="W48" s="99">
        <v>0</v>
      </c>
      <c r="X48" s="99">
        <f>O48+P48+V48+W48</f>
        <v>0</v>
      </c>
      <c r="Y48" s="177">
        <f t="shared" si="2"/>
        <v>100</v>
      </c>
      <c r="Z48" s="165">
        <f t="shared" si="3"/>
        <v>0</v>
      </c>
      <c r="AA48" s="94" t="s">
        <v>22</v>
      </c>
      <c r="AB48" s="93"/>
    </row>
    <row r="49" spans="1:28" s="27" customFormat="1" ht="16.5" customHeight="1">
      <c r="A49" s="234" t="s">
        <v>81</v>
      </c>
      <c r="B49" s="234"/>
      <c r="C49" s="168">
        <f>SUM(C50:C52)</f>
        <v>276</v>
      </c>
      <c r="D49" s="178">
        <f t="shared" ref="D49:X49" si="12">SUM(D50:D52)</f>
        <v>273</v>
      </c>
      <c r="E49" s="169">
        <f t="shared" si="12"/>
        <v>246</v>
      </c>
      <c r="F49" s="170">
        <f t="shared" si="12"/>
        <v>5</v>
      </c>
      <c r="G49" s="169">
        <f t="shared" si="12"/>
        <v>19</v>
      </c>
      <c r="H49" s="169">
        <f t="shared" si="12"/>
        <v>0</v>
      </c>
      <c r="I49" s="169">
        <f t="shared" si="12"/>
        <v>1</v>
      </c>
      <c r="J49" s="169">
        <f t="shared" si="12"/>
        <v>2</v>
      </c>
      <c r="K49" s="169">
        <f t="shared" si="12"/>
        <v>0</v>
      </c>
      <c r="L49" s="169">
        <f t="shared" si="12"/>
        <v>0</v>
      </c>
      <c r="M49" s="169">
        <f t="shared" si="12"/>
        <v>0</v>
      </c>
      <c r="N49" s="169">
        <f t="shared" si="12"/>
        <v>0</v>
      </c>
      <c r="O49" s="169">
        <f t="shared" si="12"/>
        <v>0</v>
      </c>
      <c r="P49" s="169">
        <f t="shared" si="12"/>
        <v>0</v>
      </c>
      <c r="Q49" s="169">
        <f t="shared" si="12"/>
        <v>0</v>
      </c>
      <c r="R49" s="169">
        <f t="shared" si="12"/>
        <v>0</v>
      </c>
      <c r="S49" s="169">
        <f>SUM(S50:S52)</f>
        <v>3</v>
      </c>
      <c r="T49" s="169">
        <f>SUM(T50:T52)</f>
        <v>0</v>
      </c>
      <c r="U49" s="169">
        <f>SUM(U50:U52)</f>
        <v>16</v>
      </c>
      <c r="V49" s="169">
        <f>SUM(V50:V52)</f>
        <v>0</v>
      </c>
      <c r="W49" s="169">
        <f>SUM(W50:W52)</f>
        <v>0</v>
      </c>
      <c r="X49" s="169">
        <f t="shared" si="12"/>
        <v>0</v>
      </c>
      <c r="Y49" s="171">
        <f t="shared" si="2"/>
        <v>98.91304347826086</v>
      </c>
      <c r="Z49" s="179">
        <f t="shared" si="3"/>
        <v>0</v>
      </c>
      <c r="AA49" s="249" t="s">
        <v>81</v>
      </c>
      <c r="AB49" s="252"/>
    </row>
    <row r="50" spans="1:28" s="28" customFormat="1" ht="16.5" customHeight="1">
      <c r="A50" s="79"/>
      <c r="B50" s="81" t="s">
        <v>23</v>
      </c>
      <c r="C50" s="176">
        <f>D50+K50+L50+M50+N50+O50+P50+Q50+R50+S50+T50</f>
        <v>36</v>
      </c>
      <c r="D50" s="118">
        <f>SUM(E50:J50)</f>
        <v>36</v>
      </c>
      <c r="E50" s="99">
        <v>35</v>
      </c>
      <c r="F50" s="100">
        <v>0</v>
      </c>
      <c r="G50" s="99">
        <v>1</v>
      </c>
      <c r="H50" s="99">
        <v>0</v>
      </c>
      <c r="I50" s="99">
        <v>0</v>
      </c>
      <c r="J50" s="99">
        <v>0</v>
      </c>
      <c r="K50" s="99">
        <v>0</v>
      </c>
      <c r="L50" s="99">
        <v>0</v>
      </c>
      <c r="M50" s="99">
        <v>0</v>
      </c>
      <c r="N50" s="99">
        <v>0</v>
      </c>
      <c r="O50" s="99">
        <v>0</v>
      </c>
      <c r="P50" s="99">
        <v>0</v>
      </c>
      <c r="Q50" s="99">
        <v>0</v>
      </c>
      <c r="R50" s="99">
        <v>0</v>
      </c>
      <c r="S50" s="99">
        <v>0</v>
      </c>
      <c r="T50" s="99">
        <v>0</v>
      </c>
      <c r="U50" s="99">
        <v>1</v>
      </c>
      <c r="V50" s="99">
        <v>0</v>
      </c>
      <c r="W50" s="99">
        <v>0</v>
      </c>
      <c r="X50" s="99">
        <f>O50+P50+V50+W50</f>
        <v>0</v>
      </c>
      <c r="Y50" s="177">
        <f t="shared" si="2"/>
        <v>100</v>
      </c>
      <c r="Z50" s="165">
        <f t="shared" si="3"/>
        <v>0</v>
      </c>
      <c r="AA50" s="94" t="s">
        <v>23</v>
      </c>
      <c r="AB50" s="93"/>
    </row>
    <row r="51" spans="1:28" s="28" customFormat="1" ht="16.5" customHeight="1">
      <c r="A51" s="79"/>
      <c r="B51" s="81" t="s">
        <v>24</v>
      </c>
      <c r="C51" s="176">
        <f>D51+K51+L51+M51+N51+O51+P51+Q51+R51+S51+T51</f>
        <v>79</v>
      </c>
      <c r="D51" s="118">
        <f>SUM(E51:J51)</f>
        <v>78</v>
      </c>
      <c r="E51" s="99">
        <v>71</v>
      </c>
      <c r="F51" s="100">
        <v>3</v>
      </c>
      <c r="G51" s="99">
        <v>2</v>
      </c>
      <c r="H51" s="99">
        <v>0</v>
      </c>
      <c r="I51" s="99">
        <v>0</v>
      </c>
      <c r="J51" s="99">
        <v>2</v>
      </c>
      <c r="K51" s="99">
        <v>0</v>
      </c>
      <c r="L51" s="99">
        <v>0</v>
      </c>
      <c r="M51" s="99">
        <v>0</v>
      </c>
      <c r="N51" s="99">
        <v>0</v>
      </c>
      <c r="O51" s="99">
        <v>0</v>
      </c>
      <c r="P51" s="99">
        <v>0</v>
      </c>
      <c r="Q51" s="99">
        <v>0</v>
      </c>
      <c r="R51" s="99">
        <v>0</v>
      </c>
      <c r="S51" s="99">
        <v>1</v>
      </c>
      <c r="T51" s="99">
        <v>0</v>
      </c>
      <c r="U51" s="99">
        <v>3</v>
      </c>
      <c r="V51" s="99">
        <v>0</v>
      </c>
      <c r="W51" s="99">
        <v>0</v>
      </c>
      <c r="X51" s="99">
        <f>O51+P51+V51+W51</f>
        <v>0</v>
      </c>
      <c r="Y51" s="177">
        <f t="shared" si="2"/>
        <v>98.734177215189874</v>
      </c>
      <c r="Z51" s="165">
        <f t="shared" si="3"/>
        <v>0</v>
      </c>
      <c r="AA51" s="94" t="s">
        <v>24</v>
      </c>
      <c r="AB51" s="93"/>
    </row>
    <row r="52" spans="1:28" s="28" customFormat="1" ht="16.5" customHeight="1">
      <c r="A52" s="79"/>
      <c r="B52" s="81" t="s">
        <v>25</v>
      </c>
      <c r="C52" s="176">
        <f>D52+K52+L52+M52+N52+O52+P52+Q52+R52+S52+T52</f>
        <v>161</v>
      </c>
      <c r="D52" s="118">
        <f>SUM(E52:J52)</f>
        <v>159</v>
      </c>
      <c r="E52" s="99">
        <v>140</v>
      </c>
      <c r="F52" s="100">
        <v>2</v>
      </c>
      <c r="G52" s="99">
        <v>16</v>
      </c>
      <c r="H52" s="99">
        <v>0</v>
      </c>
      <c r="I52" s="99">
        <v>1</v>
      </c>
      <c r="J52" s="99">
        <v>0</v>
      </c>
      <c r="K52" s="99">
        <v>0</v>
      </c>
      <c r="L52" s="99">
        <v>0</v>
      </c>
      <c r="M52" s="99">
        <v>0</v>
      </c>
      <c r="N52" s="99">
        <v>0</v>
      </c>
      <c r="O52" s="99">
        <v>0</v>
      </c>
      <c r="P52" s="99">
        <v>0</v>
      </c>
      <c r="Q52" s="99">
        <v>0</v>
      </c>
      <c r="R52" s="99">
        <v>0</v>
      </c>
      <c r="S52" s="99">
        <v>2</v>
      </c>
      <c r="T52" s="99">
        <v>0</v>
      </c>
      <c r="U52" s="99">
        <v>12</v>
      </c>
      <c r="V52" s="99">
        <v>0</v>
      </c>
      <c r="W52" s="99">
        <v>0</v>
      </c>
      <c r="X52" s="99">
        <f>O52+P52+V52+W52</f>
        <v>0</v>
      </c>
      <c r="Y52" s="177">
        <f t="shared" si="2"/>
        <v>98.757763975155271</v>
      </c>
      <c r="Z52" s="165">
        <f t="shared" si="3"/>
        <v>0</v>
      </c>
      <c r="AA52" s="94" t="s">
        <v>25</v>
      </c>
      <c r="AB52" s="93"/>
    </row>
    <row r="53" spans="1:28" s="27" customFormat="1" ht="16.5" customHeight="1">
      <c r="A53" s="234" t="s">
        <v>82</v>
      </c>
      <c r="B53" s="234"/>
      <c r="C53" s="168">
        <f t="shared" ref="C53:X53" si="13">SUM(C54:C56)</f>
        <v>186</v>
      </c>
      <c r="D53" s="178">
        <f t="shared" si="13"/>
        <v>186</v>
      </c>
      <c r="E53" s="169">
        <f t="shared" si="13"/>
        <v>169</v>
      </c>
      <c r="F53" s="170">
        <f t="shared" si="13"/>
        <v>4</v>
      </c>
      <c r="G53" s="169">
        <f t="shared" si="13"/>
        <v>12</v>
      </c>
      <c r="H53" s="169">
        <f t="shared" si="13"/>
        <v>0</v>
      </c>
      <c r="I53" s="169">
        <f t="shared" si="13"/>
        <v>0</v>
      </c>
      <c r="J53" s="169">
        <f t="shared" si="13"/>
        <v>1</v>
      </c>
      <c r="K53" s="169">
        <f t="shared" si="13"/>
        <v>0</v>
      </c>
      <c r="L53" s="169">
        <f t="shared" si="13"/>
        <v>0</v>
      </c>
      <c r="M53" s="169">
        <f t="shared" si="13"/>
        <v>0</v>
      </c>
      <c r="N53" s="169">
        <f t="shared" si="13"/>
        <v>0</v>
      </c>
      <c r="O53" s="169">
        <f t="shared" si="13"/>
        <v>0</v>
      </c>
      <c r="P53" s="169">
        <f t="shared" si="13"/>
        <v>0</v>
      </c>
      <c r="Q53" s="169">
        <f t="shared" si="13"/>
        <v>0</v>
      </c>
      <c r="R53" s="169">
        <f t="shared" si="13"/>
        <v>0</v>
      </c>
      <c r="S53" s="169">
        <f>SUM(S54:S56)</f>
        <v>0</v>
      </c>
      <c r="T53" s="169">
        <f>SUM(T54:T56)</f>
        <v>0</v>
      </c>
      <c r="U53" s="169">
        <f>SUM(U54:U56)</f>
        <v>4</v>
      </c>
      <c r="V53" s="169">
        <f>SUM(V54:V56)</f>
        <v>0</v>
      </c>
      <c r="W53" s="169">
        <f>SUM(W54:W56)</f>
        <v>0</v>
      </c>
      <c r="X53" s="169">
        <f t="shared" si="13"/>
        <v>0</v>
      </c>
      <c r="Y53" s="171">
        <f t="shared" si="2"/>
        <v>100</v>
      </c>
      <c r="Z53" s="179">
        <f t="shared" si="3"/>
        <v>0</v>
      </c>
      <c r="AA53" s="249" t="s">
        <v>82</v>
      </c>
      <c r="AB53" s="252"/>
    </row>
    <row r="54" spans="1:28" s="28" customFormat="1" ht="16.5" customHeight="1">
      <c r="A54" s="79"/>
      <c r="B54" s="81" t="s">
        <v>26</v>
      </c>
      <c r="C54" s="176">
        <f>D54+K54+L54+M54+N54+O54+P54+Q54+R54+S54+T54</f>
        <v>141</v>
      </c>
      <c r="D54" s="118">
        <f>SUM(E54:J54)</f>
        <v>141</v>
      </c>
      <c r="E54" s="99">
        <v>127</v>
      </c>
      <c r="F54" s="100">
        <v>4</v>
      </c>
      <c r="G54" s="99">
        <v>9</v>
      </c>
      <c r="H54" s="99">
        <v>0</v>
      </c>
      <c r="I54" s="99">
        <v>0</v>
      </c>
      <c r="J54" s="99">
        <v>1</v>
      </c>
      <c r="K54" s="99">
        <v>0</v>
      </c>
      <c r="L54" s="99">
        <v>0</v>
      </c>
      <c r="M54" s="99">
        <v>0</v>
      </c>
      <c r="N54" s="99">
        <v>0</v>
      </c>
      <c r="O54" s="99">
        <v>0</v>
      </c>
      <c r="P54" s="99">
        <v>0</v>
      </c>
      <c r="Q54" s="99">
        <v>0</v>
      </c>
      <c r="R54" s="99">
        <v>0</v>
      </c>
      <c r="S54" s="99">
        <v>0</v>
      </c>
      <c r="T54" s="99">
        <v>0</v>
      </c>
      <c r="U54" s="99">
        <v>3</v>
      </c>
      <c r="V54" s="99">
        <v>0</v>
      </c>
      <c r="W54" s="99">
        <v>0</v>
      </c>
      <c r="X54" s="99">
        <f>O54+P54+V54+W54</f>
        <v>0</v>
      </c>
      <c r="Y54" s="177">
        <f t="shared" si="2"/>
        <v>100</v>
      </c>
      <c r="Z54" s="165">
        <f t="shared" si="3"/>
        <v>0</v>
      </c>
      <c r="AA54" s="94" t="s">
        <v>26</v>
      </c>
      <c r="AB54" s="93"/>
    </row>
    <row r="55" spans="1:28" s="28" customFormat="1" ht="16.5" customHeight="1">
      <c r="A55" s="79"/>
      <c r="B55" s="81" t="s">
        <v>27</v>
      </c>
      <c r="C55" s="176">
        <f>D55+K55+L55+M55+N55+O55+P55+Q55+R55+S55+T55</f>
        <v>24</v>
      </c>
      <c r="D55" s="118">
        <f>SUM(E55:J55)</f>
        <v>24</v>
      </c>
      <c r="E55" s="99">
        <v>23</v>
      </c>
      <c r="F55" s="100">
        <v>0</v>
      </c>
      <c r="G55" s="99">
        <v>1</v>
      </c>
      <c r="H55" s="99">
        <v>0</v>
      </c>
      <c r="I55" s="99">
        <v>0</v>
      </c>
      <c r="J55" s="99">
        <v>0</v>
      </c>
      <c r="K55" s="99">
        <v>0</v>
      </c>
      <c r="L55" s="99">
        <v>0</v>
      </c>
      <c r="M55" s="99">
        <v>0</v>
      </c>
      <c r="N55" s="99">
        <v>0</v>
      </c>
      <c r="O55" s="99">
        <v>0</v>
      </c>
      <c r="P55" s="99">
        <v>0</v>
      </c>
      <c r="Q55" s="99">
        <v>0</v>
      </c>
      <c r="R55" s="99">
        <v>0</v>
      </c>
      <c r="S55" s="99">
        <v>0</v>
      </c>
      <c r="T55" s="99">
        <v>0</v>
      </c>
      <c r="U55" s="99">
        <v>1</v>
      </c>
      <c r="V55" s="99">
        <v>0</v>
      </c>
      <c r="W55" s="99">
        <v>0</v>
      </c>
      <c r="X55" s="99">
        <f>O55+P55+V55+W55</f>
        <v>0</v>
      </c>
      <c r="Y55" s="177">
        <f t="shared" si="2"/>
        <v>100</v>
      </c>
      <c r="Z55" s="165">
        <f t="shared" si="3"/>
        <v>0</v>
      </c>
      <c r="AA55" s="94" t="s">
        <v>27</v>
      </c>
      <c r="AB55" s="93"/>
    </row>
    <row r="56" spans="1:28" s="28" customFormat="1" ht="16.5" customHeight="1">
      <c r="A56" s="79"/>
      <c r="B56" s="81" t="s">
        <v>28</v>
      </c>
      <c r="C56" s="176">
        <f>D56+K56+L56+M56+N56+O56+P56+Q56+R56+S56+T56</f>
        <v>21</v>
      </c>
      <c r="D56" s="118">
        <f>SUM(E56:J56)</f>
        <v>21</v>
      </c>
      <c r="E56" s="99">
        <v>19</v>
      </c>
      <c r="F56" s="100">
        <v>0</v>
      </c>
      <c r="G56" s="99">
        <v>2</v>
      </c>
      <c r="H56" s="99">
        <v>0</v>
      </c>
      <c r="I56" s="99">
        <v>0</v>
      </c>
      <c r="J56" s="99">
        <v>0</v>
      </c>
      <c r="K56" s="99">
        <v>0</v>
      </c>
      <c r="L56" s="99">
        <v>0</v>
      </c>
      <c r="M56" s="99">
        <v>0</v>
      </c>
      <c r="N56" s="99">
        <v>0</v>
      </c>
      <c r="O56" s="99">
        <v>0</v>
      </c>
      <c r="P56" s="99">
        <v>0</v>
      </c>
      <c r="Q56" s="99">
        <v>0</v>
      </c>
      <c r="R56" s="99">
        <v>0</v>
      </c>
      <c r="S56" s="99">
        <v>0</v>
      </c>
      <c r="T56" s="99">
        <v>0</v>
      </c>
      <c r="U56" s="99">
        <v>0</v>
      </c>
      <c r="V56" s="99">
        <v>0</v>
      </c>
      <c r="W56" s="99">
        <v>0</v>
      </c>
      <c r="X56" s="99">
        <f>O56+P56+V56+W56</f>
        <v>0</v>
      </c>
      <c r="Y56" s="177">
        <f t="shared" si="2"/>
        <v>100</v>
      </c>
      <c r="Z56" s="165">
        <f t="shared" si="3"/>
        <v>0</v>
      </c>
      <c r="AA56" s="94" t="s">
        <v>28</v>
      </c>
      <c r="AB56" s="93"/>
    </row>
    <row r="57" spans="1:28" s="29" customFormat="1" ht="16.5" customHeight="1">
      <c r="A57" s="234" t="s">
        <v>83</v>
      </c>
      <c r="B57" s="234"/>
      <c r="C57" s="168">
        <f>SUM(C58:C59)</f>
        <v>86</v>
      </c>
      <c r="D57" s="178">
        <f t="shared" ref="D57:X57" si="14">SUM(D58:D59)</f>
        <v>85</v>
      </c>
      <c r="E57" s="169">
        <f t="shared" si="14"/>
        <v>76</v>
      </c>
      <c r="F57" s="170">
        <f t="shared" si="14"/>
        <v>1</v>
      </c>
      <c r="G57" s="169">
        <f t="shared" si="14"/>
        <v>7</v>
      </c>
      <c r="H57" s="169">
        <f t="shared" si="14"/>
        <v>0</v>
      </c>
      <c r="I57" s="169">
        <f t="shared" si="14"/>
        <v>0</v>
      </c>
      <c r="J57" s="169">
        <f t="shared" si="14"/>
        <v>1</v>
      </c>
      <c r="K57" s="169">
        <f t="shared" si="14"/>
        <v>0</v>
      </c>
      <c r="L57" s="169">
        <f t="shared" si="14"/>
        <v>0</v>
      </c>
      <c r="M57" s="169">
        <f t="shared" si="14"/>
        <v>0</v>
      </c>
      <c r="N57" s="169">
        <f t="shared" si="14"/>
        <v>0</v>
      </c>
      <c r="O57" s="169">
        <f t="shared" si="14"/>
        <v>0</v>
      </c>
      <c r="P57" s="169">
        <f t="shared" si="14"/>
        <v>0</v>
      </c>
      <c r="Q57" s="169">
        <f t="shared" si="14"/>
        <v>0</v>
      </c>
      <c r="R57" s="169">
        <f t="shared" si="14"/>
        <v>0</v>
      </c>
      <c r="S57" s="169">
        <f>SUM(S58:S59)</f>
        <v>1</v>
      </c>
      <c r="T57" s="169">
        <f>SUM(T58:T59)</f>
        <v>0</v>
      </c>
      <c r="U57" s="169">
        <f>SUM(U58:U59)</f>
        <v>5</v>
      </c>
      <c r="V57" s="169">
        <f>SUM(V58:V59)</f>
        <v>0</v>
      </c>
      <c r="W57" s="169">
        <f>SUM(W58:W59)</f>
        <v>0</v>
      </c>
      <c r="X57" s="169">
        <f t="shared" si="14"/>
        <v>0</v>
      </c>
      <c r="Y57" s="171">
        <f t="shared" si="2"/>
        <v>98.837209302325576</v>
      </c>
      <c r="Z57" s="179">
        <f t="shared" si="3"/>
        <v>0</v>
      </c>
      <c r="AA57" s="249" t="s">
        <v>83</v>
      </c>
      <c r="AB57" s="252"/>
    </row>
    <row r="58" spans="1:28" s="28" customFormat="1" ht="16.5" customHeight="1">
      <c r="A58" s="79"/>
      <c r="B58" s="81" t="s">
        <v>29</v>
      </c>
      <c r="C58" s="176">
        <f>D58+K58+L58+M58+N58+O58+P58+Q58+R58+S58+T58</f>
        <v>0</v>
      </c>
      <c r="D58" s="118">
        <f>SUM(E58:J58)</f>
        <v>0</v>
      </c>
      <c r="E58" s="99">
        <v>0</v>
      </c>
      <c r="F58" s="100">
        <v>0</v>
      </c>
      <c r="G58" s="99">
        <v>0</v>
      </c>
      <c r="H58" s="99">
        <v>0</v>
      </c>
      <c r="I58" s="99">
        <v>0</v>
      </c>
      <c r="J58" s="99">
        <v>0</v>
      </c>
      <c r="K58" s="99">
        <v>0</v>
      </c>
      <c r="L58" s="99">
        <v>0</v>
      </c>
      <c r="M58" s="99">
        <v>0</v>
      </c>
      <c r="N58" s="99">
        <v>0</v>
      </c>
      <c r="O58" s="99">
        <v>0</v>
      </c>
      <c r="P58" s="99">
        <v>0</v>
      </c>
      <c r="Q58" s="99">
        <v>0</v>
      </c>
      <c r="R58" s="99">
        <v>0</v>
      </c>
      <c r="S58" s="99">
        <v>0</v>
      </c>
      <c r="T58" s="99">
        <v>0</v>
      </c>
      <c r="U58" s="99">
        <v>0</v>
      </c>
      <c r="V58" s="99">
        <v>0</v>
      </c>
      <c r="W58" s="99">
        <v>0</v>
      </c>
      <c r="X58" s="99">
        <f>O58+P58+V58+W58</f>
        <v>0</v>
      </c>
      <c r="Y58" s="177">
        <v>0</v>
      </c>
      <c r="Z58" s="165">
        <v>0</v>
      </c>
      <c r="AA58" s="94" t="s">
        <v>29</v>
      </c>
      <c r="AB58" s="93"/>
    </row>
    <row r="59" spans="1:28" s="30" customFormat="1" ht="16.5" customHeight="1">
      <c r="A59" s="79"/>
      <c r="B59" s="81" t="s">
        <v>37</v>
      </c>
      <c r="C59" s="176">
        <f>D59+K59+L59+M59+N59+O59+P59+Q59+R59+S59+T59</f>
        <v>86</v>
      </c>
      <c r="D59" s="118">
        <f>SUM(E59:J59)</f>
        <v>85</v>
      </c>
      <c r="E59" s="99">
        <v>76</v>
      </c>
      <c r="F59" s="100">
        <v>1</v>
      </c>
      <c r="G59" s="99">
        <v>7</v>
      </c>
      <c r="H59" s="99">
        <v>0</v>
      </c>
      <c r="I59" s="99">
        <v>0</v>
      </c>
      <c r="J59" s="99">
        <v>1</v>
      </c>
      <c r="K59" s="99">
        <v>0</v>
      </c>
      <c r="L59" s="99">
        <v>0</v>
      </c>
      <c r="M59" s="99">
        <v>0</v>
      </c>
      <c r="N59" s="99">
        <v>0</v>
      </c>
      <c r="O59" s="99">
        <v>0</v>
      </c>
      <c r="P59" s="99">
        <v>0</v>
      </c>
      <c r="Q59" s="99">
        <v>0</v>
      </c>
      <c r="R59" s="99">
        <v>0</v>
      </c>
      <c r="S59" s="99">
        <v>1</v>
      </c>
      <c r="T59" s="99">
        <v>0</v>
      </c>
      <c r="U59" s="99">
        <v>5</v>
      </c>
      <c r="V59" s="99">
        <v>0</v>
      </c>
      <c r="W59" s="99">
        <v>0</v>
      </c>
      <c r="X59" s="99">
        <f>O59+P59+V59+W59</f>
        <v>0</v>
      </c>
      <c r="Y59" s="177">
        <f t="shared" si="2"/>
        <v>98.837209302325576</v>
      </c>
      <c r="Z59" s="165">
        <f t="shared" si="3"/>
        <v>0</v>
      </c>
      <c r="AA59" s="94" t="s">
        <v>37</v>
      </c>
      <c r="AB59" s="93"/>
    </row>
    <row r="60" spans="1:28" s="27" customFormat="1" ht="16.5" customHeight="1">
      <c r="A60" s="234" t="s">
        <v>84</v>
      </c>
      <c r="B60" s="257"/>
      <c r="C60" s="168">
        <f>SUM(C61:C62)</f>
        <v>130</v>
      </c>
      <c r="D60" s="178">
        <f t="shared" ref="D60:X60" si="15">SUM(D61:D62)</f>
        <v>129</v>
      </c>
      <c r="E60" s="169">
        <f t="shared" si="15"/>
        <v>115</v>
      </c>
      <c r="F60" s="170">
        <f t="shared" si="15"/>
        <v>7</v>
      </c>
      <c r="G60" s="169">
        <f t="shared" si="15"/>
        <v>5</v>
      </c>
      <c r="H60" s="169">
        <f t="shared" si="15"/>
        <v>0</v>
      </c>
      <c r="I60" s="169">
        <f t="shared" si="15"/>
        <v>0</v>
      </c>
      <c r="J60" s="169">
        <f t="shared" si="15"/>
        <v>2</v>
      </c>
      <c r="K60" s="169">
        <f t="shared" si="15"/>
        <v>0</v>
      </c>
      <c r="L60" s="169">
        <f t="shared" si="15"/>
        <v>0</v>
      </c>
      <c r="M60" s="169">
        <f t="shared" si="15"/>
        <v>0</v>
      </c>
      <c r="N60" s="169">
        <f t="shared" si="15"/>
        <v>0</v>
      </c>
      <c r="O60" s="169">
        <f t="shared" si="15"/>
        <v>0</v>
      </c>
      <c r="P60" s="169">
        <f t="shared" si="15"/>
        <v>0</v>
      </c>
      <c r="Q60" s="169">
        <f t="shared" si="15"/>
        <v>0</v>
      </c>
      <c r="R60" s="169">
        <f t="shared" si="15"/>
        <v>0</v>
      </c>
      <c r="S60" s="169">
        <f>SUM(S61:S62)</f>
        <v>1</v>
      </c>
      <c r="T60" s="169">
        <f>SUM(T61:T62)</f>
        <v>0</v>
      </c>
      <c r="U60" s="169">
        <f>SUM(U61:U62)</f>
        <v>4</v>
      </c>
      <c r="V60" s="169">
        <f>SUM(V61:V62)</f>
        <v>0</v>
      </c>
      <c r="W60" s="169">
        <f>SUM(W61:W62)</f>
        <v>0</v>
      </c>
      <c r="X60" s="169">
        <f t="shared" si="15"/>
        <v>0</v>
      </c>
      <c r="Y60" s="171">
        <f t="shared" si="2"/>
        <v>99.230769230769226</v>
      </c>
      <c r="Z60" s="179">
        <f t="shared" si="3"/>
        <v>0</v>
      </c>
      <c r="AA60" s="249" t="s">
        <v>84</v>
      </c>
      <c r="AB60" s="250"/>
    </row>
    <row r="61" spans="1:28" s="28" customFormat="1" ht="16.5" customHeight="1">
      <c r="A61" s="82"/>
      <c r="B61" s="81" t="s">
        <v>30</v>
      </c>
      <c r="C61" s="176">
        <f>D61+K61+L61+M61+N61+O61+P61+Q61+R61+S61+T61</f>
        <v>47</v>
      </c>
      <c r="D61" s="118">
        <f>SUM(E61:J61)</f>
        <v>47</v>
      </c>
      <c r="E61" s="99">
        <v>40</v>
      </c>
      <c r="F61" s="100">
        <v>3</v>
      </c>
      <c r="G61" s="99">
        <v>2</v>
      </c>
      <c r="H61" s="99">
        <v>0</v>
      </c>
      <c r="I61" s="99">
        <v>0</v>
      </c>
      <c r="J61" s="99">
        <v>2</v>
      </c>
      <c r="K61" s="99">
        <v>0</v>
      </c>
      <c r="L61" s="99">
        <v>0</v>
      </c>
      <c r="M61" s="99">
        <v>0</v>
      </c>
      <c r="N61" s="99">
        <v>0</v>
      </c>
      <c r="O61" s="99">
        <v>0</v>
      </c>
      <c r="P61" s="99">
        <v>0</v>
      </c>
      <c r="Q61" s="99">
        <v>0</v>
      </c>
      <c r="R61" s="99">
        <v>0</v>
      </c>
      <c r="S61" s="99">
        <v>0</v>
      </c>
      <c r="T61" s="99">
        <v>0</v>
      </c>
      <c r="U61" s="99">
        <v>1</v>
      </c>
      <c r="V61" s="99">
        <v>0</v>
      </c>
      <c r="W61" s="99">
        <v>0</v>
      </c>
      <c r="X61" s="99">
        <f>O61+P61+V61+W61</f>
        <v>0</v>
      </c>
      <c r="Y61" s="177">
        <f t="shared" si="2"/>
        <v>100</v>
      </c>
      <c r="Z61" s="165">
        <f t="shared" si="3"/>
        <v>0</v>
      </c>
      <c r="AA61" s="94" t="s">
        <v>30</v>
      </c>
      <c r="AB61" s="93"/>
    </row>
    <row r="62" spans="1:28" s="28" customFormat="1" ht="16.5" customHeight="1">
      <c r="A62" s="82"/>
      <c r="B62" s="81" t="s">
        <v>74</v>
      </c>
      <c r="C62" s="176">
        <f>D62+K62+L62+M62+N62+O62+P62+Q62+R62+S62+T62</f>
        <v>83</v>
      </c>
      <c r="D62" s="118">
        <f>SUM(E62:J62)</f>
        <v>82</v>
      </c>
      <c r="E62" s="99">
        <v>75</v>
      </c>
      <c r="F62" s="100">
        <v>4</v>
      </c>
      <c r="G62" s="99">
        <v>3</v>
      </c>
      <c r="H62" s="99">
        <v>0</v>
      </c>
      <c r="I62" s="99">
        <v>0</v>
      </c>
      <c r="J62" s="99">
        <v>0</v>
      </c>
      <c r="K62" s="99">
        <v>0</v>
      </c>
      <c r="L62" s="99">
        <v>0</v>
      </c>
      <c r="M62" s="99">
        <v>0</v>
      </c>
      <c r="N62" s="99">
        <v>0</v>
      </c>
      <c r="O62" s="99">
        <v>0</v>
      </c>
      <c r="P62" s="99">
        <v>0</v>
      </c>
      <c r="Q62" s="99">
        <v>0</v>
      </c>
      <c r="R62" s="99">
        <v>0</v>
      </c>
      <c r="S62" s="99">
        <v>1</v>
      </c>
      <c r="T62" s="99">
        <v>0</v>
      </c>
      <c r="U62" s="99">
        <v>3</v>
      </c>
      <c r="V62" s="99">
        <v>0</v>
      </c>
      <c r="W62" s="99">
        <v>0</v>
      </c>
      <c r="X62" s="99">
        <f>O62+P62+V62+W62</f>
        <v>0</v>
      </c>
      <c r="Y62" s="177">
        <f t="shared" si="2"/>
        <v>98.795180722891558</v>
      </c>
      <c r="Z62" s="165">
        <f t="shared" si="3"/>
        <v>0</v>
      </c>
      <c r="AA62" s="94" t="s">
        <v>74</v>
      </c>
      <c r="AB62" s="93"/>
    </row>
    <row r="63" spans="1:28" s="27" customFormat="1" ht="16.5" customHeight="1">
      <c r="A63" s="234" t="s">
        <v>85</v>
      </c>
      <c r="B63" s="234"/>
      <c r="C63" s="168">
        <f>C64</f>
        <v>20</v>
      </c>
      <c r="D63" s="178">
        <f t="shared" ref="D63:X63" si="16">D64</f>
        <v>19</v>
      </c>
      <c r="E63" s="169">
        <f t="shared" si="16"/>
        <v>15</v>
      </c>
      <c r="F63" s="170">
        <f t="shared" si="16"/>
        <v>2</v>
      </c>
      <c r="G63" s="169">
        <f t="shared" si="16"/>
        <v>2</v>
      </c>
      <c r="H63" s="169">
        <f t="shared" si="16"/>
        <v>0</v>
      </c>
      <c r="I63" s="169">
        <f t="shared" si="16"/>
        <v>0</v>
      </c>
      <c r="J63" s="169">
        <f t="shared" si="16"/>
        <v>0</v>
      </c>
      <c r="K63" s="169">
        <f t="shared" si="16"/>
        <v>0</v>
      </c>
      <c r="L63" s="169">
        <f t="shared" si="16"/>
        <v>0</v>
      </c>
      <c r="M63" s="169">
        <f t="shared" si="16"/>
        <v>0</v>
      </c>
      <c r="N63" s="169">
        <f t="shared" si="16"/>
        <v>0</v>
      </c>
      <c r="O63" s="169">
        <f t="shared" si="16"/>
        <v>0</v>
      </c>
      <c r="P63" s="169">
        <f t="shared" si="16"/>
        <v>0</v>
      </c>
      <c r="Q63" s="169">
        <f t="shared" si="16"/>
        <v>0</v>
      </c>
      <c r="R63" s="169">
        <f t="shared" si="16"/>
        <v>0</v>
      </c>
      <c r="S63" s="169">
        <f>S64</f>
        <v>1</v>
      </c>
      <c r="T63" s="169">
        <f>T64</f>
        <v>0</v>
      </c>
      <c r="U63" s="169">
        <f>U64</f>
        <v>2</v>
      </c>
      <c r="V63" s="169">
        <f>V64</f>
        <v>0</v>
      </c>
      <c r="W63" s="169">
        <f>W64</f>
        <v>0</v>
      </c>
      <c r="X63" s="169">
        <f t="shared" si="16"/>
        <v>0</v>
      </c>
      <c r="Y63" s="171">
        <f t="shared" si="2"/>
        <v>95</v>
      </c>
      <c r="Z63" s="179">
        <f t="shared" si="3"/>
        <v>0</v>
      </c>
      <c r="AA63" s="249" t="s">
        <v>85</v>
      </c>
      <c r="AB63" s="252"/>
    </row>
    <row r="64" spans="1:28" s="28" customFormat="1" ht="16.5" customHeight="1">
      <c r="A64" s="82"/>
      <c r="B64" s="81" t="s">
        <v>31</v>
      </c>
      <c r="C64" s="176">
        <f>D64+K64+L64+M64+N64+O64+P64+Q64+R64+S64+T64</f>
        <v>20</v>
      </c>
      <c r="D64" s="118">
        <f>SUM(E64:J64)</f>
        <v>19</v>
      </c>
      <c r="E64" s="99">
        <v>15</v>
      </c>
      <c r="F64" s="100">
        <v>2</v>
      </c>
      <c r="G64" s="99">
        <v>2</v>
      </c>
      <c r="H64" s="99">
        <v>0</v>
      </c>
      <c r="I64" s="99">
        <v>0</v>
      </c>
      <c r="J64" s="99">
        <v>0</v>
      </c>
      <c r="K64" s="99">
        <v>0</v>
      </c>
      <c r="L64" s="99">
        <v>0</v>
      </c>
      <c r="M64" s="99">
        <v>0</v>
      </c>
      <c r="N64" s="99">
        <v>0</v>
      </c>
      <c r="O64" s="99">
        <v>0</v>
      </c>
      <c r="P64" s="99">
        <v>0</v>
      </c>
      <c r="Q64" s="99">
        <v>0</v>
      </c>
      <c r="R64" s="99">
        <v>0</v>
      </c>
      <c r="S64" s="99">
        <v>1</v>
      </c>
      <c r="T64" s="99">
        <v>0</v>
      </c>
      <c r="U64" s="99">
        <v>2</v>
      </c>
      <c r="V64" s="99">
        <v>0</v>
      </c>
      <c r="W64" s="99">
        <v>0</v>
      </c>
      <c r="X64" s="99">
        <f>O64+P64+V64+W64</f>
        <v>0</v>
      </c>
      <c r="Y64" s="177">
        <f t="shared" si="2"/>
        <v>95</v>
      </c>
      <c r="Z64" s="165">
        <f t="shared" si="3"/>
        <v>0</v>
      </c>
      <c r="AA64" s="94" t="s">
        <v>31</v>
      </c>
      <c r="AB64" s="93"/>
    </row>
    <row r="65" spans="1:28" s="29" customFormat="1" ht="16.5" customHeight="1">
      <c r="A65" s="234" t="s">
        <v>86</v>
      </c>
      <c r="B65" s="257"/>
      <c r="C65" s="168">
        <f>C66</f>
        <v>39</v>
      </c>
      <c r="D65" s="178">
        <f t="shared" ref="D65:X65" si="17">D66</f>
        <v>38</v>
      </c>
      <c r="E65" s="169">
        <f t="shared" si="17"/>
        <v>33</v>
      </c>
      <c r="F65" s="170">
        <f t="shared" si="17"/>
        <v>1</v>
      </c>
      <c r="G65" s="169">
        <f t="shared" si="17"/>
        <v>4</v>
      </c>
      <c r="H65" s="169">
        <f t="shared" si="17"/>
        <v>0</v>
      </c>
      <c r="I65" s="169">
        <f t="shared" si="17"/>
        <v>0</v>
      </c>
      <c r="J65" s="169">
        <f t="shared" si="17"/>
        <v>0</v>
      </c>
      <c r="K65" s="169">
        <f t="shared" si="17"/>
        <v>0</v>
      </c>
      <c r="L65" s="169">
        <f t="shared" si="17"/>
        <v>0</v>
      </c>
      <c r="M65" s="169">
        <f t="shared" si="17"/>
        <v>0</v>
      </c>
      <c r="N65" s="169">
        <f t="shared" si="17"/>
        <v>0</v>
      </c>
      <c r="O65" s="169">
        <f t="shared" si="17"/>
        <v>0</v>
      </c>
      <c r="P65" s="169">
        <f t="shared" si="17"/>
        <v>0</v>
      </c>
      <c r="Q65" s="169">
        <f t="shared" si="17"/>
        <v>0</v>
      </c>
      <c r="R65" s="169">
        <f t="shared" si="17"/>
        <v>0</v>
      </c>
      <c r="S65" s="169">
        <f>S66</f>
        <v>1</v>
      </c>
      <c r="T65" s="169">
        <f>T66</f>
        <v>0</v>
      </c>
      <c r="U65" s="169">
        <f>U66</f>
        <v>4</v>
      </c>
      <c r="V65" s="169">
        <f>V66</f>
        <v>0</v>
      </c>
      <c r="W65" s="169">
        <f>W66</f>
        <v>0</v>
      </c>
      <c r="X65" s="169">
        <f t="shared" si="17"/>
        <v>0</v>
      </c>
      <c r="Y65" s="171">
        <f t="shared" si="2"/>
        <v>97.435897435897431</v>
      </c>
      <c r="Z65" s="179">
        <f t="shared" si="3"/>
        <v>0</v>
      </c>
      <c r="AA65" s="249" t="s">
        <v>86</v>
      </c>
      <c r="AB65" s="250"/>
    </row>
    <row r="66" spans="1:28" s="30" customFormat="1" ht="16.5" customHeight="1">
      <c r="A66" s="82"/>
      <c r="B66" s="81" t="s">
        <v>75</v>
      </c>
      <c r="C66" s="176">
        <f>D66+K66+L66+M66+N66+O66+P66+Q66+R66+S66+T66</f>
        <v>39</v>
      </c>
      <c r="D66" s="118">
        <f>SUM(E66:J66)</f>
        <v>38</v>
      </c>
      <c r="E66" s="99">
        <v>33</v>
      </c>
      <c r="F66" s="100">
        <v>1</v>
      </c>
      <c r="G66" s="99">
        <v>4</v>
      </c>
      <c r="H66" s="99">
        <v>0</v>
      </c>
      <c r="I66" s="99">
        <v>0</v>
      </c>
      <c r="J66" s="99">
        <v>0</v>
      </c>
      <c r="K66" s="99">
        <v>0</v>
      </c>
      <c r="L66" s="99">
        <v>0</v>
      </c>
      <c r="M66" s="99">
        <v>0</v>
      </c>
      <c r="N66" s="99">
        <v>0</v>
      </c>
      <c r="O66" s="99">
        <v>0</v>
      </c>
      <c r="P66" s="99">
        <v>0</v>
      </c>
      <c r="Q66" s="99">
        <v>0</v>
      </c>
      <c r="R66" s="99">
        <v>0</v>
      </c>
      <c r="S66" s="99">
        <v>1</v>
      </c>
      <c r="T66" s="99">
        <v>0</v>
      </c>
      <c r="U66" s="99">
        <v>4</v>
      </c>
      <c r="V66" s="99">
        <v>0</v>
      </c>
      <c r="W66" s="99">
        <v>0</v>
      </c>
      <c r="X66" s="99">
        <f>O66+P66+V66+W66</f>
        <v>0</v>
      </c>
      <c r="Y66" s="177">
        <f t="shared" si="2"/>
        <v>97.435897435897431</v>
      </c>
      <c r="Z66" s="165">
        <f t="shared" si="3"/>
        <v>0</v>
      </c>
      <c r="AA66" s="94" t="s">
        <v>75</v>
      </c>
      <c r="AB66" s="93"/>
    </row>
    <row r="67" spans="1:28" s="6" customFormat="1" ht="16.5" customHeight="1">
      <c r="A67" s="83"/>
      <c r="B67" s="83"/>
      <c r="C67" s="101"/>
      <c r="D67" s="16"/>
      <c r="E67" s="16"/>
      <c r="F67" s="102"/>
      <c r="G67" s="16"/>
      <c r="H67" s="16"/>
      <c r="I67" s="16"/>
      <c r="J67" s="16"/>
      <c r="K67" s="16"/>
      <c r="L67" s="16"/>
      <c r="M67" s="16"/>
      <c r="N67" s="16"/>
      <c r="O67" s="52"/>
      <c r="P67" s="52"/>
      <c r="Q67" s="52"/>
      <c r="R67" s="52"/>
      <c r="S67" s="16"/>
      <c r="T67" s="16"/>
      <c r="U67" s="16"/>
      <c r="V67" s="52"/>
      <c r="W67" s="52"/>
      <c r="X67" s="52"/>
      <c r="Y67" s="103"/>
      <c r="Z67" s="103"/>
      <c r="AA67" s="95"/>
      <c r="AB67" s="83"/>
    </row>
    <row r="68" spans="1:28" ht="16.5" customHeight="1">
      <c r="B68" s="13"/>
      <c r="C68" s="13"/>
      <c r="D68" s="13"/>
      <c r="E68" s="33"/>
      <c r="F68" s="40"/>
      <c r="G68" s="33"/>
      <c r="H68" s="33"/>
      <c r="I68" s="33"/>
      <c r="J68" s="33"/>
      <c r="K68" s="34"/>
      <c r="L68" s="15"/>
      <c r="M68" s="15"/>
      <c r="N68" s="34"/>
      <c r="O68" s="72"/>
      <c r="P68" s="72"/>
      <c r="Q68" s="72"/>
      <c r="R68" s="72"/>
      <c r="S68" s="34"/>
      <c r="T68" s="34"/>
      <c r="U68" s="34"/>
      <c r="V68" s="68"/>
      <c r="W68" s="73"/>
      <c r="X68" s="73"/>
      <c r="Y68" s="20"/>
      <c r="Z68" s="20"/>
    </row>
    <row r="69" spans="1:28" ht="16.5" customHeight="1">
      <c r="B69" s="13"/>
      <c r="C69" s="13"/>
      <c r="D69" s="13"/>
      <c r="E69" s="23"/>
      <c r="F69" s="41"/>
      <c r="G69" s="23"/>
      <c r="H69" s="23"/>
      <c r="I69" s="23"/>
      <c r="J69" s="23"/>
      <c r="O69" s="72"/>
      <c r="P69" s="72"/>
      <c r="Q69" s="72"/>
      <c r="R69" s="72"/>
      <c r="V69" s="68"/>
      <c r="W69" s="73"/>
      <c r="X69" s="73"/>
    </row>
    <row r="70" spans="1:28" ht="13.5" customHeight="1">
      <c r="B70" s="15"/>
      <c r="C70" s="15"/>
      <c r="O70" s="64"/>
      <c r="P70" s="65"/>
      <c r="Q70" s="65"/>
      <c r="R70" s="65"/>
      <c r="V70" s="66"/>
      <c r="W70" s="66"/>
      <c r="X70" s="66"/>
    </row>
    <row r="71" spans="1:28" ht="13.5" customHeight="1">
      <c r="B71" s="15"/>
      <c r="C71" s="15"/>
      <c r="O71" s="67"/>
      <c r="P71" s="67"/>
      <c r="Q71" s="67"/>
      <c r="R71" s="67"/>
      <c r="W71" s="68"/>
      <c r="X71" s="68"/>
    </row>
    <row r="72" spans="1:28" ht="13.5" customHeight="1">
      <c r="B72" s="15"/>
      <c r="C72" s="15"/>
      <c r="O72" s="64"/>
      <c r="P72" s="65"/>
      <c r="Q72" s="65"/>
      <c r="R72" s="65"/>
      <c r="V72" s="66"/>
      <c r="W72" s="69"/>
      <c r="X72" s="69"/>
    </row>
    <row r="73" spans="1:28" ht="13.5" customHeight="1">
      <c r="B73" s="15"/>
      <c r="C73" s="15"/>
      <c r="O73" s="67"/>
      <c r="P73" s="67"/>
      <c r="Q73" s="67"/>
      <c r="R73" s="67"/>
    </row>
    <row r="74" spans="1:28" ht="13.5" customHeight="1">
      <c r="B74" s="15"/>
      <c r="C74" s="15"/>
    </row>
    <row r="75" spans="1:28" ht="13.5" customHeight="1">
      <c r="B75" s="15"/>
      <c r="C75" s="15"/>
    </row>
    <row r="76" spans="1:28" ht="13.5" customHeight="1">
      <c r="B76" s="15"/>
      <c r="C76" s="15"/>
    </row>
    <row r="77" spans="1:28" ht="13.5" customHeight="1">
      <c r="B77" s="15"/>
      <c r="C77" s="15"/>
    </row>
    <row r="78" spans="1:28" ht="13.5" customHeight="1">
      <c r="B78" s="15"/>
      <c r="C78" s="15"/>
    </row>
    <row r="79" spans="1:28" ht="13.5" customHeight="1">
      <c r="B79" s="15"/>
      <c r="C79" s="15"/>
    </row>
    <row r="80" spans="1:28" ht="13.5" customHeight="1">
      <c r="B80" s="15"/>
      <c r="C80" s="15"/>
    </row>
    <row r="81" spans="2:3" ht="13.5" customHeight="1">
      <c r="B81" s="15"/>
      <c r="C81" s="15"/>
    </row>
    <row r="82" spans="2:3" ht="13.5" customHeight="1">
      <c r="B82" s="15"/>
      <c r="C82" s="15"/>
    </row>
  </sheetData>
  <mergeCells count="54">
    <mergeCell ref="A53:B53"/>
    <mergeCell ref="AA53:AB53"/>
    <mergeCell ref="A65:B65"/>
    <mergeCell ref="AA65:AB65"/>
    <mergeCell ref="A57:B57"/>
    <mergeCell ref="AA57:AB57"/>
    <mergeCell ref="A60:B60"/>
    <mergeCell ref="AA60:AB60"/>
    <mergeCell ref="A63:B63"/>
    <mergeCell ref="AA63:AB63"/>
    <mergeCell ref="A44:B44"/>
    <mergeCell ref="AA44:AB44"/>
    <mergeCell ref="A46:B46"/>
    <mergeCell ref="AA46:AB46"/>
    <mergeCell ref="A49:B49"/>
    <mergeCell ref="AA49:AB49"/>
    <mergeCell ref="AA16:AB16"/>
    <mergeCell ref="A36:B36"/>
    <mergeCell ref="AA36:AB36"/>
    <mergeCell ref="A39:B39"/>
    <mergeCell ref="AA39:AB39"/>
    <mergeCell ref="P8:Q8"/>
    <mergeCell ref="R8:S8"/>
    <mergeCell ref="A16:B16"/>
    <mergeCell ref="N4:N7"/>
    <mergeCell ref="O4:R4"/>
    <mergeCell ref="S4:S7"/>
    <mergeCell ref="A4:B7"/>
    <mergeCell ref="C4:C7"/>
    <mergeCell ref="D4:J4"/>
    <mergeCell ref="K4:K7"/>
    <mergeCell ref="L4:M5"/>
    <mergeCell ref="L6:L7"/>
    <mergeCell ref="M6:M7"/>
    <mergeCell ref="AA4:AB7"/>
    <mergeCell ref="D5:D7"/>
    <mergeCell ref="E5:G6"/>
    <mergeCell ref="H5:H7"/>
    <mergeCell ref="I5:I7"/>
    <mergeCell ref="J5:J7"/>
    <mergeCell ref="O5:O7"/>
    <mergeCell ref="P5:Q5"/>
    <mergeCell ref="R5:R7"/>
    <mergeCell ref="U4:X4"/>
    <mergeCell ref="Y4:Y7"/>
    <mergeCell ref="U5:U7"/>
    <mergeCell ref="V5:V7"/>
    <mergeCell ref="W5:W7"/>
    <mergeCell ref="X5:X6"/>
    <mergeCell ref="A1:N1"/>
    <mergeCell ref="T4:T7"/>
    <mergeCell ref="P6:P7"/>
    <mergeCell ref="Q6:Q7"/>
    <mergeCell ref="Z4:Z7"/>
  </mergeCells>
  <phoneticPr fontId="12"/>
  <printOptions horizontalCentered="1" gridLinesSet="0"/>
  <pageMargins left="0.59055118110236227" right="0.59055118110236227" top="0.78740157480314965" bottom="0.39370078740157483" header="0.31496062992125984" footer="0.31496062992125984"/>
  <pageSetup paperSize="8" scale="68" orientation="landscape" r:id="rId1"/>
  <headerFooter alignWithMargins="0"/>
  <colBreaks count="1" manualBreakCount="1">
    <brk id="1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syncVertical="1" syncRef="C7" transitionEvaluation="1" codeName="Sheet4">
    <tabColor theme="3" tint="0.59999389629810485"/>
    <pageSetUpPr fitToPage="1"/>
  </sheetPr>
  <dimension ref="A1:AD80"/>
  <sheetViews>
    <sheetView showGridLines="0" zoomScaleNormal="100" zoomScaleSheetLayoutView="100" workbookViewId="0">
      <pane xSplit="2" ySplit="6" topLeftCell="C7" activePane="bottomRight" state="frozen"/>
      <selection activeCell="V13" sqref="V13"/>
      <selection pane="topRight" activeCell="V13" sqref="V13"/>
      <selection pane="bottomLeft" activeCell="V13" sqref="V13"/>
      <selection pane="bottomRight" activeCell="B2" sqref="B2"/>
    </sheetView>
  </sheetViews>
  <sheetFormatPr defaultColWidth="8.75" defaultRowHeight="13.5" customHeight="1"/>
  <cols>
    <col min="1" max="1" width="1.375" style="17" customWidth="1"/>
    <col min="2" max="2" width="9.25" style="17" customWidth="1"/>
    <col min="3" max="7" width="7.625" style="17" customWidth="1"/>
    <col min="8" max="27" width="6.625" style="17" customWidth="1"/>
    <col min="28" max="28" width="10.625" style="107" customWidth="1"/>
    <col min="29" max="29" width="9.25" style="17" customWidth="1"/>
    <col min="30" max="30" width="1.375" style="17" customWidth="1"/>
    <col min="31" max="16384" width="8.75" style="17"/>
  </cols>
  <sheetData>
    <row r="1" spans="1:30" ht="16.5" customHeight="1">
      <c r="A1" s="195" t="s">
        <v>102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</row>
    <row r="2" spans="1:30" ht="16.5" customHeight="1">
      <c r="A2" s="146"/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</row>
    <row r="3" spans="1:30" ht="16.5" customHeight="1">
      <c r="A3" s="108" t="s">
        <v>66</v>
      </c>
      <c r="C3" s="109"/>
      <c r="D3" s="109"/>
      <c r="E3" s="109"/>
      <c r="F3" s="109"/>
      <c r="G3" s="109"/>
      <c r="H3" s="16"/>
      <c r="I3" s="16"/>
      <c r="J3" s="16"/>
      <c r="K3" s="16"/>
      <c r="L3" s="16"/>
      <c r="M3" s="110"/>
      <c r="N3" s="111"/>
      <c r="P3" s="111" t="s">
        <v>71</v>
      </c>
      <c r="AC3" s="14"/>
      <c r="AD3" s="112" t="s">
        <v>1</v>
      </c>
    </row>
    <row r="4" spans="1:30" ht="16.5" customHeight="1">
      <c r="A4" s="281" t="s">
        <v>92</v>
      </c>
      <c r="B4" s="282"/>
      <c r="C4" s="260" t="s">
        <v>0</v>
      </c>
      <c r="D4" s="261"/>
      <c r="E4" s="261"/>
      <c r="F4" s="261"/>
      <c r="G4" s="269"/>
      <c r="H4" s="258" t="s">
        <v>93</v>
      </c>
      <c r="I4" s="259"/>
      <c r="J4" s="259"/>
      <c r="K4" s="259"/>
      <c r="L4" s="258" t="s">
        <v>94</v>
      </c>
      <c r="M4" s="259"/>
      <c r="N4" s="259"/>
      <c r="O4" s="262"/>
      <c r="P4" s="258" t="s">
        <v>95</v>
      </c>
      <c r="Q4" s="259"/>
      <c r="R4" s="259"/>
      <c r="S4" s="259"/>
      <c r="T4" s="258" t="s">
        <v>88</v>
      </c>
      <c r="U4" s="259"/>
      <c r="V4" s="259"/>
      <c r="W4" s="259"/>
      <c r="X4" s="260" t="s">
        <v>89</v>
      </c>
      <c r="Y4" s="261"/>
      <c r="Z4" s="261"/>
      <c r="AA4" s="261"/>
      <c r="AB4" s="286" t="s">
        <v>132</v>
      </c>
      <c r="AC4" s="270" t="s">
        <v>92</v>
      </c>
      <c r="AD4" s="271"/>
    </row>
    <row r="5" spans="1:30" ht="16.5" customHeight="1">
      <c r="A5" s="273"/>
      <c r="B5" s="283"/>
      <c r="C5" s="276" t="s">
        <v>0</v>
      </c>
      <c r="D5" s="258" t="s">
        <v>56</v>
      </c>
      <c r="E5" s="259"/>
      <c r="F5" s="260" t="s">
        <v>59</v>
      </c>
      <c r="G5" s="269"/>
      <c r="H5" s="258" t="s">
        <v>56</v>
      </c>
      <c r="I5" s="262"/>
      <c r="J5" s="260" t="s">
        <v>59</v>
      </c>
      <c r="K5" s="269"/>
      <c r="L5" s="258" t="s">
        <v>56</v>
      </c>
      <c r="M5" s="262"/>
      <c r="N5" s="260" t="s">
        <v>59</v>
      </c>
      <c r="O5" s="269"/>
      <c r="P5" s="258" t="s">
        <v>56</v>
      </c>
      <c r="Q5" s="262"/>
      <c r="R5" s="260" t="s">
        <v>59</v>
      </c>
      <c r="S5" s="269"/>
      <c r="T5" s="258" t="s">
        <v>56</v>
      </c>
      <c r="U5" s="262"/>
      <c r="V5" s="260" t="s">
        <v>59</v>
      </c>
      <c r="W5" s="261"/>
      <c r="X5" s="260" t="s">
        <v>38</v>
      </c>
      <c r="Y5" s="269"/>
      <c r="Z5" s="260" t="s">
        <v>39</v>
      </c>
      <c r="AA5" s="261"/>
      <c r="AB5" s="287"/>
      <c r="AC5" s="272"/>
      <c r="AD5" s="273"/>
    </row>
    <row r="6" spans="1:30" ht="16.5" customHeight="1">
      <c r="A6" s="275"/>
      <c r="B6" s="284"/>
      <c r="C6" s="277"/>
      <c r="D6" s="125" t="s">
        <v>57</v>
      </c>
      <c r="E6" s="147" t="s">
        <v>58</v>
      </c>
      <c r="F6" s="125" t="s">
        <v>38</v>
      </c>
      <c r="G6" s="125" t="s">
        <v>39</v>
      </c>
      <c r="H6" s="125" t="s">
        <v>57</v>
      </c>
      <c r="I6" s="125" t="s">
        <v>58</v>
      </c>
      <c r="J6" s="125" t="s">
        <v>38</v>
      </c>
      <c r="K6" s="125" t="s">
        <v>39</v>
      </c>
      <c r="L6" s="125" t="s">
        <v>57</v>
      </c>
      <c r="M6" s="125" t="s">
        <v>58</v>
      </c>
      <c r="N6" s="125" t="s">
        <v>38</v>
      </c>
      <c r="O6" s="125" t="s">
        <v>39</v>
      </c>
      <c r="P6" s="125" t="s">
        <v>57</v>
      </c>
      <c r="Q6" s="125" t="s">
        <v>58</v>
      </c>
      <c r="R6" s="125" t="s">
        <v>38</v>
      </c>
      <c r="S6" s="125" t="s">
        <v>39</v>
      </c>
      <c r="T6" s="125" t="s">
        <v>57</v>
      </c>
      <c r="U6" s="125" t="s">
        <v>58</v>
      </c>
      <c r="V6" s="125" t="s">
        <v>38</v>
      </c>
      <c r="W6" s="147" t="s">
        <v>39</v>
      </c>
      <c r="X6" s="147" t="s">
        <v>90</v>
      </c>
      <c r="Y6" s="147" t="s">
        <v>91</v>
      </c>
      <c r="Z6" s="147" t="s">
        <v>90</v>
      </c>
      <c r="AA6" s="147" t="s">
        <v>91</v>
      </c>
      <c r="AB6" s="288"/>
      <c r="AC6" s="274"/>
      <c r="AD6" s="275"/>
    </row>
    <row r="7" spans="1:30" ht="16.5" customHeight="1">
      <c r="A7" s="6"/>
      <c r="B7" s="133"/>
      <c r="C7" s="180"/>
      <c r="D7" s="18"/>
      <c r="E7" s="18"/>
      <c r="F7" s="18"/>
      <c r="G7" s="18"/>
      <c r="H7" s="14"/>
      <c r="I7" s="18"/>
      <c r="J7" s="18"/>
      <c r="K7" s="14"/>
      <c r="L7" s="18"/>
      <c r="M7" s="18"/>
      <c r="AC7" s="126"/>
      <c r="AD7" s="6"/>
    </row>
    <row r="8" spans="1:30" ht="16.5" customHeight="1">
      <c r="A8" s="13"/>
      <c r="B8" s="10" t="s">
        <v>142</v>
      </c>
      <c r="C8" s="152">
        <f>SUM(D8:E8)</f>
        <v>30</v>
      </c>
      <c r="D8" s="11">
        <f>SUM(H8,L8,P8,T8)</f>
        <v>23</v>
      </c>
      <c r="E8" s="11">
        <f>SUM(I8,M8,Q8,U8)</f>
        <v>7</v>
      </c>
      <c r="F8" s="11">
        <f>SUM(J8,N8,R8,V8)</f>
        <v>24</v>
      </c>
      <c r="G8" s="11">
        <f>SUM(K8,O8,S8,W8)</f>
        <v>6</v>
      </c>
      <c r="H8" s="11">
        <v>4</v>
      </c>
      <c r="I8" s="11">
        <v>0</v>
      </c>
      <c r="J8" s="11">
        <v>4</v>
      </c>
      <c r="K8" s="11">
        <v>0</v>
      </c>
      <c r="L8" s="11">
        <v>10</v>
      </c>
      <c r="M8" s="11">
        <v>0</v>
      </c>
      <c r="N8" s="113">
        <v>8</v>
      </c>
      <c r="O8" s="113">
        <v>2</v>
      </c>
      <c r="P8" s="113">
        <v>8</v>
      </c>
      <c r="Q8" s="113">
        <v>7</v>
      </c>
      <c r="R8" s="113">
        <v>12</v>
      </c>
      <c r="S8" s="113">
        <v>3</v>
      </c>
      <c r="T8" s="113">
        <v>1</v>
      </c>
      <c r="U8" s="113">
        <v>0</v>
      </c>
      <c r="V8" s="113">
        <v>0</v>
      </c>
      <c r="W8" s="113">
        <v>1</v>
      </c>
      <c r="X8" s="113">
        <v>17</v>
      </c>
      <c r="Y8" s="113">
        <v>7</v>
      </c>
      <c r="Z8" s="113">
        <v>6</v>
      </c>
      <c r="AA8" s="113">
        <v>0</v>
      </c>
      <c r="AB8" s="181">
        <f>E8/C8*100</f>
        <v>23.333333333333332</v>
      </c>
      <c r="AC8" s="127" t="s">
        <v>142</v>
      </c>
      <c r="AD8" s="128"/>
    </row>
    <row r="9" spans="1:30" s="114" customFormat="1" ht="16.5" customHeight="1">
      <c r="A9" s="182"/>
      <c r="B9" s="183" t="s">
        <v>143</v>
      </c>
      <c r="C9" s="156">
        <f t="shared" ref="C9:AA9" si="0">C15+C35+C38+C43+C45+C48+C52+C56+C59+C62+C64</f>
        <v>25</v>
      </c>
      <c r="D9" s="157">
        <f>D15+D35+D38+D43+D45+D48+D52+D56+D59+D62+D64</f>
        <v>16</v>
      </c>
      <c r="E9" s="157">
        <f t="shared" si="0"/>
        <v>9</v>
      </c>
      <c r="F9" s="157">
        <f t="shared" si="0"/>
        <v>23</v>
      </c>
      <c r="G9" s="157">
        <f t="shared" si="0"/>
        <v>2</v>
      </c>
      <c r="H9" s="157">
        <f t="shared" si="0"/>
        <v>3</v>
      </c>
      <c r="I9" s="157">
        <f t="shared" si="0"/>
        <v>0</v>
      </c>
      <c r="J9" s="157">
        <f t="shared" si="0"/>
        <v>3</v>
      </c>
      <c r="K9" s="157">
        <f t="shared" si="0"/>
        <v>0</v>
      </c>
      <c r="L9" s="157">
        <f t="shared" si="0"/>
        <v>10</v>
      </c>
      <c r="M9" s="157">
        <f t="shared" si="0"/>
        <v>1</v>
      </c>
      <c r="N9" s="157">
        <f t="shared" si="0"/>
        <v>9</v>
      </c>
      <c r="O9" s="157">
        <f t="shared" si="0"/>
        <v>2</v>
      </c>
      <c r="P9" s="157">
        <f t="shared" si="0"/>
        <v>3</v>
      </c>
      <c r="Q9" s="157">
        <f t="shared" si="0"/>
        <v>8</v>
      </c>
      <c r="R9" s="157">
        <f t="shared" si="0"/>
        <v>11</v>
      </c>
      <c r="S9" s="157">
        <f t="shared" si="0"/>
        <v>0</v>
      </c>
      <c r="T9" s="157">
        <f t="shared" si="0"/>
        <v>0</v>
      </c>
      <c r="U9" s="157">
        <f t="shared" si="0"/>
        <v>0</v>
      </c>
      <c r="V9" s="157">
        <f t="shared" si="0"/>
        <v>0</v>
      </c>
      <c r="W9" s="157">
        <f t="shared" si="0"/>
        <v>0</v>
      </c>
      <c r="X9" s="157">
        <f>X15+X35+X38+X43+X45+X48+X52+X56+X59+X62+X64</f>
        <v>15</v>
      </c>
      <c r="Y9" s="157">
        <f t="shared" si="0"/>
        <v>8</v>
      </c>
      <c r="Z9" s="157">
        <f t="shared" si="0"/>
        <v>1</v>
      </c>
      <c r="AA9" s="157">
        <f t="shared" si="0"/>
        <v>1</v>
      </c>
      <c r="AB9" s="184">
        <f>E9/C9*100</f>
        <v>36</v>
      </c>
      <c r="AC9" s="185" t="s">
        <v>143</v>
      </c>
      <c r="AD9" s="186"/>
    </row>
    <row r="10" spans="1:30" s="115" customFormat="1" ht="16.5" customHeight="1">
      <c r="A10" s="23"/>
      <c r="B10" s="22"/>
      <c r="C10" s="187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84"/>
      <c r="AC10" s="26"/>
      <c r="AD10" s="24"/>
    </row>
    <row r="11" spans="1:30" ht="16.5" customHeight="1">
      <c r="A11" s="6"/>
      <c r="B11" s="134" t="s">
        <v>51</v>
      </c>
      <c r="C11" s="97">
        <f>SUM(D11:E11)</f>
        <v>0</v>
      </c>
      <c r="D11" s="97">
        <f t="shared" ref="D11:G13" si="1">H11+L11+P11+T11</f>
        <v>0</v>
      </c>
      <c r="E11" s="97">
        <f t="shared" si="1"/>
        <v>0</v>
      </c>
      <c r="F11" s="97">
        <f t="shared" si="1"/>
        <v>0</v>
      </c>
      <c r="G11" s="97">
        <f t="shared" si="1"/>
        <v>0</v>
      </c>
      <c r="H11" s="97">
        <v>0</v>
      </c>
      <c r="I11" s="97">
        <v>0</v>
      </c>
      <c r="J11" s="97">
        <v>0</v>
      </c>
      <c r="K11" s="97">
        <v>0</v>
      </c>
      <c r="L11" s="97">
        <v>0</v>
      </c>
      <c r="M11" s="97">
        <v>0</v>
      </c>
      <c r="N11" s="113">
        <v>0</v>
      </c>
      <c r="O11" s="113">
        <v>0</v>
      </c>
      <c r="P11" s="113">
        <v>0</v>
      </c>
      <c r="Q11" s="113">
        <v>0</v>
      </c>
      <c r="R11" s="113">
        <v>0</v>
      </c>
      <c r="S11" s="113">
        <v>0</v>
      </c>
      <c r="T11" s="113">
        <v>0</v>
      </c>
      <c r="U11" s="113">
        <v>0</v>
      </c>
      <c r="V11" s="113">
        <v>0</v>
      </c>
      <c r="W11" s="113">
        <v>0</v>
      </c>
      <c r="X11" s="113">
        <v>0</v>
      </c>
      <c r="Y11" s="113">
        <v>0</v>
      </c>
      <c r="Z11" s="113">
        <v>0</v>
      </c>
      <c r="AA11" s="113">
        <v>0</v>
      </c>
      <c r="AB11" s="181">
        <v>0</v>
      </c>
      <c r="AC11" s="129" t="s">
        <v>63</v>
      </c>
      <c r="AD11" s="128"/>
    </row>
    <row r="12" spans="1:30" ht="16.5" customHeight="1">
      <c r="A12" s="6"/>
      <c r="B12" s="134" t="s">
        <v>52</v>
      </c>
      <c r="C12" s="97">
        <f>SUM(D12:E12)</f>
        <v>25</v>
      </c>
      <c r="D12" s="97">
        <f t="shared" si="1"/>
        <v>16</v>
      </c>
      <c r="E12" s="97">
        <f t="shared" si="1"/>
        <v>9</v>
      </c>
      <c r="F12" s="97">
        <f t="shared" si="1"/>
        <v>23</v>
      </c>
      <c r="G12" s="97">
        <f t="shared" si="1"/>
        <v>2</v>
      </c>
      <c r="H12" s="97">
        <v>3</v>
      </c>
      <c r="I12" s="97">
        <v>0</v>
      </c>
      <c r="J12" s="97">
        <v>3</v>
      </c>
      <c r="K12" s="97">
        <v>0</v>
      </c>
      <c r="L12" s="97">
        <v>10</v>
      </c>
      <c r="M12" s="97">
        <v>1</v>
      </c>
      <c r="N12" s="113">
        <v>9</v>
      </c>
      <c r="O12" s="113">
        <v>2</v>
      </c>
      <c r="P12" s="113">
        <v>3</v>
      </c>
      <c r="Q12" s="113">
        <v>8</v>
      </c>
      <c r="R12" s="113">
        <v>11</v>
      </c>
      <c r="S12" s="113">
        <v>0</v>
      </c>
      <c r="T12" s="113">
        <v>0</v>
      </c>
      <c r="U12" s="113">
        <v>0</v>
      </c>
      <c r="V12" s="113">
        <v>0</v>
      </c>
      <c r="W12" s="113">
        <v>0</v>
      </c>
      <c r="X12" s="113">
        <v>15</v>
      </c>
      <c r="Y12" s="113">
        <v>8</v>
      </c>
      <c r="Z12" s="113">
        <v>1</v>
      </c>
      <c r="AA12" s="113">
        <v>1</v>
      </c>
      <c r="AB12" s="181">
        <f>E12/C12*100</f>
        <v>36</v>
      </c>
      <c r="AC12" s="129" t="s">
        <v>64</v>
      </c>
      <c r="AD12" s="128"/>
    </row>
    <row r="13" spans="1:30" ht="16.5" customHeight="1">
      <c r="A13" s="6"/>
      <c r="B13" s="134" t="s">
        <v>53</v>
      </c>
      <c r="C13" s="97">
        <f>SUM(D13:E13)</f>
        <v>0</v>
      </c>
      <c r="D13" s="97">
        <f t="shared" si="1"/>
        <v>0</v>
      </c>
      <c r="E13" s="97">
        <f t="shared" si="1"/>
        <v>0</v>
      </c>
      <c r="F13" s="97">
        <f t="shared" si="1"/>
        <v>0</v>
      </c>
      <c r="G13" s="97">
        <f t="shared" si="1"/>
        <v>0</v>
      </c>
      <c r="H13" s="97">
        <v>0</v>
      </c>
      <c r="I13" s="97">
        <v>0</v>
      </c>
      <c r="J13" s="97">
        <v>0</v>
      </c>
      <c r="K13" s="97">
        <v>0</v>
      </c>
      <c r="L13" s="97">
        <v>0</v>
      </c>
      <c r="M13" s="97">
        <v>0</v>
      </c>
      <c r="N13" s="113">
        <v>0</v>
      </c>
      <c r="O13" s="113">
        <v>0</v>
      </c>
      <c r="P13" s="113">
        <v>0</v>
      </c>
      <c r="Q13" s="113">
        <v>0</v>
      </c>
      <c r="R13" s="113">
        <v>0</v>
      </c>
      <c r="S13" s="113">
        <v>0</v>
      </c>
      <c r="T13" s="113">
        <v>0</v>
      </c>
      <c r="U13" s="113">
        <v>0</v>
      </c>
      <c r="V13" s="113">
        <v>0</v>
      </c>
      <c r="W13" s="113">
        <v>0</v>
      </c>
      <c r="X13" s="113">
        <v>0</v>
      </c>
      <c r="Y13" s="113">
        <v>0</v>
      </c>
      <c r="Z13" s="113">
        <v>0</v>
      </c>
      <c r="AA13" s="113">
        <v>0</v>
      </c>
      <c r="AB13" s="181">
        <v>0</v>
      </c>
      <c r="AC13" s="129" t="s">
        <v>65</v>
      </c>
      <c r="AD13" s="128"/>
    </row>
    <row r="14" spans="1:30" s="49" customFormat="1" ht="16.5" customHeight="1">
      <c r="A14" s="44"/>
      <c r="B14" s="48"/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88"/>
      <c r="AC14" s="45"/>
      <c r="AD14" s="46"/>
    </row>
    <row r="15" spans="1:30" s="116" customFormat="1" ht="16.5" customHeight="1">
      <c r="A15" s="263" t="s">
        <v>76</v>
      </c>
      <c r="B15" s="280"/>
      <c r="C15" s="168">
        <f>SUM(C17:C34)</f>
        <v>22</v>
      </c>
      <c r="D15" s="169">
        <f t="shared" ref="D15:AA15" si="2">SUM(D17:D34)</f>
        <v>14</v>
      </c>
      <c r="E15" s="169">
        <f t="shared" si="2"/>
        <v>8</v>
      </c>
      <c r="F15" s="169">
        <f t="shared" si="2"/>
        <v>20</v>
      </c>
      <c r="G15" s="169">
        <f t="shared" si="2"/>
        <v>2</v>
      </c>
      <c r="H15" s="169">
        <f t="shared" si="2"/>
        <v>3</v>
      </c>
      <c r="I15" s="169">
        <f t="shared" si="2"/>
        <v>0</v>
      </c>
      <c r="J15" s="169">
        <f t="shared" si="2"/>
        <v>3</v>
      </c>
      <c r="K15" s="169">
        <f t="shared" si="2"/>
        <v>0</v>
      </c>
      <c r="L15" s="169">
        <f t="shared" si="2"/>
        <v>9</v>
      </c>
      <c r="M15" s="169">
        <f t="shared" si="2"/>
        <v>1</v>
      </c>
      <c r="N15" s="169">
        <f t="shared" si="2"/>
        <v>8</v>
      </c>
      <c r="O15" s="169">
        <f t="shared" si="2"/>
        <v>2</v>
      </c>
      <c r="P15" s="169">
        <f t="shared" si="2"/>
        <v>2</v>
      </c>
      <c r="Q15" s="169">
        <f t="shared" si="2"/>
        <v>7</v>
      </c>
      <c r="R15" s="169">
        <f t="shared" si="2"/>
        <v>9</v>
      </c>
      <c r="S15" s="169">
        <f t="shared" si="2"/>
        <v>0</v>
      </c>
      <c r="T15" s="169">
        <f t="shared" si="2"/>
        <v>0</v>
      </c>
      <c r="U15" s="169">
        <f t="shared" si="2"/>
        <v>0</v>
      </c>
      <c r="V15" s="169">
        <f t="shared" si="2"/>
        <v>0</v>
      </c>
      <c r="W15" s="169">
        <f t="shared" si="2"/>
        <v>0</v>
      </c>
      <c r="X15" s="169">
        <f>SUM(X17:X34)</f>
        <v>13</v>
      </c>
      <c r="Y15" s="169">
        <f t="shared" si="2"/>
        <v>7</v>
      </c>
      <c r="Z15" s="169">
        <f t="shared" si="2"/>
        <v>1</v>
      </c>
      <c r="AA15" s="169">
        <f t="shared" si="2"/>
        <v>1</v>
      </c>
      <c r="AB15" s="189">
        <f>E15/C15*100</f>
        <v>36.363636363636367</v>
      </c>
      <c r="AC15" s="267" t="s">
        <v>76</v>
      </c>
      <c r="AD15" s="268"/>
    </row>
    <row r="16" spans="1:30" s="116" customFormat="1" ht="16.5" customHeight="1">
      <c r="A16" s="190"/>
      <c r="B16" s="191" t="s">
        <v>67</v>
      </c>
      <c r="C16" s="168">
        <f>SUM(C17:C21)</f>
        <v>7</v>
      </c>
      <c r="D16" s="169">
        <f>SUM(D17:D21)</f>
        <v>4</v>
      </c>
      <c r="E16" s="169">
        <f t="shared" ref="E16:W16" si="3">SUM(E17:E21)</f>
        <v>3</v>
      </c>
      <c r="F16" s="169">
        <f t="shared" si="3"/>
        <v>7</v>
      </c>
      <c r="G16" s="169">
        <f t="shared" si="3"/>
        <v>0</v>
      </c>
      <c r="H16" s="169">
        <f t="shared" si="3"/>
        <v>1</v>
      </c>
      <c r="I16" s="169">
        <f t="shared" si="3"/>
        <v>0</v>
      </c>
      <c r="J16" s="169">
        <f t="shared" si="3"/>
        <v>1</v>
      </c>
      <c r="K16" s="169">
        <f t="shared" si="3"/>
        <v>0</v>
      </c>
      <c r="L16" s="169">
        <f t="shared" si="3"/>
        <v>2</v>
      </c>
      <c r="M16" s="169">
        <f t="shared" si="3"/>
        <v>0</v>
      </c>
      <c r="N16" s="169">
        <f t="shared" si="3"/>
        <v>2</v>
      </c>
      <c r="O16" s="169">
        <f t="shared" si="3"/>
        <v>0</v>
      </c>
      <c r="P16" s="169">
        <f t="shared" si="3"/>
        <v>1</v>
      </c>
      <c r="Q16" s="169">
        <f t="shared" si="3"/>
        <v>3</v>
      </c>
      <c r="R16" s="169">
        <f t="shared" si="3"/>
        <v>4</v>
      </c>
      <c r="S16" s="169">
        <f t="shared" si="3"/>
        <v>0</v>
      </c>
      <c r="T16" s="169">
        <f t="shared" si="3"/>
        <v>0</v>
      </c>
      <c r="U16" s="169">
        <f t="shared" si="3"/>
        <v>0</v>
      </c>
      <c r="V16" s="169">
        <f t="shared" si="3"/>
        <v>0</v>
      </c>
      <c r="W16" s="169">
        <f t="shared" si="3"/>
        <v>0</v>
      </c>
      <c r="X16" s="169">
        <f>SUM(X17:X21)</f>
        <v>4</v>
      </c>
      <c r="Y16" s="169">
        <f>SUM(Y17:Y21)</f>
        <v>3</v>
      </c>
      <c r="Z16" s="169">
        <f>SUM(Z17:Z21)</f>
        <v>0</v>
      </c>
      <c r="AA16" s="169">
        <f>SUM(AA17:AA21)</f>
        <v>0</v>
      </c>
      <c r="AB16" s="189">
        <f>E16/C16*100</f>
        <v>42.857142857142854</v>
      </c>
      <c r="AC16" s="192" t="s">
        <v>67</v>
      </c>
      <c r="AD16" s="190"/>
    </row>
    <row r="17" spans="1:30" s="120" customFormat="1" ht="16.5" customHeight="1">
      <c r="A17" s="135"/>
      <c r="B17" s="136" t="s">
        <v>3</v>
      </c>
      <c r="C17" s="176">
        <f>SUM(D17:E17)</f>
        <v>1</v>
      </c>
      <c r="D17" s="117">
        <f>H17+L17+P17+T17</f>
        <v>0</v>
      </c>
      <c r="E17" s="117">
        <f>I17+M17+Q17+U17</f>
        <v>1</v>
      </c>
      <c r="F17" s="117">
        <f>J17+N17+R17+V17</f>
        <v>1</v>
      </c>
      <c r="G17" s="117">
        <f>K17+O17+S17+W17</f>
        <v>0</v>
      </c>
      <c r="H17" s="117">
        <v>0</v>
      </c>
      <c r="I17" s="118">
        <v>0</v>
      </c>
      <c r="J17" s="118">
        <v>0</v>
      </c>
      <c r="K17" s="117">
        <v>0</v>
      </c>
      <c r="L17" s="118">
        <v>0</v>
      </c>
      <c r="M17" s="118">
        <v>0</v>
      </c>
      <c r="N17" s="118">
        <v>0</v>
      </c>
      <c r="O17" s="118">
        <v>0</v>
      </c>
      <c r="P17" s="119">
        <v>0</v>
      </c>
      <c r="Q17" s="119">
        <v>1</v>
      </c>
      <c r="R17" s="119">
        <v>1</v>
      </c>
      <c r="S17" s="119">
        <v>0</v>
      </c>
      <c r="T17" s="119">
        <v>0</v>
      </c>
      <c r="U17" s="119">
        <v>0</v>
      </c>
      <c r="V17" s="119">
        <v>0</v>
      </c>
      <c r="W17" s="119">
        <v>0</v>
      </c>
      <c r="X17" s="119">
        <v>0</v>
      </c>
      <c r="Y17" s="119">
        <v>1</v>
      </c>
      <c r="Z17" s="119">
        <v>0</v>
      </c>
      <c r="AA17" s="119">
        <v>0</v>
      </c>
      <c r="AB17" s="194">
        <f t="shared" ref="AB17:AB58" si="4">E17/C17*100</f>
        <v>100</v>
      </c>
      <c r="AC17" s="130" t="s">
        <v>3</v>
      </c>
      <c r="AD17" s="131"/>
    </row>
    <row r="18" spans="1:30" s="120" customFormat="1" ht="16.5" customHeight="1">
      <c r="A18" s="135"/>
      <c r="B18" s="136" t="s">
        <v>4</v>
      </c>
      <c r="C18" s="176">
        <f t="shared" ref="C18:C34" si="5">SUM(D18:E18)</f>
        <v>1</v>
      </c>
      <c r="D18" s="117">
        <f t="shared" ref="D18:G34" si="6">H18+L18+P18+T18</f>
        <v>1</v>
      </c>
      <c r="E18" s="117">
        <f t="shared" si="6"/>
        <v>0</v>
      </c>
      <c r="F18" s="117">
        <f t="shared" si="6"/>
        <v>1</v>
      </c>
      <c r="G18" s="117">
        <f t="shared" si="6"/>
        <v>0</v>
      </c>
      <c r="H18" s="117">
        <v>0</v>
      </c>
      <c r="I18" s="118">
        <v>0</v>
      </c>
      <c r="J18" s="118">
        <v>0</v>
      </c>
      <c r="K18" s="117">
        <v>0</v>
      </c>
      <c r="L18" s="118">
        <v>1</v>
      </c>
      <c r="M18" s="118">
        <v>0</v>
      </c>
      <c r="N18" s="118">
        <v>1</v>
      </c>
      <c r="O18" s="118">
        <v>0</v>
      </c>
      <c r="P18" s="119">
        <v>0</v>
      </c>
      <c r="Q18" s="119">
        <v>0</v>
      </c>
      <c r="R18" s="119">
        <v>0</v>
      </c>
      <c r="S18" s="119">
        <v>0</v>
      </c>
      <c r="T18" s="119">
        <v>0</v>
      </c>
      <c r="U18" s="119">
        <v>0</v>
      </c>
      <c r="V18" s="119">
        <v>0</v>
      </c>
      <c r="W18" s="119">
        <v>0</v>
      </c>
      <c r="X18" s="119">
        <v>1</v>
      </c>
      <c r="Y18" s="119">
        <v>0</v>
      </c>
      <c r="Z18" s="119">
        <v>0</v>
      </c>
      <c r="AA18" s="119">
        <v>0</v>
      </c>
      <c r="AB18" s="194">
        <f t="shared" si="4"/>
        <v>0</v>
      </c>
      <c r="AC18" s="130" t="s">
        <v>4</v>
      </c>
      <c r="AD18" s="131"/>
    </row>
    <row r="19" spans="1:30" s="120" customFormat="1" ht="16.5" customHeight="1">
      <c r="A19" s="135"/>
      <c r="B19" s="136" t="s">
        <v>5</v>
      </c>
      <c r="C19" s="176">
        <f t="shared" si="5"/>
        <v>3</v>
      </c>
      <c r="D19" s="117">
        <f t="shared" si="6"/>
        <v>2</v>
      </c>
      <c r="E19" s="117">
        <f t="shared" si="6"/>
        <v>1</v>
      </c>
      <c r="F19" s="117">
        <f t="shared" si="6"/>
        <v>3</v>
      </c>
      <c r="G19" s="117">
        <f t="shared" si="6"/>
        <v>0</v>
      </c>
      <c r="H19" s="117">
        <v>1</v>
      </c>
      <c r="I19" s="118">
        <v>0</v>
      </c>
      <c r="J19" s="118">
        <v>1</v>
      </c>
      <c r="K19" s="117">
        <v>0</v>
      </c>
      <c r="L19" s="118">
        <v>1</v>
      </c>
      <c r="M19" s="118">
        <v>0</v>
      </c>
      <c r="N19" s="118">
        <v>1</v>
      </c>
      <c r="O19" s="118">
        <v>0</v>
      </c>
      <c r="P19" s="119">
        <v>0</v>
      </c>
      <c r="Q19" s="119">
        <v>1</v>
      </c>
      <c r="R19" s="119">
        <v>1</v>
      </c>
      <c r="S19" s="119">
        <v>0</v>
      </c>
      <c r="T19" s="119">
        <v>0</v>
      </c>
      <c r="U19" s="119">
        <v>0</v>
      </c>
      <c r="V19" s="119">
        <v>0</v>
      </c>
      <c r="W19" s="119">
        <v>0</v>
      </c>
      <c r="X19" s="119">
        <v>2</v>
      </c>
      <c r="Y19" s="119">
        <v>1</v>
      </c>
      <c r="Z19" s="119">
        <v>0</v>
      </c>
      <c r="AA19" s="119">
        <v>0</v>
      </c>
      <c r="AB19" s="194">
        <f t="shared" si="4"/>
        <v>33.333333333333329</v>
      </c>
      <c r="AC19" s="130" t="s">
        <v>5</v>
      </c>
      <c r="AD19" s="131"/>
    </row>
    <row r="20" spans="1:30" s="120" customFormat="1" ht="16.5" customHeight="1">
      <c r="A20" s="135"/>
      <c r="B20" s="136" t="s">
        <v>6</v>
      </c>
      <c r="C20" s="176">
        <f t="shared" si="5"/>
        <v>0</v>
      </c>
      <c r="D20" s="117">
        <f t="shared" si="6"/>
        <v>0</v>
      </c>
      <c r="E20" s="117">
        <f t="shared" si="6"/>
        <v>0</v>
      </c>
      <c r="F20" s="117">
        <f t="shared" si="6"/>
        <v>0</v>
      </c>
      <c r="G20" s="117">
        <f t="shared" si="6"/>
        <v>0</v>
      </c>
      <c r="H20" s="117">
        <v>0</v>
      </c>
      <c r="I20" s="118">
        <v>0</v>
      </c>
      <c r="J20" s="118">
        <v>0</v>
      </c>
      <c r="K20" s="117">
        <v>0</v>
      </c>
      <c r="L20" s="118">
        <v>0</v>
      </c>
      <c r="M20" s="118">
        <v>0</v>
      </c>
      <c r="N20" s="118">
        <v>0</v>
      </c>
      <c r="O20" s="118">
        <v>0</v>
      </c>
      <c r="P20" s="119">
        <v>0</v>
      </c>
      <c r="Q20" s="119">
        <v>0</v>
      </c>
      <c r="R20" s="119">
        <v>0</v>
      </c>
      <c r="S20" s="119">
        <v>0</v>
      </c>
      <c r="T20" s="119">
        <v>0</v>
      </c>
      <c r="U20" s="119">
        <v>0</v>
      </c>
      <c r="V20" s="119">
        <v>0</v>
      </c>
      <c r="W20" s="119">
        <v>0</v>
      </c>
      <c r="X20" s="119">
        <v>0</v>
      </c>
      <c r="Y20" s="119">
        <v>0</v>
      </c>
      <c r="Z20" s="119">
        <v>0</v>
      </c>
      <c r="AA20" s="119">
        <v>0</v>
      </c>
      <c r="AB20" s="194">
        <v>0</v>
      </c>
      <c r="AC20" s="130" t="s">
        <v>6</v>
      </c>
      <c r="AD20" s="131"/>
    </row>
    <row r="21" spans="1:30" s="120" customFormat="1" ht="16.5" customHeight="1">
      <c r="A21" s="135"/>
      <c r="B21" s="136" t="s">
        <v>7</v>
      </c>
      <c r="C21" s="176">
        <f t="shared" si="5"/>
        <v>2</v>
      </c>
      <c r="D21" s="117">
        <f t="shared" si="6"/>
        <v>1</v>
      </c>
      <c r="E21" s="117">
        <f t="shared" si="6"/>
        <v>1</v>
      </c>
      <c r="F21" s="117">
        <f t="shared" si="6"/>
        <v>2</v>
      </c>
      <c r="G21" s="117">
        <f t="shared" si="6"/>
        <v>0</v>
      </c>
      <c r="H21" s="117">
        <v>0</v>
      </c>
      <c r="I21" s="118">
        <v>0</v>
      </c>
      <c r="J21" s="118">
        <v>0</v>
      </c>
      <c r="K21" s="117">
        <v>0</v>
      </c>
      <c r="L21" s="118">
        <v>0</v>
      </c>
      <c r="M21" s="118">
        <v>0</v>
      </c>
      <c r="N21" s="118">
        <v>0</v>
      </c>
      <c r="O21" s="118">
        <v>0</v>
      </c>
      <c r="P21" s="119">
        <v>1</v>
      </c>
      <c r="Q21" s="119">
        <v>1</v>
      </c>
      <c r="R21" s="119">
        <v>2</v>
      </c>
      <c r="S21" s="119">
        <v>0</v>
      </c>
      <c r="T21" s="119">
        <v>0</v>
      </c>
      <c r="U21" s="119">
        <v>0</v>
      </c>
      <c r="V21" s="119">
        <v>0</v>
      </c>
      <c r="W21" s="119">
        <v>0</v>
      </c>
      <c r="X21" s="119">
        <v>1</v>
      </c>
      <c r="Y21" s="119">
        <v>1</v>
      </c>
      <c r="Z21" s="119">
        <v>0</v>
      </c>
      <c r="AA21" s="119">
        <v>0</v>
      </c>
      <c r="AB21" s="194">
        <f t="shared" si="4"/>
        <v>50</v>
      </c>
      <c r="AC21" s="130" t="s">
        <v>7</v>
      </c>
      <c r="AD21" s="131"/>
    </row>
    <row r="22" spans="1:30" s="120" customFormat="1" ht="16.5" customHeight="1">
      <c r="A22" s="135"/>
      <c r="B22" s="137" t="s">
        <v>8</v>
      </c>
      <c r="C22" s="176">
        <f t="shared" si="5"/>
        <v>0</v>
      </c>
      <c r="D22" s="117">
        <f t="shared" si="6"/>
        <v>0</v>
      </c>
      <c r="E22" s="117">
        <f t="shared" si="6"/>
        <v>0</v>
      </c>
      <c r="F22" s="117">
        <f t="shared" si="6"/>
        <v>0</v>
      </c>
      <c r="G22" s="117">
        <f t="shared" si="6"/>
        <v>0</v>
      </c>
      <c r="H22" s="117">
        <v>0</v>
      </c>
      <c r="I22" s="118">
        <v>0</v>
      </c>
      <c r="J22" s="118">
        <v>0</v>
      </c>
      <c r="K22" s="117">
        <v>0</v>
      </c>
      <c r="L22" s="118">
        <v>0</v>
      </c>
      <c r="M22" s="118">
        <v>0</v>
      </c>
      <c r="N22" s="118">
        <v>0</v>
      </c>
      <c r="O22" s="118">
        <v>0</v>
      </c>
      <c r="P22" s="119">
        <v>0</v>
      </c>
      <c r="Q22" s="119">
        <v>0</v>
      </c>
      <c r="R22" s="119">
        <v>0</v>
      </c>
      <c r="S22" s="119">
        <v>0</v>
      </c>
      <c r="T22" s="119">
        <v>0</v>
      </c>
      <c r="U22" s="119">
        <v>0</v>
      </c>
      <c r="V22" s="119">
        <v>0</v>
      </c>
      <c r="W22" s="119">
        <v>0</v>
      </c>
      <c r="X22" s="119">
        <v>0</v>
      </c>
      <c r="Y22" s="119">
        <v>0</v>
      </c>
      <c r="Z22" s="119">
        <v>0</v>
      </c>
      <c r="AA22" s="119">
        <v>0</v>
      </c>
      <c r="AB22" s="194">
        <v>0</v>
      </c>
      <c r="AC22" s="132" t="s">
        <v>8</v>
      </c>
      <c r="AD22" s="131"/>
    </row>
    <row r="23" spans="1:30" s="120" customFormat="1" ht="16.5" customHeight="1">
      <c r="A23" s="135"/>
      <c r="B23" s="137" t="s">
        <v>68</v>
      </c>
      <c r="C23" s="176">
        <f t="shared" si="5"/>
        <v>0</v>
      </c>
      <c r="D23" s="117">
        <f t="shared" si="6"/>
        <v>0</v>
      </c>
      <c r="E23" s="117">
        <f t="shared" si="6"/>
        <v>0</v>
      </c>
      <c r="F23" s="117">
        <f t="shared" si="6"/>
        <v>0</v>
      </c>
      <c r="G23" s="117">
        <f t="shared" si="6"/>
        <v>0</v>
      </c>
      <c r="H23" s="117">
        <v>0</v>
      </c>
      <c r="I23" s="118">
        <v>0</v>
      </c>
      <c r="J23" s="118">
        <v>0</v>
      </c>
      <c r="K23" s="117">
        <v>0</v>
      </c>
      <c r="L23" s="118">
        <v>0</v>
      </c>
      <c r="M23" s="118">
        <v>0</v>
      </c>
      <c r="N23" s="118">
        <v>0</v>
      </c>
      <c r="O23" s="118">
        <v>0</v>
      </c>
      <c r="P23" s="119">
        <v>0</v>
      </c>
      <c r="Q23" s="119">
        <v>0</v>
      </c>
      <c r="R23" s="119">
        <v>0</v>
      </c>
      <c r="S23" s="119">
        <v>0</v>
      </c>
      <c r="T23" s="119">
        <v>0</v>
      </c>
      <c r="U23" s="119">
        <v>0</v>
      </c>
      <c r="V23" s="119">
        <v>0</v>
      </c>
      <c r="W23" s="119">
        <v>0</v>
      </c>
      <c r="X23" s="119">
        <v>0</v>
      </c>
      <c r="Y23" s="119">
        <v>0</v>
      </c>
      <c r="Z23" s="119">
        <v>0</v>
      </c>
      <c r="AA23" s="119">
        <v>0</v>
      </c>
      <c r="AB23" s="194">
        <v>0</v>
      </c>
      <c r="AC23" s="132" t="s">
        <v>68</v>
      </c>
      <c r="AD23" s="131"/>
    </row>
    <row r="24" spans="1:30" s="120" customFormat="1" ht="16.5" customHeight="1">
      <c r="A24" s="135"/>
      <c r="B24" s="137" t="s">
        <v>9</v>
      </c>
      <c r="C24" s="176">
        <f t="shared" si="5"/>
        <v>0</v>
      </c>
      <c r="D24" s="117">
        <f t="shared" si="6"/>
        <v>0</v>
      </c>
      <c r="E24" s="117">
        <f t="shared" si="6"/>
        <v>0</v>
      </c>
      <c r="F24" s="117">
        <f t="shared" si="6"/>
        <v>0</v>
      </c>
      <c r="G24" s="117">
        <f t="shared" si="6"/>
        <v>0</v>
      </c>
      <c r="H24" s="117">
        <v>0</v>
      </c>
      <c r="I24" s="118">
        <v>0</v>
      </c>
      <c r="J24" s="118">
        <v>0</v>
      </c>
      <c r="K24" s="117">
        <v>0</v>
      </c>
      <c r="L24" s="118">
        <v>0</v>
      </c>
      <c r="M24" s="118">
        <v>0</v>
      </c>
      <c r="N24" s="119">
        <v>0</v>
      </c>
      <c r="O24" s="119">
        <v>0</v>
      </c>
      <c r="P24" s="119">
        <v>0</v>
      </c>
      <c r="Q24" s="119">
        <v>0</v>
      </c>
      <c r="R24" s="119">
        <v>0</v>
      </c>
      <c r="S24" s="119">
        <v>0</v>
      </c>
      <c r="T24" s="119">
        <v>0</v>
      </c>
      <c r="U24" s="119">
        <v>0</v>
      </c>
      <c r="V24" s="119">
        <v>0</v>
      </c>
      <c r="W24" s="119">
        <v>0</v>
      </c>
      <c r="X24" s="119">
        <v>0</v>
      </c>
      <c r="Y24" s="119">
        <v>0</v>
      </c>
      <c r="Z24" s="119">
        <v>0</v>
      </c>
      <c r="AA24" s="119">
        <v>0</v>
      </c>
      <c r="AB24" s="194">
        <v>0</v>
      </c>
      <c r="AC24" s="132" t="s">
        <v>9</v>
      </c>
      <c r="AD24" s="131"/>
    </row>
    <row r="25" spans="1:30" s="120" customFormat="1" ht="16.5" customHeight="1">
      <c r="A25" s="135"/>
      <c r="B25" s="137" t="s">
        <v>10</v>
      </c>
      <c r="C25" s="176">
        <f t="shared" si="5"/>
        <v>0</v>
      </c>
      <c r="D25" s="117">
        <f t="shared" si="6"/>
        <v>0</v>
      </c>
      <c r="E25" s="117">
        <f t="shared" si="6"/>
        <v>0</v>
      </c>
      <c r="F25" s="117">
        <f t="shared" si="6"/>
        <v>0</v>
      </c>
      <c r="G25" s="117">
        <f t="shared" si="6"/>
        <v>0</v>
      </c>
      <c r="H25" s="117">
        <v>0</v>
      </c>
      <c r="I25" s="118">
        <v>0</v>
      </c>
      <c r="J25" s="118">
        <v>0</v>
      </c>
      <c r="K25" s="117">
        <v>0</v>
      </c>
      <c r="L25" s="118">
        <v>0</v>
      </c>
      <c r="M25" s="118">
        <v>0</v>
      </c>
      <c r="N25" s="118">
        <v>0</v>
      </c>
      <c r="O25" s="118">
        <v>0</v>
      </c>
      <c r="P25" s="119">
        <v>0</v>
      </c>
      <c r="Q25" s="119">
        <v>0</v>
      </c>
      <c r="R25" s="119">
        <v>0</v>
      </c>
      <c r="S25" s="119">
        <v>0</v>
      </c>
      <c r="T25" s="119">
        <v>0</v>
      </c>
      <c r="U25" s="119">
        <v>0</v>
      </c>
      <c r="V25" s="119">
        <v>0</v>
      </c>
      <c r="W25" s="119">
        <v>0</v>
      </c>
      <c r="X25" s="119">
        <v>0</v>
      </c>
      <c r="Y25" s="119">
        <v>0</v>
      </c>
      <c r="Z25" s="119">
        <v>0</v>
      </c>
      <c r="AA25" s="119">
        <v>0</v>
      </c>
      <c r="AB25" s="194">
        <v>0</v>
      </c>
      <c r="AC25" s="132" t="s">
        <v>10</v>
      </c>
      <c r="AD25" s="131"/>
    </row>
    <row r="26" spans="1:30" s="120" customFormat="1" ht="16.5" customHeight="1">
      <c r="A26" s="135"/>
      <c r="B26" s="137" t="s">
        <v>11</v>
      </c>
      <c r="C26" s="176">
        <f t="shared" si="5"/>
        <v>3</v>
      </c>
      <c r="D26" s="117">
        <f t="shared" si="6"/>
        <v>3</v>
      </c>
      <c r="E26" s="117">
        <f t="shared" si="6"/>
        <v>0</v>
      </c>
      <c r="F26" s="117">
        <f t="shared" si="6"/>
        <v>2</v>
      </c>
      <c r="G26" s="117">
        <f t="shared" si="6"/>
        <v>1</v>
      </c>
      <c r="H26" s="117">
        <v>1</v>
      </c>
      <c r="I26" s="118">
        <v>0</v>
      </c>
      <c r="J26" s="118">
        <v>1</v>
      </c>
      <c r="K26" s="117">
        <v>0</v>
      </c>
      <c r="L26" s="118">
        <v>2</v>
      </c>
      <c r="M26" s="118">
        <v>0</v>
      </c>
      <c r="N26" s="118">
        <v>1</v>
      </c>
      <c r="O26" s="118">
        <v>1</v>
      </c>
      <c r="P26" s="119">
        <v>0</v>
      </c>
      <c r="Q26" s="119">
        <v>0</v>
      </c>
      <c r="R26" s="119">
        <v>0</v>
      </c>
      <c r="S26" s="119">
        <v>0</v>
      </c>
      <c r="T26" s="119">
        <v>0</v>
      </c>
      <c r="U26" s="119">
        <v>0</v>
      </c>
      <c r="V26" s="119">
        <v>0</v>
      </c>
      <c r="W26" s="119">
        <v>0</v>
      </c>
      <c r="X26" s="119">
        <v>2</v>
      </c>
      <c r="Y26" s="119">
        <v>0</v>
      </c>
      <c r="Z26" s="119">
        <v>1</v>
      </c>
      <c r="AA26" s="119">
        <v>0</v>
      </c>
      <c r="AB26" s="194">
        <f t="shared" si="4"/>
        <v>0</v>
      </c>
      <c r="AC26" s="132" t="s">
        <v>11</v>
      </c>
      <c r="AD26" s="131"/>
    </row>
    <row r="27" spans="1:30" s="120" customFormat="1" ht="16.5" customHeight="1">
      <c r="A27" s="135"/>
      <c r="B27" s="137" t="s">
        <v>12</v>
      </c>
      <c r="C27" s="176">
        <f t="shared" si="5"/>
        <v>1</v>
      </c>
      <c r="D27" s="117">
        <f t="shared" si="6"/>
        <v>1</v>
      </c>
      <c r="E27" s="117">
        <f t="shared" si="6"/>
        <v>0</v>
      </c>
      <c r="F27" s="117">
        <f t="shared" si="6"/>
        <v>1</v>
      </c>
      <c r="G27" s="117">
        <f t="shared" si="6"/>
        <v>0</v>
      </c>
      <c r="H27" s="117">
        <v>0</v>
      </c>
      <c r="I27" s="118">
        <v>0</v>
      </c>
      <c r="J27" s="118">
        <v>0</v>
      </c>
      <c r="K27" s="117">
        <v>0</v>
      </c>
      <c r="L27" s="118">
        <v>1</v>
      </c>
      <c r="M27" s="118">
        <v>0</v>
      </c>
      <c r="N27" s="119">
        <v>1</v>
      </c>
      <c r="O27" s="119">
        <v>0</v>
      </c>
      <c r="P27" s="119">
        <v>0</v>
      </c>
      <c r="Q27" s="119">
        <v>0</v>
      </c>
      <c r="R27" s="119">
        <v>0</v>
      </c>
      <c r="S27" s="119">
        <v>0</v>
      </c>
      <c r="T27" s="119">
        <v>0</v>
      </c>
      <c r="U27" s="119">
        <v>0</v>
      </c>
      <c r="V27" s="119">
        <v>0</v>
      </c>
      <c r="W27" s="119">
        <v>0</v>
      </c>
      <c r="X27" s="119">
        <v>1</v>
      </c>
      <c r="Y27" s="119">
        <v>0</v>
      </c>
      <c r="Z27" s="119">
        <v>0</v>
      </c>
      <c r="AA27" s="119">
        <v>0</v>
      </c>
      <c r="AB27" s="194">
        <f t="shared" si="4"/>
        <v>0</v>
      </c>
      <c r="AC27" s="132" t="s">
        <v>12</v>
      </c>
      <c r="AD27" s="131"/>
    </row>
    <row r="28" spans="1:30" s="120" customFormat="1" ht="16.5" customHeight="1">
      <c r="A28" s="135"/>
      <c r="B28" s="137" t="s">
        <v>13</v>
      </c>
      <c r="C28" s="176">
        <f t="shared" si="5"/>
        <v>1</v>
      </c>
      <c r="D28" s="117">
        <f t="shared" si="6"/>
        <v>1</v>
      </c>
      <c r="E28" s="117">
        <f t="shared" si="6"/>
        <v>0</v>
      </c>
      <c r="F28" s="117">
        <f t="shared" si="6"/>
        <v>1</v>
      </c>
      <c r="G28" s="117">
        <f t="shared" si="6"/>
        <v>0</v>
      </c>
      <c r="H28" s="117">
        <v>0</v>
      </c>
      <c r="I28" s="118">
        <v>0</v>
      </c>
      <c r="J28" s="118">
        <v>0</v>
      </c>
      <c r="K28" s="117">
        <v>0</v>
      </c>
      <c r="L28" s="118">
        <v>1</v>
      </c>
      <c r="M28" s="118">
        <v>0</v>
      </c>
      <c r="N28" s="118">
        <v>1</v>
      </c>
      <c r="O28" s="118">
        <v>0</v>
      </c>
      <c r="P28" s="119">
        <v>0</v>
      </c>
      <c r="Q28" s="119">
        <v>0</v>
      </c>
      <c r="R28" s="119">
        <v>0</v>
      </c>
      <c r="S28" s="119">
        <v>0</v>
      </c>
      <c r="T28" s="119">
        <v>0</v>
      </c>
      <c r="U28" s="119">
        <v>0</v>
      </c>
      <c r="V28" s="119">
        <v>0</v>
      </c>
      <c r="W28" s="119">
        <v>0</v>
      </c>
      <c r="X28" s="119">
        <v>1</v>
      </c>
      <c r="Y28" s="119">
        <v>0</v>
      </c>
      <c r="Z28" s="119">
        <v>0</v>
      </c>
      <c r="AA28" s="119">
        <v>0</v>
      </c>
      <c r="AB28" s="194">
        <f t="shared" si="4"/>
        <v>0</v>
      </c>
      <c r="AC28" s="132" t="s">
        <v>13</v>
      </c>
      <c r="AD28" s="131"/>
    </row>
    <row r="29" spans="1:30" s="120" customFormat="1" ht="16.5" customHeight="1">
      <c r="A29" s="135"/>
      <c r="B29" s="137" t="s">
        <v>14</v>
      </c>
      <c r="C29" s="176">
        <f t="shared" si="5"/>
        <v>3</v>
      </c>
      <c r="D29" s="117">
        <f t="shared" si="6"/>
        <v>1</v>
      </c>
      <c r="E29" s="117">
        <f t="shared" si="6"/>
        <v>2</v>
      </c>
      <c r="F29" s="117">
        <f t="shared" si="6"/>
        <v>3</v>
      </c>
      <c r="G29" s="117">
        <f t="shared" si="6"/>
        <v>0</v>
      </c>
      <c r="H29" s="117">
        <v>1</v>
      </c>
      <c r="I29" s="118">
        <v>0</v>
      </c>
      <c r="J29" s="118">
        <v>1</v>
      </c>
      <c r="K29" s="117">
        <v>0</v>
      </c>
      <c r="L29" s="118">
        <v>0</v>
      </c>
      <c r="M29" s="118">
        <v>0</v>
      </c>
      <c r="N29" s="118">
        <v>0</v>
      </c>
      <c r="O29" s="118">
        <v>0</v>
      </c>
      <c r="P29" s="119">
        <v>0</v>
      </c>
      <c r="Q29" s="119">
        <v>2</v>
      </c>
      <c r="R29" s="119">
        <v>2</v>
      </c>
      <c r="S29" s="119">
        <v>0</v>
      </c>
      <c r="T29" s="119">
        <v>0</v>
      </c>
      <c r="U29" s="119">
        <v>0</v>
      </c>
      <c r="V29" s="119">
        <v>0</v>
      </c>
      <c r="W29" s="119">
        <v>0</v>
      </c>
      <c r="X29" s="119">
        <v>1</v>
      </c>
      <c r="Y29" s="119">
        <v>2</v>
      </c>
      <c r="Z29" s="119">
        <v>0</v>
      </c>
      <c r="AA29" s="119">
        <v>0</v>
      </c>
      <c r="AB29" s="194">
        <f t="shared" si="4"/>
        <v>66.666666666666657</v>
      </c>
      <c r="AC29" s="132" t="s">
        <v>14</v>
      </c>
      <c r="AD29" s="131"/>
    </row>
    <row r="30" spans="1:30" s="120" customFormat="1" ht="16.5" customHeight="1">
      <c r="A30" s="135"/>
      <c r="B30" s="138" t="s">
        <v>42</v>
      </c>
      <c r="C30" s="176">
        <f t="shared" si="5"/>
        <v>1</v>
      </c>
      <c r="D30" s="117">
        <f t="shared" si="6"/>
        <v>0</v>
      </c>
      <c r="E30" s="117">
        <f t="shared" si="6"/>
        <v>1</v>
      </c>
      <c r="F30" s="117">
        <f t="shared" si="6"/>
        <v>0</v>
      </c>
      <c r="G30" s="117">
        <f t="shared" si="6"/>
        <v>1</v>
      </c>
      <c r="H30" s="117">
        <v>0</v>
      </c>
      <c r="I30" s="118">
        <v>0</v>
      </c>
      <c r="J30" s="118">
        <v>0</v>
      </c>
      <c r="K30" s="117">
        <v>0</v>
      </c>
      <c r="L30" s="118">
        <v>0</v>
      </c>
      <c r="M30" s="118">
        <v>1</v>
      </c>
      <c r="N30" s="118">
        <v>0</v>
      </c>
      <c r="O30" s="118">
        <v>1</v>
      </c>
      <c r="P30" s="119">
        <v>0</v>
      </c>
      <c r="Q30" s="119">
        <v>0</v>
      </c>
      <c r="R30" s="119">
        <v>0</v>
      </c>
      <c r="S30" s="119">
        <v>0</v>
      </c>
      <c r="T30" s="119">
        <v>0</v>
      </c>
      <c r="U30" s="119">
        <v>0</v>
      </c>
      <c r="V30" s="119">
        <v>0</v>
      </c>
      <c r="W30" s="119">
        <v>0</v>
      </c>
      <c r="X30" s="119">
        <v>0</v>
      </c>
      <c r="Y30" s="119">
        <v>0</v>
      </c>
      <c r="Z30" s="119">
        <v>0</v>
      </c>
      <c r="AA30" s="119">
        <v>1</v>
      </c>
      <c r="AB30" s="194">
        <f t="shared" si="4"/>
        <v>100</v>
      </c>
      <c r="AC30" s="132" t="s">
        <v>43</v>
      </c>
      <c r="AD30" s="131"/>
    </row>
    <row r="31" spans="1:30" s="120" customFormat="1" ht="16.5" customHeight="1">
      <c r="A31" s="135"/>
      <c r="B31" s="138" t="s">
        <v>44</v>
      </c>
      <c r="C31" s="176">
        <f t="shared" si="5"/>
        <v>0</v>
      </c>
      <c r="D31" s="117">
        <f t="shared" si="6"/>
        <v>0</v>
      </c>
      <c r="E31" s="117">
        <f t="shared" si="6"/>
        <v>0</v>
      </c>
      <c r="F31" s="117">
        <f t="shared" si="6"/>
        <v>0</v>
      </c>
      <c r="G31" s="117">
        <f t="shared" si="6"/>
        <v>0</v>
      </c>
      <c r="H31" s="117">
        <v>0</v>
      </c>
      <c r="I31" s="118">
        <v>0</v>
      </c>
      <c r="J31" s="118">
        <v>0</v>
      </c>
      <c r="K31" s="117">
        <v>0</v>
      </c>
      <c r="L31" s="118">
        <v>0</v>
      </c>
      <c r="M31" s="118">
        <v>0</v>
      </c>
      <c r="N31" s="118">
        <v>0</v>
      </c>
      <c r="O31" s="118">
        <v>0</v>
      </c>
      <c r="P31" s="119">
        <v>0</v>
      </c>
      <c r="Q31" s="119">
        <v>0</v>
      </c>
      <c r="R31" s="119">
        <v>0</v>
      </c>
      <c r="S31" s="119">
        <v>0</v>
      </c>
      <c r="T31" s="119">
        <v>0</v>
      </c>
      <c r="U31" s="119">
        <v>0</v>
      </c>
      <c r="V31" s="119">
        <v>0</v>
      </c>
      <c r="W31" s="119">
        <v>0</v>
      </c>
      <c r="X31" s="119">
        <v>0</v>
      </c>
      <c r="Y31" s="119">
        <v>0</v>
      </c>
      <c r="Z31" s="119">
        <v>0</v>
      </c>
      <c r="AA31" s="119">
        <v>0</v>
      </c>
      <c r="AB31" s="194">
        <v>0</v>
      </c>
      <c r="AC31" s="132" t="s">
        <v>45</v>
      </c>
      <c r="AD31" s="131"/>
    </row>
    <row r="32" spans="1:30" s="120" customFormat="1" ht="16.5" customHeight="1">
      <c r="A32" s="135"/>
      <c r="B32" s="138" t="s">
        <v>46</v>
      </c>
      <c r="C32" s="176">
        <f t="shared" si="5"/>
        <v>1</v>
      </c>
      <c r="D32" s="117">
        <f t="shared" si="6"/>
        <v>0</v>
      </c>
      <c r="E32" s="117">
        <f t="shared" si="6"/>
        <v>1</v>
      </c>
      <c r="F32" s="117">
        <f t="shared" si="6"/>
        <v>1</v>
      </c>
      <c r="G32" s="117">
        <f t="shared" si="6"/>
        <v>0</v>
      </c>
      <c r="H32" s="117">
        <v>0</v>
      </c>
      <c r="I32" s="118">
        <v>0</v>
      </c>
      <c r="J32" s="118">
        <v>0</v>
      </c>
      <c r="K32" s="117">
        <v>0</v>
      </c>
      <c r="L32" s="118">
        <v>0</v>
      </c>
      <c r="M32" s="118">
        <v>0</v>
      </c>
      <c r="N32" s="118">
        <v>0</v>
      </c>
      <c r="O32" s="118">
        <v>0</v>
      </c>
      <c r="P32" s="119">
        <v>0</v>
      </c>
      <c r="Q32" s="119">
        <v>1</v>
      </c>
      <c r="R32" s="119">
        <v>1</v>
      </c>
      <c r="S32" s="119">
        <v>0</v>
      </c>
      <c r="T32" s="119">
        <v>0</v>
      </c>
      <c r="U32" s="119">
        <v>0</v>
      </c>
      <c r="V32" s="119">
        <v>0</v>
      </c>
      <c r="W32" s="119">
        <v>0</v>
      </c>
      <c r="X32" s="119">
        <v>0</v>
      </c>
      <c r="Y32" s="119">
        <v>1</v>
      </c>
      <c r="Z32" s="119">
        <v>0</v>
      </c>
      <c r="AA32" s="119">
        <v>0</v>
      </c>
      <c r="AB32" s="194">
        <f t="shared" si="4"/>
        <v>100</v>
      </c>
      <c r="AC32" s="132" t="s">
        <v>47</v>
      </c>
      <c r="AD32" s="131"/>
    </row>
    <row r="33" spans="1:30" s="120" customFormat="1" ht="16.5" customHeight="1">
      <c r="A33" s="135"/>
      <c r="B33" s="138" t="s">
        <v>73</v>
      </c>
      <c r="C33" s="176">
        <f t="shared" si="5"/>
        <v>5</v>
      </c>
      <c r="D33" s="117">
        <f t="shared" si="6"/>
        <v>4</v>
      </c>
      <c r="E33" s="117">
        <f t="shared" si="6"/>
        <v>1</v>
      </c>
      <c r="F33" s="117">
        <f t="shared" si="6"/>
        <v>5</v>
      </c>
      <c r="G33" s="117">
        <f t="shared" si="6"/>
        <v>0</v>
      </c>
      <c r="H33" s="117">
        <v>0</v>
      </c>
      <c r="I33" s="118">
        <v>0</v>
      </c>
      <c r="J33" s="118">
        <v>0</v>
      </c>
      <c r="K33" s="117">
        <v>0</v>
      </c>
      <c r="L33" s="118">
        <v>3</v>
      </c>
      <c r="M33" s="118">
        <v>0</v>
      </c>
      <c r="N33" s="118">
        <v>3</v>
      </c>
      <c r="O33" s="118">
        <v>0</v>
      </c>
      <c r="P33" s="119">
        <v>1</v>
      </c>
      <c r="Q33" s="119">
        <v>1</v>
      </c>
      <c r="R33" s="119">
        <v>2</v>
      </c>
      <c r="S33" s="119">
        <v>0</v>
      </c>
      <c r="T33" s="119">
        <v>0</v>
      </c>
      <c r="U33" s="119">
        <v>0</v>
      </c>
      <c r="V33" s="119">
        <v>0</v>
      </c>
      <c r="W33" s="119">
        <v>0</v>
      </c>
      <c r="X33" s="119">
        <v>4</v>
      </c>
      <c r="Y33" s="119">
        <v>1</v>
      </c>
      <c r="Z33" s="119">
        <v>0</v>
      </c>
      <c r="AA33" s="119">
        <v>0</v>
      </c>
      <c r="AB33" s="194">
        <f t="shared" si="4"/>
        <v>20</v>
      </c>
      <c r="AC33" s="132" t="s">
        <v>73</v>
      </c>
      <c r="AD33" s="131"/>
    </row>
    <row r="34" spans="1:30" s="120" customFormat="1" ht="16.5" customHeight="1">
      <c r="A34" s="135"/>
      <c r="B34" s="137" t="s">
        <v>97</v>
      </c>
      <c r="C34" s="176">
        <f t="shared" si="5"/>
        <v>0</v>
      </c>
      <c r="D34" s="117">
        <f t="shared" si="6"/>
        <v>0</v>
      </c>
      <c r="E34" s="117">
        <f t="shared" si="6"/>
        <v>0</v>
      </c>
      <c r="F34" s="117">
        <f t="shared" si="6"/>
        <v>0</v>
      </c>
      <c r="G34" s="117">
        <f t="shared" si="6"/>
        <v>0</v>
      </c>
      <c r="H34" s="117">
        <v>0</v>
      </c>
      <c r="I34" s="118">
        <v>0</v>
      </c>
      <c r="J34" s="118">
        <v>0</v>
      </c>
      <c r="K34" s="117">
        <v>0</v>
      </c>
      <c r="L34" s="118">
        <v>0</v>
      </c>
      <c r="M34" s="118">
        <v>0</v>
      </c>
      <c r="N34" s="119">
        <v>0</v>
      </c>
      <c r="O34" s="119">
        <v>0</v>
      </c>
      <c r="P34" s="119">
        <v>0</v>
      </c>
      <c r="Q34" s="119">
        <v>0</v>
      </c>
      <c r="R34" s="119">
        <v>0</v>
      </c>
      <c r="S34" s="119">
        <v>0</v>
      </c>
      <c r="T34" s="119">
        <v>0</v>
      </c>
      <c r="U34" s="119">
        <v>0</v>
      </c>
      <c r="V34" s="119">
        <v>0</v>
      </c>
      <c r="W34" s="119">
        <v>0</v>
      </c>
      <c r="X34" s="119">
        <v>0</v>
      </c>
      <c r="Y34" s="119">
        <v>0</v>
      </c>
      <c r="Z34" s="119">
        <v>0</v>
      </c>
      <c r="AA34" s="119">
        <v>0</v>
      </c>
      <c r="AB34" s="194">
        <v>0</v>
      </c>
      <c r="AC34" s="132" t="s">
        <v>97</v>
      </c>
      <c r="AD34" s="131"/>
    </row>
    <row r="35" spans="1:30" s="116" customFormat="1" ht="16.5" customHeight="1">
      <c r="A35" s="278" t="s">
        <v>77</v>
      </c>
      <c r="B35" s="279"/>
      <c r="C35" s="168">
        <f>SUM(C36:C37)</f>
        <v>0</v>
      </c>
      <c r="D35" s="169">
        <f t="shared" ref="D35:Z35" si="7">SUM(D36:D37)</f>
        <v>0</v>
      </c>
      <c r="E35" s="169">
        <f t="shared" si="7"/>
        <v>0</v>
      </c>
      <c r="F35" s="169">
        <f t="shared" si="7"/>
        <v>0</v>
      </c>
      <c r="G35" s="169">
        <f t="shared" si="7"/>
        <v>0</v>
      </c>
      <c r="H35" s="169">
        <f t="shared" si="7"/>
        <v>0</v>
      </c>
      <c r="I35" s="169">
        <f t="shared" si="7"/>
        <v>0</v>
      </c>
      <c r="J35" s="169">
        <f t="shared" si="7"/>
        <v>0</v>
      </c>
      <c r="K35" s="169">
        <f t="shared" si="7"/>
        <v>0</v>
      </c>
      <c r="L35" s="169">
        <f t="shared" si="7"/>
        <v>0</v>
      </c>
      <c r="M35" s="169">
        <f t="shared" si="7"/>
        <v>0</v>
      </c>
      <c r="N35" s="169">
        <f t="shared" si="7"/>
        <v>0</v>
      </c>
      <c r="O35" s="169">
        <f t="shared" si="7"/>
        <v>0</v>
      </c>
      <c r="P35" s="169">
        <f t="shared" si="7"/>
        <v>0</v>
      </c>
      <c r="Q35" s="169">
        <f t="shared" si="7"/>
        <v>0</v>
      </c>
      <c r="R35" s="169">
        <f t="shared" si="7"/>
        <v>0</v>
      </c>
      <c r="S35" s="169">
        <f t="shared" si="7"/>
        <v>0</v>
      </c>
      <c r="T35" s="169">
        <f t="shared" si="7"/>
        <v>0</v>
      </c>
      <c r="U35" s="169">
        <f t="shared" si="7"/>
        <v>0</v>
      </c>
      <c r="V35" s="169">
        <f t="shared" si="7"/>
        <v>0</v>
      </c>
      <c r="W35" s="169">
        <f t="shared" si="7"/>
        <v>0</v>
      </c>
      <c r="X35" s="169">
        <f t="shared" si="7"/>
        <v>0</v>
      </c>
      <c r="Y35" s="169">
        <f t="shared" si="7"/>
        <v>0</v>
      </c>
      <c r="Z35" s="169">
        <f t="shared" si="7"/>
        <v>0</v>
      </c>
      <c r="AA35" s="169">
        <f>SUM(AA36:AA37)</f>
        <v>0</v>
      </c>
      <c r="AB35" s="189">
        <v>0</v>
      </c>
      <c r="AC35" s="267" t="s">
        <v>77</v>
      </c>
      <c r="AD35" s="285"/>
    </row>
    <row r="36" spans="1:30" s="120" customFormat="1" ht="16.5" customHeight="1">
      <c r="A36" s="135"/>
      <c r="B36" s="137" t="s">
        <v>15</v>
      </c>
      <c r="C36" s="176">
        <f>SUM(D36:E36)</f>
        <v>0</v>
      </c>
      <c r="D36" s="117">
        <f t="shared" ref="D36:G37" si="8">H36+L36+P36+T36</f>
        <v>0</v>
      </c>
      <c r="E36" s="117">
        <f t="shared" si="8"/>
        <v>0</v>
      </c>
      <c r="F36" s="117">
        <f t="shared" si="8"/>
        <v>0</v>
      </c>
      <c r="G36" s="117">
        <f t="shared" si="8"/>
        <v>0</v>
      </c>
      <c r="H36" s="117">
        <v>0</v>
      </c>
      <c r="I36" s="118">
        <v>0</v>
      </c>
      <c r="J36" s="118">
        <v>0</v>
      </c>
      <c r="K36" s="117">
        <v>0</v>
      </c>
      <c r="L36" s="118">
        <v>0</v>
      </c>
      <c r="M36" s="118">
        <v>0</v>
      </c>
      <c r="N36" s="119">
        <v>0</v>
      </c>
      <c r="O36" s="119">
        <v>0</v>
      </c>
      <c r="P36" s="119">
        <v>0</v>
      </c>
      <c r="Q36" s="119">
        <v>0</v>
      </c>
      <c r="R36" s="119">
        <v>0</v>
      </c>
      <c r="S36" s="119">
        <v>0</v>
      </c>
      <c r="T36" s="119">
        <v>0</v>
      </c>
      <c r="U36" s="119">
        <v>0</v>
      </c>
      <c r="V36" s="119">
        <v>0</v>
      </c>
      <c r="W36" s="119">
        <v>0</v>
      </c>
      <c r="X36" s="119">
        <v>0</v>
      </c>
      <c r="Y36" s="119">
        <v>0</v>
      </c>
      <c r="Z36" s="119">
        <v>0</v>
      </c>
      <c r="AA36" s="119">
        <v>0</v>
      </c>
      <c r="AB36" s="194">
        <v>0</v>
      </c>
      <c r="AC36" s="132" t="s">
        <v>15</v>
      </c>
      <c r="AD36" s="131"/>
    </row>
    <row r="37" spans="1:30" s="120" customFormat="1" ht="16.5" customHeight="1">
      <c r="A37" s="135"/>
      <c r="B37" s="137" t="s">
        <v>16</v>
      </c>
      <c r="C37" s="176">
        <f>SUM(D37:E37)</f>
        <v>0</v>
      </c>
      <c r="D37" s="117">
        <f t="shared" si="8"/>
        <v>0</v>
      </c>
      <c r="E37" s="117">
        <f t="shared" si="8"/>
        <v>0</v>
      </c>
      <c r="F37" s="117">
        <f t="shared" si="8"/>
        <v>0</v>
      </c>
      <c r="G37" s="117">
        <f t="shared" si="8"/>
        <v>0</v>
      </c>
      <c r="H37" s="117">
        <v>0</v>
      </c>
      <c r="I37" s="118">
        <v>0</v>
      </c>
      <c r="J37" s="118">
        <v>0</v>
      </c>
      <c r="K37" s="117">
        <v>0</v>
      </c>
      <c r="L37" s="118">
        <v>0</v>
      </c>
      <c r="M37" s="118">
        <v>0</v>
      </c>
      <c r="N37" s="119">
        <v>0</v>
      </c>
      <c r="O37" s="119">
        <v>0</v>
      </c>
      <c r="P37" s="119">
        <v>0</v>
      </c>
      <c r="Q37" s="119">
        <v>0</v>
      </c>
      <c r="R37" s="119">
        <v>0</v>
      </c>
      <c r="S37" s="119">
        <v>0</v>
      </c>
      <c r="T37" s="119">
        <v>0</v>
      </c>
      <c r="U37" s="119">
        <v>0</v>
      </c>
      <c r="V37" s="119">
        <v>0</v>
      </c>
      <c r="W37" s="119">
        <v>0</v>
      </c>
      <c r="X37" s="119">
        <v>0</v>
      </c>
      <c r="Y37" s="119">
        <v>0</v>
      </c>
      <c r="Z37" s="119">
        <v>0</v>
      </c>
      <c r="AA37" s="119">
        <v>0</v>
      </c>
      <c r="AB37" s="194">
        <v>0</v>
      </c>
      <c r="AC37" s="132" t="s">
        <v>16</v>
      </c>
      <c r="AD37" s="131"/>
    </row>
    <row r="38" spans="1:30" s="116" customFormat="1" ht="16.5" customHeight="1">
      <c r="A38" s="263" t="s">
        <v>78</v>
      </c>
      <c r="B38" s="264"/>
      <c r="C38" s="168">
        <f>SUM(C39:C42)</f>
        <v>1</v>
      </c>
      <c r="D38" s="169">
        <f t="shared" ref="D38:Z38" si="9">SUM(D39:D42)</f>
        <v>1</v>
      </c>
      <c r="E38" s="169">
        <f t="shared" si="9"/>
        <v>0</v>
      </c>
      <c r="F38" s="169">
        <f t="shared" si="9"/>
        <v>1</v>
      </c>
      <c r="G38" s="169">
        <f t="shared" si="9"/>
        <v>0</v>
      </c>
      <c r="H38" s="169">
        <f t="shared" si="9"/>
        <v>0</v>
      </c>
      <c r="I38" s="169">
        <f t="shared" si="9"/>
        <v>0</v>
      </c>
      <c r="J38" s="169">
        <f t="shared" si="9"/>
        <v>0</v>
      </c>
      <c r="K38" s="169">
        <f t="shared" si="9"/>
        <v>0</v>
      </c>
      <c r="L38" s="169">
        <f t="shared" si="9"/>
        <v>0</v>
      </c>
      <c r="M38" s="169">
        <f t="shared" si="9"/>
        <v>0</v>
      </c>
      <c r="N38" s="169">
        <f t="shared" si="9"/>
        <v>0</v>
      </c>
      <c r="O38" s="169">
        <f t="shared" si="9"/>
        <v>0</v>
      </c>
      <c r="P38" s="169">
        <f t="shared" si="9"/>
        <v>1</v>
      </c>
      <c r="Q38" s="169">
        <f t="shared" si="9"/>
        <v>0</v>
      </c>
      <c r="R38" s="169">
        <f t="shared" si="9"/>
        <v>1</v>
      </c>
      <c r="S38" s="169">
        <f t="shared" si="9"/>
        <v>0</v>
      </c>
      <c r="T38" s="169">
        <f t="shared" si="9"/>
        <v>0</v>
      </c>
      <c r="U38" s="169">
        <f t="shared" si="9"/>
        <v>0</v>
      </c>
      <c r="V38" s="169">
        <f t="shared" si="9"/>
        <v>0</v>
      </c>
      <c r="W38" s="169">
        <f t="shared" si="9"/>
        <v>0</v>
      </c>
      <c r="X38" s="169">
        <f t="shared" si="9"/>
        <v>1</v>
      </c>
      <c r="Y38" s="169">
        <f t="shared" si="9"/>
        <v>0</v>
      </c>
      <c r="Z38" s="169">
        <f t="shared" si="9"/>
        <v>0</v>
      </c>
      <c r="AA38" s="169">
        <f>SUM(AA39:AA42)</f>
        <v>0</v>
      </c>
      <c r="AB38" s="189">
        <f t="shared" si="4"/>
        <v>0</v>
      </c>
      <c r="AC38" s="267" t="s">
        <v>78</v>
      </c>
      <c r="AD38" s="285"/>
    </row>
    <row r="39" spans="1:30" s="120" customFormat="1" ht="16.5" customHeight="1">
      <c r="A39" s="135"/>
      <c r="B39" s="137" t="s">
        <v>48</v>
      </c>
      <c r="C39" s="176">
        <f>SUM(D39:E39)</f>
        <v>1</v>
      </c>
      <c r="D39" s="117">
        <f t="shared" ref="D39:G42" si="10">H39+L39+P39+T39</f>
        <v>1</v>
      </c>
      <c r="E39" s="117">
        <f t="shared" si="10"/>
        <v>0</v>
      </c>
      <c r="F39" s="117">
        <f t="shared" si="10"/>
        <v>1</v>
      </c>
      <c r="G39" s="117">
        <f t="shared" si="10"/>
        <v>0</v>
      </c>
      <c r="H39" s="117">
        <v>0</v>
      </c>
      <c r="I39" s="118">
        <v>0</v>
      </c>
      <c r="J39" s="118">
        <v>0</v>
      </c>
      <c r="K39" s="117">
        <v>0</v>
      </c>
      <c r="L39" s="118">
        <v>0</v>
      </c>
      <c r="M39" s="118">
        <v>0</v>
      </c>
      <c r="N39" s="119">
        <v>0</v>
      </c>
      <c r="O39" s="119">
        <v>0</v>
      </c>
      <c r="P39" s="119">
        <v>1</v>
      </c>
      <c r="Q39" s="119">
        <v>0</v>
      </c>
      <c r="R39" s="119">
        <v>1</v>
      </c>
      <c r="S39" s="119">
        <v>0</v>
      </c>
      <c r="T39" s="119">
        <v>0</v>
      </c>
      <c r="U39" s="119">
        <v>0</v>
      </c>
      <c r="V39" s="119">
        <v>0</v>
      </c>
      <c r="W39" s="119">
        <v>0</v>
      </c>
      <c r="X39" s="119">
        <v>1</v>
      </c>
      <c r="Y39" s="119">
        <v>0</v>
      </c>
      <c r="Z39" s="119">
        <v>0</v>
      </c>
      <c r="AA39" s="119">
        <v>0</v>
      </c>
      <c r="AB39" s="194">
        <f t="shared" si="4"/>
        <v>0</v>
      </c>
      <c r="AC39" s="132" t="s">
        <v>32</v>
      </c>
      <c r="AD39" s="131"/>
    </row>
    <row r="40" spans="1:30" s="120" customFormat="1" ht="16.5" customHeight="1">
      <c r="A40" s="135"/>
      <c r="B40" s="137" t="s">
        <v>17</v>
      </c>
      <c r="C40" s="176">
        <f>SUM(D40:E40)</f>
        <v>0</v>
      </c>
      <c r="D40" s="117">
        <f t="shared" si="10"/>
        <v>0</v>
      </c>
      <c r="E40" s="117">
        <f t="shared" si="10"/>
        <v>0</v>
      </c>
      <c r="F40" s="117">
        <f t="shared" si="10"/>
        <v>0</v>
      </c>
      <c r="G40" s="117">
        <f t="shared" si="10"/>
        <v>0</v>
      </c>
      <c r="H40" s="117">
        <v>0</v>
      </c>
      <c r="I40" s="118">
        <v>0</v>
      </c>
      <c r="J40" s="118">
        <v>0</v>
      </c>
      <c r="K40" s="117">
        <v>0</v>
      </c>
      <c r="L40" s="118">
        <v>0</v>
      </c>
      <c r="M40" s="118">
        <v>0</v>
      </c>
      <c r="N40" s="119">
        <v>0</v>
      </c>
      <c r="O40" s="119">
        <v>0</v>
      </c>
      <c r="P40" s="119">
        <v>0</v>
      </c>
      <c r="Q40" s="119">
        <v>0</v>
      </c>
      <c r="R40" s="119">
        <v>0</v>
      </c>
      <c r="S40" s="119">
        <v>0</v>
      </c>
      <c r="T40" s="119">
        <v>0</v>
      </c>
      <c r="U40" s="119">
        <v>0</v>
      </c>
      <c r="V40" s="119">
        <v>0</v>
      </c>
      <c r="W40" s="119">
        <v>0</v>
      </c>
      <c r="X40" s="119">
        <v>0</v>
      </c>
      <c r="Y40" s="119">
        <v>0</v>
      </c>
      <c r="Z40" s="119">
        <v>0</v>
      </c>
      <c r="AA40" s="119">
        <v>0</v>
      </c>
      <c r="AB40" s="194">
        <v>0</v>
      </c>
      <c r="AC40" s="132" t="s">
        <v>33</v>
      </c>
      <c r="AD40" s="131"/>
    </row>
    <row r="41" spans="1:30" s="120" customFormat="1" ht="16.5" customHeight="1">
      <c r="A41" s="135"/>
      <c r="B41" s="137" t="s">
        <v>18</v>
      </c>
      <c r="C41" s="176">
        <f>SUM(D41:E41)</f>
        <v>0</v>
      </c>
      <c r="D41" s="117">
        <f t="shared" si="10"/>
        <v>0</v>
      </c>
      <c r="E41" s="117">
        <f t="shared" si="10"/>
        <v>0</v>
      </c>
      <c r="F41" s="117">
        <f t="shared" si="10"/>
        <v>0</v>
      </c>
      <c r="G41" s="117">
        <f t="shared" si="10"/>
        <v>0</v>
      </c>
      <c r="H41" s="117">
        <v>0</v>
      </c>
      <c r="I41" s="118">
        <v>0</v>
      </c>
      <c r="J41" s="118">
        <v>0</v>
      </c>
      <c r="K41" s="117">
        <v>0</v>
      </c>
      <c r="L41" s="118">
        <v>0</v>
      </c>
      <c r="M41" s="118">
        <v>0</v>
      </c>
      <c r="N41" s="119">
        <v>0</v>
      </c>
      <c r="O41" s="119">
        <v>0</v>
      </c>
      <c r="P41" s="119">
        <v>0</v>
      </c>
      <c r="Q41" s="119">
        <v>0</v>
      </c>
      <c r="R41" s="119">
        <v>0</v>
      </c>
      <c r="S41" s="119">
        <v>0</v>
      </c>
      <c r="T41" s="119">
        <v>0</v>
      </c>
      <c r="U41" s="119">
        <v>0</v>
      </c>
      <c r="V41" s="119">
        <v>0</v>
      </c>
      <c r="W41" s="119">
        <v>0</v>
      </c>
      <c r="X41" s="119">
        <v>0</v>
      </c>
      <c r="Y41" s="119">
        <v>0</v>
      </c>
      <c r="Z41" s="119">
        <v>0</v>
      </c>
      <c r="AA41" s="119">
        <v>0</v>
      </c>
      <c r="AB41" s="194">
        <v>0</v>
      </c>
      <c r="AC41" s="132" t="s">
        <v>34</v>
      </c>
      <c r="AD41" s="131"/>
    </row>
    <row r="42" spans="1:30" s="120" customFormat="1" ht="16.5" customHeight="1">
      <c r="A42" s="135"/>
      <c r="B42" s="137" t="s">
        <v>19</v>
      </c>
      <c r="C42" s="176">
        <f>SUM(D42:E42)</f>
        <v>0</v>
      </c>
      <c r="D42" s="117">
        <f t="shared" si="10"/>
        <v>0</v>
      </c>
      <c r="E42" s="117">
        <f t="shared" si="10"/>
        <v>0</v>
      </c>
      <c r="F42" s="117">
        <f t="shared" si="10"/>
        <v>0</v>
      </c>
      <c r="G42" s="117">
        <f t="shared" si="10"/>
        <v>0</v>
      </c>
      <c r="H42" s="117">
        <v>0</v>
      </c>
      <c r="I42" s="118">
        <v>0</v>
      </c>
      <c r="J42" s="118">
        <v>0</v>
      </c>
      <c r="K42" s="117">
        <v>0</v>
      </c>
      <c r="L42" s="118">
        <v>0</v>
      </c>
      <c r="M42" s="118">
        <v>0</v>
      </c>
      <c r="N42" s="119">
        <v>0</v>
      </c>
      <c r="O42" s="119">
        <v>0</v>
      </c>
      <c r="P42" s="119">
        <v>0</v>
      </c>
      <c r="Q42" s="119">
        <v>0</v>
      </c>
      <c r="R42" s="119">
        <v>0</v>
      </c>
      <c r="S42" s="119">
        <v>0</v>
      </c>
      <c r="T42" s="119">
        <v>0</v>
      </c>
      <c r="U42" s="119">
        <v>0</v>
      </c>
      <c r="V42" s="119">
        <v>0</v>
      </c>
      <c r="W42" s="119">
        <v>0</v>
      </c>
      <c r="X42" s="119">
        <v>0</v>
      </c>
      <c r="Y42" s="119">
        <v>0</v>
      </c>
      <c r="Z42" s="119">
        <v>0</v>
      </c>
      <c r="AA42" s="119">
        <v>0</v>
      </c>
      <c r="AB42" s="194">
        <v>0</v>
      </c>
      <c r="AC42" s="132" t="s">
        <v>35</v>
      </c>
      <c r="AD42" s="131"/>
    </row>
    <row r="43" spans="1:30" s="116" customFormat="1" ht="16.5" customHeight="1">
      <c r="A43" s="263" t="s">
        <v>79</v>
      </c>
      <c r="B43" s="264"/>
      <c r="C43" s="168">
        <f>C44</f>
        <v>0</v>
      </c>
      <c r="D43" s="169">
        <f t="shared" ref="D43:AA43" si="11">D44</f>
        <v>0</v>
      </c>
      <c r="E43" s="169">
        <f t="shared" si="11"/>
        <v>0</v>
      </c>
      <c r="F43" s="169">
        <f t="shared" si="11"/>
        <v>0</v>
      </c>
      <c r="G43" s="169">
        <f t="shared" si="11"/>
        <v>0</v>
      </c>
      <c r="H43" s="169">
        <f t="shared" si="11"/>
        <v>0</v>
      </c>
      <c r="I43" s="169">
        <f t="shared" si="11"/>
        <v>0</v>
      </c>
      <c r="J43" s="169">
        <f t="shared" si="11"/>
        <v>0</v>
      </c>
      <c r="K43" s="169">
        <f t="shared" si="11"/>
        <v>0</v>
      </c>
      <c r="L43" s="169">
        <f t="shared" si="11"/>
        <v>0</v>
      </c>
      <c r="M43" s="169">
        <f t="shared" si="11"/>
        <v>0</v>
      </c>
      <c r="N43" s="169">
        <f t="shared" si="11"/>
        <v>0</v>
      </c>
      <c r="O43" s="169">
        <f t="shared" si="11"/>
        <v>0</v>
      </c>
      <c r="P43" s="169">
        <f t="shared" si="11"/>
        <v>0</v>
      </c>
      <c r="Q43" s="169">
        <f t="shared" si="11"/>
        <v>0</v>
      </c>
      <c r="R43" s="169">
        <f t="shared" si="11"/>
        <v>0</v>
      </c>
      <c r="S43" s="169">
        <f t="shared" si="11"/>
        <v>0</v>
      </c>
      <c r="T43" s="169">
        <f t="shared" si="11"/>
        <v>0</v>
      </c>
      <c r="U43" s="169">
        <f t="shared" si="11"/>
        <v>0</v>
      </c>
      <c r="V43" s="169">
        <f t="shared" si="11"/>
        <v>0</v>
      </c>
      <c r="W43" s="169">
        <f t="shared" si="11"/>
        <v>0</v>
      </c>
      <c r="X43" s="169">
        <f t="shared" si="11"/>
        <v>0</v>
      </c>
      <c r="Y43" s="169">
        <f t="shared" si="11"/>
        <v>0</v>
      </c>
      <c r="Z43" s="169">
        <f t="shared" si="11"/>
        <v>0</v>
      </c>
      <c r="AA43" s="169">
        <f t="shared" si="11"/>
        <v>0</v>
      </c>
      <c r="AB43" s="189">
        <v>0</v>
      </c>
      <c r="AC43" s="265" t="s">
        <v>36</v>
      </c>
      <c r="AD43" s="266"/>
    </row>
    <row r="44" spans="1:30" s="120" customFormat="1" ht="16.5" customHeight="1">
      <c r="A44" s="135"/>
      <c r="B44" s="137" t="s">
        <v>20</v>
      </c>
      <c r="C44" s="176">
        <f>SUM(D44:E44)</f>
        <v>0</v>
      </c>
      <c r="D44" s="117">
        <f>H44+L44+P44+T44</f>
        <v>0</v>
      </c>
      <c r="E44" s="117">
        <f>I44+M44+Q44+U44</f>
        <v>0</v>
      </c>
      <c r="F44" s="117">
        <f>J44+N44+R44+V44</f>
        <v>0</v>
      </c>
      <c r="G44" s="117">
        <f>K44+O44+S44+W44</f>
        <v>0</v>
      </c>
      <c r="H44" s="117">
        <v>0</v>
      </c>
      <c r="I44" s="118">
        <v>0</v>
      </c>
      <c r="J44" s="118">
        <v>0</v>
      </c>
      <c r="K44" s="117">
        <v>0</v>
      </c>
      <c r="L44" s="118">
        <v>0</v>
      </c>
      <c r="M44" s="118">
        <v>0</v>
      </c>
      <c r="N44" s="119">
        <v>0</v>
      </c>
      <c r="O44" s="119">
        <v>0</v>
      </c>
      <c r="P44" s="119">
        <v>0</v>
      </c>
      <c r="Q44" s="119">
        <v>0</v>
      </c>
      <c r="R44" s="119">
        <v>0</v>
      </c>
      <c r="S44" s="119">
        <v>0</v>
      </c>
      <c r="T44" s="119">
        <v>0</v>
      </c>
      <c r="U44" s="119">
        <v>0</v>
      </c>
      <c r="V44" s="119">
        <v>0</v>
      </c>
      <c r="W44" s="119">
        <v>0</v>
      </c>
      <c r="X44" s="119">
        <v>0</v>
      </c>
      <c r="Y44" s="119">
        <v>0</v>
      </c>
      <c r="Z44" s="119">
        <v>0</v>
      </c>
      <c r="AA44" s="119">
        <v>0</v>
      </c>
      <c r="AB44" s="194">
        <v>0</v>
      </c>
      <c r="AC44" s="132" t="s">
        <v>20</v>
      </c>
      <c r="AD44" s="131"/>
    </row>
    <row r="45" spans="1:30" s="116" customFormat="1" ht="16.5" customHeight="1">
      <c r="A45" s="263" t="s">
        <v>80</v>
      </c>
      <c r="B45" s="264"/>
      <c r="C45" s="168">
        <f>SUM(C46:C47)</f>
        <v>0</v>
      </c>
      <c r="D45" s="169">
        <f t="shared" ref="D45:AA45" si="12">SUM(D46:D47)</f>
        <v>0</v>
      </c>
      <c r="E45" s="169">
        <f t="shared" si="12"/>
        <v>0</v>
      </c>
      <c r="F45" s="169">
        <f t="shared" si="12"/>
        <v>0</v>
      </c>
      <c r="G45" s="169">
        <f t="shared" si="12"/>
        <v>0</v>
      </c>
      <c r="H45" s="169">
        <f t="shared" si="12"/>
        <v>0</v>
      </c>
      <c r="I45" s="169">
        <f t="shared" si="12"/>
        <v>0</v>
      </c>
      <c r="J45" s="169">
        <f t="shared" si="12"/>
        <v>0</v>
      </c>
      <c r="K45" s="169">
        <f t="shared" si="12"/>
        <v>0</v>
      </c>
      <c r="L45" s="169">
        <f t="shared" si="12"/>
        <v>0</v>
      </c>
      <c r="M45" s="169">
        <f t="shared" si="12"/>
        <v>0</v>
      </c>
      <c r="N45" s="169">
        <f t="shared" si="12"/>
        <v>0</v>
      </c>
      <c r="O45" s="169">
        <f t="shared" si="12"/>
        <v>0</v>
      </c>
      <c r="P45" s="169">
        <f t="shared" si="12"/>
        <v>0</v>
      </c>
      <c r="Q45" s="169">
        <f t="shared" si="12"/>
        <v>0</v>
      </c>
      <c r="R45" s="169">
        <f t="shared" si="12"/>
        <v>0</v>
      </c>
      <c r="S45" s="169">
        <f t="shared" si="12"/>
        <v>0</v>
      </c>
      <c r="T45" s="169">
        <f t="shared" si="12"/>
        <v>0</v>
      </c>
      <c r="U45" s="169">
        <f t="shared" si="12"/>
        <v>0</v>
      </c>
      <c r="V45" s="169">
        <f t="shared" si="12"/>
        <v>0</v>
      </c>
      <c r="W45" s="169">
        <f t="shared" si="12"/>
        <v>0</v>
      </c>
      <c r="X45" s="169">
        <f t="shared" si="12"/>
        <v>0</v>
      </c>
      <c r="Y45" s="169">
        <f t="shared" si="12"/>
        <v>0</v>
      </c>
      <c r="Z45" s="169">
        <f t="shared" si="12"/>
        <v>0</v>
      </c>
      <c r="AA45" s="169">
        <f t="shared" si="12"/>
        <v>0</v>
      </c>
      <c r="AB45" s="189">
        <v>0</v>
      </c>
      <c r="AC45" s="267" t="s">
        <v>80</v>
      </c>
      <c r="AD45" s="285"/>
    </row>
    <row r="46" spans="1:30" s="120" customFormat="1" ht="16.5" customHeight="1">
      <c r="A46" s="135"/>
      <c r="B46" s="137" t="s">
        <v>21</v>
      </c>
      <c r="C46" s="176">
        <f>SUM(D46:E46)</f>
        <v>0</v>
      </c>
      <c r="D46" s="117">
        <f t="shared" ref="D46:G47" si="13">H46+L46+P46+T46</f>
        <v>0</v>
      </c>
      <c r="E46" s="117">
        <f t="shared" si="13"/>
        <v>0</v>
      </c>
      <c r="F46" s="117">
        <f t="shared" si="13"/>
        <v>0</v>
      </c>
      <c r="G46" s="117">
        <f t="shared" si="13"/>
        <v>0</v>
      </c>
      <c r="H46" s="117">
        <v>0</v>
      </c>
      <c r="I46" s="118">
        <v>0</v>
      </c>
      <c r="J46" s="118">
        <v>0</v>
      </c>
      <c r="K46" s="117">
        <v>0</v>
      </c>
      <c r="L46" s="118">
        <v>0</v>
      </c>
      <c r="M46" s="118">
        <v>0</v>
      </c>
      <c r="N46" s="119">
        <v>0</v>
      </c>
      <c r="O46" s="119">
        <v>0</v>
      </c>
      <c r="P46" s="119">
        <v>0</v>
      </c>
      <c r="Q46" s="119">
        <v>0</v>
      </c>
      <c r="R46" s="119">
        <v>0</v>
      </c>
      <c r="S46" s="119">
        <v>0</v>
      </c>
      <c r="T46" s="119">
        <v>0</v>
      </c>
      <c r="U46" s="119">
        <v>0</v>
      </c>
      <c r="V46" s="119">
        <v>0</v>
      </c>
      <c r="W46" s="119">
        <v>0</v>
      </c>
      <c r="X46" s="119">
        <v>0</v>
      </c>
      <c r="Y46" s="119">
        <v>0</v>
      </c>
      <c r="Z46" s="119">
        <v>0</v>
      </c>
      <c r="AA46" s="119">
        <v>0</v>
      </c>
      <c r="AB46" s="194">
        <v>0</v>
      </c>
      <c r="AC46" s="132" t="s">
        <v>21</v>
      </c>
      <c r="AD46" s="131"/>
    </row>
    <row r="47" spans="1:30" s="120" customFormat="1" ht="16.5" customHeight="1">
      <c r="A47" s="135"/>
      <c r="B47" s="137" t="s">
        <v>22</v>
      </c>
      <c r="C47" s="176">
        <f>SUM(D47:E47)</f>
        <v>0</v>
      </c>
      <c r="D47" s="117">
        <f t="shared" si="13"/>
        <v>0</v>
      </c>
      <c r="E47" s="117">
        <f t="shared" si="13"/>
        <v>0</v>
      </c>
      <c r="F47" s="117">
        <f t="shared" si="13"/>
        <v>0</v>
      </c>
      <c r="G47" s="117">
        <f t="shared" si="13"/>
        <v>0</v>
      </c>
      <c r="H47" s="117">
        <v>0</v>
      </c>
      <c r="I47" s="118">
        <v>0</v>
      </c>
      <c r="J47" s="118">
        <v>0</v>
      </c>
      <c r="K47" s="117">
        <v>0</v>
      </c>
      <c r="L47" s="118">
        <v>0</v>
      </c>
      <c r="M47" s="118">
        <v>0</v>
      </c>
      <c r="N47" s="119">
        <v>0</v>
      </c>
      <c r="O47" s="119">
        <v>0</v>
      </c>
      <c r="P47" s="119">
        <v>0</v>
      </c>
      <c r="Q47" s="119">
        <v>0</v>
      </c>
      <c r="R47" s="119">
        <v>0</v>
      </c>
      <c r="S47" s="119">
        <v>0</v>
      </c>
      <c r="T47" s="119">
        <v>0</v>
      </c>
      <c r="U47" s="119">
        <v>0</v>
      </c>
      <c r="V47" s="119">
        <v>0</v>
      </c>
      <c r="W47" s="119">
        <v>0</v>
      </c>
      <c r="X47" s="119">
        <v>0</v>
      </c>
      <c r="Y47" s="119">
        <v>0</v>
      </c>
      <c r="Z47" s="119">
        <v>0</v>
      </c>
      <c r="AA47" s="119">
        <v>0</v>
      </c>
      <c r="AB47" s="194">
        <v>0</v>
      </c>
      <c r="AC47" s="132" t="s">
        <v>22</v>
      </c>
      <c r="AD47" s="131"/>
    </row>
    <row r="48" spans="1:30" s="116" customFormat="1" ht="16.5" customHeight="1">
      <c r="A48" s="263" t="s">
        <v>81</v>
      </c>
      <c r="B48" s="264"/>
      <c r="C48" s="168">
        <f>SUM(C49:C51)</f>
        <v>1</v>
      </c>
      <c r="D48" s="169">
        <f t="shared" ref="D48:AA48" si="14">SUM(D49:D51)</f>
        <v>1</v>
      </c>
      <c r="E48" s="169">
        <f t="shared" si="14"/>
        <v>0</v>
      </c>
      <c r="F48" s="169">
        <f t="shared" si="14"/>
        <v>1</v>
      </c>
      <c r="G48" s="169">
        <f t="shared" si="14"/>
        <v>0</v>
      </c>
      <c r="H48" s="169">
        <f t="shared" si="14"/>
        <v>0</v>
      </c>
      <c r="I48" s="169">
        <f t="shared" si="14"/>
        <v>0</v>
      </c>
      <c r="J48" s="169">
        <f t="shared" si="14"/>
        <v>0</v>
      </c>
      <c r="K48" s="169">
        <f t="shared" si="14"/>
        <v>0</v>
      </c>
      <c r="L48" s="169">
        <f t="shared" si="14"/>
        <v>1</v>
      </c>
      <c r="M48" s="169">
        <f t="shared" si="14"/>
        <v>0</v>
      </c>
      <c r="N48" s="169">
        <f t="shared" si="14"/>
        <v>1</v>
      </c>
      <c r="O48" s="169">
        <f t="shared" si="14"/>
        <v>0</v>
      </c>
      <c r="P48" s="169">
        <f t="shared" si="14"/>
        <v>0</v>
      </c>
      <c r="Q48" s="169">
        <f t="shared" si="14"/>
        <v>0</v>
      </c>
      <c r="R48" s="169">
        <f t="shared" si="14"/>
        <v>0</v>
      </c>
      <c r="S48" s="169">
        <f t="shared" si="14"/>
        <v>0</v>
      </c>
      <c r="T48" s="169">
        <f t="shared" si="14"/>
        <v>0</v>
      </c>
      <c r="U48" s="169">
        <f t="shared" si="14"/>
        <v>0</v>
      </c>
      <c r="V48" s="169">
        <f t="shared" si="14"/>
        <v>0</v>
      </c>
      <c r="W48" s="169">
        <f t="shared" si="14"/>
        <v>0</v>
      </c>
      <c r="X48" s="169">
        <f t="shared" si="14"/>
        <v>1</v>
      </c>
      <c r="Y48" s="169">
        <f t="shared" si="14"/>
        <v>0</v>
      </c>
      <c r="Z48" s="169">
        <f t="shared" si="14"/>
        <v>0</v>
      </c>
      <c r="AA48" s="169">
        <f t="shared" si="14"/>
        <v>0</v>
      </c>
      <c r="AB48" s="189">
        <f t="shared" si="4"/>
        <v>0</v>
      </c>
      <c r="AC48" s="267" t="s">
        <v>81</v>
      </c>
      <c r="AD48" s="285"/>
    </row>
    <row r="49" spans="1:30" s="120" customFormat="1" ht="16.5" customHeight="1">
      <c r="A49" s="135"/>
      <c r="B49" s="137" t="s">
        <v>23</v>
      </c>
      <c r="C49" s="176">
        <f>SUM(D49:E49)</f>
        <v>1</v>
      </c>
      <c r="D49" s="117">
        <f t="shared" ref="D49:G51" si="15">H49+L49+P49+T49</f>
        <v>1</v>
      </c>
      <c r="E49" s="117">
        <f t="shared" si="15"/>
        <v>0</v>
      </c>
      <c r="F49" s="117">
        <f t="shared" si="15"/>
        <v>1</v>
      </c>
      <c r="G49" s="117">
        <f t="shared" si="15"/>
        <v>0</v>
      </c>
      <c r="H49" s="117">
        <v>0</v>
      </c>
      <c r="I49" s="118">
        <v>0</v>
      </c>
      <c r="J49" s="118">
        <v>0</v>
      </c>
      <c r="K49" s="117">
        <v>0</v>
      </c>
      <c r="L49" s="118">
        <v>1</v>
      </c>
      <c r="M49" s="118">
        <v>0</v>
      </c>
      <c r="N49" s="119">
        <v>1</v>
      </c>
      <c r="O49" s="119">
        <v>0</v>
      </c>
      <c r="P49" s="119">
        <v>0</v>
      </c>
      <c r="Q49" s="119">
        <v>0</v>
      </c>
      <c r="R49" s="119">
        <v>0</v>
      </c>
      <c r="S49" s="119">
        <v>0</v>
      </c>
      <c r="T49" s="119">
        <v>0</v>
      </c>
      <c r="U49" s="119">
        <v>0</v>
      </c>
      <c r="V49" s="119">
        <v>0</v>
      </c>
      <c r="W49" s="119">
        <v>0</v>
      </c>
      <c r="X49" s="119">
        <v>1</v>
      </c>
      <c r="Y49" s="119">
        <v>0</v>
      </c>
      <c r="Z49" s="119">
        <v>0</v>
      </c>
      <c r="AA49" s="119">
        <v>0</v>
      </c>
      <c r="AB49" s="194">
        <f t="shared" si="4"/>
        <v>0</v>
      </c>
      <c r="AC49" s="132" t="s">
        <v>23</v>
      </c>
      <c r="AD49" s="131"/>
    </row>
    <row r="50" spans="1:30" s="120" customFormat="1" ht="16.5" customHeight="1">
      <c r="A50" s="135"/>
      <c r="B50" s="137" t="s">
        <v>24</v>
      </c>
      <c r="C50" s="176">
        <f>SUM(D50:E50)</f>
        <v>0</v>
      </c>
      <c r="D50" s="117">
        <f t="shared" si="15"/>
        <v>0</v>
      </c>
      <c r="E50" s="117">
        <f t="shared" si="15"/>
        <v>0</v>
      </c>
      <c r="F50" s="117">
        <f t="shared" si="15"/>
        <v>0</v>
      </c>
      <c r="G50" s="117">
        <f t="shared" si="15"/>
        <v>0</v>
      </c>
      <c r="H50" s="117">
        <v>0</v>
      </c>
      <c r="I50" s="118">
        <v>0</v>
      </c>
      <c r="J50" s="118">
        <v>0</v>
      </c>
      <c r="K50" s="117">
        <v>0</v>
      </c>
      <c r="L50" s="118">
        <v>0</v>
      </c>
      <c r="M50" s="118">
        <v>0</v>
      </c>
      <c r="N50" s="119">
        <v>0</v>
      </c>
      <c r="O50" s="119">
        <v>0</v>
      </c>
      <c r="P50" s="119">
        <v>0</v>
      </c>
      <c r="Q50" s="119">
        <v>0</v>
      </c>
      <c r="R50" s="119">
        <v>0</v>
      </c>
      <c r="S50" s="119">
        <v>0</v>
      </c>
      <c r="T50" s="119">
        <v>0</v>
      </c>
      <c r="U50" s="119">
        <v>0</v>
      </c>
      <c r="V50" s="119">
        <v>0</v>
      </c>
      <c r="W50" s="119">
        <v>0</v>
      </c>
      <c r="X50" s="119">
        <v>0</v>
      </c>
      <c r="Y50" s="119">
        <v>0</v>
      </c>
      <c r="Z50" s="119">
        <v>0</v>
      </c>
      <c r="AA50" s="119">
        <v>0</v>
      </c>
      <c r="AB50" s="194">
        <v>0</v>
      </c>
      <c r="AC50" s="132" t="s">
        <v>24</v>
      </c>
      <c r="AD50" s="131"/>
    </row>
    <row r="51" spans="1:30" s="120" customFormat="1" ht="16.5" customHeight="1">
      <c r="A51" s="135"/>
      <c r="B51" s="137" t="s">
        <v>25</v>
      </c>
      <c r="C51" s="176">
        <f>SUM(D51:E51)</f>
        <v>0</v>
      </c>
      <c r="D51" s="117">
        <f t="shared" si="15"/>
        <v>0</v>
      </c>
      <c r="E51" s="117">
        <f t="shared" si="15"/>
        <v>0</v>
      </c>
      <c r="F51" s="117">
        <f t="shared" si="15"/>
        <v>0</v>
      </c>
      <c r="G51" s="117">
        <f t="shared" si="15"/>
        <v>0</v>
      </c>
      <c r="H51" s="117">
        <v>0</v>
      </c>
      <c r="I51" s="118">
        <v>0</v>
      </c>
      <c r="J51" s="118">
        <v>0</v>
      </c>
      <c r="K51" s="117">
        <v>0</v>
      </c>
      <c r="L51" s="118">
        <v>0</v>
      </c>
      <c r="M51" s="118">
        <v>0</v>
      </c>
      <c r="N51" s="119">
        <v>0</v>
      </c>
      <c r="O51" s="119">
        <v>0</v>
      </c>
      <c r="P51" s="119">
        <v>0</v>
      </c>
      <c r="Q51" s="119">
        <v>0</v>
      </c>
      <c r="R51" s="119">
        <v>0</v>
      </c>
      <c r="S51" s="119">
        <v>0</v>
      </c>
      <c r="T51" s="119">
        <v>0</v>
      </c>
      <c r="U51" s="119">
        <v>0</v>
      </c>
      <c r="V51" s="119">
        <v>0</v>
      </c>
      <c r="W51" s="119">
        <v>0</v>
      </c>
      <c r="X51" s="119">
        <v>0</v>
      </c>
      <c r="Y51" s="119">
        <v>0</v>
      </c>
      <c r="Z51" s="119">
        <v>0</v>
      </c>
      <c r="AA51" s="119">
        <v>0</v>
      </c>
      <c r="AB51" s="194">
        <v>0</v>
      </c>
      <c r="AC51" s="132" t="s">
        <v>25</v>
      </c>
      <c r="AD51" s="131"/>
    </row>
    <row r="52" spans="1:30" s="116" customFormat="1" ht="16.5" customHeight="1">
      <c r="A52" s="263" t="s">
        <v>82</v>
      </c>
      <c r="B52" s="264"/>
      <c r="C52" s="168">
        <f t="shared" ref="C52:AA52" si="16">SUM(C53:C55)</f>
        <v>0</v>
      </c>
      <c r="D52" s="169">
        <f t="shared" si="16"/>
        <v>0</v>
      </c>
      <c r="E52" s="169">
        <f t="shared" si="16"/>
        <v>0</v>
      </c>
      <c r="F52" s="169">
        <f t="shared" si="16"/>
        <v>0</v>
      </c>
      <c r="G52" s="169">
        <f t="shared" si="16"/>
        <v>0</v>
      </c>
      <c r="H52" s="169">
        <f t="shared" si="16"/>
        <v>0</v>
      </c>
      <c r="I52" s="169">
        <f t="shared" si="16"/>
        <v>0</v>
      </c>
      <c r="J52" s="169">
        <f t="shared" si="16"/>
        <v>0</v>
      </c>
      <c r="K52" s="169">
        <f t="shared" si="16"/>
        <v>0</v>
      </c>
      <c r="L52" s="169">
        <f t="shared" si="16"/>
        <v>0</v>
      </c>
      <c r="M52" s="169">
        <f t="shared" si="16"/>
        <v>0</v>
      </c>
      <c r="N52" s="169">
        <f t="shared" si="16"/>
        <v>0</v>
      </c>
      <c r="O52" s="169">
        <f t="shared" si="16"/>
        <v>0</v>
      </c>
      <c r="P52" s="169">
        <f t="shared" si="16"/>
        <v>0</v>
      </c>
      <c r="Q52" s="169">
        <f t="shared" si="16"/>
        <v>0</v>
      </c>
      <c r="R52" s="169">
        <f t="shared" si="16"/>
        <v>0</v>
      </c>
      <c r="S52" s="169">
        <f t="shared" si="16"/>
        <v>0</v>
      </c>
      <c r="T52" s="169">
        <f t="shared" si="16"/>
        <v>0</v>
      </c>
      <c r="U52" s="169">
        <f t="shared" si="16"/>
        <v>0</v>
      </c>
      <c r="V52" s="169">
        <f t="shared" si="16"/>
        <v>0</v>
      </c>
      <c r="W52" s="169">
        <f t="shared" si="16"/>
        <v>0</v>
      </c>
      <c r="X52" s="169">
        <f t="shared" si="16"/>
        <v>0</v>
      </c>
      <c r="Y52" s="169">
        <f t="shared" si="16"/>
        <v>0</v>
      </c>
      <c r="Z52" s="169">
        <f t="shared" si="16"/>
        <v>0</v>
      </c>
      <c r="AA52" s="169">
        <f t="shared" si="16"/>
        <v>0</v>
      </c>
      <c r="AB52" s="189">
        <v>0</v>
      </c>
      <c r="AC52" s="267" t="s">
        <v>82</v>
      </c>
      <c r="AD52" s="285"/>
    </row>
    <row r="53" spans="1:30" s="120" customFormat="1" ht="16.5" customHeight="1">
      <c r="A53" s="135"/>
      <c r="B53" s="137" t="s">
        <v>26</v>
      </c>
      <c r="C53" s="176">
        <f>SUM(D53:E53)</f>
        <v>0</v>
      </c>
      <c r="D53" s="117">
        <f t="shared" ref="D53:G55" si="17">H53+L53+P53+T53</f>
        <v>0</v>
      </c>
      <c r="E53" s="117">
        <f t="shared" si="17"/>
        <v>0</v>
      </c>
      <c r="F53" s="117">
        <f t="shared" si="17"/>
        <v>0</v>
      </c>
      <c r="G53" s="117">
        <f t="shared" si="17"/>
        <v>0</v>
      </c>
      <c r="H53" s="117">
        <v>0</v>
      </c>
      <c r="I53" s="118">
        <v>0</v>
      </c>
      <c r="J53" s="118">
        <v>0</v>
      </c>
      <c r="K53" s="117">
        <v>0</v>
      </c>
      <c r="L53" s="118">
        <v>0</v>
      </c>
      <c r="M53" s="118">
        <v>0</v>
      </c>
      <c r="N53" s="119">
        <v>0</v>
      </c>
      <c r="O53" s="119">
        <v>0</v>
      </c>
      <c r="P53" s="119">
        <v>0</v>
      </c>
      <c r="Q53" s="119">
        <v>0</v>
      </c>
      <c r="R53" s="119">
        <v>0</v>
      </c>
      <c r="S53" s="119">
        <v>0</v>
      </c>
      <c r="T53" s="119">
        <v>0</v>
      </c>
      <c r="U53" s="119">
        <v>0</v>
      </c>
      <c r="V53" s="119">
        <v>0</v>
      </c>
      <c r="W53" s="119">
        <v>0</v>
      </c>
      <c r="X53" s="119">
        <v>0</v>
      </c>
      <c r="Y53" s="119">
        <v>0</v>
      </c>
      <c r="Z53" s="119">
        <v>0</v>
      </c>
      <c r="AA53" s="119">
        <v>0</v>
      </c>
      <c r="AB53" s="194">
        <v>0</v>
      </c>
      <c r="AC53" s="132" t="s">
        <v>26</v>
      </c>
      <c r="AD53" s="131"/>
    </row>
    <row r="54" spans="1:30" s="120" customFormat="1" ht="16.5" customHeight="1">
      <c r="A54" s="135"/>
      <c r="B54" s="137" t="s">
        <v>27</v>
      </c>
      <c r="C54" s="176">
        <f>SUM(D54:E54)</f>
        <v>0</v>
      </c>
      <c r="D54" s="117">
        <f t="shared" si="17"/>
        <v>0</v>
      </c>
      <c r="E54" s="117">
        <f t="shared" si="17"/>
        <v>0</v>
      </c>
      <c r="F54" s="117">
        <f t="shared" si="17"/>
        <v>0</v>
      </c>
      <c r="G54" s="117">
        <f t="shared" si="17"/>
        <v>0</v>
      </c>
      <c r="H54" s="117">
        <v>0</v>
      </c>
      <c r="I54" s="118">
        <v>0</v>
      </c>
      <c r="J54" s="118">
        <v>0</v>
      </c>
      <c r="K54" s="117">
        <v>0</v>
      </c>
      <c r="L54" s="118">
        <v>0</v>
      </c>
      <c r="M54" s="118">
        <v>0</v>
      </c>
      <c r="N54" s="119">
        <v>0</v>
      </c>
      <c r="O54" s="119">
        <v>0</v>
      </c>
      <c r="P54" s="119">
        <v>0</v>
      </c>
      <c r="Q54" s="119">
        <v>0</v>
      </c>
      <c r="R54" s="119">
        <v>0</v>
      </c>
      <c r="S54" s="119">
        <v>0</v>
      </c>
      <c r="T54" s="119">
        <v>0</v>
      </c>
      <c r="U54" s="119">
        <v>0</v>
      </c>
      <c r="V54" s="119">
        <v>0</v>
      </c>
      <c r="W54" s="119">
        <v>0</v>
      </c>
      <c r="X54" s="119">
        <v>0</v>
      </c>
      <c r="Y54" s="119">
        <v>0</v>
      </c>
      <c r="Z54" s="119">
        <v>0</v>
      </c>
      <c r="AA54" s="119">
        <v>0</v>
      </c>
      <c r="AB54" s="194">
        <v>0</v>
      </c>
      <c r="AC54" s="132" t="s">
        <v>27</v>
      </c>
      <c r="AD54" s="131"/>
    </row>
    <row r="55" spans="1:30" s="120" customFormat="1" ht="16.5" customHeight="1">
      <c r="A55" s="135"/>
      <c r="B55" s="137" t="s">
        <v>28</v>
      </c>
      <c r="C55" s="176">
        <f>SUM(D55:E55)</f>
        <v>0</v>
      </c>
      <c r="D55" s="117">
        <f t="shared" si="17"/>
        <v>0</v>
      </c>
      <c r="E55" s="117">
        <f t="shared" si="17"/>
        <v>0</v>
      </c>
      <c r="F55" s="117">
        <f t="shared" si="17"/>
        <v>0</v>
      </c>
      <c r="G55" s="117">
        <f t="shared" si="17"/>
        <v>0</v>
      </c>
      <c r="H55" s="117">
        <v>0</v>
      </c>
      <c r="I55" s="118">
        <v>0</v>
      </c>
      <c r="J55" s="118">
        <v>0</v>
      </c>
      <c r="K55" s="117">
        <v>0</v>
      </c>
      <c r="L55" s="118">
        <v>0</v>
      </c>
      <c r="M55" s="118">
        <v>0</v>
      </c>
      <c r="N55" s="119">
        <v>0</v>
      </c>
      <c r="O55" s="119">
        <v>0</v>
      </c>
      <c r="P55" s="119">
        <v>0</v>
      </c>
      <c r="Q55" s="119">
        <v>0</v>
      </c>
      <c r="R55" s="119">
        <v>0</v>
      </c>
      <c r="S55" s="119">
        <v>0</v>
      </c>
      <c r="T55" s="119">
        <v>0</v>
      </c>
      <c r="U55" s="119">
        <v>0</v>
      </c>
      <c r="V55" s="119">
        <v>0</v>
      </c>
      <c r="W55" s="119">
        <v>0</v>
      </c>
      <c r="X55" s="119">
        <v>0</v>
      </c>
      <c r="Y55" s="119">
        <v>0</v>
      </c>
      <c r="Z55" s="119">
        <v>0</v>
      </c>
      <c r="AA55" s="119">
        <v>0</v>
      </c>
      <c r="AB55" s="194">
        <v>0</v>
      </c>
      <c r="AC55" s="132" t="s">
        <v>28</v>
      </c>
      <c r="AD55" s="131"/>
    </row>
    <row r="56" spans="1:30" s="121" customFormat="1" ht="16.5" customHeight="1">
      <c r="A56" s="263" t="s">
        <v>83</v>
      </c>
      <c r="B56" s="264"/>
      <c r="C56" s="168">
        <f>SUM(C57:C58)</f>
        <v>1</v>
      </c>
      <c r="D56" s="169">
        <f t="shared" ref="D56:AA56" si="18">SUM(D57:D58)</f>
        <v>0</v>
      </c>
      <c r="E56" s="169">
        <f t="shared" si="18"/>
        <v>1</v>
      </c>
      <c r="F56" s="169">
        <f t="shared" si="18"/>
        <v>1</v>
      </c>
      <c r="G56" s="169">
        <f t="shared" si="18"/>
        <v>0</v>
      </c>
      <c r="H56" s="169">
        <f t="shared" si="18"/>
        <v>0</v>
      </c>
      <c r="I56" s="169">
        <f t="shared" si="18"/>
        <v>0</v>
      </c>
      <c r="J56" s="169">
        <f t="shared" si="18"/>
        <v>0</v>
      </c>
      <c r="K56" s="169">
        <f t="shared" si="18"/>
        <v>0</v>
      </c>
      <c r="L56" s="169">
        <f t="shared" si="18"/>
        <v>0</v>
      </c>
      <c r="M56" s="169">
        <f t="shared" si="18"/>
        <v>0</v>
      </c>
      <c r="N56" s="169">
        <f t="shared" si="18"/>
        <v>0</v>
      </c>
      <c r="O56" s="169">
        <f t="shared" si="18"/>
        <v>0</v>
      </c>
      <c r="P56" s="169">
        <f t="shared" si="18"/>
        <v>0</v>
      </c>
      <c r="Q56" s="169">
        <f t="shared" si="18"/>
        <v>1</v>
      </c>
      <c r="R56" s="169">
        <f t="shared" si="18"/>
        <v>1</v>
      </c>
      <c r="S56" s="169">
        <f t="shared" si="18"/>
        <v>0</v>
      </c>
      <c r="T56" s="169">
        <f t="shared" si="18"/>
        <v>0</v>
      </c>
      <c r="U56" s="169">
        <f t="shared" si="18"/>
        <v>0</v>
      </c>
      <c r="V56" s="169">
        <f t="shared" si="18"/>
        <v>0</v>
      </c>
      <c r="W56" s="169">
        <f t="shared" si="18"/>
        <v>0</v>
      </c>
      <c r="X56" s="169">
        <f t="shared" si="18"/>
        <v>0</v>
      </c>
      <c r="Y56" s="169">
        <f t="shared" si="18"/>
        <v>1</v>
      </c>
      <c r="Z56" s="169">
        <f t="shared" si="18"/>
        <v>0</v>
      </c>
      <c r="AA56" s="169">
        <f t="shared" si="18"/>
        <v>0</v>
      </c>
      <c r="AB56" s="189">
        <f t="shared" si="4"/>
        <v>100</v>
      </c>
      <c r="AC56" s="267" t="s">
        <v>83</v>
      </c>
      <c r="AD56" s="285"/>
    </row>
    <row r="57" spans="1:30" s="120" customFormat="1" ht="16.5" customHeight="1">
      <c r="A57" s="135"/>
      <c r="B57" s="137" t="s">
        <v>29</v>
      </c>
      <c r="C57" s="176">
        <f>SUM(D57:E57)</f>
        <v>0</v>
      </c>
      <c r="D57" s="117">
        <f t="shared" ref="D57:G58" si="19">H57+L57+P57+T57</f>
        <v>0</v>
      </c>
      <c r="E57" s="117">
        <f t="shared" si="19"/>
        <v>0</v>
      </c>
      <c r="F57" s="117">
        <f t="shared" si="19"/>
        <v>0</v>
      </c>
      <c r="G57" s="117">
        <f t="shared" si="19"/>
        <v>0</v>
      </c>
      <c r="H57" s="117">
        <v>0</v>
      </c>
      <c r="I57" s="118">
        <v>0</v>
      </c>
      <c r="J57" s="118">
        <v>0</v>
      </c>
      <c r="K57" s="117">
        <v>0</v>
      </c>
      <c r="L57" s="118">
        <v>0</v>
      </c>
      <c r="M57" s="118">
        <v>0</v>
      </c>
      <c r="N57" s="119">
        <v>0</v>
      </c>
      <c r="O57" s="119">
        <v>0</v>
      </c>
      <c r="P57" s="119">
        <v>0</v>
      </c>
      <c r="Q57" s="119">
        <v>0</v>
      </c>
      <c r="R57" s="119">
        <v>0</v>
      </c>
      <c r="S57" s="119">
        <v>0</v>
      </c>
      <c r="T57" s="119">
        <v>0</v>
      </c>
      <c r="U57" s="119">
        <v>0</v>
      </c>
      <c r="V57" s="119">
        <v>0</v>
      </c>
      <c r="W57" s="119">
        <v>0</v>
      </c>
      <c r="X57" s="119">
        <v>0</v>
      </c>
      <c r="Y57" s="119">
        <v>0</v>
      </c>
      <c r="Z57" s="119">
        <v>0</v>
      </c>
      <c r="AA57" s="119">
        <v>0</v>
      </c>
      <c r="AB57" s="194">
        <v>0</v>
      </c>
      <c r="AC57" s="132" t="s">
        <v>29</v>
      </c>
      <c r="AD57" s="131"/>
    </row>
    <row r="58" spans="1:30" s="99" customFormat="1" ht="16.5" customHeight="1">
      <c r="A58" s="135"/>
      <c r="B58" s="137" t="s">
        <v>37</v>
      </c>
      <c r="C58" s="176">
        <f>SUM(D58:E58)</f>
        <v>1</v>
      </c>
      <c r="D58" s="117">
        <f t="shared" si="19"/>
        <v>0</v>
      </c>
      <c r="E58" s="117">
        <f t="shared" si="19"/>
        <v>1</v>
      </c>
      <c r="F58" s="117">
        <f t="shared" si="19"/>
        <v>1</v>
      </c>
      <c r="G58" s="117">
        <f t="shared" si="19"/>
        <v>0</v>
      </c>
      <c r="H58" s="117">
        <v>0</v>
      </c>
      <c r="I58" s="118">
        <v>0</v>
      </c>
      <c r="J58" s="118">
        <v>0</v>
      </c>
      <c r="K58" s="117">
        <v>0</v>
      </c>
      <c r="L58" s="118">
        <v>0</v>
      </c>
      <c r="M58" s="118">
        <v>0</v>
      </c>
      <c r="N58" s="122">
        <v>0</v>
      </c>
      <c r="O58" s="122">
        <v>0</v>
      </c>
      <c r="P58" s="122">
        <v>0</v>
      </c>
      <c r="Q58" s="122">
        <v>1</v>
      </c>
      <c r="R58" s="122">
        <v>1</v>
      </c>
      <c r="S58" s="122">
        <v>0</v>
      </c>
      <c r="T58" s="122">
        <v>0</v>
      </c>
      <c r="U58" s="122">
        <v>0</v>
      </c>
      <c r="V58" s="122">
        <v>0</v>
      </c>
      <c r="W58" s="122">
        <v>0</v>
      </c>
      <c r="X58" s="122">
        <v>0</v>
      </c>
      <c r="Y58" s="122">
        <v>1</v>
      </c>
      <c r="Z58" s="122">
        <v>0</v>
      </c>
      <c r="AA58" s="122">
        <v>0</v>
      </c>
      <c r="AB58" s="194">
        <f t="shared" si="4"/>
        <v>100</v>
      </c>
      <c r="AC58" s="132" t="s">
        <v>37</v>
      </c>
      <c r="AD58" s="131"/>
    </row>
    <row r="59" spans="1:30" s="116" customFormat="1" ht="16.5" customHeight="1">
      <c r="A59" s="263" t="s">
        <v>84</v>
      </c>
      <c r="B59" s="289"/>
      <c r="C59" s="168">
        <f>SUM(C60:C61)</f>
        <v>0</v>
      </c>
      <c r="D59" s="169">
        <f t="shared" ref="D59:AA59" si="20">SUM(D60:D61)</f>
        <v>0</v>
      </c>
      <c r="E59" s="169">
        <f t="shared" si="20"/>
        <v>0</v>
      </c>
      <c r="F59" s="169">
        <f t="shared" si="20"/>
        <v>0</v>
      </c>
      <c r="G59" s="169">
        <f t="shared" si="20"/>
        <v>0</v>
      </c>
      <c r="H59" s="169">
        <f t="shared" si="20"/>
        <v>0</v>
      </c>
      <c r="I59" s="169">
        <f t="shared" si="20"/>
        <v>0</v>
      </c>
      <c r="J59" s="169">
        <f t="shared" si="20"/>
        <v>0</v>
      </c>
      <c r="K59" s="169">
        <f t="shared" si="20"/>
        <v>0</v>
      </c>
      <c r="L59" s="169">
        <f t="shared" si="20"/>
        <v>0</v>
      </c>
      <c r="M59" s="169">
        <f t="shared" si="20"/>
        <v>0</v>
      </c>
      <c r="N59" s="169">
        <f t="shared" si="20"/>
        <v>0</v>
      </c>
      <c r="O59" s="169">
        <f t="shared" si="20"/>
        <v>0</v>
      </c>
      <c r="P59" s="169">
        <f t="shared" si="20"/>
        <v>0</v>
      </c>
      <c r="Q59" s="169">
        <f t="shared" si="20"/>
        <v>0</v>
      </c>
      <c r="R59" s="169">
        <f t="shared" si="20"/>
        <v>0</v>
      </c>
      <c r="S59" s="169">
        <f t="shared" si="20"/>
        <v>0</v>
      </c>
      <c r="T59" s="169">
        <f t="shared" si="20"/>
        <v>0</v>
      </c>
      <c r="U59" s="169">
        <f t="shared" si="20"/>
        <v>0</v>
      </c>
      <c r="V59" s="169">
        <f t="shared" si="20"/>
        <v>0</v>
      </c>
      <c r="W59" s="169">
        <f t="shared" si="20"/>
        <v>0</v>
      </c>
      <c r="X59" s="169">
        <f t="shared" si="20"/>
        <v>0</v>
      </c>
      <c r="Y59" s="169">
        <f t="shared" si="20"/>
        <v>0</v>
      </c>
      <c r="Z59" s="169">
        <f t="shared" si="20"/>
        <v>0</v>
      </c>
      <c r="AA59" s="169">
        <f t="shared" si="20"/>
        <v>0</v>
      </c>
      <c r="AB59" s="189">
        <v>0</v>
      </c>
      <c r="AC59" s="267" t="s">
        <v>84</v>
      </c>
      <c r="AD59" s="268"/>
    </row>
    <row r="60" spans="1:30" s="120" customFormat="1" ht="16.5" customHeight="1">
      <c r="A60" s="139"/>
      <c r="B60" s="137" t="s">
        <v>30</v>
      </c>
      <c r="C60" s="176">
        <f>SUM(D60:E60)</f>
        <v>0</v>
      </c>
      <c r="D60" s="117">
        <f t="shared" ref="D60:G61" si="21">H60+L60+P60+T60</f>
        <v>0</v>
      </c>
      <c r="E60" s="117">
        <f t="shared" si="21"/>
        <v>0</v>
      </c>
      <c r="F60" s="117">
        <f t="shared" si="21"/>
        <v>0</v>
      </c>
      <c r="G60" s="117">
        <f t="shared" si="21"/>
        <v>0</v>
      </c>
      <c r="H60" s="117">
        <v>0</v>
      </c>
      <c r="I60" s="118">
        <v>0</v>
      </c>
      <c r="J60" s="118">
        <v>0</v>
      </c>
      <c r="K60" s="117">
        <v>0</v>
      </c>
      <c r="L60" s="118">
        <v>0</v>
      </c>
      <c r="M60" s="118">
        <v>0</v>
      </c>
      <c r="N60" s="119">
        <v>0</v>
      </c>
      <c r="O60" s="119">
        <v>0</v>
      </c>
      <c r="P60" s="119">
        <v>0</v>
      </c>
      <c r="Q60" s="119">
        <v>0</v>
      </c>
      <c r="R60" s="119">
        <v>0</v>
      </c>
      <c r="S60" s="119">
        <v>0</v>
      </c>
      <c r="T60" s="119">
        <v>0</v>
      </c>
      <c r="U60" s="119">
        <v>0</v>
      </c>
      <c r="V60" s="119">
        <v>0</v>
      </c>
      <c r="W60" s="119">
        <v>0</v>
      </c>
      <c r="X60" s="119">
        <v>0</v>
      </c>
      <c r="Y60" s="119">
        <v>0</v>
      </c>
      <c r="Z60" s="119">
        <v>0</v>
      </c>
      <c r="AA60" s="119">
        <v>0</v>
      </c>
      <c r="AB60" s="194">
        <v>0</v>
      </c>
      <c r="AC60" s="132" t="s">
        <v>30</v>
      </c>
      <c r="AD60" s="131"/>
    </row>
    <row r="61" spans="1:30" s="120" customFormat="1" ht="16.5" customHeight="1">
      <c r="A61" s="139"/>
      <c r="B61" s="137" t="s">
        <v>74</v>
      </c>
      <c r="C61" s="176">
        <f>SUM(D61:E61)</f>
        <v>0</v>
      </c>
      <c r="D61" s="117">
        <f t="shared" si="21"/>
        <v>0</v>
      </c>
      <c r="E61" s="117">
        <f t="shared" si="21"/>
        <v>0</v>
      </c>
      <c r="F61" s="117">
        <f t="shared" si="21"/>
        <v>0</v>
      </c>
      <c r="G61" s="117">
        <f t="shared" si="21"/>
        <v>0</v>
      </c>
      <c r="H61" s="117">
        <v>0</v>
      </c>
      <c r="I61" s="118">
        <v>0</v>
      </c>
      <c r="J61" s="118">
        <v>0</v>
      </c>
      <c r="K61" s="117">
        <v>0</v>
      </c>
      <c r="L61" s="118">
        <v>0</v>
      </c>
      <c r="M61" s="118">
        <v>0</v>
      </c>
      <c r="N61" s="119">
        <v>0</v>
      </c>
      <c r="O61" s="119">
        <v>0</v>
      </c>
      <c r="P61" s="119">
        <v>0</v>
      </c>
      <c r="Q61" s="119">
        <v>0</v>
      </c>
      <c r="R61" s="119">
        <v>0</v>
      </c>
      <c r="S61" s="119">
        <v>0</v>
      </c>
      <c r="T61" s="119">
        <v>0</v>
      </c>
      <c r="U61" s="119">
        <v>0</v>
      </c>
      <c r="V61" s="119">
        <v>0</v>
      </c>
      <c r="W61" s="119">
        <v>0</v>
      </c>
      <c r="X61" s="119">
        <v>0</v>
      </c>
      <c r="Y61" s="119">
        <v>0</v>
      </c>
      <c r="Z61" s="119">
        <v>0</v>
      </c>
      <c r="AA61" s="119">
        <v>0</v>
      </c>
      <c r="AB61" s="194">
        <v>0</v>
      </c>
      <c r="AC61" s="132" t="s">
        <v>74</v>
      </c>
      <c r="AD61" s="131"/>
    </row>
    <row r="62" spans="1:30" s="116" customFormat="1" ht="16.5" customHeight="1">
      <c r="A62" s="263" t="s">
        <v>85</v>
      </c>
      <c r="B62" s="264"/>
      <c r="C62" s="168">
        <f>C63</f>
        <v>0</v>
      </c>
      <c r="D62" s="169">
        <f t="shared" ref="D62:AA62" si="22">D63</f>
        <v>0</v>
      </c>
      <c r="E62" s="169">
        <f t="shared" si="22"/>
        <v>0</v>
      </c>
      <c r="F62" s="169">
        <f t="shared" si="22"/>
        <v>0</v>
      </c>
      <c r="G62" s="169">
        <f t="shared" si="22"/>
        <v>0</v>
      </c>
      <c r="H62" s="169">
        <f t="shared" si="22"/>
        <v>0</v>
      </c>
      <c r="I62" s="169">
        <f t="shared" si="22"/>
        <v>0</v>
      </c>
      <c r="J62" s="169">
        <f t="shared" si="22"/>
        <v>0</v>
      </c>
      <c r="K62" s="169">
        <f t="shared" si="22"/>
        <v>0</v>
      </c>
      <c r="L62" s="169">
        <f t="shared" si="22"/>
        <v>0</v>
      </c>
      <c r="M62" s="169">
        <f t="shared" si="22"/>
        <v>0</v>
      </c>
      <c r="N62" s="169">
        <f t="shared" si="22"/>
        <v>0</v>
      </c>
      <c r="O62" s="169">
        <f t="shared" si="22"/>
        <v>0</v>
      </c>
      <c r="P62" s="169">
        <f t="shared" si="22"/>
        <v>0</v>
      </c>
      <c r="Q62" s="169">
        <f t="shared" si="22"/>
        <v>0</v>
      </c>
      <c r="R62" s="169">
        <f t="shared" si="22"/>
        <v>0</v>
      </c>
      <c r="S62" s="169">
        <f t="shared" si="22"/>
        <v>0</v>
      </c>
      <c r="T62" s="169">
        <f t="shared" si="22"/>
        <v>0</v>
      </c>
      <c r="U62" s="169">
        <f t="shared" si="22"/>
        <v>0</v>
      </c>
      <c r="V62" s="169">
        <f t="shared" si="22"/>
        <v>0</v>
      </c>
      <c r="W62" s="169">
        <f t="shared" si="22"/>
        <v>0</v>
      </c>
      <c r="X62" s="169">
        <f t="shared" si="22"/>
        <v>0</v>
      </c>
      <c r="Y62" s="169">
        <f t="shared" si="22"/>
        <v>0</v>
      </c>
      <c r="Z62" s="169">
        <f t="shared" si="22"/>
        <v>0</v>
      </c>
      <c r="AA62" s="169">
        <f t="shared" si="22"/>
        <v>0</v>
      </c>
      <c r="AB62" s="189">
        <v>0</v>
      </c>
      <c r="AC62" s="267" t="s">
        <v>85</v>
      </c>
      <c r="AD62" s="285"/>
    </row>
    <row r="63" spans="1:30" s="120" customFormat="1" ht="16.5" customHeight="1">
      <c r="A63" s="139"/>
      <c r="B63" s="137" t="s">
        <v>31</v>
      </c>
      <c r="C63" s="176">
        <f>SUM(D63:E63)</f>
        <v>0</v>
      </c>
      <c r="D63" s="117">
        <f>H63+L63+P63+T63</f>
        <v>0</v>
      </c>
      <c r="E63" s="117">
        <f>I63+M63+Q63+U63</f>
        <v>0</v>
      </c>
      <c r="F63" s="117">
        <f>J63+N63+R63+V63</f>
        <v>0</v>
      </c>
      <c r="G63" s="117">
        <f>K63+O63+S63+W63</f>
        <v>0</v>
      </c>
      <c r="H63" s="117">
        <v>0</v>
      </c>
      <c r="I63" s="118">
        <v>0</v>
      </c>
      <c r="J63" s="118">
        <v>0</v>
      </c>
      <c r="K63" s="117">
        <v>0</v>
      </c>
      <c r="L63" s="118">
        <v>0</v>
      </c>
      <c r="M63" s="118">
        <v>0</v>
      </c>
      <c r="N63" s="119">
        <v>0</v>
      </c>
      <c r="O63" s="119">
        <v>0</v>
      </c>
      <c r="P63" s="119">
        <v>0</v>
      </c>
      <c r="Q63" s="119">
        <v>0</v>
      </c>
      <c r="R63" s="119">
        <v>0</v>
      </c>
      <c r="S63" s="119">
        <v>0</v>
      </c>
      <c r="T63" s="119">
        <v>0</v>
      </c>
      <c r="U63" s="119">
        <v>0</v>
      </c>
      <c r="V63" s="119">
        <v>0</v>
      </c>
      <c r="W63" s="119">
        <v>0</v>
      </c>
      <c r="X63" s="119">
        <v>0</v>
      </c>
      <c r="Y63" s="119">
        <v>0</v>
      </c>
      <c r="Z63" s="119">
        <v>0</v>
      </c>
      <c r="AA63" s="119">
        <v>0</v>
      </c>
      <c r="AB63" s="194">
        <v>0</v>
      </c>
      <c r="AC63" s="132" t="s">
        <v>31</v>
      </c>
      <c r="AD63" s="131"/>
    </row>
    <row r="64" spans="1:30" s="121" customFormat="1" ht="16.5" customHeight="1">
      <c r="A64" s="263" t="s">
        <v>86</v>
      </c>
      <c r="B64" s="289"/>
      <c r="C64" s="168">
        <f>C65</f>
        <v>0</v>
      </c>
      <c r="D64" s="169">
        <f t="shared" ref="D64:AA64" si="23">D65</f>
        <v>0</v>
      </c>
      <c r="E64" s="169">
        <f t="shared" si="23"/>
        <v>0</v>
      </c>
      <c r="F64" s="169">
        <f t="shared" si="23"/>
        <v>0</v>
      </c>
      <c r="G64" s="169">
        <f t="shared" si="23"/>
        <v>0</v>
      </c>
      <c r="H64" s="169">
        <f t="shared" si="23"/>
        <v>0</v>
      </c>
      <c r="I64" s="169">
        <f t="shared" si="23"/>
        <v>0</v>
      </c>
      <c r="J64" s="169">
        <f t="shared" si="23"/>
        <v>0</v>
      </c>
      <c r="K64" s="169">
        <f t="shared" si="23"/>
        <v>0</v>
      </c>
      <c r="L64" s="169">
        <f t="shared" si="23"/>
        <v>0</v>
      </c>
      <c r="M64" s="169">
        <f t="shared" si="23"/>
        <v>0</v>
      </c>
      <c r="N64" s="169">
        <f t="shared" si="23"/>
        <v>0</v>
      </c>
      <c r="O64" s="169">
        <f t="shared" si="23"/>
        <v>0</v>
      </c>
      <c r="P64" s="169">
        <f t="shared" si="23"/>
        <v>0</v>
      </c>
      <c r="Q64" s="169">
        <f t="shared" si="23"/>
        <v>0</v>
      </c>
      <c r="R64" s="169">
        <f t="shared" si="23"/>
        <v>0</v>
      </c>
      <c r="S64" s="169">
        <f t="shared" si="23"/>
        <v>0</v>
      </c>
      <c r="T64" s="169">
        <f t="shared" si="23"/>
        <v>0</v>
      </c>
      <c r="U64" s="169">
        <f t="shared" si="23"/>
        <v>0</v>
      </c>
      <c r="V64" s="169">
        <f t="shared" si="23"/>
        <v>0</v>
      </c>
      <c r="W64" s="169">
        <f t="shared" si="23"/>
        <v>0</v>
      </c>
      <c r="X64" s="169">
        <f t="shared" si="23"/>
        <v>0</v>
      </c>
      <c r="Y64" s="169">
        <f t="shared" si="23"/>
        <v>0</v>
      </c>
      <c r="Z64" s="169">
        <f t="shared" si="23"/>
        <v>0</v>
      </c>
      <c r="AA64" s="169">
        <f t="shared" si="23"/>
        <v>0</v>
      </c>
      <c r="AB64" s="189">
        <v>0</v>
      </c>
      <c r="AC64" s="267" t="s">
        <v>86</v>
      </c>
      <c r="AD64" s="268"/>
    </row>
    <row r="65" spans="1:30" s="99" customFormat="1" ht="16.5" customHeight="1">
      <c r="A65" s="139"/>
      <c r="B65" s="137" t="s">
        <v>75</v>
      </c>
      <c r="C65" s="176">
        <f>SUM(D65:E65)</f>
        <v>0</v>
      </c>
      <c r="D65" s="117">
        <f>H65+L65+P65+T65</f>
        <v>0</v>
      </c>
      <c r="E65" s="117">
        <f>I65+M65+Q65+U65</f>
        <v>0</v>
      </c>
      <c r="F65" s="117">
        <f>J65+N65+R65+V65</f>
        <v>0</v>
      </c>
      <c r="G65" s="117">
        <f>K65+O65+S65+W65</f>
        <v>0</v>
      </c>
      <c r="H65" s="117">
        <v>0</v>
      </c>
      <c r="I65" s="118">
        <v>0</v>
      </c>
      <c r="J65" s="118">
        <v>0</v>
      </c>
      <c r="K65" s="117">
        <v>0</v>
      </c>
      <c r="L65" s="118">
        <v>0</v>
      </c>
      <c r="M65" s="118">
        <v>0</v>
      </c>
      <c r="N65" s="122">
        <v>0</v>
      </c>
      <c r="O65" s="122">
        <v>0</v>
      </c>
      <c r="P65" s="122">
        <v>0</v>
      </c>
      <c r="Q65" s="122">
        <v>0</v>
      </c>
      <c r="R65" s="122">
        <v>0</v>
      </c>
      <c r="S65" s="122">
        <v>0</v>
      </c>
      <c r="T65" s="122">
        <v>0</v>
      </c>
      <c r="U65" s="122">
        <v>0</v>
      </c>
      <c r="V65" s="122">
        <v>0</v>
      </c>
      <c r="W65" s="122">
        <v>0</v>
      </c>
      <c r="X65" s="122">
        <v>0</v>
      </c>
      <c r="Y65" s="122">
        <v>0</v>
      </c>
      <c r="Z65" s="122">
        <v>0</v>
      </c>
      <c r="AA65" s="122">
        <v>0</v>
      </c>
      <c r="AB65" s="194">
        <v>0</v>
      </c>
      <c r="AC65" s="132" t="s">
        <v>75</v>
      </c>
      <c r="AD65" s="131"/>
    </row>
    <row r="66" spans="1:30" s="14" customFormat="1" ht="16.5" customHeight="1">
      <c r="A66" s="4"/>
      <c r="B66" s="8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23"/>
      <c r="AC66" s="9"/>
      <c r="AD66" s="4"/>
    </row>
    <row r="67" spans="1:30" ht="13.5" customHeight="1">
      <c r="B67" s="18"/>
      <c r="C67" s="18"/>
      <c r="D67" s="18"/>
      <c r="E67" s="18"/>
      <c r="F67" s="18"/>
      <c r="G67" s="18"/>
      <c r="H67" s="124"/>
      <c r="I67" s="124"/>
      <c r="J67" s="124"/>
      <c r="K67" s="124"/>
      <c r="L67" s="124"/>
      <c r="M67" s="124"/>
    </row>
    <row r="68" spans="1:30" ht="13.5" customHeight="1">
      <c r="B68" s="124"/>
      <c r="C68" s="124"/>
      <c r="D68" s="124"/>
      <c r="E68" s="124"/>
      <c r="F68" s="124"/>
      <c r="G68" s="124"/>
    </row>
    <row r="69" spans="1:30" ht="13.5" customHeight="1">
      <c r="B69" s="124"/>
      <c r="C69" s="124"/>
      <c r="D69" s="124"/>
      <c r="E69" s="124"/>
      <c r="F69" s="124"/>
      <c r="G69" s="124"/>
    </row>
    <row r="70" spans="1:30" ht="13.5" customHeight="1">
      <c r="B70" s="124"/>
      <c r="C70" s="124"/>
      <c r="D70" s="124"/>
      <c r="E70" s="124"/>
      <c r="F70" s="124"/>
      <c r="G70" s="124"/>
    </row>
    <row r="71" spans="1:30" ht="13.5" customHeight="1">
      <c r="B71" s="124"/>
      <c r="C71" s="124"/>
      <c r="D71" s="124"/>
      <c r="E71" s="124"/>
      <c r="F71" s="124"/>
      <c r="G71" s="124"/>
    </row>
    <row r="72" spans="1:30" ht="13.5" customHeight="1">
      <c r="B72" s="124"/>
      <c r="C72" s="124"/>
      <c r="D72" s="124"/>
      <c r="E72" s="124"/>
      <c r="F72" s="124"/>
      <c r="G72" s="124"/>
    </row>
    <row r="73" spans="1:30" ht="13.5" customHeight="1">
      <c r="B73" s="124"/>
      <c r="C73" s="124"/>
      <c r="D73" s="124"/>
      <c r="E73" s="124"/>
      <c r="F73" s="124"/>
      <c r="G73" s="124"/>
    </row>
    <row r="74" spans="1:30" ht="13.5" customHeight="1">
      <c r="B74" s="124"/>
      <c r="C74" s="124"/>
      <c r="D74" s="124"/>
      <c r="E74" s="124"/>
      <c r="F74" s="124"/>
      <c r="G74" s="124"/>
    </row>
    <row r="75" spans="1:30" ht="13.5" customHeight="1">
      <c r="B75" s="124"/>
      <c r="C75" s="124"/>
      <c r="D75" s="124"/>
      <c r="E75" s="124"/>
      <c r="F75" s="124"/>
      <c r="G75" s="124"/>
    </row>
    <row r="76" spans="1:30" ht="13.5" customHeight="1">
      <c r="B76" s="124"/>
      <c r="C76" s="124"/>
      <c r="D76" s="124"/>
      <c r="E76" s="124"/>
      <c r="F76" s="124"/>
      <c r="G76" s="124"/>
    </row>
    <row r="77" spans="1:30" ht="13.5" customHeight="1">
      <c r="B77" s="124"/>
      <c r="C77" s="124"/>
      <c r="D77" s="124"/>
      <c r="E77" s="124"/>
      <c r="F77" s="124"/>
      <c r="G77" s="124"/>
    </row>
    <row r="78" spans="1:30" ht="13.5" customHeight="1">
      <c r="B78" s="124"/>
      <c r="C78" s="124"/>
      <c r="D78" s="124"/>
      <c r="E78" s="124"/>
      <c r="F78" s="124"/>
      <c r="G78" s="124"/>
    </row>
    <row r="79" spans="1:30" ht="13.5" customHeight="1">
      <c r="B79" s="124"/>
      <c r="C79" s="124"/>
      <c r="D79" s="124"/>
      <c r="E79" s="124"/>
      <c r="F79" s="124"/>
      <c r="G79" s="124"/>
    </row>
    <row r="80" spans="1:30" ht="13.5" customHeight="1">
      <c r="B80" s="124"/>
      <c r="C80" s="124"/>
      <c r="D80" s="124"/>
      <c r="E80" s="124"/>
      <c r="F80" s="124"/>
      <c r="G80" s="124"/>
    </row>
  </sheetData>
  <mergeCells count="45">
    <mergeCell ref="AC45:AD45"/>
    <mergeCell ref="A52:B52"/>
    <mergeCell ref="AC52:AD52"/>
    <mergeCell ref="A64:B64"/>
    <mergeCell ref="AC64:AD64"/>
    <mergeCell ref="A56:B56"/>
    <mergeCell ref="AC56:AD56"/>
    <mergeCell ref="A59:B59"/>
    <mergeCell ref="AC59:AD59"/>
    <mergeCell ref="A62:B62"/>
    <mergeCell ref="AC62:AD62"/>
    <mergeCell ref="A48:B48"/>
    <mergeCell ref="AC48:AD48"/>
    <mergeCell ref="A35:B35"/>
    <mergeCell ref="A15:B15"/>
    <mergeCell ref="A4:B6"/>
    <mergeCell ref="AC35:AD35"/>
    <mergeCell ref="A38:B38"/>
    <mergeCell ref="AC38:AD38"/>
    <mergeCell ref="AB4:AB6"/>
    <mergeCell ref="J5:K5"/>
    <mergeCell ref="P4:S4"/>
    <mergeCell ref="R5:S5"/>
    <mergeCell ref="L5:M5"/>
    <mergeCell ref="A43:B43"/>
    <mergeCell ref="AC43:AD43"/>
    <mergeCell ref="A45:B45"/>
    <mergeCell ref="AC15:AD15"/>
    <mergeCell ref="C4:G4"/>
    <mergeCell ref="H4:K4"/>
    <mergeCell ref="T5:U5"/>
    <mergeCell ref="N5:O5"/>
    <mergeCell ref="Z5:AA5"/>
    <mergeCell ref="X5:Y5"/>
    <mergeCell ref="P5:Q5"/>
    <mergeCell ref="AC4:AD6"/>
    <mergeCell ref="C5:C6"/>
    <mergeCell ref="D5:E5"/>
    <mergeCell ref="F5:G5"/>
    <mergeCell ref="H5:I5"/>
    <mergeCell ref="A1:O1"/>
    <mergeCell ref="T4:W4"/>
    <mergeCell ref="V5:W5"/>
    <mergeCell ref="L4:O4"/>
    <mergeCell ref="X4:AA4"/>
  </mergeCells>
  <phoneticPr fontId="12"/>
  <printOptions horizontalCentered="1" gridLinesSet="0"/>
  <pageMargins left="0.59055118110236227" right="0.59055118110236227" top="0.78740157480314965" bottom="0.39370078740157483" header="0.31496062992125984" footer="0.31496062992125984"/>
  <pageSetup paperSize="8" scale="71" orientation="landscape" r:id="rId1"/>
  <headerFooter alignWithMargins="0"/>
  <colBreaks count="1" manualBreakCount="1">
    <brk id="15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第６3表a</vt:lpstr>
      <vt:lpstr>第６3表b</vt:lpstr>
      <vt:lpstr>第６3表c</vt:lpstr>
      <vt:lpstr>第６4表</vt:lpstr>
      <vt:lpstr>第６3表a!Print_Area</vt:lpstr>
      <vt:lpstr>第６3表b!Print_Area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2024-02-29T01:32:21Z</dcterms:created>
  <dcterms:modified xsi:type="dcterms:W3CDTF">2025-12-02T02:41:02Z</dcterms:modified>
</cp:coreProperties>
</file>