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11276F60-E71D-42A6-B9E4-A8A0C1EA73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１表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9" l="1"/>
  <c r="L16" i="9"/>
  <c r="K16" i="9"/>
  <c r="I16" i="9"/>
  <c r="H16" i="9"/>
  <c r="E16" i="9"/>
  <c r="D16" i="9"/>
  <c r="I47" i="9"/>
  <c r="H47" i="9"/>
  <c r="H30" i="9"/>
  <c r="C54" i="9"/>
  <c r="C53" i="9" s="1"/>
  <c r="C52" i="9"/>
  <c r="C51" i="9"/>
  <c r="C49" i="9"/>
  <c r="C48" i="9"/>
  <c r="C46" i="9"/>
  <c r="C45" i="9"/>
  <c r="C44" i="9"/>
  <c r="C42" i="9"/>
  <c r="C41" i="9"/>
  <c r="C40" i="9"/>
  <c r="C38" i="9"/>
  <c r="C37" i="9"/>
  <c r="C32" i="9"/>
  <c r="C31" i="9"/>
  <c r="C30" i="9" s="1"/>
  <c r="C29" i="9"/>
  <c r="C28" i="9"/>
  <c r="C27" i="9" s="1"/>
  <c r="C26" i="9"/>
  <c r="C25" i="9"/>
  <c r="C24" i="9"/>
  <c r="C22" i="9"/>
  <c r="C21" i="9"/>
  <c r="C20" i="9"/>
  <c r="M11" i="9"/>
  <c r="L11" i="9"/>
  <c r="K11" i="9"/>
  <c r="J11" i="9"/>
  <c r="I11" i="9"/>
  <c r="H11" i="9"/>
  <c r="G11" i="9"/>
  <c r="F11" i="9"/>
  <c r="E11" i="9"/>
  <c r="D11" i="9"/>
  <c r="C11" i="9"/>
  <c r="J49" i="9"/>
  <c r="J48" i="9"/>
  <c r="G49" i="9"/>
  <c r="G48" i="9"/>
  <c r="J54" i="9"/>
  <c r="J53" i="9" s="1"/>
  <c r="G54" i="9"/>
  <c r="G53" i="9" s="1"/>
  <c r="J52" i="9"/>
  <c r="J51" i="9"/>
  <c r="J50" i="9" s="1"/>
  <c r="G52" i="9"/>
  <c r="G51" i="9"/>
  <c r="J46" i="9"/>
  <c r="J45" i="9"/>
  <c r="J44" i="9"/>
  <c r="G46" i="9"/>
  <c r="G45" i="9"/>
  <c r="G44" i="9"/>
  <c r="J42" i="9"/>
  <c r="J41" i="9"/>
  <c r="J40" i="9"/>
  <c r="G42" i="9"/>
  <c r="G41" i="9"/>
  <c r="G40" i="9"/>
  <c r="J38" i="9"/>
  <c r="J37" i="9"/>
  <c r="J36" i="9" s="1"/>
  <c r="G38" i="9"/>
  <c r="G37" i="9"/>
  <c r="G36" i="9" s="1"/>
  <c r="G35" i="9"/>
  <c r="J32" i="9"/>
  <c r="J31" i="9"/>
  <c r="G32" i="9"/>
  <c r="G31" i="9"/>
  <c r="J29" i="9"/>
  <c r="J28" i="9"/>
  <c r="G29" i="9"/>
  <c r="G28" i="9"/>
  <c r="G27" i="9" s="1"/>
  <c r="J26" i="9"/>
  <c r="J25" i="9"/>
  <c r="J24" i="9"/>
  <c r="G26" i="9"/>
  <c r="G25" i="9"/>
  <c r="G24" i="9"/>
  <c r="J22" i="9"/>
  <c r="J21" i="9"/>
  <c r="J20" i="9"/>
  <c r="G22" i="9"/>
  <c r="G21" i="9"/>
  <c r="G20" i="9"/>
  <c r="M53" i="9"/>
  <c r="L53" i="9"/>
  <c r="K53" i="9"/>
  <c r="I53" i="9"/>
  <c r="H53" i="9"/>
  <c r="D53" i="9"/>
  <c r="M50" i="9"/>
  <c r="L50" i="9"/>
  <c r="K50" i="9"/>
  <c r="I50" i="9"/>
  <c r="H50" i="9"/>
  <c r="E50" i="9"/>
  <c r="D50" i="9"/>
  <c r="M47" i="9"/>
  <c r="L47" i="9"/>
  <c r="K47" i="9"/>
  <c r="F47" i="9"/>
  <c r="E47" i="9"/>
  <c r="D47" i="9"/>
  <c r="M43" i="9"/>
  <c r="L43" i="9"/>
  <c r="K43" i="9"/>
  <c r="I43" i="9"/>
  <c r="H43" i="9"/>
  <c r="F43" i="9"/>
  <c r="E43" i="9"/>
  <c r="D43" i="9"/>
  <c r="M39" i="9"/>
  <c r="L39" i="9"/>
  <c r="K39" i="9"/>
  <c r="I39" i="9"/>
  <c r="H39" i="9"/>
  <c r="F39" i="9"/>
  <c r="E39" i="9"/>
  <c r="D39" i="9"/>
  <c r="M36" i="9"/>
  <c r="L36" i="9"/>
  <c r="K36" i="9"/>
  <c r="I36" i="9"/>
  <c r="H36" i="9"/>
  <c r="F36" i="9"/>
  <c r="E36" i="9"/>
  <c r="D36" i="9"/>
  <c r="M35" i="9"/>
  <c r="L35" i="9"/>
  <c r="K35" i="9"/>
  <c r="J35" i="9"/>
  <c r="I35" i="9"/>
  <c r="H35" i="9"/>
  <c r="M30" i="9"/>
  <c r="L30" i="9"/>
  <c r="K30" i="9"/>
  <c r="I30" i="9"/>
  <c r="E30" i="9"/>
  <c r="D30" i="9"/>
  <c r="M27" i="9"/>
  <c r="L27" i="9"/>
  <c r="K27" i="9"/>
  <c r="I27" i="9"/>
  <c r="H27" i="9"/>
  <c r="F27" i="9"/>
  <c r="E27" i="9"/>
  <c r="D27" i="9"/>
  <c r="M23" i="9"/>
  <c r="L23" i="9"/>
  <c r="K23" i="9"/>
  <c r="I23" i="9"/>
  <c r="H23" i="9"/>
  <c r="F23" i="9"/>
  <c r="E23" i="9"/>
  <c r="D23" i="9"/>
  <c r="M19" i="9"/>
  <c r="L19" i="9"/>
  <c r="K19" i="9"/>
  <c r="I19" i="9"/>
  <c r="H19" i="9"/>
  <c r="F19" i="9"/>
  <c r="E19" i="9"/>
  <c r="D19" i="9"/>
  <c r="M18" i="9"/>
  <c r="L18" i="9"/>
  <c r="K18" i="9"/>
  <c r="I18" i="9"/>
  <c r="H18" i="9"/>
  <c r="F18" i="9"/>
  <c r="E18" i="9"/>
  <c r="D18" i="9"/>
  <c r="M17" i="9"/>
  <c r="L17" i="9"/>
  <c r="K17" i="9"/>
  <c r="I17" i="9"/>
  <c r="H17" i="9"/>
  <c r="F17" i="9"/>
  <c r="E17" i="9"/>
  <c r="E15" i="9" s="1"/>
  <c r="D17" i="9"/>
  <c r="F16" i="9"/>
  <c r="C36" i="9"/>
  <c r="J27" i="9" l="1"/>
  <c r="C50" i="9"/>
  <c r="G50" i="9"/>
  <c r="C47" i="9"/>
  <c r="J47" i="9"/>
  <c r="G47" i="9"/>
  <c r="J43" i="9"/>
  <c r="C39" i="9"/>
  <c r="J30" i="9"/>
  <c r="C23" i="9"/>
  <c r="C16" i="9"/>
  <c r="C18" i="9"/>
  <c r="J23" i="9"/>
  <c r="C19" i="9"/>
  <c r="F15" i="9"/>
  <c r="G19" i="9"/>
  <c r="J19" i="9"/>
  <c r="D15" i="9"/>
  <c r="C17" i="9"/>
  <c r="K15" i="9"/>
  <c r="M15" i="9"/>
  <c r="G43" i="9"/>
  <c r="C43" i="9"/>
  <c r="J39" i="9"/>
  <c r="G18" i="9"/>
  <c r="G39" i="9"/>
  <c r="G16" i="9"/>
  <c r="H15" i="9"/>
  <c r="G30" i="9"/>
  <c r="G17" i="9"/>
  <c r="J18" i="9"/>
  <c r="J17" i="9"/>
  <c r="L15" i="9"/>
  <c r="J16" i="9"/>
  <c r="G23" i="9"/>
  <c r="I15" i="9"/>
  <c r="C15" i="9" l="1"/>
  <c r="G15" i="9"/>
  <c r="J15" i="9"/>
</calcChain>
</file>

<file path=xl/sharedStrings.xml><?xml version="1.0" encoding="utf-8"?>
<sst xmlns="http://schemas.openxmlformats.org/spreadsheetml/2006/main" count="109" uniqueCount="51">
  <si>
    <t>男</t>
  </si>
  <si>
    <t>女</t>
  </si>
  <si>
    <t>計</t>
  </si>
  <si>
    <t>…</t>
  </si>
  <si>
    <t>学級数</t>
  </si>
  <si>
    <t>本校</t>
  </si>
  <si>
    <t>分校</t>
  </si>
  <si>
    <t xml:space="preserve">  学   校   数</t>
  </si>
  <si>
    <t xml:space="preserve">   在   学   者   数</t>
  </si>
  <si>
    <t xml:space="preserve">   教員数 (本務者）</t>
  </si>
  <si>
    <t>職員数</t>
  </si>
  <si>
    <t>(本務者)</t>
  </si>
  <si>
    <t xml:space="preserve"> 計</t>
  </si>
  <si>
    <t>国立</t>
  </si>
  <si>
    <t>公立</t>
  </si>
  <si>
    <t>私立</t>
  </si>
  <si>
    <t>私立</t>
    <rPh sb="0" eb="1">
      <t>ワタシ</t>
    </rPh>
    <phoneticPr fontId="8"/>
  </si>
  <si>
    <t>第１表    学校種別学校数・学級数・在学者数及び教職員数</t>
    <rPh sb="15" eb="17">
      <t>ガッキュウ</t>
    </rPh>
    <rPh sb="17" eb="18">
      <t>スウ</t>
    </rPh>
    <phoneticPr fontId="3"/>
  </si>
  <si>
    <t>区    分</t>
    <phoneticPr fontId="3"/>
  </si>
  <si>
    <t>小学校</t>
  </si>
  <si>
    <t>中学校</t>
  </si>
  <si>
    <t>高等学校
通信教育</t>
    <rPh sb="5" eb="7">
      <t>ツウシン</t>
    </rPh>
    <rPh sb="7" eb="9">
      <t>キョウイク</t>
    </rPh>
    <phoneticPr fontId="8"/>
  </si>
  <si>
    <t>特別支援</t>
    <rPh sb="0" eb="2">
      <t>トクベツ</t>
    </rPh>
    <rPh sb="2" eb="4">
      <t>シエン</t>
    </rPh>
    <phoneticPr fontId="8"/>
  </si>
  <si>
    <t>幼稚園</t>
  </si>
  <si>
    <t>専修学校</t>
  </si>
  <si>
    <t>注１</t>
    <rPh sb="0" eb="1">
      <t>チュウ</t>
    </rPh>
    <phoneticPr fontId="8"/>
  </si>
  <si>
    <t>注２</t>
    <rPh sb="0" eb="1">
      <t>チュウ</t>
    </rPh>
    <phoneticPr fontId="8"/>
  </si>
  <si>
    <t>注３</t>
    <rPh sb="0" eb="1">
      <t>チュウ</t>
    </rPh>
    <phoneticPr fontId="8"/>
  </si>
  <si>
    <t>幼保連携
型認定　
こども園</t>
    <rPh sb="0" eb="2">
      <t>ヨウホ</t>
    </rPh>
    <rPh sb="2" eb="4">
      <t>レンケイ</t>
    </rPh>
    <rPh sb="5" eb="6">
      <t>ガタ</t>
    </rPh>
    <rPh sb="6" eb="8">
      <t>ニンテイ</t>
    </rPh>
    <rPh sb="13" eb="14">
      <t>エン</t>
    </rPh>
    <phoneticPr fontId="8"/>
  </si>
  <si>
    <t>…</t>
    <phoneticPr fontId="8"/>
  </si>
  <si>
    <t>学校</t>
    <phoneticPr fontId="8"/>
  </si>
  <si>
    <t>各種学校</t>
    <rPh sb="0" eb="2">
      <t>カクシュ</t>
    </rPh>
    <rPh sb="2" eb="4">
      <t>ガッコウ</t>
    </rPh>
    <phoneticPr fontId="8"/>
  </si>
  <si>
    <t>中等教育
学校</t>
    <rPh sb="0" eb="2">
      <t>チュウトウ</t>
    </rPh>
    <rPh sb="2" eb="4">
      <t>キョウイク</t>
    </rPh>
    <phoneticPr fontId="8"/>
  </si>
  <si>
    <t>平成30年度</t>
    <rPh sb="5" eb="6">
      <t>ド</t>
    </rPh>
    <phoneticPr fontId="3"/>
  </si>
  <si>
    <t>令和元年度</t>
    <rPh sb="0" eb="2">
      <t>レイワ</t>
    </rPh>
    <rPh sb="2" eb="3">
      <t>ガン</t>
    </rPh>
    <rPh sb="4" eb="5">
      <t>ド</t>
    </rPh>
    <phoneticPr fontId="3"/>
  </si>
  <si>
    <t>令和２年度</t>
    <rPh sb="0" eb="2">
      <t>レイワ</t>
    </rPh>
    <rPh sb="4" eb="5">
      <t>ド</t>
    </rPh>
    <phoneticPr fontId="3"/>
  </si>
  <si>
    <t>義務教育
学校</t>
    <phoneticPr fontId="3"/>
  </si>
  <si>
    <t>高等学校</t>
    <phoneticPr fontId="3"/>
  </si>
  <si>
    <t>令和３年度</t>
    <rPh sb="0" eb="2">
      <t>レイワ</t>
    </rPh>
    <rPh sb="4" eb="5">
      <t>ド</t>
    </rPh>
    <phoneticPr fontId="3"/>
  </si>
  <si>
    <t>（単位：校、学級、人）</t>
    <phoneticPr fontId="3"/>
  </si>
  <si>
    <t>高等学校通信教育の学校数は、全日制課程との併置校は外数として（　）書きし、合計には含めていない</t>
    <rPh sb="9" eb="12">
      <t>ガッコウスウ</t>
    </rPh>
    <rPh sb="25" eb="27">
      <t>ソトスウ</t>
    </rPh>
    <rPh sb="33" eb="34">
      <t>ガ</t>
    </rPh>
    <phoneticPr fontId="8"/>
  </si>
  <si>
    <t>高等学校通信教育の在学者数等は、外数として（　）書きし、年計には含めていない</t>
    <phoneticPr fontId="8"/>
  </si>
  <si>
    <t>中等教育学校の学級数は、前期課程のみ</t>
    <rPh sb="0" eb="2">
      <t>チュウトウ</t>
    </rPh>
    <rPh sb="2" eb="4">
      <t>キョウイク</t>
    </rPh>
    <rPh sb="4" eb="6">
      <t>ガッコウ</t>
    </rPh>
    <rPh sb="7" eb="9">
      <t>ガッキュウ</t>
    </rPh>
    <rPh sb="9" eb="10">
      <t>スウ</t>
    </rPh>
    <rPh sb="12" eb="14">
      <t>ゼンキ</t>
    </rPh>
    <rPh sb="14" eb="16">
      <t>カテイ</t>
    </rPh>
    <phoneticPr fontId="8"/>
  </si>
  <si>
    <t>令和４年度</t>
    <rPh sb="0" eb="2">
      <t>レイワ</t>
    </rPh>
    <rPh sb="4" eb="5">
      <t>ド</t>
    </rPh>
    <phoneticPr fontId="3"/>
  </si>
  <si>
    <t>令和６年度</t>
    <rPh sb="0" eb="2">
      <t>レイワ</t>
    </rPh>
    <rPh sb="3" eb="4">
      <t>ネン</t>
    </rPh>
    <rPh sb="4" eb="5">
      <t>ド</t>
    </rPh>
    <phoneticPr fontId="8"/>
  </si>
  <si>
    <t>令和５年度</t>
    <rPh sb="0" eb="2">
      <t>レイワ</t>
    </rPh>
    <rPh sb="4" eb="5">
      <t>ド</t>
    </rPh>
    <phoneticPr fontId="3"/>
  </si>
  <si>
    <t>令和７年度</t>
    <rPh sb="0" eb="2">
      <t>レイワ</t>
    </rPh>
    <rPh sb="3" eb="4">
      <t>ネン</t>
    </rPh>
    <rPh sb="4" eb="5">
      <t>ド</t>
    </rPh>
    <phoneticPr fontId="8"/>
  </si>
  <si>
    <t>2 (4)</t>
    <phoneticPr fontId="8"/>
  </si>
  <si>
    <t>2 (4)</t>
    <phoneticPr fontId="3"/>
  </si>
  <si>
    <t>1 (4)</t>
    <phoneticPr fontId="3"/>
  </si>
  <si>
    <t>1 (4)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</si>
</sst>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;&quot;△ &quot;#,##0;\-"/>
    <numFmt numFmtId="178" formatCode="\(#,##0\);&quot;△ &quot;#,##0;\-"/>
    <numFmt numFmtId="179" formatCode="m/d;@"/>
  </numFmts>
  <fonts count="14">
    <font>
      <sz val="14"/>
      <name val="Terminal"/>
      <charset val="128"/>
    </font>
    <font>
      <sz val="13"/>
      <name val="System"/>
      <charset val="128"/>
    </font>
    <font>
      <sz val="10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書院細明朝体"/>
      <family val="1"/>
      <charset val="128"/>
    </font>
    <font>
      <sz val="8"/>
      <name val="書院細明朝体"/>
      <family val="1"/>
      <charset val="128"/>
    </font>
    <font>
      <sz val="10"/>
      <name val="書院細明朝体"/>
      <family val="1"/>
      <charset val="128"/>
    </font>
    <font>
      <sz val="11"/>
      <name val="書院細明朝体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書院細明朝体"/>
      <family val="1"/>
      <charset val="128"/>
    </font>
    <font>
      <sz val="10"/>
      <color rgb="FFFF0000"/>
      <name val="書院細明朝体"/>
      <family val="1"/>
      <charset val="128"/>
    </font>
    <font>
      <sz val="11"/>
      <color rgb="FF333333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" fillId="0" borderId="0"/>
  </cellStyleXfs>
  <cellXfs count="80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37" fontId="4" fillId="0" borderId="1" xfId="0" applyNumberFormat="1" applyFont="1" applyFill="1" applyBorder="1" applyAlignment="1" applyProtection="1">
      <alignment vertical="center"/>
    </xf>
    <xf numFmtId="37" fontId="4" fillId="0" borderId="1" xfId="0" applyNumberFormat="1" applyFont="1" applyFill="1" applyBorder="1" applyAlignment="1" applyProtection="1">
      <alignment horizontal="right" vertical="center"/>
    </xf>
    <xf numFmtId="37" fontId="6" fillId="0" borderId="2" xfId="0" applyNumberFormat="1" applyFont="1" applyFill="1" applyBorder="1" applyAlignment="1" applyProtection="1">
      <alignment horizontal="centerContinuous" vertical="center"/>
    </xf>
    <xf numFmtId="37" fontId="6" fillId="0" borderId="1" xfId="0" applyNumberFormat="1" applyFont="1" applyFill="1" applyBorder="1" applyAlignment="1" applyProtection="1">
      <alignment horizontal="centerContinuous" vertical="center"/>
    </xf>
    <xf numFmtId="37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37" fontId="6" fillId="0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9" fillId="0" borderId="0" xfId="6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5" fillId="0" borderId="0" xfId="0" applyFont="1" applyFill="1" applyAlignment="1"/>
    <xf numFmtId="0" fontId="6" fillId="0" borderId="5" xfId="6" applyFont="1" applyFill="1" applyBorder="1" applyAlignment="1">
      <alignment vertical="center"/>
    </xf>
    <xf numFmtId="0" fontId="6" fillId="0" borderId="6" xfId="6" applyFont="1" applyFill="1" applyBorder="1" applyAlignment="1">
      <alignment vertical="center"/>
    </xf>
    <xf numFmtId="0" fontId="6" fillId="0" borderId="4" xfId="6" applyFont="1" applyFill="1" applyBorder="1" applyAlignment="1">
      <alignment vertical="center"/>
    </xf>
    <xf numFmtId="177" fontId="6" fillId="0" borderId="3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horizontal="right" vertical="center"/>
    </xf>
    <xf numFmtId="0" fontId="6" fillId="0" borderId="0" xfId="6" applyFont="1" applyFill="1" applyBorder="1" applyAlignment="1">
      <alignment vertical="center"/>
    </xf>
    <xf numFmtId="0" fontId="6" fillId="0" borderId="1" xfId="6" applyFont="1" applyFill="1" applyBorder="1" applyAlignment="1">
      <alignment vertical="center"/>
    </xf>
    <xf numFmtId="0" fontId="6" fillId="0" borderId="8" xfId="6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177" fontId="6" fillId="0" borderId="1" xfId="2" applyNumberFormat="1" applyFont="1" applyFill="1" applyBorder="1" applyAlignment="1">
      <alignment vertical="center"/>
    </xf>
    <xf numFmtId="177" fontId="6" fillId="0" borderId="0" xfId="2" quotePrefix="1" applyNumberFormat="1" applyFont="1" applyFill="1" applyBorder="1" applyAlignment="1">
      <alignment horizontal="right" vertical="center"/>
    </xf>
    <xf numFmtId="177" fontId="6" fillId="0" borderId="0" xfId="2" applyNumberFormat="1" applyFont="1" applyFill="1" applyBorder="1" applyAlignment="1">
      <alignment horizontal="right" vertical="center"/>
    </xf>
    <xf numFmtId="177" fontId="6" fillId="0" borderId="1" xfId="2" applyNumberFormat="1" applyFont="1" applyFill="1" applyBorder="1" applyAlignment="1">
      <alignment horizontal="right" vertical="center"/>
    </xf>
    <xf numFmtId="0" fontId="6" fillId="0" borderId="4" xfId="6" applyNumberFormat="1" applyFont="1" applyFill="1" applyBorder="1" applyAlignment="1">
      <alignment horizontal="centerContinuous" vertical="center"/>
    </xf>
    <xf numFmtId="178" fontId="6" fillId="0" borderId="3" xfId="2" quotePrefix="1" applyNumberFormat="1" applyFont="1" applyFill="1" applyBorder="1" applyAlignment="1">
      <alignment horizontal="right" vertical="center"/>
    </xf>
    <xf numFmtId="178" fontId="6" fillId="0" borderId="0" xfId="2" quotePrefix="1" applyNumberFormat="1" applyFont="1" applyFill="1" applyBorder="1" applyAlignment="1">
      <alignment horizontal="right" vertical="center"/>
    </xf>
    <xf numFmtId="178" fontId="6" fillId="0" borderId="0" xfId="2" quotePrefix="1" applyNumberFormat="1" applyFont="1" applyFill="1" applyBorder="1" applyAlignment="1">
      <alignment vertical="center"/>
    </xf>
    <xf numFmtId="176" fontId="6" fillId="0" borderId="3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178" fontId="6" fillId="0" borderId="2" xfId="2" applyNumberFormat="1" applyFont="1" applyFill="1" applyBorder="1" applyAlignment="1">
      <alignment horizontal="right" vertical="center"/>
    </xf>
    <xf numFmtId="178" fontId="6" fillId="0" borderId="1" xfId="2" applyNumberFormat="1" applyFont="1" applyFill="1" applyBorder="1" applyAlignment="1">
      <alignment horizontal="right" vertical="center"/>
    </xf>
    <xf numFmtId="177" fontId="6" fillId="0" borderId="0" xfId="6" applyNumberFormat="1" applyFont="1" applyFill="1" applyBorder="1" applyAlignment="1">
      <alignment vertical="center"/>
    </xf>
    <xf numFmtId="177" fontId="6" fillId="0" borderId="1" xfId="6" applyNumberFormat="1" applyFont="1" applyFill="1" applyBorder="1" applyAlignment="1">
      <alignment vertical="center"/>
    </xf>
    <xf numFmtId="0" fontId="6" fillId="0" borderId="0" xfId="6" applyFont="1" applyFill="1" applyAlignment="1">
      <alignment horizontal="center"/>
    </xf>
    <xf numFmtId="0" fontId="6" fillId="0" borderId="0" xfId="6" applyFont="1" applyFill="1" applyAlignment="1"/>
    <xf numFmtId="0" fontId="6" fillId="0" borderId="0" xfId="6" applyFont="1" applyFill="1" applyAlignment="1">
      <alignment horizontal="center" vertical="center"/>
    </xf>
    <xf numFmtId="0" fontId="6" fillId="0" borderId="0" xfId="6" applyFont="1" applyFill="1" applyAlignment="1">
      <alignment vertical="center"/>
    </xf>
    <xf numFmtId="179" fontId="12" fillId="0" borderId="0" xfId="6" applyNumberFormat="1" applyFont="1" applyFill="1" applyAlignment="1">
      <alignment vertical="center"/>
    </xf>
    <xf numFmtId="0" fontId="6" fillId="0" borderId="0" xfId="6" applyFont="1" applyFill="1" applyBorder="1" applyAlignment="1">
      <alignment horizontal="center" vertical="center"/>
    </xf>
    <xf numFmtId="177" fontId="6" fillId="0" borderId="7" xfId="1" applyNumberFormat="1" applyFont="1" applyFill="1" applyBorder="1" applyAlignment="1">
      <alignment vertical="center"/>
    </xf>
    <xf numFmtId="177" fontId="6" fillId="0" borderId="5" xfId="1" applyNumberFormat="1" applyFont="1" applyFill="1" applyBorder="1" applyAlignment="1">
      <alignment vertical="center"/>
    </xf>
    <xf numFmtId="177" fontId="6" fillId="0" borderId="7" xfId="6" applyNumberFormat="1" applyFont="1" applyFill="1" applyBorder="1" applyAlignment="1">
      <alignment vertical="center"/>
    </xf>
    <xf numFmtId="177" fontId="6" fillId="0" borderId="5" xfId="6" applyNumberFormat="1" applyFont="1" applyFill="1" applyBorder="1" applyAlignment="1">
      <alignment vertical="center"/>
    </xf>
    <xf numFmtId="177" fontId="6" fillId="0" borderId="3" xfId="6" applyNumberFormat="1" applyFont="1" applyFill="1" applyBorder="1" applyAlignment="1">
      <alignment vertical="center"/>
    </xf>
    <xf numFmtId="177" fontId="6" fillId="0" borderId="2" xfId="6" applyNumberFormat="1" applyFont="1" applyFill="1" applyBorder="1" applyAlignment="1">
      <alignment vertical="center"/>
    </xf>
    <xf numFmtId="177" fontId="6" fillId="0" borderId="3" xfId="2" applyNumberFormat="1" applyFont="1" applyFill="1" applyBorder="1" applyAlignment="1">
      <alignment vertical="center"/>
    </xf>
    <xf numFmtId="177" fontId="6" fillId="0" borderId="2" xfId="2" applyNumberFormat="1" applyFont="1" applyFill="1" applyBorder="1" applyAlignment="1">
      <alignment vertical="center"/>
    </xf>
    <xf numFmtId="177" fontId="6" fillId="0" borderId="7" xfId="2" applyNumberFormat="1" applyFont="1" applyFill="1" applyBorder="1" applyAlignment="1">
      <alignment vertical="center"/>
    </xf>
    <xf numFmtId="177" fontId="6" fillId="0" borderId="5" xfId="2" applyNumberFormat="1" applyFont="1" applyFill="1" applyBorder="1" applyAlignment="1">
      <alignment vertical="center"/>
    </xf>
    <xf numFmtId="178" fontId="6" fillId="0" borderId="1" xfId="2" quotePrefix="1" applyNumberFormat="1" applyFont="1" applyFill="1" applyBorder="1" applyAlignment="1">
      <alignment horizontal="right" vertical="center"/>
    </xf>
    <xf numFmtId="178" fontId="6" fillId="0" borderId="1" xfId="2" quotePrefix="1" applyNumberFormat="1" applyFont="1" applyFill="1" applyBorder="1" applyAlignment="1">
      <alignment vertical="center"/>
    </xf>
    <xf numFmtId="0" fontId="13" fillId="0" borderId="0" xfId="0" applyFont="1" applyFill="1"/>
    <xf numFmtId="37" fontId="6" fillId="0" borderId="5" xfId="0" applyNumberFormat="1" applyFont="1" applyFill="1" applyBorder="1" applyAlignment="1" applyProtection="1">
      <alignment horizontal="center" vertical="center"/>
    </xf>
    <xf numFmtId="37" fontId="6" fillId="0" borderId="6" xfId="0" applyNumberFormat="1" applyFont="1" applyFill="1" applyBorder="1" applyAlignment="1" applyProtection="1">
      <alignment horizontal="center" vertical="center"/>
    </xf>
    <xf numFmtId="37" fontId="6" fillId="0" borderId="1" xfId="0" applyNumberFormat="1" applyFont="1" applyFill="1" applyBorder="1" applyAlignment="1" applyProtection="1">
      <alignment horizontal="center" vertical="center"/>
    </xf>
    <xf numFmtId="37" fontId="6" fillId="0" borderId="8" xfId="0" applyNumberFormat="1" applyFont="1" applyFill="1" applyBorder="1" applyAlignment="1" applyProtection="1">
      <alignment horizontal="center" vertical="center"/>
    </xf>
    <xf numFmtId="37" fontId="7" fillId="0" borderId="0" xfId="0" applyNumberFormat="1" applyFont="1" applyFill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5" xfId="6" applyNumberFormat="1" applyFont="1" applyFill="1" applyBorder="1" applyAlignment="1">
      <alignment horizontal="center" vertical="center" wrapText="1"/>
    </xf>
    <xf numFmtId="0" fontId="6" fillId="0" borderId="0" xfId="6" applyNumberFormat="1" applyFont="1" applyFill="1" applyBorder="1" applyAlignment="1">
      <alignment horizontal="center" vertical="center"/>
    </xf>
    <xf numFmtId="0" fontId="6" fillId="0" borderId="1" xfId="6" applyNumberFormat="1" applyFont="1" applyFill="1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/>
    </xf>
    <xf numFmtId="0" fontId="7" fillId="0" borderId="0" xfId="5" applyFont="1" applyFill="1" applyAlignment="1">
      <alignment vertical="center" wrapText="1"/>
    </xf>
    <xf numFmtId="0" fontId="7" fillId="0" borderId="1" xfId="5" applyFont="1" applyFill="1" applyBorder="1" applyAlignment="1">
      <alignment vertical="center" wrapText="1"/>
    </xf>
    <xf numFmtId="0" fontId="6" fillId="0" borderId="5" xfId="6" applyFont="1" applyFill="1" applyBorder="1" applyAlignment="1">
      <alignment horizontal="center" vertical="center" wrapText="1" shrinkToFit="1"/>
    </xf>
    <xf numFmtId="0" fontId="6" fillId="0" borderId="0" xfId="6" applyFont="1" applyFill="1" applyBorder="1" applyAlignment="1">
      <alignment horizontal="center" vertical="center" wrapText="1" shrinkToFit="1"/>
    </xf>
    <xf numFmtId="0" fontId="6" fillId="0" borderId="1" xfId="6" applyFont="1" applyFill="1" applyBorder="1" applyAlignment="1">
      <alignment horizontal="center" vertical="center" wrapText="1" shrinkToFit="1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_総括表H13  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5" transitionEvaluation="1" codeName="Sheet1">
    <tabColor theme="3" tint="0.59999389629810485"/>
    <pageSetUpPr fitToPage="1"/>
  </sheetPr>
  <dimension ref="A1:O59"/>
  <sheetViews>
    <sheetView showGridLines="0" tabSelected="1" zoomScaleNormal="100" zoomScaleSheetLayoutView="130" workbookViewId="0">
      <pane xSplit="2" ySplit="4" topLeftCell="C5" activePane="bottomRight" state="frozen"/>
      <selection activeCell="G62" sqref="G62"/>
      <selection pane="topRight" activeCell="G62" sqref="G62"/>
      <selection pane="bottomLeft" activeCell="G62" sqref="G62"/>
      <selection pane="bottomRight" activeCell="A55" sqref="A55"/>
    </sheetView>
  </sheetViews>
  <sheetFormatPr defaultColWidth="8.75" defaultRowHeight="13.5" customHeight="1"/>
  <cols>
    <col min="1" max="1" width="8.625" style="12" customWidth="1"/>
    <col min="2" max="2" width="4.25" style="11" customWidth="1"/>
    <col min="3" max="5" width="5.125" style="11" customWidth="1"/>
    <col min="6" max="6" width="5.625" style="11" customWidth="1"/>
    <col min="7" max="9" width="7.125" style="11" customWidth="1"/>
    <col min="10" max="13" width="6.625" style="11" customWidth="1"/>
    <col min="14" max="16384" width="8.75" style="11"/>
  </cols>
  <sheetData>
    <row r="1" spans="1:14" s="1" customFormat="1" ht="15.75" customHeight="1">
      <c r="A1" s="65" t="s">
        <v>17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4" s="1" customFormat="1" ht="15.7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2"/>
      <c r="L2" s="2"/>
      <c r="M2" s="4" t="s">
        <v>39</v>
      </c>
    </row>
    <row r="3" spans="1:14" s="1" customFormat="1" ht="15.75" customHeight="1">
      <c r="A3" s="61" t="s">
        <v>18</v>
      </c>
      <c r="B3" s="62"/>
      <c r="C3" s="5" t="s">
        <v>7</v>
      </c>
      <c r="D3" s="6"/>
      <c r="E3" s="6"/>
      <c r="F3" s="66" t="s">
        <v>4</v>
      </c>
      <c r="G3" s="5" t="s">
        <v>8</v>
      </c>
      <c r="H3" s="6"/>
      <c r="I3" s="6"/>
      <c r="J3" s="5" t="s">
        <v>9</v>
      </c>
      <c r="K3" s="6"/>
      <c r="L3" s="6"/>
      <c r="M3" s="7" t="s">
        <v>10</v>
      </c>
      <c r="N3" s="8"/>
    </row>
    <row r="4" spans="1:14" s="1" customFormat="1" ht="15.75" customHeight="1">
      <c r="A4" s="63"/>
      <c r="B4" s="64"/>
      <c r="C4" s="9" t="s">
        <v>2</v>
      </c>
      <c r="D4" s="9" t="s">
        <v>5</v>
      </c>
      <c r="E4" s="9" t="s">
        <v>6</v>
      </c>
      <c r="F4" s="67"/>
      <c r="G4" s="9" t="s">
        <v>2</v>
      </c>
      <c r="H4" s="9" t="s">
        <v>0</v>
      </c>
      <c r="I4" s="9" t="s">
        <v>1</v>
      </c>
      <c r="J4" s="9" t="s">
        <v>2</v>
      </c>
      <c r="K4" s="9" t="s">
        <v>0</v>
      </c>
      <c r="L4" s="9" t="s">
        <v>1</v>
      </c>
      <c r="M4" s="9" t="s">
        <v>11</v>
      </c>
      <c r="N4" s="8"/>
    </row>
    <row r="5" spans="1:14" ht="15.75" customHeight="1">
      <c r="A5" s="8" t="s">
        <v>33</v>
      </c>
      <c r="B5" s="14" t="s">
        <v>2</v>
      </c>
      <c r="C5" s="15">
        <v>1082</v>
      </c>
      <c r="D5" s="16">
        <v>1064</v>
      </c>
      <c r="E5" s="16">
        <v>18</v>
      </c>
      <c r="F5" s="16">
        <v>9420</v>
      </c>
      <c r="G5" s="16">
        <v>290527</v>
      </c>
      <c r="H5" s="16">
        <v>147793</v>
      </c>
      <c r="I5" s="16">
        <v>142734</v>
      </c>
      <c r="J5" s="16">
        <v>23110</v>
      </c>
      <c r="K5" s="16">
        <v>10756</v>
      </c>
      <c r="L5" s="16">
        <v>12354</v>
      </c>
      <c r="M5" s="16">
        <v>4450</v>
      </c>
      <c r="N5" s="10"/>
    </row>
    <row r="6" spans="1:14" ht="15.75" customHeight="1">
      <c r="A6" s="8" t="s">
        <v>34</v>
      </c>
      <c r="B6" s="14" t="s">
        <v>2</v>
      </c>
      <c r="C6" s="15">
        <v>1091</v>
      </c>
      <c r="D6" s="16">
        <v>1072</v>
      </c>
      <c r="E6" s="16">
        <v>19</v>
      </c>
      <c r="F6" s="16">
        <v>9402</v>
      </c>
      <c r="G6" s="16">
        <v>288029</v>
      </c>
      <c r="H6" s="16">
        <v>146689</v>
      </c>
      <c r="I6" s="16">
        <v>141340</v>
      </c>
      <c r="J6" s="16">
        <v>23404</v>
      </c>
      <c r="K6" s="16">
        <v>10729</v>
      </c>
      <c r="L6" s="16">
        <v>12675</v>
      </c>
      <c r="M6" s="16">
        <v>4522</v>
      </c>
      <c r="N6" s="10"/>
    </row>
    <row r="7" spans="1:14" ht="15.75" customHeight="1">
      <c r="A7" s="8" t="s">
        <v>35</v>
      </c>
      <c r="B7" s="14" t="s">
        <v>2</v>
      </c>
      <c r="C7" s="15">
        <v>1101</v>
      </c>
      <c r="D7" s="16">
        <v>1083</v>
      </c>
      <c r="E7" s="16">
        <v>18</v>
      </c>
      <c r="F7" s="16">
        <v>9398</v>
      </c>
      <c r="G7" s="16">
        <v>285565</v>
      </c>
      <c r="H7" s="16">
        <v>145264</v>
      </c>
      <c r="I7" s="16">
        <v>140301</v>
      </c>
      <c r="J7" s="16">
        <v>23610</v>
      </c>
      <c r="K7" s="16">
        <v>10645</v>
      </c>
      <c r="L7" s="16">
        <v>12965</v>
      </c>
      <c r="M7" s="16">
        <v>4662</v>
      </c>
      <c r="N7" s="10"/>
    </row>
    <row r="8" spans="1:14" s="1" customFormat="1" ht="15.75" customHeight="1">
      <c r="A8" s="8" t="s">
        <v>38</v>
      </c>
      <c r="B8" s="14" t="s">
        <v>2</v>
      </c>
      <c r="C8" s="15">
        <v>1100</v>
      </c>
      <c r="D8" s="16">
        <v>1083</v>
      </c>
      <c r="E8" s="16">
        <v>17</v>
      </c>
      <c r="F8" s="16">
        <v>9451</v>
      </c>
      <c r="G8" s="16">
        <v>283098</v>
      </c>
      <c r="H8" s="16">
        <v>143925</v>
      </c>
      <c r="I8" s="16">
        <v>139173</v>
      </c>
      <c r="J8" s="16">
        <v>24096</v>
      </c>
      <c r="K8" s="16">
        <v>10617</v>
      </c>
      <c r="L8" s="16">
        <v>13479</v>
      </c>
      <c r="M8" s="16">
        <v>3986</v>
      </c>
      <c r="N8" s="8"/>
    </row>
    <row r="9" spans="1:14" s="1" customFormat="1" ht="15.75" customHeight="1">
      <c r="A9" s="8" t="s">
        <v>43</v>
      </c>
      <c r="B9" s="14" t="s">
        <v>2</v>
      </c>
      <c r="C9" s="15">
        <v>1101</v>
      </c>
      <c r="D9" s="16">
        <v>1084</v>
      </c>
      <c r="E9" s="16">
        <v>17</v>
      </c>
      <c r="F9" s="16">
        <v>9454</v>
      </c>
      <c r="G9" s="16">
        <v>279275</v>
      </c>
      <c r="H9" s="16">
        <v>141940</v>
      </c>
      <c r="I9" s="16">
        <v>137335</v>
      </c>
      <c r="J9" s="16">
        <v>24438</v>
      </c>
      <c r="K9" s="16">
        <v>10546</v>
      </c>
      <c r="L9" s="16">
        <v>13892</v>
      </c>
      <c r="M9" s="16">
        <v>4013</v>
      </c>
      <c r="N9" s="8"/>
    </row>
    <row r="10" spans="1:14" ht="15.75" customHeight="1">
      <c r="A10" s="8" t="s">
        <v>45</v>
      </c>
      <c r="B10" s="14" t="s">
        <v>2</v>
      </c>
      <c r="C10" s="15">
        <v>1102</v>
      </c>
      <c r="D10" s="16">
        <v>1085</v>
      </c>
      <c r="E10" s="16">
        <v>17</v>
      </c>
      <c r="F10" s="16">
        <v>9482</v>
      </c>
      <c r="G10" s="16">
        <v>274892</v>
      </c>
      <c r="H10" s="16">
        <v>139784</v>
      </c>
      <c r="I10" s="16">
        <v>135108</v>
      </c>
      <c r="J10" s="16">
        <v>24753</v>
      </c>
      <c r="K10" s="16">
        <v>10494</v>
      </c>
      <c r="L10" s="16">
        <v>14259</v>
      </c>
      <c r="M10" s="16">
        <v>3945</v>
      </c>
      <c r="N10" s="10"/>
    </row>
    <row r="11" spans="1:14" ht="15.75" customHeight="1">
      <c r="A11" s="18"/>
      <c r="B11" s="19" t="s">
        <v>12</v>
      </c>
      <c r="C11" s="48">
        <f>SUM(C12:C14)</f>
        <v>1096</v>
      </c>
      <c r="D11" s="49">
        <f t="shared" ref="D11:M11" si="0">SUM(D12:D14)</f>
        <v>1079</v>
      </c>
      <c r="E11" s="49">
        <f t="shared" si="0"/>
        <v>17</v>
      </c>
      <c r="F11" s="49">
        <f t="shared" si="0"/>
        <v>9418</v>
      </c>
      <c r="G11" s="49">
        <f t="shared" si="0"/>
        <v>269121</v>
      </c>
      <c r="H11" s="49">
        <f t="shared" si="0"/>
        <v>136948</v>
      </c>
      <c r="I11" s="49">
        <f t="shared" si="0"/>
        <v>132173</v>
      </c>
      <c r="J11" s="49">
        <f t="shared" si="0"/>
        <v>24768</v>
      </c>
      <c r="K11" s="49">
        <f t="shared" si="0"/>
        <v>10415</v>
      </c>
      <c r="L11" s="49">
        <f t="shared" si="0"/>
        <v>14353</v>
      </c>
      <c r="M11" s="49">
        <f t="shared" si="0"/>
        <v>3884</v>
      </c>
      <c r="N11" s="10"/>
    </row>
    <row r="12" spans="1:14" ht="15.75" customHeight="1">
      <c r="A12" s="68" t="s">
        <v>44</v>
      </c>
      <c r="B12" s="20" t="s">
        <v>13</v>
      </c>
      <c r="C12" s="21">
        <v>4</v>
      </c>
      <c r="D12" s="22">
        <v>4</v>
      </c>
      <c r="E12" s="23">
        <v>0</v>
      </c>
      <c r="F12" s="22">
        <v>50</v>
      </c>
      <c r="G12" s="22">
        <v>1340</v>
      </c>
      <c r="H12" s="22">
        <v>668</v>
      </c>
      <c r="I12" s="22">
        <v>672</v>
      </c>
      <c r="J12" s="22">
        <v>100</v>
      </c>
      <c r="K12" s="22">
        <v>53</v>
      </c>
      <c r="L12" s="22">
        <v>47</v>
      </c>
      <c r="M12" s="22">
        <v>3</v>
      </c>
      <c r="N12" s="10"/>
    </row>
    <row r="13" spans="1:14" ht="15.75" customHeight="1">
      <c r="A13" s="68"/>
      <c r="B13" s="20" t="s">
        <v>14</v>
      </c>
      <c r="C13" s="21">
        <v>719</v>
      </c>
      <c r="D13" s="22">
        <v>702</v>
      </c>
      <c r="E13" s="22">
        <v>17</v>
      </c>
      <c r="F13" s="22">
        <v>8018</v>
      </c>
      <c r="G13" s="22">
        <v>202968</v>
      </c>
      <c r="H13" s="22">
        <v>104398</v>
      </c>
      <c r="I13" s="22">
        <v>98570</v>
      </c>
      <c r="J13" s="22">
        <v>18203</v>
      </c>
      <c r="K13" s="22">
        <v>8753</v>
      </c>
      <c r="L13" s="22">
        <v>9450</v>
      </c>
      <c r="M13" s="22">
        <v>2536</v>
      </c>
      <c r="N13" s="10"/>
    </row>
    <row r="14" spans="1:14" ht="15.75" customHeight="1">
      <c r="A14" s="24"/>
      <c r="B14" s="20" t="s">
        <v>15</v>
      </c>
      <c r="C14" s="21">
        <v>373</v>
      </c>
      <c r="D14" s="22">
        <v>373</v>
      </c>
      <c r="E14" s="23">
        <v>0</v>
      </c>
      <c r="F14" s="22">
        <v>1350</v>
      </c>
      <c r="G14" s="22">
        <v>64813</v>
      </c>
      <c r="H14" s="22">
        <v>31882</v>
      </c>
      <c r="I14" s="22">
        <v>32931</v>
      </c>
      <c r="J14" s="22">
        <v>6465</v>
      </c>
      <c r="K14" s="22">
        <v>1609</v>
      </c>
      <c r="L14" s="22">
        <v>4856</v>
      </c>
      <c r="M14" s="22">
        <v>1345</v>
      </c>
      <c r="N14" s="10"/>
    </row>
    <row r="15" spans="1:14" ht="15.75" customHeight="1">
      <c r="A15" s="18"/>
      <c r="B15" s="19" t="s">
        <v>12</v>
      </c>
      <c r="C15" s="50">
        <f>SUM(C16:C18)</f>
        <v>1082</v>
      </c>
      <c r="D15" s="51">
        <f t="shared" ref="D15:M15" si="1">SUM(D16:D18)</f>
        <v>1064</v>
      </c>
      <c r="E15" s="51">
        <f t="shared" si="1"/>
        <v>18</v>
      </c>
      <c r="F15" s="51">
        <f>SUM(F16:F18)</f>
        <v>9322</v>
      </c>
      <c r="G15" s="51">
        <f>SUM(G16:G18)</f>
        <v>264724</v>
      </c>
      <c r="H15" s="51">
        <f t="shared" si="1"/>
        <v>134529</v>
      </c>
      <c r="I15" s="51">
        <f t="shared" si="1"/>
        <v>130195</v>
      </c>
      <c r="J15" s="51">
        <f t="shared" si="1"/>
        <v>24790</v>
      </c>
      <c r="K15" s="51">
        <f t="shared" si="1"/>
        <v>10290</v>
      </c>
      <c r="L15" s="51">
        <f t="shared" si="1"/>
        <v>14500</v>
      </c>
      <c r="M15" s="51">
        <f t="shared" si="1"/>
        <v>3872</v>
      </c>
      <c r="N15" s="10"/>
    </row>
    <row r="16" spans="1:14" ht="15.75" customHeight="1">
      <c r="A16" s="68" t="s">
        <v>46</v>
      </c>
      <c r="B16" s="20" t="s">
        <v>13</v>
      </c>
      <c r="C16" s="52">
        <f t="shared" ref="C16:M16" si="2">C20+C24+C40+C44</f>
        <v>4</v>
      </c>
      <c r="D16" s="40">
        <f t="shared" si="2"/>
        <v>4</v>
      </c>
      <c r="E16" s="40">
        <f t="shared" si="2"/>
        <v>0</v>
      </c>
      <c r="F16" s="40">
        <f t="shared" si="2"/>
        <v>50</v>
      </c>
      <c r="G16" s="40">
        <f t="shared" si="2"/>
        <v>1338</v>
      </c>
      <c r="H16" s="40">
        <f t="shared" si="2"/>
        <v>670</v>
      </c>
      <c r="I16" s="40">
        <f t="shared" si="2"/>
        <v>668</v>
      </c>
      <c r="J16" s="40">
        <f t="shared" si="2"/>
        <v>98</v>
      </c>
      <c r="K16" s="40">
        <f t="shared" si="2"/>
        <v>50</v>
      </c>
      <c r="L16" s="40">
        <f t="shared" si="2"/>
        <v>48</v>
      </c>
      <c r="M16" s="40">
        <f t="shared" si="2"/>
        <v>3</v>
      </c>
      <c r="N16" s="10"/>
    </row>
    <row r="17" spans="1:14" ht="15.75" customHeight="1">
      <c r="A17" s="68"/>
      <c r="B17" s="20" t="s">
        <v>14</v>
      </c>
      <c r="C17" s="52">
        <f>C21+C25+C28+C31+C34+C41+C45+C51+C37+C48</f>
        <v>702</v>
      </c>
      <c r="D17" s="40">
        <f>D21+D25+D28+D31+D34+D41+D45+D51+D37+D48</f>
        <v>684</v>
      </c>
      <c r="E17" s="40">
        <f>E21+E25+E28+E31+E34+E41+E45+E51+E37+E48</f>
        <v>18</v>
      </c>
      <c r="F17" s="40">
        <f>F21+F25+F28+F41+F45+F37+F48</f>
        <v>7930</v>
      </c>
      <c r="G17" s="40">
        <f t="shared" ref="G17:M17" si="3">G21+G25+G28+G31+G41+G45+G51+G37+G48</f>
        <v>198924</v>
      </c>
      <c r="H17" s="40">
        <f t="shared" si="3"/>
        <v>102226</v>
      </c>
      <c r="I17" s="40">
        <f t="shared" si="3"/>
        <v>96698</v>
      </c>
      <c r="J17" s="40">
        <f t="shared" si="3"/>
        <v>18062</v>
      </c>
      <c r="K17" s="40">
        <f t="shared" si="3"/>
        <v>8658</v>
      </c>
      <c r="L17" s="40">
        <f t="shared" si="3"/>
        <v>9404</v>
      </c>
      <c r="M17" s="40">
        <f t="shared" si="3"/>
        <v>2451</v>
      </c>
      <c r="N17" s="10"/>
    </row>
    <row r="18" spans="1:14" ht="15.75" customHeight="1">
      <c r="A18" s="25"/>
      <c r="B18" s="26" t="s">
        <v>15</v>
      </c>
      <c r="C18" s="53">
        <f>C22+C26+C32+C42+C46+C52+C54+C38+C49+1</f>
        <v>376</v>
      </c>
      <c r="D18" s="41">
        <f>D22+D26+D32+D42+D46+D52+D54+D38+D49+1</f>
        <v>376</v>
      </c>
      <c r="E18" s="28">
        <f>E22+E26+E32+E42+E46+E52+E54+E38</f>
        <v>0</v>
      </c>
      <c r="F18" s="41">
        <f>F22+F26+F38+F42+F46+F49</f>
        <v>1342</v>
      </c>
      <c r="G18" s="41">
        <f t="shared" ref="G18:M18" si="4">G22+G26+G32+G42+G46+G52+G54+G38+G49</f>
        <v>64462</v>
      </c>
      <c r="H18" s="41">
        <f t="shared" si="4"/>
        <v>31633</v>
      </c>
      <c r="I18" s="41">
        <f t="shared" si="4"/>
        <v>32829</v>
      </c>
      <c r="J18" s="41">
        <f t="shared" si="4"/>
        <v>6630</v>
      </c>
      <c r="K18" s="41">
        <f t="shared" si="4"/>
        <v>1582</v>
      </c>
      <c r="L18" s="41">
        <f t="shared" si="4"/>
        <v>5048</v>
      </c>
      <c r="M18" s="41">
        <f t="shared" si="4"/>
        <v>1418</v>
      </c>
      <c r="N18" s="10"/>
    </row>
    <row r="19" spans="1:14" ht="15.75" customHeight="1">
      <c r="A19" s="24"/>
      <c r="B19" s="20" t="s">
        <v>12</v>
      </c>
      <c r="C19" s="52">
        <f>SUM(C20:C22)</f>
        <v>351</v>
      </c>
      <c r="D19" s="40">
        <f t="shared" ref="D19:M19" si="5">SUM(D20:D22)</f>
        <v>345</v>
      </c>
      <c r="E19" s="40">
        <f t="shared" si="5"/>
        <v>6</v>
      </c>
      <c r="F19" s="40">
        <f t="shared" si="5"/>
        <v>4872</v>
      </c>
      <c r="G19" s="40">
        <f>SUM(G20:G22)</f>
        <v>103294</v>
      </c>
      <c r="H19" s="40">
        <f t="shared" si="5"/>
        <v>52854</v>
      </c>
      <c r="I19" s="40">
        <f t="shared" si="5"/>
        <v>50440</v>
      </c>
      <c r="J19" s="40">
        <f t="shared" si="5"/>
        <v>7835</v>
      </c>
      <c r="K19" s="40">
        <f t="shared" si="5"/>
        <v>3008</v>
      </c>
      <c r="L19" s="40">
        <f t="shared" si="5"/>
        <v>4827</v>
      </c>
      <c r="M19" s="40">
        <f t="shared" si="5"/>
        <v>848</v>
      </c>
      <c r="N19" s="10"/>
    </row>
    <row r="20" spans="1:14" ht="15.75" customHeight="1">
      <c r="A20" s="68" t="s">
        <v>19</v>
      </c>
      <c r="B20" s="20" t="s">
        <v>13</v>
      </c>
      <c r="C20" s="54">
        <f>SUM(D20:E20)</f>
        <v>1</v>
      </c>
      <c r="D20" s="27">
        <v>1</v>
      </c>
      <c r="E20" s="27">
        <v>0</v>
      </c>
      <c r="F20" s="27">
        <v>24</v>
      </c>
      <c r="G20" s="27">
        <f>SUM(H20:I20)</f>
        <v>709</v>
      </c>
      <c r="H20" s="27">
        <v>354</v>
      </c>
      <c r="I20" s="27">
        <v>355</v>
      </c>
      <c r="J20" s="27">
        <f>SUM(K20:L20)</f>
        <v>36</v>
      </c>
      <c r="K20" s="27">
        <v>21</v>
      </c>
      <c r="L20" s="27">
        <v>15</v>
      </c>
      <c r="M20" s="27">
        <v>3</v>
      </c>
      <c r="N20" s="10"/>
    </row>
    <row r="21" spans="1:14" ht="15.75" customHeight="1">
      <c r="A21" s="68"/>
      <c r="B21" s="20" t="s">
        <v>14</v>
      </c>
      <c r="C21" s="54">
        <f>SUM(D21:E21)</f>
        <v>344</v>
      </c>
      <c r="D21" s="27">
        <v>338</v>
      </c>
      <c r="E21" s="27">
        <v>6</v>
      </c>
      <c r="F21" s="27">
        <v>4802</v>
      </c>
      <c r="G21" s="27">
        <f>SUM(H21:I21)</f>
        <v>101694</v>
      </c>
      <c r="H21" s="27">
        <v>52133</v>
      </c>
      <c r="I21" s="27">
        <v>49561</v>
      </c>
      <c r="J21" s="27">
        <f>SUM(K21:L21)</f>
        <v>7700</v>
      </c>
      <c r="K21" s="27">
        <v>2953</v>
      </c>
      <c r="L21" s="27">
        <v>4747</v>
      </c>
      <c r="M21" s="27">
        <v>828</v>
      </c>
      <c r="N21" s="10"/>
    </row>
    <row r="22" spans="1:14" ht="15.75" customHeight="1">
      <c r="A22" s="25"/>
      <c r="B22" s="26" t="s">
        <v>15</v>
      </c>
      <c r="C22" s="55">
        <f>SUM(D22:E22)</f>
        <v>6</v>
      </c>
      <c r="D22" s="28">
        <v>6</v>
      </c>
      <c r="E22" s="28">
        <v>0</v>
      </c>
      <c r="F22" s="28">
        <v>46</v>
      </c>
      <c r="G22" s="28">
        <f>SUM(H22:I22)</f>
        <v>891</v>
      </c>
      <c r="H22" s="28">
        <v>367</v>
      </c>
      <c r="I22" s="28">
        <v>524</v>
      </c>
      <c r="J22" s="28">
        <f>SUM(K22:L22)</f>
        <v>99</v>
      </c>
      <c r="K22" s="28">
        <v>34</v>
      </c>
      <c r="L22" s="28">
        <v>65</v>
      </c>
      <c r="M22" s="28">
        <v>17</v>
      </c>
      <c r="N22" s="10"/>
    </row>
    <row r="23" spans="1:14" ht="15.75" customHeight="1">
      <c r="A23" s="24"/>
      <c r="B23" s="20" t="s">
        <v>12</v>
      </c>
      <c r="C23" s="52">
        <f>SUM(C24:C26)</f>
        <v>196</v>
      </c>
      <c r="D23" s="40">
        <f>SUM(D24:D26)</f>
        <v>194</v>
      </c>
      <c r="E23" s="40">
        <f>SUM(E24:E26)</f>
        <v>2</v>
      </c>
      <c r="F23" s="40">
        <f>SUM(F24:F26)</f>
        <v>2253</v>
      </c>
      <c r="G23" s="40">
        <f t="shared" ref="G23:M23" si="6">SUM(G24:G26)</f>
        <v>55597</v>
      </c>
      <c r="H23" s="40">
        <f t="shared" si="6"/>
        <v>28267</v>
      </c>
      <c r="I23" s="40">
        <f t="shared" si="6"/>
        <v>27330</v>
      </c>
      <c r="J23" s="40">
        <f t="shared" si="6"/>
        <v>4797</v>
      </c>
      <c r="K23" s="40">
        <f t="shared" si="6"/>
        <v>2608</v>
      </c>
      <c r="L23" s="40">
        <f t="shared" si="6"/>
        <v>2189</v>
      </c>
      <c r="M23" s="40">
        <f t="shared" si="6"/>
        <v>438</v>
      </c>
      <c r="N23" s="10"/>
    </row>
    <row r="24" spans="1:14" ht="15.75" customHeight="1">
      <c r="A24" s="68" t="s">
        <v>20</v>
      </c>
      <c r="B24" s="20" t="s">
        <v>13</v>
      </c>
      <c r="C24" s="54">
        <f>SUM(D24:E24)</f>
        <v>1</v>
      </c>
      <c r="D24" s="27">
        <v>1</v>
      </c>
      <c r="E24" s="27">
        <v>0</v>
      </c>
      <c r="F24" s="27">
        <v>12</v>
      </c>
      <c r="G24" s="27">
        <f>SUM(H24:I24)</f>
        <v>477</v>
      </c>
      <c r="H24" s="27">
        <v>228</v>
      </c>
      <c r="I24" s="27">
        <v>249</v>
      </c>
      <c r="J24" s="27">
        <f>SUM(K24:L24)</f>
        <v>23</v>
      </c>
      <c r="K24" s="27">
        <v>12</v>
      </c>
      <c r="L24" s="27">
        <v>11</v>
      </c>
      <c r="M24" s="27">
        <v>0</v>
      </c>
      <c r="N24" s="10"/>
    </row>
    <row r="25" spans="1:14" ht="15.75" customHeight="1">
      <c r="A25" s="68"/>
      <c r="B25" s="20" t="s">
        <v>14</v>
      </c>
      <c r="C25" s="54">
        <f>SUM(D25:E25)</f>
        <v>187</v>
      </c>
      <c r="D25" s="27">
        <v>185</v>
      </c>
      <c r="E25" s="27">
        <v>2</v>
      </c>
      <c r="F25" s="27">
        <v>2190</v>
      </c>
      <c r="G25" s="27">
        <f>SUM(H25:I25)</f>
        <v>53799</v>
      </c>
      <c r="H25" s="27">
        <v>27451</v>
      </c>
      <c r="I25" s="27">
        <v>26348</v>
      </c>
      <c r="J25" s="27">
        <f>SUM(K25:L25)</f>
        <v>4651</v>
      </c>
      <c r="K25" s="27">
        <v>2527</v>
      </c>
      <c r="L25" s="27">
        <v>2124</v>
      </c>
      <c r="M25" s="27">
        <v>419</v>
      </c>
      <c r="N25" s="10"/>
    </row>
    <row r="26" spans="1:14" ht="15.75" customHeight="1">
      <c r="A26" s="25"/>
      <c r="B26" s="26" t="s">
        <v>15</v>
      </c>
      <c r="C26" s="55">
        <f>SUM(D26:E26)</f>
        <v>8</v>
      </c>
      <c r="D26" s="28">
        <v>8</v>
      </c>
      <c r="E26" s="28">
        <v>0</v>
      </c>
      <c r="F26" s="28">
        <v>51</v>
      </c>
      <c r="G26" s="28">
        <f>SUM(H26:I26)</f>
        <v>1321</v>
      </c>
      <c r="H26" s="28">
        <v>588</v>
      </c>
      <c r="I26" s="28">
        <v>733</v>
      </c>
      <c r="J26" s="28">
        <f>SUM(K26:L26)</f>
        <v>123</v>
      </c>
      <c r="K26" s="28">
        <v>69</v>
      </c>
      <c r="L26" s="28">
        <v>54</v>
      </c>
      <c r="M26" s="28">
        <v>19</v>
      </c>
      <c r="N26" s="10"/>
    </row>
    <row r="27" spans="1:14" ht="15.75" customHeight="1">
      <c r="A27" s="72" t="s">
        <v>36</v>
      </c>
      <c r="B27" s="20" t="s">
        <v>12</v>
      </c>
      <c r="C27" s="56">
        <f t="shared" ref="C27:M27" si="7">SUM(C28:C29)</f>
        <v>5</v>
      </c>
      <c r="D27" s="57">
        <f t="shared" si="7"/>
        <v>5</v>
      </c>
      <c r="E27" s="57">
        <f t="shared" si="7"/>
        <v>0</v>
      </c>
      <c r="F27" s="57">
        <f t="shared" si="7"/>
        <v>98</v>
      </c>
      <c r="G27" s="57">
        <f t="shared" si="7"/>
        <v>1721</v>
      </c>
      <c r="H27" s="57">
        <f t="shared" si="7"/>
        <v>882</v>
      </c>
      <c r="I27" s="57">
        <f t="shared" si="7"/>
        <v>839</v>
      </c>
      <c r="J27" s="57">
        <f t="shared" si="7"/>
        <v>191</v>
      </c>
      <c r="K27" s="57">
        <f t="shared" si="7"/>
        <v>97</v>
      </c>
      <c r="L27" s="57">
        <f t="shared" si="7"/>
        <v>94</v>
      </c>
      <c r="M27" s="57">
        <f t="shared" si="7"/>
        <v>23</v>
      </c>
      <c r="N27" s="10"/>
    </row>
    <row r="28" spans="1:14" ht="15.75" customHeight="1">
      <c r="A28" s="68"/>
      <c r="B28" s="20" t="s">
        <v>14</v>
      </c>
      <c r="C28" s="54">
        <f>SUM(D28:E28)</f>
        <v>5</v>
      </c>
      <c r="D28" s="27">
        <v>5</v>
      </c>
      <c r="E28" s="27">
        <v>0</v>
      </c>
      <c r="F28" s="27">
        <v>98</v>
      </c>
      <c r="G28" s="27">
        <f>SUM(H28:I28)</f>
        <v>1721</v>
      </c>
      <c r="H28" s="27">
        <v>882</v>
      </c>
      <c r="I28" s="27">
        <v>839</v>
      </c>
      <c r="J28" s="27">
        <f>SUM(K28:L28)</f>
        <v>191</v>
      </c>
      <c r="K28" s="27">
        <v>97</v>
      </c>
      <c r="L28" s="27">
        <v>94</v>
      </c>
      <c r="M28" s="27">
        <v>23</v>
      </c>
      <c r="N28" s="10"/>
    </row>
    <row r="29" spans="1:14" ht="15.75" customHeight="1">
      <c r="A29" s="73"/>
      <c r="B29" s="26" t="s">
        <v>15</v>
      </c>
      <c r="C29" s="55">
        <f>SUM(D29:E29)</f>
        <v>0</v>
      </c>
      <c r="D29" s="28">
        <v>0</v>
      </c>
      <c r="E29" s="28">
        <v>0</v>
      </c>
      <c r="F29" s="28">
        <v>0</v>
      </c>
      <c r="G29" s="28">
        <f>SUM(H29:I29)</f>
        <v>0</v>
      </c>
      <c r="H29" s="28">
        <v>0</v>
      </c>
      <c r="I29" s="28">
        <v>0</v>
      </c>
      <c r="J29" s="28">
        <f>SUM(K29:L29)</f>
        <v>0</v>
      </c>
      <c r="K29" s="28">
        <v>0</v>
      </c>
      <c r="L29" s="28">
        <v>0</v>
      </c>
      <c r="M29" s="28">
        <v>0</v>
      </c>
      <c r="N29" s="10"/>
    </row>
    <row r="30" spans="1:14" ht="15.75" customHeight="1">
      <c r="A30" s="24"/>
      <c r="B30" s="20" t="s">
        <v>12</v>
      </c>
      <c r="C30" s="52">
        <f>SUM(C31:C32)</f>
        <v>96</v>
      </c>
      <c r="D30" s="40">
        <f>SUM(D31:D32)</f>
        <v>91</v>
      </c>
      <c r="E30" s="40">
        <f>SUM(E31:E32)</f>
        <v>5</v>
      </c>
      <c r="F30" s="29" t="s">
        <v>3</v>
      </c>
      <c r="G30" s="40">
        <f t="shared" ref="G30:M30" si="8">SUM(G31:G32)</f>
        <v>52498</v>
      </c>
      <c r="H30" s="40">
        <f t="shared" si="8"/>
        <v>26783</v>
      </c>
      <c r="I30" s="40">
        <f t="shared" si="8"/>
        <v>25715</v>
      </c>
      <c r="J30" s="40">
        <f t="shared" si="8"/>
        <v>4339</v>
      </c>
      <c r="K30" s="40">
        <f t="shared" si="8"/>
        <v>2984</v>
      </c>
      <c r="L30" s="40">
        <f t="shared" si="8"/>
        <v>1355</v>
      </c>
      <c r="M30" s="40">
        <f t="shared" si="8"/>
        <v>1031</v>
      </c>
      <c r="N30" s="10"/>
    </row>
    <row r="31" spans="1:14" ht="15.75" customHeight="1">
      <c r="A31" s="47" t="s">
        <v>37</v>
      </c>
      <c r="B31" s="20" t="s">
        <v>14</v>
      </c>
      <c r="C31" s="54">
        <f>SUM(D31:E31)</f>
        <v>77</v>
      </c>
      <c r="D31" s="27">
        <v>72</v>
      </c>
      <c r="E31" s="27">
        <v>5</v>
      </c>
      <c r="F31" s="30" t="s">
        <v>3</v>
      </c>
      <c r="G31" s="27">
        <f>SUM(H31:I31)</f>
        <v>36067</v>
      </c>
      <c r="H31" s="27">
        <v>18456</v>
      </c>
      <c r="I31" s="27">
        <v>17611</v>
      </c>
      <c r="J31" s="27">
        <f>SUM(K31:L31)</f>
        <v>3258</v>
      </c>
      <c r="K31" s="27">
        <v>2275</v>
      </c>
      <c r="L31" s="27">
        <v>983</v>
      </c>
      <c r="M31" s="27">
        <v>791</v>
      </c>
      <c r="N31" s="10"/>
    </row>
    <row r="32" spans="1:14" ht="15.75" customHeight="1">
      <c r="A32" s="25"/>
      <c r="B32" s="26" t="s">
        <v>15</v>
      </c>
      <c r="C32" s="55">
        <f>SUM(D32:E32)</f>
        <v>19</v>
      </c>
      <c r="D32" s="28">
        <v>19</v>
      </c>
      <c r="E32" s="28">
        <v>0</v>
      </c>
      <c r="F32" s="31" t="s">
        <v>3</v>
      </c>
      <c r="G32" s="28">
        <f>SUM(H32:I32)</f>
        <v>16431</v>
      </c>
      <c r="H32" s="28">
        <v>8327</v>
      </c>
      <c r="I32" s="28">
        <v>8104</v>
      </c>
      <c r="J32" s="28">
        <f>SUM(K32:L32)</f>
        <v>1081</v>
      </c>
      <c r="K32" s="28">
        <v>709</v>
      </c>
      <c r="L32" s="28">
        <v>372</v>
      </c>
      <c r="M32" s="28">
        <v>240</v>
      </c>
      <c r="N32" s="10"/>
    </row>
    <row r="33" spans="1:14" ht="15.75" customHeight="1">
      <c r="A33" s="69" t="s">
        <v>21</v>
      </c>
      <c r="B33" s="32" t="s">
        <v>2</v>
      </c>
      <c r="C33" s="33" t="s">
        <v>47</v>
      </c>
      <c r="D33" s="34" t="s">
        <v>48</v>
      </c>
      <c r="E33" s="27">
        <v>0</v>
      </c>
      <c r="F33" s="30" t="s">
        <v>29</v>
      </c>
      <c r="G33" s="34">
        <v>10539</v>
      </c>
      <c r="H33" s="34">
        <v>3137</v>
      </c>
      <c r="I33" s="34">
        <v>7402</v>
      </c>
      <c r="J33" s="34">
        <v>242</v>
      </c>
      <c r="K33" s="34">
        <v>115</v>
      </c>
      <c r="L33" s="34">
        <v>127</v>
      </c>
      <c r="M33" s="35">
        <v>43</v>
      </c>
      <c r="N33" s="10"/>
    </row>
    <row r="34" spans="1:14" ht="15.75" customHeight="1">
      <c r="A34" s="70"/>
      <c r="B34" s="20" t="s">
        <v>14</v>
      </c>
      <c r="C34" s="36">
        <v>1</v>
      </c>
      <c r="D34" s="37">
        <v>1</v>
      </c>
      <c r="E34" s="27">
        <v>0</v>
      </c>
      <c r="F34" s="30" t="s">
        <v>3</v>
      </c>
      <c r="G34" s="34">
        <v>1255</v>
      </c>
      <c r="H34" s="34">
        <v>560</v>
      </c>
      <c r="I34" s="34">
        <v>695</v>
      </c>
      <c r="J34" s="34">
        <v>28</v>
      </c>
      <c r="K34" s="34">
        <v>19</v>
      </c>
      <c r="L34" s="34">
        <v>9</v>
      </c>
      <c r="M34" s="35">
        <v>3</v>
      </c>
      <c r="N34" s="10"/>
    </row>
    <row r="35" spans="1:14" ht="15.75" customHeight="1">
      <c r="A35" s="71"/>
      <c r="B35" s="26" t="s">
        <v>16</v>
      </c>
      <c r="C35" s="38" t="s">
        <v>50</v>
      </c>
      <c r="D35" s="39" t="s">
        <v>49</v>
      </c>
      <c r="E35" s="28">
        <v>0</v>
      </c>
      <c r="F35" s="31" t="s">
        <v>3</v>
      </c>
      <c r="G35" s="58">
        <f>G33-G34</f>
        <v>9284</v>
      </c>
      <c r="H35" s="58">
        <f t="shared" ref="H35:M35" si="9">H33-H34</f>
        <v>2577</v>
      </c>
      <c r="I35" s="58">
        <f>I33-I34</f>
        <v>6707</v>
      </c>
      <c r="J35" s="58">
        <f t="shared" si="9"/>
        <v>214</v>
      </c>
      <c r="K35" s="58">
        <f t="shared" si="9"/>
        <v>96</v>
      </c>
      <c r="L35" s="58">
        <f t="shared" si="9"/>
        <v>118</v>
      </c>
      <c r="M35" s="59">
        <f t="shared" si="9"/>
        <v>40</v>
      </c>
      <c r="N35" s="10"/>
    </row>
    <row r="36" spans="1:14" ht="15.75" customHeight="1">
      <c r="A36" s="77" t="s">
        <v>32</v>
      </c>
      <c r="B36" s="20" t="s">
        <v>12</v>
      </c>
      <c r="C36" s="52">
        <f t="shared" ref="C36:M36" si="10">SUM(C37:C38)</f>
        <v>1</v>
      </c>
      <c r="D36" s="40">
        <f t="shared" si="10"/>
        <v>1</v>
      </c>
      <c r="E36" s="40">
        <f t="shared" si="10"/>
        <v>0</v>
      </c>
      <c r="F36" s="40">
        <f t="shared" si="10"/>
        <v>12</v>
      </c>
      <c r="G36" s="40">
        <f t="shared" si="10"/>
        <v>813</v>
      </c>
      <c r="H36" s="40">
        <f t="shared" si="10"/>
        <v>379</v>
      </c>
      <c r="I36" s="40">
        <f t="shared" si="10"/>
        <v>434</v>
      </c>
      <c r="J36" s="40">
        <f t="shared" si="10"/>
        <v>61</v>
      </c>
      <c r="K36" s="40">
        <f t="shared" si="10"/>
        <v>38</v>
      </c>
      <c r="L36" s="40">
        <f t="shared" si="10"/>
        <v>23</v>
      </c>
      <c r="M36" s="40">
        <f t="shared" si="10"/>
        <v>9</v>
      </c>
      <c r="N36" s="10"/>
    </row>
    <row r="37" spans="1:14" ht="15.75" customHeight="1">
      <c r="A37" s="78"/>
      <c r="B37" s="20" t="s">
        <v>14</v>
      </c>
      <c r="C37" s="54">
        <f>SUM(D37:E37)</f>
        <v>1</v>
      </c>
      <c r="D37" s="27">
        <v>1</v>
      </c>
      <c r="E37" s="27">
        <v>0</v>
      </c>
      <c r="F37" s="27">
        <v>12</v>
      </c>
      <c r="G37" s="27">
        <f>SUM(H37:I37)</f>
        <v>813</v>
      </c>
      <c r="H37" s="27">
        <v>379</v>
      </c>
      <c r="I37" s="27">
        <v>434</v>
      </c>
      <c r="J37" s="27">
        <f>SUM(K37:L37)</f>
        <v>61</v>
      </c>
      <c r="K37" s="27">
        <v>38</v>
      </c>
      <c r="L37" s="27">
        <v>23</v>
      </c>
      <c r="M37" s="27">
        <v>9</v>
      </c>
      <c r="N37" s="10"/>
    </row>
    <row r="38" spans="1:14" ht="15.75" customHeight="1">
      <c r="A38" s="79"/>
      <c r="B38" s="26" t="s">
        <v>15</v>
      </c>
      <c r="C38" s="55">
        <f>SUM(D38:E38)</f>
        <v>0</v>
      </c>
      <c r="D38" s="28">
        <v>0</v>
      </c>
      <c r="E38" s="28">
        <v>0</v>
      </c>
      <c r="F38" s="28">
        <v>0</v>
      </c>
      <c r="G38" s="28">
        <f>SUM(H38:I38)</f>
        <v>0</v>
      </c>
      <c r="H38" s="28">
        <v>0</v>
      </c>
      <c r="I38" s="28">
        <v>0</v>
      </c>
      <c r="J38" s="28">
        <f>SUM(K38:L38)</f>
        <v>0</v>
      </c>
      <c r="K38" s="28">
        <v>0</v>
      </c>
      <c r="L38" s="28">
        <v>0</v>
      </c>
      <c r="M38" s="28">
        <v>0</v>
      </c>
      <c r="N38" s="10"/>
    </row>
    <row r="39" spans="1:14" ht="15.75" customHeight="1">
      <c r="A39" s="24"/>
      <c r="B39" s="20" t="s">
        <v>12</v>
      </c>
      <c r="C39" s="52">
        <f>SUM(C40:C42)</f>
        <v>30</v>
      </c>
      <c r="D39" s="40">
        <f t="shared" ref="D39:M39" si="11">SUM(D40:D42)</f>
        <v>25</v>
      </c>
      <c r="E39" s="40">
        <f t="shared" si="11"/>
        <v>5</v>
      </c>
      <c r="F39" s="40">
        <f t="shared" si="11"/>
        <v>705</v>
      </c>
      <c r="G39" s="40">
        <f t="shared" si="11"/>
        <v>2918</v>
      </c>
      <c r="H39" s="40">
        <f t="shared" si="11"/>
        <v>1942</v>
      </c>
      <c r="I39" s="40">
        <f t="shared" si="11"/>
        <v>976</v>
      </c>
      <c r="J39" s="40">
        <f t="shared" si="11"/>
        <v>1775</v>
      </c>
      <c r="K39" s="40">
        <f t="shared" si="11"/>
        <v>730</v>
      </c>
      <c r="L39" s="40">
        <f t="shared" si="11"/>
        <v>1045</v>
      </c>
      <c r="M39" s="40">
        <f t="shared" si="11"/>
        <v>322</v>
      </c>
      <c r="N39" s="10"/>
    </row>
    <row r="40" spans="1:14" ht="15.75" customHeight="1">
      <c r="A40" s="47" t="s">
        <v>22</v>
      </c>
      <c r="B40" s="20" t="s">
        <v>13</v>
      </c>
      <c r="C40" s="54">
        <f>SUM(D40:E40)</f>
        <v>1</v>
      </c>
      <c r="D40" s="27">
        <v>1</v>
      </c>
      <c r="E40" s="27">
        <v>0</v>
      </c>
      <c r="F40" s="27">
        <v>9</v>
      </c>
      <c r="G40" s="27">
        <f>SUM(H40:I40)</f>
        <v>53</v>
      </c>
      <c r="H40" s="27">
        <v>41</v>
      </c>
      <c r="I40" s="27">
        <v>12</v>
      </c>
      <c r="J40" s="27">
        <f>SUM(K40:L40)</f>
        <v>32</v>
      </c>
      <c r="K40" s="27">
        <v>16</v>
      </c>
      <c r="L40" s="27">
        <v>16</v>
      </c>
      <c r="M40" s="27">
        <v>0</v>
      </c>
      <c r="N40" s="10"/>
    </row>
    <row r="41" spans="1:14" ht="15.75" customHeight="1">
      <c r="A41" s="47" t="s">
        <v>30</v>
      </c>
      <c r="B41" s="20" t="s">
        <v>14</v>
      </c>
      <c r="C41" s="54">
        <f>SUM(D41:E41)</f>
        <v>27</v>
      </c>
      <c r="D41" s="27">
        <v>22</v>
      </c>
      <c r="E41" s="27">
        <v>5</v>
      </c>
      <c r="F41" s="40">
        <v>675</v>
      </c>
      <c r="G41" s="27">
        <f>SUM(H41:I41)</f>
        <v>2700</v>
      </c>
      <c r="H41" s="27">
        <v>1843</v>
      </c>
      <c r="I41" s="27">
        <v>857</v>
      </c>
      <c r="J41" s="27">
        <f>SUM(K41:L41)</f>
        <v>1702</v>
      </c>
      <c r="K41" s="27">
        <v>698</v>
      </c>
      <c r="L41" s="27">
        <v>1004</v>
      </c>
      <c r="M41" s="27">
        <v>305</v>
      </c>
      <c r="N41" s="10"/>
    </row>
    <row r="42" spans="1:14" ht="15.75" customHeight="1">
      <c r="A42" s="25"/>
      <c r="B42" s="26" t="s">
        <v>15</v>
      </c>
      <c r="C42" s="55">
        <f>SUM(D42:E42)</f>
        <v>2</v>
      </c>
      <c r="D42" s="28">
        <v>2</v>
      </c>
      <c r="E42" s="28">
        <v>0</v>
      </c>
      <c r="F42" s="28">
        <v>21</v>
      </c>
      <c r="G42" s="28">
        <f>SUM(H42:I42)</f>
        <v>165</v>
      </c>
      <c r="H42" s="28">
        <v>58</v>
      </c>
      <c r="I42" s="28">
        <v>107</v>
      </c>
      <c r="J42" s="28">
        <f>SUM(K42:L42)</f>
        <v>41</v>
      </c>
      <c r="K42" s="28">
        <v>16</v>
      </c>
      <c r="L42" s="28">
        <v>25</v>
      </c>
      <c r="M42" s="28">
        <v>17</v>
      </c>
      <c r="N42" s="10"/>
    </row>
    <row r="43" spans="1:14" ht="15.75" customHeight="1">
      <c r="A43" s="24"/>
      <c r="B43" s="20" t="s">
        <v>12</v>
      </c>
      <c r="C43" s="52">
        <f>SUM(C44:C46)</f>
        <v>186</v>
      </c>
      <c r="D43" s="40">
        <f t="shared" ref="D43:M43" si="12">SUM(D44:D46)</f>
        <v>186</v>
      </c>
      <c r="E43" s="40">
        <f t="shared" si="12"/>
        <v>0</v>
      </c>
      <c r="F43" s="40">
        <f t="shared" si="12"/>
        <v>859</v>
      </c>
      <c r="G43" s="40">
        <f t="shared" si="12"/>
        <v>14946</v>
      </c>
      <c r="H43" s="40">
        <f t="shared" si="12"/>
        <v>7484</v>
      </c>
      <c r="I43" s="40">
        <f t="shared" si="12"/>
        <v>7462</v>
      </c>
      <c r="J43" s="40">
        <f t="shared" si="12"/>
        <v>1791</v>
      </c>
      <c r="K43" s="40">
        <f t="shared" si="12"/>
        <v>128</v>
      </c>
      <c r="L43" s="40">
        <f t="shared" si="12"/>
        <v>1663</v>
      </c>
      <c r="M43" s="40">
        <f t="shared" si="12"/>
        <v>332</v>
      </c>
      <c r="N43" s="10"/>
    </row>
    <row r="44" spans="1:14" ht="15.75" customHeight="1">
      <c r="A44" s="68" t="s">
        <v>23</v>
      </c>
      <c r="B44" s="20" t="s">
        <v>13</v>
      </c>
      <c r="C44" s="54">
        <f>SUM(D44:E44)</f>
        <v>1</v>
      </c>
      <c r="D44" s="27">
        <v>1</v>
      </c>
      <c r="E44" s="27">
        <v>0</v>
      </c>
      <c r="F44" s="27">
        <v>5</v>
      </c>
      <c r="G44" s="27">
        <f>SUM(H44:I44)</f>
        <v>99</v>
      </c>
      <c r="H44" s="27">
        <v>47</v>
      </c>
      <c r="I44" s="27">
        <v>52</v>
      </c>
      <c r="J44" s="27">
        <f>SUM(K44:L44)</f>
        <v>7</v>
      </c>
      <c r="K44" s="27">
        <v>1</v>
      </c>
      <c r="L44" s="27">
        <v>6</v>
      </c>
      <c r="M44" s="27">
        <v>0</v>
      </c>
      <c r="N44" s="10"/>
    </row>
    <row r="45" spans="1:14" ht="15.75" customHeight="1">
      <c r="A45" s="68"/>
      <c r="B45" s="20" t="s">
        <v>14</v>
      </c>
      <c r="C45" s="54">
        <f>SUM(D45:E45)</f>
        <v>50</v>
      </c>
      <c r="D45" s="27">
        <v>50</v>
      </c>
      <c r="E45" s="27">
        <v>0</v>
      </c>
      <c r="F45" s="27">
        <v>120</v>
      </c>
      <c r="G45" s="27">
        <f>SUM(H45:I45)</f>
        <v>1289</v>
      </c>
      <c r="H45" s="27">
        <v>664</v>
      </c>
      <c r="I45" s="27">
        <v>625</v>
      </c>
      <c r="J45" s="27">
        <f>SUM(K45:L45)</f>
        <v>284</v>
      </c>
      <c r="K45" s="27">
        <v>30</v>
      </c>
      <c r="L45" s="27">
        <v>254</v>
      </c>
      <c r="M45" s="27">
        <v>25</v>
      </c>
      <c r="N45" s="10"/>
    </row>
    <row r="46" spans="1:14" ht="15.75" customHeight="1">
      <c r="A46" s="25"/>
      <c r="B46" s="26" t="s">
        <v>15</v>
      </c>
      <c r="C46" s="55">
        <f>SUM(D46:E46)</f>
        <v>135</v>
      </c>
      <c r="D46" s="28">
        <v>135</v>
      </c>
      <c r="E46" s="28">
        <v>0</v>
      </c>
      <c r="F46" s="28">
        <v>734</v>
      </c>
      <c r="G46" s="28">
        <f>SUM(H46:I46)</f>
        <v>13558</v>
      </c>
      <c r="H46" s="28">
        <v>6773</v>
      </c>
      <c r="I46" s="28">
        <v>6785</v>
      </c>
      <c r="J46" s="28">
        <f>SUM(K46:L46)</f>
        <v>1500</v>
      </c>
      <c r="K46" s="28">
        <v>97</v>
      </c>
      <c r="L46" s="28">
        <v>1403</v>
      </c>
      <c r="M46" s="28">
        <v>307</v>
      </c>
      <c r="N46" s="10"/>
    </row>
    <row r="47" spans="1:14" ht="15.75" customHeight="1">
      <c r="A47" s="72" t="s">
        <v>28</v>
      </c>
      <c r="B47" s="20" t="s">
        <v>12</v>
      </c>
      <c r="C47" s="52">
        <f>SUM(C48:C49)</f>
        <v>130</v>
      </c>
      <c r="D47" s="40">
        <f t="shared" ref="D47:M47" si="13">SUM(D48:D49)</f>
        <v>130</v>
      </c>
      <c r="E47" s="40">
        <f t="shared" si="13"/>
        <v>0</v>
      </c>
      <c r="F47" s="40">
        <f t="shared" si="13"/>
        <v>523</v>
      </c>
      <c r="G47" s="40">
        <f t="shared" si="13"/>
        <v>14508</v>
      </c>
      <c r="H47" s="40">
        <f>SUM(H48:H49)</f>
        <v>7394</v>
      </c>
      <c r="I47" s="40">
        <f>SUM(I48:I49)</f>
        <v>7114</v>
      </c>
      <c r="J47" s="40">
        <f t="shared" si="13"/>
        <v>2999</v>
      </c>
      <c r="K47" s="40">
        <f t="shared" si="13"/>
        <v>197</v>
      </c>
      <c r="L47" s="40">
        <f t="shared" si="13"/>
        <v>2802</v>
      </c>
      <c r="M47" s="40">
        <f t="shared" si="13"/>
        <v>506</v>
      </c>
      <c r="N47" s="10"/>
    </row>
    <row r="48" spans="1:14" ht="15.75" customHeight="1">
      <c r="A48" s="75"/>
      <c r="B48" s="20" t="s">
        <v>14</v>
      </c>
      <c r="C48" s="54">
        <f>SUM(D48:E48)</f>
        <v>8</v>
      </c>
      <c r="D48" s="27">
        <v>8</v>
      </c>
      <c r="E48" s="27">
        <v>0</v>
      </c>
      <c r="F48" s="27">
        <v>33</v>
      </c>
      <c r="G48" s="40">
        <f>SUM(H48:I48)</f>
        <v>694</v>
      </c>
      <c r="H48" s="27">
        <v>342</v>
      </c>
      <c r="I48" s="27">
        <v>352</v>
      </c>
      <c r="J48" s="27">
        <f>SUM(K48:L48)</f>
        <v>177</v>
      </c>
      <c r="K48" s="27">
        <v>19</v>
      </c>
      <c r="L48" s="27">
        <v>158</v>
      </c>
      <c r="M48" s="27">
        <v>37</v>
      </c>
      <c r="N48" s="10"/>
    </row>
    <row r="49" spans="1:15" ht="15.75" customHeight="1">
      <c r="A49" s="76"/>
      <c r="B49" s="26" t="s">
        <v>15</v>
      </c>
      <c r="C49" s="55">
        <f>SUM(D49:E49)</f>
        <v>122</v>
      </c>
      <c r="D49" s="28">
        <v>122</v>
      </c>
      <c r="E49" s="28">
        <v>0</v>
      </c>
      <c r="F49" s="28">
        <v>490</v>
      </c>
      <c r="G49" s="41">
        <f>SUM(H49:I49)</f>
        <v>13814</v>
      </c>
      <c r="H49" s="28">
        <v>7052</v>
      </c>
      <c r="I49" s="28">
        <v>6762</v>
      </c>
      <c r="J49" s="28">
        <f>SUM(K49:L49)</f>
        <v>2822</v>
      </c>
      <c r="K49" s="28">
        <v>178</v>
      </c>
      <c r="L49" s="28">
        <v>2644</v>
      </c>
      <c r="M49" s="28">
        <v>469</v>
      </c>
      <c r="N49" s="10"/>
    </row>
    <row r="50" spans="1:15" ht="15.75" customHeight="1">
      <c r="A50" s="24"/>
      <c r="B50" s="20" t="s">
        <v>12</v>
      </c>
      <c r="C50" s="52">
        <f>SUM(C51:C52)</f>
        <v>65</v>
      </c>
      <c r="D50" s="40">
        <f>SUM(D51:D52)</f>
        <v>65</v>
      </c>
      <c r="E50" s="40">
        <f>SUM(E51:E52)</f>
        <v>0</v>
      </c>
      <c r="F50" s="29" t="s">
        <v>3</v>
      </c>
      <c r="G50" s="40">
        <f t="shared" ref="G50:M50" si="14">SUM(G51:G52)</f>
        <v>16579</v>
      </c>
      <c r="H50" s="40">
        <f t="shared" si="14"/>
        <v>7525</v>
      </c>
      <c r="I50" s="40">
        <f t="shared" si="14"/>
        <v>9054</v>
      </c>
      <c r="J50" s="40">
        <f t="shared" si="14"/>
        <v>889</v>
      </c>
      <c r="K50" s="40">
        <f t="shared" si="14"/>
        <v>467</v>
      </c>
      <c r="L50" s="40">
        <f t="shared" si="14"/>
        <v>422</v>
      </c>
      <c r="M50" s="40">
        <f t="shared" si="14"/>
        <v>315</v>
      </c>
      <c r="N50" s="10"/>
    </row>
    <row r="51" spans="1:15" ht="15.75" customHeight="1">
      <c r="A51" s="47" t="s">
        <v>24</v>
      </c>
      <c r="B51" s="20" t="s">
        <v>14</v>
      </c>
      <c r="C51" s="54">
        <f>SUM(D51:E51)</f>
        <v>2</v>
      </c>
      <c r="D51" s="27">
        <v>2</v>
      </c>
      <c r="E51" s="27">
        <v>0</v>
      </c>
      <c r="F51" s="30" t="s">
        <v>3</v>
      </c>
      <c r="G51" s="27">
        <f>SUM(H51:I51)</f>
        <v>147</v>
      </c>
      <c r="H51" s="27">
        <v>76</v>
      </c>
      <c r="I51" s="27">
        <v>71</v>
      </c>
      <c r="J51" s="27">
        <f>SUM(K51:L51)</f>
        <v>38</v>
      </c>
      <c r="K51" s="27">
        <v>21</v>
      </c>
      <c r="L51" s="27">
        <v>17</v>
      </c>
      <c r="M51" s="27">
        <v>14</v>
      </c>
    </row>
    <row r="52" spans="1:15" ht="15.75" customHeight="1">
      <c r="A52" s="25"/>
      <c r="B52" s="26" t="s">
        <v>15</v>
      </c>
      <c r="C52" s="55">
        <f>SUM(D52:E52)</f>
        <v>63</v>
      </c>
      <c r="D52" s="28">
        <v>63</v>
      </c>
      <c r="E52" s="28">
        <v>0</v>
      </c>
      <c r="F52" s="31" t="s">
        <v>3</v>
      </c>
      <c r="G52" s="28">
        <f>SUM(H52:I52)</f>
        <v>16432</v>
      </c>
      <c r="H52" s="28">
        <v>7449</v>
      </c>
      <c r="I52" s="28">
        <v>8983</v>
      </c>
      <c r="J52" s="28">
        <f>SUM(K52:L52)</f>
        <v>851</v>
      </c>
      <c r="K52" s="28">
        <v>446</v>
      </c>
      <c r="L52" s="28">
        <v>405</v>
      </c>
      <c r="M52" s="28">
        <v>301</v>
      </c>
      <c r="N52" s="10"/>
    </row>
    <row r="53" spans="1:15" ht="15.75" customHeight="1">
      <c r="A53" s="74" t="s">
        <v>31</v>
      </c>
      <c r="B53" s="20" t="s">
        <v>12</v>
      </c>
      <c r="C53" s="52">
        <f>SUM(C54:C54)</f>
        <v>20</v>
      </c>
      <c r="D53" s="40">
        <f>SUM(D54:D54)</f>
        <v>20</v>
      </c>
      <c r="E53" s="40">
        <v>0</v>
      </c>
      <c r="F53" s="29" t="s">
        <v>3</v>
      </c>
      <c r="G53" s="40">
        <f t="shared" ref="G53:M53" si="15">SUM(G54:G54)</f>
        <v>1850</v>
      </c>
      <c r="H53" s="40">
        <f t="shared" si="15"/>
        <v>1019</v>
      </c>
      <c r="I53" s="40">
        <f t="shared" si="15"/>
        <v>831</v>
      </c>
      <c r="J53" s="40">
        <f t="shared" si="15"/>
        <v>113</v>
      </c>
      <c r="K53" s="40">
        <f t="shared" si="15"/>
        <v>33</v>
      </c>
      <c r="L53" s="40">
        <f t="shared" si="15"/>
        <v>80</v>
      </c>
      <c r="M53" s="40">
        <f t="shared" si="15"/>
        <v>48</v>
      </c>
      <c r="N53" s="10"/>
    </row>
    <row r="54" spans="1:15" ht="15.75" customHeight="1">
      <c r="A54" s="73"/>
      <c r="B54" s="26" t="s">
        <v>15</v>
      </c>
      <c r="C54" s="55">
        <f>SUM(D54:E54)</f>
        <v>20</v>
      </c>
      <c r="D54" s="28">
        <v>20</v>
      </c>
      <c r="E54" s="28">
        <v>0</v>
      </c>
      <c r="F54" s="31" t="s">
        <v>3</v>
      </c>
      <c r="G54" s="28">
        <f>SUM(H54:I54)</f>
        <v>1850</v>
      </c>
      <c r="H54" s="41">
        <v>1019</v>
      </c>
      <c r="I54" s="41">
        <v>831</v>
      </c>
      <c r="J54" s="28">
        <f>SUM(K54:L54)</f>
        <v>113</v>
      </c>
      <c r="K54" s="41">
        <v>33</v>
      </c>
      <c r="L54" s="41">
        <v>80</v>
      </c>
      <c r="M54" s="41">
        <v>48</v>
      </c>
    </row>
    <row r="55" spans="1:15" s="17" customFormat="1" ht="15.75" customHeight="1">
      <c r="A55" s="42" t="s">
        <v>25</v>
      </c>
      <c r="B55" s="43" t="s">
        <v>40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</row>
    <row r="56" spans="1:15" ht="15.75" customHeight="1">
      <c r="A56" s="44" t="s">
        <v>26</v>
      </c>
      <c r="B56" s="45" t="s">
        <v>41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13"/>
      <c r="O56" s="13"/>
    </row>
    <row r="57" spans="1:15" ht="15.75" customHeight="1">
      <c r="A57" s="44" t="s">
        <v>27</v>
      </c>
      <c r="B57" s="45" t="s">
        <v>42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6"/>
      <c r="N57" s="13"/>
      <c r="O57" s="13"/>
    </row>
    <row r="59" spans="1:15" ht="13.5" customHeight="1">
      <c r="M59" s="60"/>
    </row>
  </sheetData>
  <mergeCells count="13">
    <mergeCell ref="A53:A54"/>
    <mergeCell ref="A44:A45"/>
    <mergeCell ref="A47:A49"/>
    <mergeCell ref="A36:A38"/>
    <mergeCell ref="A16:A17"/>
    <mergeCell ref="A20:A21"/>
    <mergeCell ref="A24:A25"/>
    <mergeCell ref="A3:B4"/>
    <mergeCell ref="A1:M1"/>
    <mergeCell ref="F3:F4"/>
    <mergeCell ref="A12:A13"/>
    <mergeCell ref="A33:A35"/>
    <mergeCell ref="A27:A29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86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2024-02-28T11:01:36Z</dcterms:created>
  <dcterms:modified xsi:type="dcterms:W3CDTF">2025-12-05T10:28:38Z</dcterms:modified>
</cp:coreProperties>
</file>