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★R8\01名簿更新通知\CMS掲載用データ\"/>
    </mc:Choice>
  </mc:AlternateContent>
  <xr:revisionPtr revIDLastSave="0" documentId="13_ncr:1_{85F9502E-5B23-4430-89FF-295832D35C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２" sheetId="1" r:id="rId1"/>
    <sheet name="学校一覧" sheetId="2" r:id="rId2"/>
  </sheets>
  <definedNames>
    <definedName name="_xlnm._FilterDatabase" localSheetId="1" hidden="1">学校一覧!$A$2:$C$2</definedName>
    <definedName name="_xlnm.Print_Area" localSheetId="0">別紙２!$A$1:$U$50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P39" i="1" l="1"/>
  <c r="P37" i="1"/>
  <c r="P26" i="1"/>
  <c r="P24" i="1"/>
  <c r="P12" i="1"/>
  <c r="M12" i="1" l="1"/>
  <c r="P35" i="1"/>
  <c r="P33" i="1"/>
  <c r="P22" i="1"/>
  <c r="P20" i="1"/>
  <c r="S42" i="1"/>
  <c r="P42" i="1"/>
  <c r="P29" i="1"/>
  <c r="P16" i="1"/>
  <c r="S44" i="1"/>
  <c r="P44" i="1"/>
  <c r="P31" i="1"/>
  <c r="P18" i="1"/>
  <c r="P14" i="1"/>
  <c r="S31" i="1"/>
  <c r="S40" i="1" s="1"/>
  <c r="F46" i="1"/>
  <c r="F40" i="1"/>
  <c r="F27" i="1"/>
  <c r="D40" i="1"/>
  <c r="S29" i="1"/>
  <c r="M29" i="1"/>
  <c r="M24" i="1"/>
  <c r="S16" i="1"/>
  <c r="M20" i="1"/>
  <c r="M42" i="1"/>
  <c r="M37" i="1"/>
  <c r="M33" i="1"/>
  <c r="M16" i="1"/>
  <c r="S12" i="1"/>
  <c r="M14" i="1"/>
  <c r="D27" i="1"/>
  <c r="H44" i="1"/>
  <c r="H39" i="1"/>
  <c r="H35" i="1"/>
  <c r="H31" i="1"/>
  <c r="H26" i="1"/>
  <c r="H22" i="1"/>
  <c r="H18" i="1"/>
  <c r="H14" i="1"/>
  <c r="S14" i="1"/>
  <c r="S18" i="1"/>
  <c r="S27" i="1"/>
  <c r="M18" i="1"/>
  <c r="M22" i="1"/>
  <c r="M26" i="1"/>
  <c r="M31" i="1"/>
  <c r="M35" i="1"/>
  <c r="M39" i="1"/>
  <c r="M44" i="1"/>
  <c r="M40" i="1" l="1"/>
  <c r="P40" i="1"/>
  <c r="F47" i="1"/>
  <c r="S47" i="1"/>
  <c r="H40" i="1"/>
  <c r="D45" i="1"/>
  <c r="M27" i="1"/>
  <c r="P27" i="1"/>
  <c r="P47" i="1" s="1"/>
  <c r="H27" i="1"/>
  <c r="S46" i="1"/>
  <c r="P46" i="1"/>
  <c r="M46" i="1"/>
  <c r="M47" i="1" l="1"/>
  <c r="H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T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<sst xmlns="http://schemas.openxmlformats.org/spreadsheetml/2006/main" count="176" uniqueCount="85">
  <si>
    <t xml:space="preserve"> 学　校　名</t>
    <rPh sb="1" eb="2">
      <t>ガク</t>
    </rPh>
    <rPh sb="3" eb="4">
      <t>コウ</t>
    </rPh>
    <rPh sb="5" eb="6">
      <t>メイ</t>
    </rPh>
    <phoneticPr fontId="3"/>
  </si>
  <si>
    <t xml:space="preserve"> 所属コード</t>
    <rPh sb="1" eb="3">
      <t>ショゾク</t>
    </rPh>
    <phoneticPr fontId="3"/>
  </si>
  <si>
    <t>　　　　　</t>
    <phoneticPr fontId="3"/>
  </si>
  <si>
    <t>区分</t>
    <rPh sb="0" eb="2">
      <t>クブン</t>
    </rPh>
    <phoneticPr fontId="3"/>
  </si>
  <si>
    <t>在籍者数</t>
    <rPh sb="0" eb="3">
      <t>ザイセキシャ</t>
    </rPh>
    <rPh sb="3" eb="4">
      <t>スウ</t>
    </rPh>
    <phoneticPr fontId="3"/>
  </si>
  <si>
    <t>未加入者数</t>
    <rPh sb="0" eb="3">
      <t>ミカニュウ</t>
    </rPh>
    <rPh sb="3" eb="4">
      <t>シャ</t>
    </rPh>
    <rPh sb="4" eb="5">
      <t>スウ</t>
    </rPh>
    <phoneticPr fontId="3"/>
  </si>
  <si>
    <t>掛金単価</t>
    <rPh sb="0" eb="1">
      <t>カ</t>
    </rPh>
    <rPh sb="1" eb="2">
      <t>キン</t>
    </rPh>
    <rPh sb="2" eb="4">
      <t>タンカ</t>
    </rPh>
    <phoneticPr fontId="3"/>
  </si>
  <si>
    <t>掛金合計</t>
    <rPh sb="0" eb="1">
      <t>カ</t>
    </rPh>
    <rPh sb="1" eb="2">
      <t>キン</t>
    </rPh>
    <rPh sb="2" eb="4">
      <t>ゴウケイ</t>
    </rPh>
    <phoneticPr fontId="3"/>
  </si>
  <si>
    <t>課程別</t>
    <rPh sb="0" eb="2">
      <t>カテイ</t>
    </rPh>
    <rPh sb="2" eb="3">
      <t>ベツ</t>
    </rPh>
    <phoneticPr fontId="3"/>
  </si>
  <si>
    <t>a　　（人）</t>
    <rPh sb="4" eb="5">
      <t>ヒト</t>
    </rPh>
    <phoneticPr fontId="3"/>
  </si>
  <si>
    <t>ｂ　　（人）</t>
    <rPh sb="4" eb="5">
      <t>ヒト</t>
    </rPh>
    <phoneticPr fontId="3"/>
  </si>
  <si>
    <t>（人）</t>
    <rPh sb="1" eb="2">
      <t>ニン</t>
    </rPh>
    <phoneticPr fontId="3"/>
  </si>
  <si>
    <t>ｃ　（人）</t>
    <rPh sb="3" eb="4">
      <t>ヒト</t>
    </rPh>
    <phoneticPr fontId="3"/>
  </si>
  <si>
    <t>県</t>
    <rPh sb="0" eb="1">
      <t>ケン</t>
    </rPh>
    <phoneticPr fontId="3"/>
  </si>
  <si>
    <t>保　護　者</t>
    <rPh sb="0" eb="1">
      <t>ホ</t>
    </rPh>
    <rPh sb="2" eb="3">
      <t>ユズル</t>
    </rPh>
    <rPh sb="4" eb="5">
      <t>モノ</t>
    </rPh>
    <phoneticPr fontId="3"/>
  </si>
  <si>
    <t>小学部</t>
    <rPh sb="0" eb="3">
      <t>ショウガクブ</t>
    </rPh>
    <phoneticPr fontId="3"/>
  </si>
  <si>
    <t>一般児童</t>
    <rPh sb="0" eb="2">
      <t>イッパン</t>
    </rPh>
    <rPh sb="2" eb="4">
      <t>ジドウ</t>
    </rPh>
    <phoneticPr fontId="3"/>
  </si>
  <si>
    <t>要保護児童</t>
    <rPh sb="0" eb="1">
      <t>ヨウ</t>
    </rPh>
    <rPh sb="1" eb="3">
      <t>ホゴ</t>
    </rPh>
    <rPh sb="3" eb="5">
      <t>ジドウ</t>
    </rPh>
    <phoneticPr fontId="3"/>
  </si>
  <si>
    <t>準要保護児童</t>
    <rPh sb="0" eb="1">
      <t>ジュン</t>
    </rPh>
    <rPh sb="1" eb="2">
      <t>ヨウ</t>
    </rPh>
    <rPh sb="2" eb="4">
      <t>ホゴ</t>
    </rPh>
    <rPh sb="4" eb="6">
      <t>ジドウ</t>
    </rPh>
    <phoneticPr fontId="3"/>
  </si>
  <si>
    <t>小学部計</t>
    <rPh sb="0" eb="3">
      <t>ショウガクブ</t>
    </rPh>
    <rPh sb="3" eb="4">
      <t>ケイ</t>
    </rPh>
    <phoneticPr fontId="3"/>
  </si>
  <si>
    <t>中学部・中学校</t>
    <rPh sb="0" eb="3">
      <t>チュウガクブ</t>
    </rPh>
    <rPh sb="4" eb="5">
      <t>チュウ</t>
    </rPh>
    <rPh sb="5" eb="7">
      <t>ガッコウ</t>
    </rPh>
    <phoneticPr fontId="3"/>
  </si>
  <si>
    <t>一般生徒</t>
    <rPh sb="0" eb="2">
      <t>イッパン</t>
    </rPh>
    <rPh sb="2" eb="4">
      <t>セイト</t>
    </rPh>
    <phoneticPr fontId="3"/>
  </si>
  <si>
    <t>要保護生徒</t>
    <rPh sb="0" eb="1">
      <t>ヨウ</t>
    </rPh>
    <rPh sb="1" eb="3">
      <t>ホゴ</t>
    </rPh>
    <rPh sb="3" eb="4">
      <t>セイ</t>
    </rPh>
    <rPh sb="4" eb="5">
      <t>ト</t>
    </rPh>
    <phoneticPr fontId="3"/>
  </si>
  <si>
    <t>準要保護生徒</t>
    <rPh sb="0" eb="1">
      <t>ジュン</t>
    </rPh>
    <rPh sb="1" eb="2">
      <t>ヨウ</t>
    </rPh>
    <rPh sb="2" eb="4">
      <t>ホゴ</t>
    </rPh>
    <rPh sb="4" eb="5">
      <t>セイ</t>
    </rPh>
    <rPh sb="5" eb="6">
      <t>ト</t>
    </rPh>
    <phoneticPr fontId="3"/>
  </si>
  <si>
    <t>中学部・中学校計</t>
    <rPh sb="0" eb="3">
      <t>チュウガクブ</t>
    </rPh>
    <rPh sb="4" eb="7">
      <t>チュウガッコウ</t>
    </rPh>
    <rPh sb="7" eb="8">
      <t>ケイ</t>
    </rPh>
    <phoneticPr fontId="3"/>
  </si>
  <si>
    <t>合　　　　計</t>
    <rPh sb="0" eb="1">
      <t>ゴウ</t>
    </rPh>
    <rPh sb="5" eb="6">
      <t>ケイ</t>
    </rPh>
    <phoneticPr fontId="3"/>
  </si>
  <si>
    <t>b×ｃ（円）</t>
    <phoneticPr fontId="3"/>
  </si>
  <si>
    <t>別紙２</t>
    <rPh sb="0" eb="2">
      <t>ベッシ</t>
    </rPh>
    <phoneticPr fontId="3"/>
  </si>
  <si>
    <t>加入者数</t>
    <rPh sb="0" eb="3">
      <t>カニュウシャ</t>
    </rPh>
    <rPh sb="3" eb="4">
      <t>スウ</t>
    </rPh>
    <phoneticPr fontId="3"/>
  </si>
  <si>
    <t xml:space="preserve"> 担当者　職・氏名</t>
    <rPh sb="1" eb="2">
      <t>タン</t>
    </rPh>
    <rPh sb="2" eb="3">
      <t>トウ</t>
    </rPh>
    <rPh sb="3" eb="4">
      <t>シャ</t>
    </rPh>
    <rPh sb="5" eb="6">
      <t>ショク</t>
    </rPh>
    <rPh sb="7" eb="9">
      <t>シメイ</t>
    </rPh>
    <phoneticPr fontId="3"/>
  </si>
  <si>
    <t>高等部</t>
    <rPh sb="0" eb="3">
      <t>コウトウブ</t>
    </rPh>
    <phoneticPr fontId="3"/>
  </si>
  <si>
    <t>幼稚部</t>
    <rPh sb="0" eb="3">
      <t>ヨウチブ</t>
    </rPh>
    <phoneticPr fontId="3"/>
  </si>
  <si>
    <t>備考</t>
    <rPh sb="0" eb="2">
      <t>ビコウ</t>
    </rPh>
    <phoneticPr fontId="3"/>
  </si>
  <si>
    <t xml:space="preserve"> T　E　L</t>
    <phoneticPr fontId="3"/>
  </si>
  <si>
    <t>中途加入者</t>
    <rPh sb="0" eb="2">
      <t>チュウト</t>
    </rPh>
    <rPh sb="2" eb="5">
      <t>カニュウシャ</t>
    </rPh>
    <phoneticPr fontId="3"/>
  </si>
  <si>
    <t>（</t>
    <phoneticPr fontId="3"/>
  </si>
  <si>
    <t>）</t>
    <phoneticPr fontId="3"/>
  </si>
  <si>
    <t>中途加入除く合計</t>
    <rPh sb="0" eb="2">
      <t>チュウト</t>
    </rPh>
    <rPh sb="2" eb="4">
      <t>カニュウ</t>
    </rPh>
    <rPh sb="4" eb="5">
      <t>ノゾ</t>
    </rPh>
    <rPh sb="6" eb="8">
      <t>ゴウケイ</t>
    </rPh>
    <phoneticPr fontId="3"/>
  </si>
  <si>
    <t>・・・学校入力欄</t>
    <rPh sb="3" eb="5">
      <t>ガッコウ</t>
    </rPh>
    <rPh sb="5" eb="8">
      <t>ニュウリョクラン</t>
    </rPh>
    <phoneticPr fontId="3"/>
  </si>
  <si>
    <t>中途加入分（ｂ×75）</t>
    <rPh sb="0" eb="2">
      <t>チュウト</t>
    </rPh>
    <rPh sb="2" eb="4">
      <t>カニュウ</t>
    </rPh>
    <rPh sb="4" eb="5">
      <t>ブン</t>
    </rPh>
    <phoneticPr fontId="3"/>
  </si>
  <si>
    <t>中途加入分（ｂ×475）</t>
    <rPh sb="0" eb="2">
      <t>チュウト</t>
    </rPh>
    <rPh sb="2" eb="4">
      <t>カニュウ</t>
    </rPh>
    <rPh sb="4" eb="5">
      <t>ブン</t>
    </rPh>
    <phoneticPr fontId="3"/>
  </si>
  <si>
    <t>中途加入分（ｂ×395）</t>
    <rPh sb="0" eb="2">
      <t>チュウト</t>
    </rPh>
    <rPh sb="2" eb="4">
      <t>カニュウ</t>
    </rPh>
    <rPh sb="4" eb="5">
      <t>ブン</t>
    </rPh>
    <phoneticPr fontId="3"/>
  </si>
  <si>
    <t>中途加入分（ｂ×1,770）</t>
    <rPh sb="0" eb="2">
      <t>チュウト</t>
    </rPh>
    <rPh sb="2" eb="4">
      <t>カニュウ</t>
    </rPh>
    <rPh sb="4" eb="5">
      <t>ブン</t>
    </rPh>
    <phoneticPr fontId="3"/>
  </si>
  <si>
    <t>中途加入分（ｂ×210）</t>
    <rPh sb="0" eb="2">
      <t>チュウト</t>
    </rPh>
    <rPh sb="2" eb="4">
      <t>カニュウ</t>
    </rPh>
    <rPh sb="4" eb="5">
      <t>ブン</t>
    </rPh>
    <phoneticPr fontId="3"/>
  </si>
  <si>
    <t>中途加入分（ｂ×460）</t>
    <rPh sb="0" eb="2">
      <t>チュウト</t>
    </rPh>
    <rPh sb="2" eb="4">
      <t>カニュウ</t>
    </rPh>
    <rPh sb="4" eb="5">
      <t>ブン</t>
    </rPh>
    <phoneticPr fontId="3"/>
  </si>
  <si>
    <t>（注１）　在籍者数は「5月1日において在籍する児童生徒の数」を記入すること。</t>
    <rPh sb="5" eb="8">
      <t>ザイセキシャ</t>
    </rPh>
    <rPh sb="8" eb="9">
      <t>スウ</t>
    </rPh>
    <rPh sb="12" eb="13">
      <t>ガツ</t>
    </rPh>
    <rPh sb="14" eb="15">
      <t>ニチ</t>
    </rPh>
    <rPh sb="19" eb="21">
      <t>ザイセキ</t>
    </rPh>
    <rPh sb="23" eb="25">
      <t>ジドウ</t>
    </rPh>
    <rPh sb="25" eb="27">
      <t>セイト</t>
    </rPh>
    <rPh sb="28" eb="29">
      <t>カズ</t>
    </rPh>
    <rPh sb="31" eb="33">
      <t>キニュウ</t>
    </rPh>
    <phoneticPr fontId="3"/>
  </si>
  <si>
    <t>中途加入分（ｂ×55）</t>
    <rPh sb="0" eb="2">
      <t>チュウト</t>
    </rPh>
    <rPh sb="2" eb="4">
      <t>カニュウ</t>
    </rPh>
    <rPh sb="4" eb="5">
      <t>ブン</t>
    </rPh>
    <phoneticPr fontId="3"/>
  </si>
  <si>
    <t>中途加入分（ｂ×935）</t>
    <rPh sb="0" eb="2">
      <t>チュウト</t>
    </rPh>
    <rPh sb="2" eb="4">
      <t>カニュウ</t>
    </rPh>
    <rPh sb="4" eb="5">
      <t>ブン</t>
    </rPh>
    <phoneticPr fontId="3"/>
  </si>
  <si>
    <t>左記金額の負担区分（円）</t>
    <rPh sb="0" eb="2">
      <t>サキ</t>
    </rPh>
    <rPh sb="2" eb="4">
      <t>キンガク</t>
    </rPh>
    <rPh sb="5" eb="7">
      <t>フタン</t>
    </rPh>
    <rPh sb="7" eb="9">
      <t>クブン</t>
    </rPh>
    <rPh sb="10" eb="11">
      <t>エン</t>
    </rPh>
    <phoneticPr fontId="3"/>
  </si>
  <si>
    <t>　災害共済給付制度への加入について、保護者等から同意書を取得済み</t>
    <rPh sb="1" eb="3">
      <t>サイガイ</t>
    </rPh>
    <rPh sb="3" eb="5">
      <t>キョウサイ</t>
    </rPh>
    <rPh sb="5" eb="7">
      <t>キュウフ</t>
    </rPh>
    <rPh sb="7" eb="9">
      <t>セイド</t>
    </rPh>
    <rPh sb="11" eb="13">
      <t>カニュウ</t>
    </rPh>
    <phoneticPr fontId="3"/>
  </si>
  <si>
    <t>　※法令上、保護者等の同意がなければ加入できません。</t>
    <phoneticPr fontId="3"/>
  </si>
  <si>
    <t>学校一覧データ</t>
    <rPh sb="0" eb="2">
      <t>ガッコウ</t>
    </rPh>
    <rPh sb="2" eb="4">
      <t>イチラン</t>
    </rPh>
    <phoneticPr fontId="17"/>
  </si>
  <si>
    <t>所属コード</t>
    <rPh sb="0" eb="2">
      <t>ショゾク</t>
    </rPh>
    <phoneticPr fontId="17"/>
  </si>
  <si>
    <t>古川黎明中学校</t>
  </si>
  <si>
    <t>仙台二華中学校</t>
  </si>
  <si>
    <t>（注２）　5月1日現在、「要保護」・「準要保護」の人数は別紙「取扱要領」を確認の上入力してください。</t>
    <rPh sb="1" eb="2">
      <t>チュウ</t>
    </rPh>
    <rPh sb="6" eb="7">
      <t>ガツ</t>
    </rPh>
    <rPh sb="8" eb="9">
      <t>ニチ</t>
    </rPh>
    <rPh sb="9" eb="11">
      <t>ゲンザイ</t>
    </rPh>
    <rPh sb="13" eb="14">
      <t>ヨウ</t>
    </rPh>
    <rPh sb="14" eb="16">
      <t>ホゴ</t>
    </rPh>
    <rPh sb="19" eb="20">
      <t>ジュン</t>
    </rPh>
    <rPh sb="20" eb="21">
      <t>ヨウ</t>
    </rPh>
    <rPh sb="21" eb="23">
      <t>ホゴ</t>
    </rPh>
    <rPh sb="25" eb="27">
      <t>ニンズウ</t>
    </rPh>
    <rPh sb="28" eb="30">
      <t>ベッシ</t>
    </rPh>
    <rPh sb="31" eb="33">
      <t>トリアツカ</t>
    </rPh>
    <rPh sb="33" eb="35">
      <t>ヨウリョウ</t>
    </rPh>
    <rPh sb="37" eb="39">
      <t>カクニン</t>
    </rPh>
    <rPh sb="40" eb="41">
      <t>ウエ</t>
    </rPh>
    <rPh sb="41" eb="43">
      <t>ニュウリョク</t>
    </rPh>
    <phoneticPr fontId="3"/>
  </si>
  <si>
    <r>
      <t>（注３）　前年度（令和５年度）中途加入者（JSCに関する省令第２８条第４項に該当するもの）については、（　）の中に</t>
    </r>
    <r>
      <rPr>
        <u/>
        <sz val="10.5"/>
        <rFont val="ＭＳ Ｐゴシック"/>
        <family val="3"/>
        <charset val="128"/>
      </rPr>
      <t>外数</t>
    </r>
    <r>
      <rPr>
        <sz val="10.5"/>
        <rFont val="ＭＳ Ｐゴシック"/>
        <family val="3"/>
        <charset val="128"/>
      </rPr>
      <t>で入力すること。</t>
    </r>
    <rPh sb="1" eb="2">
      <t>チュウ</t>
    </rPh>
    <rPh sb="5" eb="6">
      <t>ゼン</t>
    </rPh>
    <rPh sb="6" eb="8">
      <t>ネンド</t>
    </rPh>
    <rPh sb="9" eb="11">
      <t>レイワ</t>
    </rPh>
    <rPh sb="12" eb="14">
      <t>ネンド</t>
    </rPh>
    <rPh sb="15" eb="17">
      <t>チュウト</t>
    </rPh>
    <rPh sb="17" eb="20">
      <t>カニュウシャ</t>
    </rPh>
    <rPh sb="25" eb="26">
      <t>カン</t>
    </rPh>
    <rPh sb="28" eb="30">
      <t>ショウレイ</t>
    </rPh>
    <rPh sb="30" eb="31">
      <t>ダイ</t>
    </rPh>
    <rPh sb="33" eb="34">
      <t>ジョウ</t>
    </rPh>
    <rPh sb="34" eb="35">
      <t>ダイ</t>
    </rPh>
    <rPh sb="36" eb="37">
      <t>コウ</t>
    </rPh>
    <rPh sb="38" eb="40">
      <t>ガイトウ</t>
    </rPh>
    <rPh sb="55" eb="56">
      <t>ナカ</t>
    </rPh>
    <rPh sb="57" eb="58">
      <t>ソト</t>
    </rPh>
    <rPh sb="58" eb="59">
      <t>スウ</t>
    </rPh>
    <rPh sb="60" eb="62">
      <t>ニュウリョク</t>
    </rPh>
    <phoneticPr fontId="3"/>
  </si>
  <si>
    <t>視覚支援学校</t>
  </si>
  <si>
    <t>聴覚支援学校</t>
  </si>
  <si>
    <t>聴覚支援学校・小牛田校</t>
  </si>
  <si>
    <t>光明支援学校</t>
  </si>
  <si>
    <t>船岡支援学校</t>
  </si>
  <si>
    <t>拓桃支援学校</t>
  </si>
  <si>
    <t>西多賀支援学校</t>
  </si>
  <si>
    <t>山元支援学校</t>
  </si>
  <si>
    <t>金成支援学校</t>
  </si>
  <si>
    <t>角田支援学校</t>
  </si>
  <si>
    <t>角田支援学校・白石校</t>
  </si>
  <si>
    <t>石巻支援学校</t>
  </si>
  <si>
    <t>気仙沼支援学校</t>
  </si>
  <si>
    <t>古川支援学校</t>
  </si>
  <si>
    <t>名取支援学校</t>
  </si>
  <si>
    <t>名取支援学校・名取が丘校</t>
  </si>
  <si>
    <t>支援学校小牛田高等学園</t>
  </si>
  <si>
    <t>利府支援学校</t>
  </si>
  <si>
    <t>利府支援学校・塩釜校</t>
  </si>
  <si>
    <t>迫支援学校</t>
  </si>
  <si>
    <t>支援学校岩沼高等学園</t>
  </si>
  <si>
    <t>支援学校岩沼高等学園・川崎キャンパス</t>
  </si>
  <si>
    <t>小松島支援学校</t>
  </si>
  <si>
    <t>支援学校女川高等学園</t>
  </si>
  <si>
    <t>秋保かがやき支援学校</t>
  </si>
  <si>
    <t>松陵支援学校</t>
    <rPh sb="0" eb="6">
      <t>ショウリョウシエンガッコウ</t>
    </rPh>
    <phoneticPr fontId="20"/>
  </si>
  <si>
    <t>松陵支援学校・富谷校</t>
    <rPh sb="0" eb="6">
      <t>ショウリョウシエンガッコウ</t>
    </rPh>
    <rPh sb="7" eb="10">
      <t>トミヤコウ</t>
    </rPh>
    <phoneticPr fontId="20"/>
  </si>
  <si>
    <r>
      <t>令和</t>
    </r>
    <r>
      <rPr>
        <sz val="12"/>
        <rFont val="HGP創英角ﾎﾟｯﾌﾟ体"/>
        <family val="3"/>
        <charset val="128"/>
      </rPr>
      <t>８</t>
    </r>
    <r>
      <rPr>
        <sz val="12"/>
        <rFont val="ＭＳ Ｐゴシック"/>
        <family val="3"/>
        <charset val="128"/>
      </rPr>
      <t>年度　災害共済給付契約に係る報告書（特別支援学校及び中学校用）</t>
    </r>
    <rPh sb="0" eb="2">
      <t>レイワ</t>
    </rPh>
    <rPh sb="3" eb="4">
      <t>ド</t>
    </rPh>
    <rPh sb="4" eb="6">
      <t>ヘイネンド</t>
    </rPh>
    <rPh sb="5" eb="7">
      <t>サイガイ</t>
    </rPh>
    <rPh sb="7" eb="9">
      <t>キョウサイ</t>
    </rPh>
    <rPh sb="9" eb="11">
      <t>キュウフ</t>
    </rPh>
    <rPh sb="11" eb="13">
      <t>ケイヤク</t>
    </rPh>
    <rPh sb="14" eb="15">
      <t>カカ</t>
    </rPh>
    <rPh sb="16" eb="19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</si>
</sst>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u/>
      <sz val="10.5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HGP創英角ﾎﾟｯﾌﾟ体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38" fontId="4" fillId="2" borderId="1" xfId="1" applyFont="1" applyFill="1" applyBorder="1" applyAlignment="1">
      <alignment horizontal="center"/>
    </xf>
    <xf numFmtId="38" fontId="4" fillId="2" borderId="0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top"/>
    </xf>
    <xf numFmtId="0" fontId="9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shrinkToFit="1"/>
    </xf>
    <xf numFmtId="0" fontId="9" fillId="0" borderId="1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>
      <alignment vertical="center"/>
    </xf>
    <xf numFmtId="38" fontId="6" fillId="0" borderId="0" xfId="1" applyFont="1" applyFill="1" applyBorder="1" applyAlignment="1">
      <alignment horizontal="center"/>
    </xf>
    <xf numFmtId="38" fontId="9" fillId="0" borderId="0" xfId="1" applyFont="1" applyFill="1" applyBorder="1" applyAlignment="1"/>
    <xf numFmtId="49" fontId="9" fillId="0" borderId="0" xfId="1" applyNumberFormat="1" applyFont="1" applyFill="1" applyBorder="1" applyAlignment="1">
      <alignment horizontal="center"/>
    </xf>
    <xf numFmtId="38" fontId="9" fillId="0" borderId="5" xfId="1" applyFont="1" applyFill="1" applyBorder="1" applyAlignment="1"/>
    <xf numFmtId="38" fontId="9" fillId="0" borderId="11" xfId="1" applyFont="1" applyFill="1" applyBorder="1" applyAlignment="1"/>
    <xf numFmtId="38" fontId="9" fillId="0" borderId="5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38" fontId="9" fillId="0" borderId="1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right" vertical="top"/>
    </xf>
    <xf numFmtId="38" fontId="9" fillId="0" borderId="0" xfId="1" applyFont="1" applyFill="1" applyBorder="1" applyAlignment="1">
      <alignment horizontal="right" vertical="top"/>
    </xf>
    <xf numFmtId="38" fontId="9" fillId="0" borderId="1" xfId="1" applyFont="1" applyFill="1" applyBorder="1" applyAlignment="1"/>
    <xf numFmtId="38" fontId="9" fillId="0" borderId="12" xfId="1" applyFont="1" applyFill="1" applyBorder="1" applyAlignment="1"/>
    <xf numFmtId="38" fontId="9" fillId="0" borderId="14" xfId="1" applyFont="1" applyFill="1" applyBorder="1" applyAlignment="1"/>
    <xf numFmtId="38" fontId="9" fillId="0" borderId="12" xfId="1" applyFont="1" applyFill="1" applyBorder="1" applyAlignment="1">
      <alignment horizontal="right"/>
    </xf>
    <xf numFmtId="38" fontId="9" fillId="0" borderId="1" xfId="1" applyFont="1" applyFill="1" applyBorder="1" applyAlignment="1">
      <alignment horizontal="right"/>
    </xf>
    <xf numFmtId="38" fontId="9" fillId="0" borderId="14" xfId="1" applyFont="1" applyFill="1" applyBorder="1" applyAlignment="1">
      <alignment horizontal="right"/>
    </xf>
    <xf numFmtId="38" fontId="9" fillId="0" borderId="7" xfId="1" applyFont="1" applyFill="1" applyBorder="1" applyAlignment="1"/>
    <xf numFmtId="38" fontId="9" fillId="0" borderId="6" xfId="1" applyFont="1" applyFill="1" applyBorder="1" applyAlignment="1"/>
    <xf numFmtId="38" fontId="9" fillId="0" borderId="8" xfId="1" applyFont="1" applyFill="1" applyBorder="1" applyAlignment="1"/>
    <xf numFmtId="38" fontId="9" fillId="0" borderId="7" xfId="1" applyFont="1" applyFill="1" applyBorder="1" applyAlignment="1">
      <alignment horizontal="right"/>
    </xf>
    <xf numFmtId="38" fontId="9" fillId="0" borderId="6" xfId="1" applyFont="1" applyFill="1" applyBorder="1" applyAlignment="1">
      <alignment horizontal="right" vertical="top"/>
    </xf>
    <xf numFmtId="38" fontId="9" fillId="0" borderId="8" xfId="1" applyFont="1" applyFill="1" applyBorder="1" applyAlignment="1">
      <alignment horizontal="right" vertical="top"/>
    </xf>
    <xf numFmtId="38" fontId="11" fillId="0" borderId="5" xfId="1" applyFont="1" applyFill="1" applyBorder="1" applyAlignment="1">
      <alignment horizontal="right"/>
    </xf>
    <xf numFmtId="38" fontId="9" fillId="0" borderId="11" xfId="1" applyFont="1" applyFill="1" applyBorder="1" applyAlignment="1">
      <alignment horizontal="right"/>
    </xf>
    <xf numFmtId="38" fontId="9" fillId="0" borderId="6" xfId="1" applyFont="1" applyFill="1" applyBorder="1" applyAlignment="1">
      <alignment horizontal="center"/>
    </xf>
    <xf numFmtId="38" fontId="9" fillId="0" borderId="7" xfId="1" applyFont="1" applyFill="1" applyBorder="1" applyAlignment="1">
      <alignment horizontal="right" vertical="top"/>
    </xf>
    <xf numFmtId="38" fontId="9" fillId="0" borderId="15" xfId="1" applyFont="1" applyFill="1" applyBorder="1" applyAlignment="1"/>
    <xf numFmtId="38" fontId="9" fillId="0" borderId="2" xfId="1" applyFont="1" applyFill="1" applyBorder="1" applyAlignment="1"/>
    <xf numFmtId="38" fontId="9" fillId="0" borderId="16" xfId="1" applyFont="1" applyFill="1" applyBorder="1" applyAlignment="1"/>
    <xf numFmtId="38" fontId="9" fillId="0" borderId="2" xfId="1" applyFont="1" applyFill="1" applyBorder="1" applyAlignment="1">
      <alignment horizontal="right"/>
    </xf>
    <xf numFmtId="38" fontId="9" fillId="0" borderId="16" xfId="1" applyFont="1" applyFill="1" applyBorder="1" applyAlignment="1">
      <alignment horizontal="right"/>
    </xf>
    <xf numFmtId="38" fontId="9" fillId="0" borderId="15" xfId="1" applyFont="1" applyFill="1" applyBorder="1" applyAlignment="1">
      <alignment horizontal="right"/>
    </xf>
    <xf numFmtId="0" fontId="9" fillId="0" borderId="18" xfId="0" applyFont="1" applyFill="1" applyBorder="1">
      <alignment vertical="center"/>
    </xf>
    <xf numFmtId="38" fontId="6" fillId="0" borderId="6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center"/>
    </xf>
    <xf numFmtId="38" fontId="11" fillId="0" borderId="1" xfId="1" applyFont="1" applyFill="1" applyBorder="1" applyAlignment="1"/>
    <xf numFmtId="0" fontId="9" fillId="0" borderId="11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 applyAlignment="1"/>
    <xf numFmtId="0" fontId="9" fillId="0" borderId="6" xfId="0" applyFont="1" applyFill="1" applyBorder="1" applyAlignment="1"/>
    <xf numFmtId="0" fontId="10" fillId="0" borderId="6" xfId="0" applyFont="1" applyFill="1" applyBorder="1" applyAlignment="1">
      <alignment horizontal="right"/>
    </xf>
    <xf numFmtId="0" fontId="10" fillId="0" borderId="6" xfId="0" applyFont="1" applyFill="1" applyBorder="1" applyAlignment="1"/>
    <xf numFmtId="38" fontId="9" fillId="0" borderId="9" xfId="1" applyFont="1" applyFill="1" applyBorder="1" applyAlignment="1"/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38" fontId="9" fillId="0" borderId="19" xfId="1" applyFont="1" applyFill="1" applyBorder="1" applyAlignment="1">
      <alignment horizontal="center"/>
    </xf>
    <xf numFmtId="38" fontId="9" fillId="0" borderId="20" xfId="1" applyFont="1" applyFill="1" applyBorder="1" applyAlignment="1">
      <alignment horizontal="center"/>
    </xf>
    <xf numFmtId="38" fontId="9" fillId="0" borderId="21" xfId="1" applyFont="1" applyFill="1" applyBorder="1" applyAlignment="1"/>
    <xf numFmtId="38" fontId="9" fillId="0" borderId="19" xfId="1" applyFont="1" applyFill="1" applyBorder="1" applyAlignment="1"/>
    <xf numFmtId="38" fontId="9" fillId="0" borderId="20" xfId="1" applyFont="1" applyFill="1" applyBorder="1" applyAlignment="1"/>
    <xf numFmtId="38" fontId="9" fillId="0" borderId="19" xfId="1" applyFont="1" applyFill="1" applyBorder="1" applyAlignment="1">
      <alignment horizontal="right"/>
    </xf>
    <xf numFmtId="38" fontId="9" fillId="0" borderId="21" xfId="1" applyFont="1" applyFill="1" applyBorder="1" applyAlignment="1">
      <alignment horizontal="right"/>
    </xf>
    <xf numFmtId="38" fontId="9" fillId="0" borderId="20" xfId="1" applyFont="1" applyFill="1" applyBorder="1" applyAlignment="1">
      <alignment horizontal="right" vertical="top"/>
    </xf>
    <xf numFmtId="38" fontId="9" fillId="0" borderId="19" xfId="1" applyFont="1" applyFill="1" applyBorder="1" applyAlignment="1">
      <alignment horizontal="right" vertical="top"/>
    </xf>
    <xf numFmtId="38" fontId="9" fillId="0" borderId="21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right" vertical="center"/>
    </xf>
    <xf numFmtId="38" fontId="9" fillId="0" borderId="20" xfId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9" fillId="0" borderId="22" xfId="0" applyFont="1" applyFill="1" applyBorder="1">
      <alignment vertical="center"/>
    </xf>
    <xf numFmtId="0" fontId="4" fillId="0" borderId="23" xfId="0" applyFont="1" applyFill="1" applyBorder="1" applyAlignment="1">
      <alignment horizontal="center" vertical="top" shrinkToFit="1"/>
    </xf>
    <xf numFmtId="0" fontId="9" fillId="0" borderId="24" xfId="0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center"/>
    </xf>
    <xf numFmtId="38" fontId="9" fillId="0" borderId="25" xfId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shrinkToFit="1"/>
    </xf>
    <xf numFmtId="38" fontId="9" fillId="0" borderId="8" xfId="1" applyFont="1" applyFill="1" applyBorder="1" applyAlignment="1">
      <alignment horizontal="center"/>
    </xf>
    <xf numFmtId="38" fontId="9" fillId="0" borderId="16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26" xfId="0" applyFont="1" applyFill="1" applyBorder="1">
      <alignment vertic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top" shrinkToFit="1"/>
    </xf>
    <xf numFmtId="0" fontId="4" fillId="0" borderId="30" xfId="0" applyFont="1" applyFill="1" applyBorder="1" applyAlignment="1">
      <alignment horizontal="center" vertical="top" shrinkToFi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38" fontId="10" fillId="0" borderId="29" xfId="1" applyFont="1" applyFill="1" applyBorder="1" applyAlignment="1">
      <alignment horizontal="center"/>
    </xf>
    <xf numFmtId="38" fontId="10" fillId="0" borderId="30" xfId="1" applyFont="1" applyFill="1" applyBorder="1" applyAlignment="1">
      <alignment horizontal="center"/>
    </xf>
    <xf numFmtId="38" fontId="9" fillId="0" borderId="33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9" fillId="0" borderId="31" xfId="1" applyFont="1" applyFill="1" applyBorder="1" applyAlignment="1">
      <alignment horizontal="center"/>
    </xf>
    <xf numFmtId="38" fontId="9" fillId="0" borderId="32" xfId="1" applyFont="1" applyFill="1" applyBorder="1" applyAlignment="1">
      <alignment horizontal="center"/>
    </xf>
    <xf numFmtId="38" fontId="9" fillId="0" borderId="29" xfId="1" applyFont="1" applyFill="1" applyBorder="1" applyAlignment="1">
      <alignment horizontal="center"/>
    </xf>
    <xf numFmtId="38" fontId="9" fillId="0" borderId="35" xfId="1" applyFont="1" applyFill="1" applyBorder="1" applyAlignment="1">
      <alignment horizontal="center"/>
    </xf>
    <xf numFmtId="38" fontId="9" fillId="0" borderId="36" xfId="1" applyFont="1" applyFill="1" applyBorder="1" applyAlignment="1">
      <alignment horizontal="center"/>
    </xf>
    <xf numFmtId="38" fontId="9" fillId="0" borderId="30" xfId="1" applyFont="1" applyFill="1" applyBorder="1" applyAlignment="1">
      <alignment horizontal="center"/>
    </xf>
    <xf numFmtId="38" fontId="10" fillId="0" borderId="37" xfId="1" applyFont="1" applyFill="1" applyBorder="1" applyAlignment="1">
      <alignment horizontal="center"/>
    </xf>
    <xf numFmtId="38" fontId="10" fillId="0" borderId="38" xfId="1" applyFont="1" applyFill="1" applyBorder="1" applyAlignment="1">
      <alignment horizontal="center"/>
    </xf>
    <xf numFmtId="38" fontId="11" fillId="0" borderId="31" xfId="1" applyFont="1" applyFill="1" applyBorder="1" applyAlignment="1">
      <alignment horizontal="center"/>
    </xf>
    <xf numFmtId="38" fontId="11" fillId="0" borderId="32" xfId="1" applyFont="1" applyFill="1" applyBorder="1" applyAlignment="1">
      <alignment horizontal="center"/>
    </xf>
    <xf numFmtId="38" fontId="9" fillId="0" borderId="39" xfId="1" applyFont="1" applyFill="1" applyBorder="1" applyAlignment="1">
      <alignment horizontal="center"/>
    </xf>
    <xf numFmtId="38" fontId="9" fillId="0" borderId="40" xfId="1" applyFont="1" applyFill="1" applyBorder="1" applyAlignment="1">
      <alignment horizontal="center"/>
    </xf>
    <xf numFmtId="38" fontId="9" fillId="0" borderId="41" xfId="1" applyFont="1" applyFill="1" applyBorder="1" applyAlignment="1"/>
    <xf numFmtId="38" fontId="4" fillId="2" borderId="24" xfId="1" applyFont="1" applyFill="1" applyBorder="1" applyAlignment="1">
      <alignment horizontal="center"/>
    </xf>
    <xf numFmtId="38" fontId="4" fillId="2" borderId="19" xfId="1" applyFont="1" applyFill="1" applyBorder="1" applyAlignment="1">
      <alignment horizontal="center"/>
    </xf>
    <xf numFmtId="38" fontId="4" fillId="0" borderId="42" xfId="1" applyFont="1" applyFill="1" applyBorder="1" applyAlignment="1">
      <alignment horizontal="center"/>
    </xf>
    <xf numFmtId="38" fontId="4" fillId="0" borderId="43" xfId="1" applyFont="1" applyFill="1" applyBorder="1" applyAlignment="1">
      <alignment horizontal="center"/>
    </xf>
    <xf numFmtId="38" fontId="4" fillId="0" borderId="19" xfId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4" fillId="3" borderId="29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0" fontId="12" fillId="0" borderId="9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left"/>
    </xf>
    <xf numFmtId="38" fontId="12" fillId="0" borderId="0" xfId="1" applyFont="1" applyFill="1" applyBorder="1" applyAlignment="1">
      <alignment horizontal="right"/>
    </xf>
    <xf numFmtId="38" fontId="12" fillId="0" borderId="6" xfId="1" applyFont="1" applyFill="1" applyBorder="1" applyAlignment="1">
      <alignment horizontal="right" vertical="top"/>
    </xf>
    <xf numFmtId="38" fontId="12" fillId="0" borderId="6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16" fillId="0" borderId="0" xfId="2" applyAlignment="1">
      <alignment horizontal="left" vertical="center"/>
    </xf>
    <xf numFmtId="0" fontId="16" fillId="0" borderId="0" xfId="2">
      <alignment vertical="center"/>
    </xf>
    <xf numFmtId="0" fontId="16" fillId="0" borderId="18" xfId="2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6" fillId="0" borderId="18" xfId="2" applyBorder="1">
      <alignment vertical="center"/>
    </xf>
    <xf numFmtId="0" fontId="16" fillId="0" borderId="0" xfId="2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top"/>
    </xf>
    <xf numFmtId="38" fontId="9" fillId="0" borderId="45" xfId="1" applyFont="1" applyFill="1" applyBorder="1" applyAlignment="1">
      <alignment horizontal="center" vertical="top"/>
    </xf>
    <xf numFmtId="38" fontId="9" fillId="0" borderId="46" xfId="1" applyFont="1" applyFill="1" applyBorder="1" applyAlignment="1">
      <alignment horizontal="center" vertical="top"/>
    </xf>
    <xf numFmtId="38" fontId="9" fillId="0" borderId="47" xfId="1" applyFont="1" applyFill="1" applyBorder="1" applyAlignment="1">
      <alignment horizontal="center" vertical="top"/>
    </xf>
    <xf numFmtId="38" fontId="9" fillId="0" borderId="10" xfId="1" applyFont="1" applyFill="1" applyBorder="1" applyAlignment="1">
      <alignment horizontal="center" vertical="top"/>
    </xf>
    <xf numFmtId="38" fontId="9" fillId="0" borderId="48" xfId="1" applyFont="1" applyFill="1" applyBorder="1" applyAlignment="1">
      <alignment horizontal="center" vertical="top"/>
    </xf>
    <xf numFmtId="38" fontId="9" fillId="0" borderId="49" xfId="1" applyFont="1" applyFill="1" applyBorder="1" applyAlignment="1">
      <alignment horizontal="center" vertical="top"/>
    </xf>
    <xf numFmtId="38" fontId="9" fillId="0" borderId="13" xfId="1" applyFont="1" applyFill="1" applyBorder="1" applyAlignment="1">
      <alignment horizontal="center" vertical="top"/>
    </xf>
    <xf numFmtId="38" fontId="9" fillId="0" borderId="50" xfId="1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9" fillId="0" borderId="58" xfId="1" applyFont="1" applyFill="1" applyBorder="1" applyAlignment="1">
      <alignment horizontal="center"/>
    </xf>
    <xf numFmtId="38" fontId="9" fillId="0" borderId="59" xfId="1" applyFont="1" applyFill="1" applyBorder="1" applyAlignment="1">
      <alignment horizontal="center"/>
    </xf>
    <xf numFmtId="38" fontId="9" fillId="0" borderId="60" xfId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 wrapText="1"/>
    </xf>
    <xf numFmtId="0" fontId="15" fillId="3" borderId="43" xfId="0" applyFont="1" applyFill="1" applyBorder="1" applyAlignment="1">
      <alignment horizontal="left" vertical="center" wrapText="1"/>
    </xf>
    <xf numFmtId="0" fontId="15" fillId="3" borderId="40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shrinkToFit="1"/>
    </xf>
    <xf numFmtId="38" fontId="12" fillId="0" borderId="6" xfId="1" applyFont="1" applyFill="1" applyBorder="1" applyAlignment="1">
      <alignment horizontal="center" shrinkToFit="1"/>
    </xf>
    <xf numFmtId="38" fontId="12" fillId="0" borderId="8" xfId="1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/>
    </xf>
    <xf numFmtId="38" fontId="4" fillId="0" borderId="23" xfId="1" applyFont="1" applyFill="1" applyBorder="1" applyAlignment="1">
      <alignment horizontal="center"/>
    </xf>
    <xf numFmtId="38" fontId="4" fillId="0" borderId="62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38" fontId="11" fillId="0" borderId="3" xfId="1" applyFont="1" applyFill="1" applyBorder="1" applyAlignment="1">
      <alignment horizontal="center"/>
    </xf>
    <xf numFmtId="38" fontId="11" fillId="0" borderId="45" xfId="1" applyFont="1" applyFill="1" applyBorder="1" applyAlignment="1">
      <alignment horizontal="center"/>
    </xf>
    <xf numFmtId="38" fontId="11" fillId="0" borderId="46" xfId="1" applyFont="1" applyFill="1" applyBorder="1" applyAlignment="1">
      <alignment horizontal="center"/>
    </xf>
    <xf numFmtId="38" fontId="11" fillId="0" borderId="47" xfId="1" applyFont="1" applyFill="1" applyBorder="1" applyAlignment="1">
      <alignment horizontal="center"/>
    </xf>
    <xf numFmtId="38" fontId="11" fillId="0" borderId="10" xfId="1" applyFont="1" applyFill="1" applyBorder="1" applyAlignment="1">
      <alignment horizontal="center"/>
    </xf>
    <xf numFmtId="38" fontId="11" fillId="0" borderId="48" xfId="1" applyFont="1" applyFill="1" applyBorder="1" applyAlignment="1">
      <alignment horizontal="center"/>
    </xf>
    <xf numFmtId="38" fontId="11" fillId="0" borderId="49" xfId="1" applyFont="1" applyFill="1" applyBorder="1" applyAlignment="1">
      <alignment horizontal="center"/>
    </xf>
    <xf numFmtId="38" fontId="11" fillId="0" borderId="13" xfId="1" applyFont="1" applyFill="1" applyBorder="1" applyAlignment="1">
      <alignment horizontal="center"/>
    </xf>
    <xf numFmtId="38" fontId="11" fillId="0" borderId="50" xfId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581026</xdr:colOff>
      <xdr:row>47</xdr:row>
      <xdr:rowOff>0</xdr:rowOff>
    </xdr:from>
    <xdr:to>
      <xdr:col>19</xdr:col>
      <xdr:colOff>1</xdr:colOff>
      <xdr:row>47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01126" y="8162925"/>
          <a:ext cx="457200" cy="2381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111497</xdr:colOff>
      <xdr:row>4</xdr:row>
      <xdr:rowOff>6412</xdr:rowOff>
    </xdr:from>
    <xdr:to>
      <xdr:col>12</xdr:col>
      <xdr:colOff>616322</xdr:colOff>
      <xdr:row>5</xdr:row>
      <xdr:rowOff>29197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92697" y="1016062"/>
          <a:ext cx="2714625" cy="308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← いずれかにチェックを入れてください。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171450</xdr:rowOff>
        </xdr:from>
        <xdr:to>
          <xdr:col>2</xdr:col>
          <xdr:colOff>523875</xdr:colOff>
          <xdr:row>5</xdr:row>
          <xdr:rowOff>57150</xdr:rowOff>
        </xdr:to>
        <xdr:sp macro="" textlink="">
          <xdr:nvSpPr>
            <xdr:cNvPr id="1031" name="CheckBox2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3</xdr:row>
          <xdr:rowOff>152400</xdr:rowOff>
        </xdr:from>
        <xdr:to>
          <xdr:col>5</xdr:col>
          <xdr:colOff>190500</xdr:colOff>
          <xdr:row>5</xdr:row>
          <xdr:rowOff>76200</xdr:rowOff>
        </xdr:to>
        <xdr:sp macro="" textlink="">
          <xdr:nvSpPr>
            <xdr:cNvPr id="1035" name="CheckBox2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50"/>
  <sheetViews>
    <sheetView tabSelected="1" zoomScaleNormal="100" workbookViewId="0">
      <selection activeCell="P15" sqref="P15"/>
    </sheetView>
  </sheetViews>
  <sheetFormatPr defaultRowHeight="13.5"/>
  <cols>
    <col min="1" max="3" width="8.375" customWidth="1"/>
    <col min="4" max="4" width="8.625" customWidth="1"/>
    <col min="5" max="5" width="1.625" customWidth="1"/>
    <col min="6" max="6" width="8.75" customWidth="1"/>
    <col min="7" max="7" width="2.125" customWidth="1"/>
    <col min="8" max="8" width="9.5" customWidth="1"/>
    <col min="9" max="9" width="1.5" customWidth="1"/>
    <col min="10" max="10" width="8.625" style="1" customWidth="1"/>
    <col min="11" max="11" width="2.25" style="1" customWidth="1"/>
    <col min="12" max="12" width="2.125" customWidth="1"/>
    <col min="13" max="13" width="9.75" customWidth="1"/>
    <col min="14" max="14" width="1.25" customWidth="1"/>
    <col min="15" max="15" width="2" customWidth="1"/>
    <col min="16" max="16" width="14.875" customWidth="1"/>
    <col min="17" max="17" width="2.25" customWidth="1"/>
    <col min="18" max="18" width="1.75" customWidth="1"/>
    <col min="19" max="19" width="15.75" customWidth="1"/>
    <col min="20" max="20" width="2.5" customWidth="1"/>
    <col min="21" max="21" width="24.5" customWidth="1"/>
  </cols>
  <sheetData>
    <row r="1" spans="1:25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1"/>
      <c r="K1" s="11"/>
      <c r="L1" s="10"/>
      <c r="M1" s="10"/>
      <c r="N1" s="10"/>
      <c r="O1" s="10"/>
      <c r="P1" s="10"/>
      <c r="Q1" s="10"/>
      <c r="R1" s="10"/>
      <c r="S1" s="10"/>
      <c r="T1" s="10"/>
      <c r="U1" s="148"/>
    </row>
    <row r="2" spans="1:25" ht="17.25" customHeight="1">
      <c r="A2" s="188" t="s">
        <v>84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5" ht="8.2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5" ht="17.25" customHeight="1">
      <c r="A4" s="201" t="s">
        <v>49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3"/>
      <c r="N4" s="10"/>
      <c r="O4" s="13"/>
      <c r="P4" s="10"/>
      <c r="Q4" s="10"/>
      <c r="R4" s="200" t="s">
        <v>0</v>
      </c>
      <c r="S4" s="200"/>
      <c r="T4" s="192"/>
      <c r="U4" s="193"/>
      <c r="V4" s="165"/>
      <c r="W4" s="166"/>
    </row>
    <row r="5" spans="1:25" ht="18.7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14"/>
      <c r="O5" s="14"/>
      <c r="P5" s="14"/>
      <c r="Q5" s="14"/>
      <c r="R5" s="204" t="s">
        <v>1</v>
      </c>
      <c r="S5" s="204"/>
      <c r="T5" s="194" t="str">
        <f>IFERROR(VLOOKUP(T4,学校一覧!B3:C31,2,FALSE),"")</f>
        <v/>
      </c>
      <c r="U5" s="195"/>
    </row>
    <row r="6" spans="1:25" ht="17.25" customHeight="1" thickBot="1">
      <c r="A6" s="205" t="s">
        <v>50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7"/>
      <c r="N6" s="14"/>
      <c r="O6" s="14"/>
      <c r="P6" s="14"/>
      <c r="Q6" s="14"/>
      <c r="R6" s="208" t="s">
        <v>29</v>
      </c>
      <c r="S6" s="208"/>
      <c r="T6" s="196"/>
      <c r="U6" s="197"/>
    </row>
    <row r="7" spans="1:25" ht="17.25" customHeight="1" thickBot="1">
      <c r="A7" s="14"/>
      <c r="B7" s="17"/>
      <c r="C7" s="17"/>
      <c r="D7" s="15"/>
      <c r="E7" s="15"/>
      <c r="F7" s="15"/>
      <c r="G7" s="116"/>
      <c r="H7" s="18"/>
      <c r="I7" s="19"/>
      <c r="J7" s="16"/>
      <c r="K7" s="16"/>
      <c r="L7" s="14"/>
      <c r="M7" s="14"/>
      <c r="N7" s="14"/>
      <c r="O7" s="19"/>
      <c r="P7" s="20"/>
      <c r="Q7" s="20"/>
      <c r="R7" s="167" t="s">
        <v>33</v>
      </c>
      <c r="S7" s="167"/>
      <c r="T7" s="198"/>
      <c r="U7" s="199"/>
    </row>
    <row r="8" spans="1:25" s="3" customFormat="1" ht="15" customHeight="1">
      <c r="A8" s="21"/>
      <c r="B8" s="22" t="s">
        <v>2</v>
      </c>
      <c r="C8" s="22" t="s">
        <v>3</v>
      </c>
      <c r="D8" s="107"/>
      <c r="E8" s="119"/>
      <c r="F8" s="120"/>
      <c r="G8" s="121"/>
      <c r="H8" s="112"/>
      <c r="I8" s="25"/>
      <c r="J8" s="26"/>
      <c r="K8" s="26"/>
      <c r="L8" s="27"/>
      <c r="M8" s="28"/>
      <c r="N8" s="29"/>
      <c r="O8" s="189" t="s">
        <v>48</v>
      </c>
      <c r="P8" s="189"/>
      <c r="Q8" s="189"/>
      <c r="R8" s="189"/>
      <c r="S8" s="189"/>
      <c r="T8" s="26"/>
      <c r="U8" s="30"/>
      <c r="V8" s="2"/>
      <c r="W8" s="2"/>
      <c r="X8" s="2"/>
      <c r="Y8" s="2"/>
    </row>
    <row r="9" spans="1:25" s="3" customFormat="1" ht="15" customHeight="1">
      <c r="A9" s="24"/>
      <c r="B9" s="31"/>
      <c r="C9" s="22"/>
      <c r="D9" s="108" t="s">
        <v>4</v>
      </c>
      <c r="E9" s="122"/>
      <c r="F9" s="9" t="s">
        <v>28</v>
      </c>
      <c r="G9" s="123"/>
      <c r="H9" s="113" t="s">
        <v>5</v>
      </c>
      <c r="I9" s="33"/>
      <c r="J9" s="33" t="s">
        <v>6</v>
      </c>
      <c r="K9" s="33"/>
      <c r="L9" s="32"/>
      <c r="M9" s="33" t="s">
        <v>7</v>
      </c>
      <c r="N9" s="34"/>
      <c r="O9" s="190"/>
      <c r="P9" s="190"/>
      <c r="Q9" s="190"/>
      <c r="R9" s="190"/>
      <c r="S9" s="190"/>
      <c r="T9" s="35"/>
      <c r="U9" s="36" t="s">
        <v>32</v>
      </c>
      <c r="V9" s="2"/>
      <c r="W9" s="2"/>
      <c r="X9" s="2"/>
      <c r="Y9" s="2"/>
    </row>
    <row r="10" spans="1:25" s="3" customFormat="1" ht="14.25" customHeight="1">
      <c r="A10" s="37" t="s">
        <v>8</v>
      </c>
      <c r="B10" s="38"/>
      <c r="C10" s="39"/>
      <c r="D10" s="109" t="s">
        <v>9</v>
      </c>
      <c r="E10" s="124"/>
      <c r="F10" s="41" t="s">
        <v>10</v>
      </c>
      <c r="G10" s="125"/>
      <c r="H10" s="42" t="s">
        <v>11</v>
      </c>
      <c r="I10" s="41"/>
      <c r="J10" s="41" t="s">
        <v>12</v>
      </c>
      <c r="K10" s="41"/>
      <c r="L10" s="40"/>
      <c r="M10" s="41" t="s">
        <v>26</v>
      </c>
      <c r="N10" s="42"/>
      <c r="O10" s="43"/>
      <c r="P10" s="44" t="s">
        <v>13</v>
      </c>
      <c r="Q10" s="45"/>
      <c r="R10" s="44"/>
      <c r="S10" s="44" t="s">
        <v>14</v>
      </c>
      <c r="T10" s="45"/>
      <c r="U10" s="46"/>
      <c r="V10" s="2"/>
      <c r="W10" s="2"/>
      <c r="X10" s="2"/>
      <c r="Y10" s="2"/>
    </row>
    <row r="11" spans="1:25" s="3" customFormat="1" ht="13.5" customHeight="1">
      <c r="A11" s="191" t="s">
        <v>31</v>
      </c>
      <c r="B11" s="191"/>
      <c r="C11" s="180"/>
      <c r="D11" s="110"/>
      <c r="E11" s="126"/>
      <c r="F11" s="47" t="s">
        <v>34</v>
      </c>
      <c r="G11" s="127"/>
      <c r="H11" s="83"/>
      <c r="I11" s="48"/>
      <c r="J11" s="154"/>
      <c r="K11" s="49"/>
      <c r="L11" s="50"/>
      <c r="M11" s="48"/>
      <c r="N11" s="51"/>
      <c r="O11" s="52"/>
      <c r="P11" s="158" t="s">
        <v>39</v>
      </c>
      <c r="Q11" s="51"/>
      <c r="R11" s="52"/>
      <c r="S11" s="155" t="s">
        <v>43</v>
      </c>
      <c r="T11" s="51"/>
      <c r="U11" s="152"/>
      <c r="V11" s="2"/>
      <c r="W11" s="2"/>
      <c r="X11" s="2"/>
      <c r="Y11" s="2"/>
    </row>
    <row r="12" spans="1:25" s="3" customFormat="1" ht="15" customHeight="1">
      <c r="A12" s="191"/>
      <c r="B12" s="191"/>
      <c r="C12" s="180"/>
      <c r="D12" s="110"/>
      <c r="E12" s="128" t="s">
        <v>35</v>
      </c>
      <c r="F12" s="144"/>
      <c r="G12" s="129" t="s">
        <v>36</v>
      </c>
      <c r="H12" s="83"/>
      <c r="I12" s="96" t="s">
        <v>35</v>
      </c>
      <c r="J12" s="94">
        <v>285</v>
      </c>
      <c r="K12" s="94" t="s">
        <v>36</v>
      </c>
      <c r="L12" s="96" t="s">
        <v>35</v>
      </c>
      <c r="M12" s="97">
        <f>F12*J12</f>
        <v>0</v>
      </c>
      <c r="N12" s="98" t="s">
        <v>36</v>
      </c>
      <c r="O12" s="100" t="s">
        <v>35</v>
      </c>
      <c r="P12" s="99">
        <f>F12*75</f>
        <v>0</v>
      </c>
      <c r="Q12" s="101" t="s">
        <v>36</v>
      </c>
      <c r="R12" s="102" t="s">
        <v>35</v>
      </c>
      <c r="S12" s="99">
        <f>F12*210</f>
        <v>0</v>
      </c>
      <c r="T12" s="101" t="s">
        <v>36</v>
      </c>
      <c r="U12" s="153"/>
      <c r="V12" s="2"/>
      <c r="W12" s="2"/>
      <c r="X12" s="2"/>
      <c r="Y12" s="2"/>
    </row>
    <row r="13" spans="1:25" s="3" customFormat="1" ht="3.75" customHeight="1">
      <c r="A13" s="191"/>
      <c r="B13" s="191"/>
      <c r="C13" s="180"/>
      <c r="D13" s="110"/>
      <c r="E13" s="132"/>
      <c r="F13" s="56"/>
      <c r="G13" s="135"/>
      <c r="H13" s="83"/>
      <c r="I13" s="48"/>
      <c r="J13" s="56"/>
      <c r="K13" s="56"/>
      <c r="L13" s="50"/>
      <c r="M13" s="48"/>
      <c r="N13" s="51"/>
      <c r="O13" s="52"/>
      <c r="P13" s="53"/>
      <c r="Q13" s="57"/>
      <c r="R13" s="58"/>
      <c r="S13" s="53"/>
      <c r="T13" s="58"/>
      <c r="U13" s="23"/>
      <c r="V13" s="2"/>
      <c r="W13" s="2"/>
      <c r="X13" s="2"/>
      <c r="Y13" s="2"/>
    </row>
    <row r="14" spans="1:25" s="3" customFormat="1" ht="15" customHeight="1">
      <c r="A14" s="191"/>
      <c r="B14" s="191"/>
      <c r="C14" s="180"/>
      <c r="D14" s="143"/>
      <c r="E14" s="130"/>
      <c r="F14" s="4"/>
      <c r="G14" s="131"/>
      <c r="H14" s="55">
        <f>D14-F14</f>
        <v>0</v>
      </c>
      <c r="I14" s="59"/>
      <c r="J14" s="54">
        <v>285</v>
      </c>
      <c r="K14" s="54"/>
      <c r="L14" s="60"/>
      <c r="M14" s="59">
        <f>F14*J14</f>
        <v>0</v>
      </c>
      <c r="N14" s="61"/>
      <c r="O14" s="62"/>
      <c r="P14" s="63">
        <f>F14*75</f>
        <v>0</v>
      </c>
      <c r="Q14" s="64"/>
      <c r="R14" s="63"/>
      <c r="S14" s="63">
        <f>F14*210</f>
        <v>0</v>
      </c>
      <c r="T14" s="63"/>
      <c r="U14" s="46"/>
      <c r="V14" s="2"/>
      <c r="W14" s="2"/>
      <c r="X14" s="2"/>
      <c r="Y14" s="2"/>
    </row>
    <row r="15" spans="1:25" s="3" customFormat="1" ht="13.5" customHeight="1">
      <c r="A15" s="168" t="s">
        <v>15</v>
      </c>
      <c r="B15" s="169" t="s">
        <v>16</v>
      </c>
      <c r="C15" s="170"/>
      <c r="D15" s="111"/>
      <c r="E15" s="126"/>
      <c r="F15" s="47" t="s">
        <v>34</v>
      </c>
      <c r="G15" s="127"/>
      <c r="H15" s="114"/>
      <c r="I15" s="48"/>
      <c r="J15" s="56"/>
      <c r="K15" s="56"/>
      <c r="L15" s="65"/>
      <c r="M15" s="66"/>
      <c r="N15" s="67"/>
      <c r="O15" s="68"/>
      <c r="P15" s="157" t="s">
        <v>40</v>
      </c>
      <c r="Q15" s="70"/>
      <c r="R15" s="69"/>
      <c r="S15" s="156" t="s">
        <v>44</v>
      </c>
      <c r="T15" s="70"/>
      <c r="U15" s="23"/>
      <c r="V15" s="2"/>
      <c r="W15" s="2"/>
      <c r="X15" s="2"/>
      <c r="Y15" s="2"/>
    </row>
    <row r="16" spans="1:25" s="3" customFormat="1" ht="15" customHeight="1">
      <c r="A16" s="168"/>
      <c r="B16" s="169"/>
      <c r="C16" s="170"/>
      <c r="D16" s="110"/>
      <c r="E16" s="128" t="s">
        <v>35</v>
      </c>
      <c r="F16" s="144"/>
      <c r="G16" s="129" t="s">
        <v>36</v>
      </c>
      <c r="H16" s="83"/>
      <c r="I16" s="96" t="s">
        <v>35</v>
      </c>
      <c r="J16" s="94">
        <v>935</v>
      </c>
      <c r="K16" s="94" t="s">
        <v>36</v>
      </c>
      <c r="L16" s="96" t="s">
        <v>35</v>
      </c>
      <c r="M16" s="97">
        <f>F16*J16</f>
        <v>0</v>
      </c>
      <c r="N16" s="98" t="s">
        <v>36</v>
      </c>
      <c r="O16" s="100" t="s">
        <v>35</v>
      </c>
      <c r="P16" s="99">
        <f>F16*475</f>
        <v>0</v>
      </c>
      <c r="Q16" s="101" t="s">
        <v>36</v>
      </c>
      <c r="R16" s="102" t="s">
        <v>35</v>
      </c>
      <c r="S16" s="99">
        <f>F16*460</f>
        <v>0</v>
      </c>
      <c r="T16" s="101" t="s">
        <v>36</v>
      </c>
      <c r="U16" s="23"/>
      <c r="V16" s="2"/>
      <c r="W16" s="2"/>
      <c r="X16" s="2"/>
      <c r="Y16" s="2"/>
    </row>
    <row r="17" spans="1:25" s="3" customFormat="1" ht="3.75" customHeight="1">
      <c r="A17" s="168"/>
      <c r="B17" s="169"/>
      <c r="C17" s="170"/>
      <c r="D17" s="110"/>
      <c r="E17" s="132"/>
      <c r="F17" s="56"/>
      <c r="G17" s="135"/>
      <c r="H17" s="83"/>
      <c r="I17" s="48"/>
      <c r="J17" s="56"/>
      <c r="K17" s="56"/>
      <c r="L17" s="50"/>
      <c r="M17" s="48"/>
      <c r="N17" s="51"/>
      <c r="O17" s="52"/>
      <c r="P17" s="53"/>
      <c r="Q17" s="57"/>
      <c r="R17" s="58"/>
      <c r="S17" s="53"/>
      <c r="T17" s="57"/>
      <c r="U17" s="23"/>
      <c r="V17" s="2"/>
      <c r="W17" s="2"/>
      <c r="X17" s="2"/>
      <c r="Y17" s="2"/>
    </row>
    <row r="18" spans="1:25" s="3" customFormat="1" ht="15" customHeight="1">
      <c r="A18" s="168"/>
      <c r="B18" s="169"/>
      <c r="C18" s="170"/>
      <c r="D18" s="143"/>
      <c r="E18" s="130"/>
      <c r="F18" s="4"/>
      <c r="G18" s="131"/>
      <c r="H18" s="55">
        <f>D18-F18</f>
        <v>0</v>
      </c>
      <c r="I18" s="48"/>
      <c r="J18" s="56">
        <v>935</v>
      </c>
      <c r="K18" s="56"/>
      <c r="L18" s="50"/>
      <c r="M18" s="59">
        <f>F18*J18</f>
        <v>0</v>
      </c>
      <c r="N18" s="51"/>
      <c r="O18" s="71"/>
      <c r="P18" s="53">
        <f>F18*475</f>
        <v>0</v>
      </c>
      <c r="Q18" s="72"/>
      <c r="R18" s="62"/>
      <c r="S18" s="63">
        <f>F18*460</f>
        <v>0</v>
      </c>
      <c r="T18" s="64"/>
      <c r="U18" s="23"/>
      <c r="V18" s="2"/>
      <c r="W18" s="2"/>
      <c r="X18" s="2"/>
      <c r="Y18" s="2"/>
    </row>
    <row r="19" spans="1:25" s="3" customFormat="1" ht="13.5" customHeight="1">
      <c r="A19" s="168"/>
      <c r="B19" s="169" t="s">
        <v>17</v>
      </c>
      <c r="C19" s="170"/>
      <c r="D19" s="111"/>
      <c r="E19" s="126"/>
      <c r="F19" s="47" t="s">
        <v>34</v>
      </c>
      <c r="G19" s="127"/>
      <c r="H19" s="114"/>
      <c r="I19" s="66"/>
      <c r="J19" s="73"/>
      <c r="K19" s="73"/>
      <c r="L19" s="65"/>
      <c r="M19" s="66"/>
      <c r="N19" s="67"/>
      <c r="O19" s="74"/>
      <c r="P19" s="157" t="s">
        <v>46</v>
      </c>
      <c r="Q19" s="70"/>
      <c r="R19" s="171"/>
      <c r="S19" s="172"/>
      <c r="T19" s="173"/>
      <c r="U19" s="30"/>
      <c r="V19" s="2"/>
      <c r="W19" s="2"/>
      <c r="X19" s="2"/>
      <c r="Y19" s="2"/>
    </row>
    <row r="20" spans="1:25" s="3" customFormat="1" ht="15" customHeight="1">
      <c r="A20" s="168"/>
      <c r="B20" s="169"/>
      <c r="C20" s="170"/>
      <c r="D20" s="110"/>
      <c r="E20" s="128" t="s">
        <v>35</v>
      </c>
      <c r="F20" s="144"/>
      <c r="G20" s="129" t="s">
        <v>36</v>
      </c>
      <c r="H20" s="83"/>
      <c r="I20" s="96" t="s">
        <v>35</v>
      </c>
      <c r="J20" s="94">
        <v>55</v>
      </c>
      <c r="K20" s="94" t="s">
        <v>36</v>
      </c>
      <c r="L20" s="96" t="s">
        <v>35</v>
      </c>
      <c r="M20" s="97">
        <f>F20*J20</f>
        <v>0</v>
      </c>
      <c r="N20" s="98" t="s">
        <v>36</v>
      </c>
      <c r="O20" s="100" t="s">
        <v>35</v>
      </c>
      <c r="P20" s="99">
        <f>F20*55</f>
        <v>0</v>
      </c>
      <c r="Q20" s="98" t="s">
        <v>36</v>
      </c>
      <c r="R20" s="174"/>
      <c r="S20" s="175"/>
      <c r="T20" s="176"/>
      <c r="U20" s="23"/>
      <c r="V20" s="2"/>
      <c r="W20" s="2"/>
      <c r="X20" s="2"/>
      <c r="Y20" s="2"/>
    </row>
    <row r="21" spans="1:25" s="3" customFormat="1" ht="3.75" customHeight="1">
      <c r="A21" s="168"/>
      <c r="B21" s="169"/>
      <c r="C21" s="170"/>
      <c r="D21" s="110"/>
      <c r="E21" s="132"/>
      <c r="F21" s="56"/>
      <c r="G21" s="135"/>
      <c r="H21" s="83"/>
      <c r="I21" s="48"/>
      <c r="J21" s="56"/>
      <c r="K21" s="56"/>
      <c r="L21" s="50"/>
      <c r="M21" s="48"/>
      <c r="N21" s="51"/>
      <c r="O21" s="52"/>
      <c r="P21" s="53"/>
      <c r="Q21" s="51"/>
      <c r="R21" s="174"/>
      <c r="S21" s="175"/>
      <c r="T21" s="176"/>
      <c r="U21" s="23"/>
      <c r="V21" s="2"/>
      <c r="W21" s="2"/>
      <c r="X21" s="2"/>
      <c r="Y21" s="2"/>
    </row>
    <row r="22" spans="1:25" s="3" customFormat="1" ht="15" customHeight="1">
      <c r="A22" s="168"/>
      <c r="B22" s="169"/>
      <c r="C22" s="170"/>
      <c r="D22" s="143"/>
      <c r="E22" s="130"/>
      <c r="F22" s="4"/>
      <c r="G22" s="131"/>
      <c r="H22" s="55">
        <f>D22-F22</f>
        <v>0</v>
      </c>
      <c r="I22" s="59"/>
      <c r="J22" s="54">
        <v>55</v>
      </c>
      <c r="K22" s="54"/>
      <c r="L22" s="60"/>
      <c r="M22" s="59">
        <f>F22*J22</f>
        <v>0</v>
      </c>
      <c r="N22" s="61"/>
      <c r="O22" s="62"/>
      <c r="P22" s="63">
        <f>F22*55</f>
        <v>0</v>
      </c>
      <c r="Q22" s="64"/>
      <c r="R22" s="177"/>
      <c r="S22" s="178"/>
      <c r="T22" s="179"/>
      <c r="U22" s="46"/>
      <c r="V22" s="2"/>
      <c r="W22" s="2"/>
      <c r="X22" s="2"/>
      <c r="Y22" s="2"/>
    </row>
    <row r="23" spans="1:25" s="3" customFormat="1" ht="13.5" customHeight="1">
      <c r="A23" s="168"/>
      <c r="B23" s="169" t="s">
        <v>18</v>
      </c>
      <c r="C23" s="170"/>
      <c r="D23" s="111"/>
      <c r="E23" s="126"/>
      <c r="F23" s="47" t="s">
        <v>34</v>
      </c>
      <c r="G23" s="127"/>
      <c r="H23" s="114"/>
      <c r="I23" s="48"/>
      <c r="J23" s="56"/>
      <c r="K23" s="56"/>
      <c r="L23" s="65"/>
      <c r="M23" s="66"/>
      <c r="N23" s="67"/>
      <c r="O23" s="74"/>
      <c r="P23" s="157" t="s">
        <v>47</v>
      </c>
      <c r="Q23" s="70"/>
      <c r="R23" s="171"/>
      <c r="S23" s="172"/>
      <c r="T23" s="173"/>
      <c r="U23" s="23"/>
      <c r="V23" s="2"/>
      <c r="W23" s="2"/>
      <c r="X23" s="2"/>
      <c r="Y23" s="2"/>
    </row>
    <row r="24" spans="1:25" s="3" customFormat="1" ht="15" customHeight="1">
      <c r="A24" s="168"/>
      <c r="B24" s="169"/>
      <c r="C24" s="170"/>
      <c r="D24" s="110"/>
      <c r="E24" s="128" t="s">
        <v>35</v>
      </c>
      <c r="F24" s="144"/>
      <c r="G24" s="129" t="s">
        <v>36</v>
      </c>
      <c r="H24" s="83"/>
      <c r="I24" s="96" t="s">
        <v>35</v>
      </c>
      <c r="J24" s="94">
        <v>935</v>
      </c>
      <c r="K24" s="94" t="s">
        <v>36</v>
      </c>
      <c r="L24" s="96" t="s">
        <v>35</v>
      </c>
      <c r="M24" s="97">
        <f>F24*J24</f>
        <v>0</v>
      </c>
      <c r="N24" s="98" t="s">
        <v>36</v>
      </c>
      <c r="O24" s="100" t="s">
        <v>35</v>
      </c>
      <c r="P24" s="99">
        <f>F24*935</f>
        <v>0</v>
      </c>
      <c r="Q24" s="98" t="s">
        <v>36</v>
      </c>
      <c r="R24" s="174"/>
      <c r="S24" s="175"/>
      <c r="T24" s="176"/>
      <c r="U24" s="23"/>
      <c r="V24" s="2"/>
      <c r="W24" s="2"/>
      <c r="X24" s="2"/>
      <c r="Y24" s="2"/>
    </row>
    <row r="25" spans="1:25" s="3" customFormat="1" ht="3.75" customHeight="1">
      <c r="A25" s="168"/>
      <c r="B25" s="169"/>
      <c r="C25" s="170"/>
      <c r="D25" s="110"/>
      <c r="E25" s="132"/>
      <c r="F25" s="56"/>
      <c r="G25" s="135"/>
      <c r="H25" s="83"/>
      <c r="I25" s="48"/>
      <c r="J25" s="56"/>
      <c r="K25" s="56"/>
      <c r="L25" s="50"/>
      <c r="M25" s="142"/>
      <c r="N25" s="51"/>
      <c r="O25" s="52"/>
      <c r="P25" s="53"/>
      <c r="Q25" s="51"/>
      <c r="R25" s="174"/>
      <c r="S25" s="175"/>
      <c r="T25" s="176"/>
      <c r="U25" s="23"/>
      <c r="V25" s="2"/>
      <c r="W25" s="2"/>
      <c r="X25" s="2"/>
      <c r="Y25" s="2"/>
    </row>
    <row r="26" spans="1:25" s="3" customFormat="1" ht="15" customHeight="1">
      <c r="A26" s="168"/>
      <c r="B26" s="169"/>
      <c r="C26" s="170"/>
      <c r="D26" s="143"/>
      <c r="E26" s="132"/>
      <c r="F26" s="5"/>
      <c r="G26" s="131"/>
      <c r="H26" s="55">
        <f>D26-F26</f>
        <v>0</v>
      </c>
      <c r="I26" s="48"/>
      <c r="J26" s="56">
        <v>935</v>
      </c>
      <c r="K26" s="56"/>
      <c r="L26" s="50"/>
      <c r="M26" s="59">
        <f>F26*J26</f>
        <v>0</v>
      </c>
      <c r="N26" s="51"/>
      <c r="O26" s="52"/>
      <c r="P26" s="53">
        <f>F26*935</f>
        <v>0</v>
      </c>
      <c r="Q26" s="72"/>
      <c r="R26" s="177"/>
      <c r="S26" s="178"/>
      <c r="T26" s="179"/>
      <c r="U26" s="23"/>
      <c r="V26" s="2"/>
      <c r="W26" s="2"/>
      <c r="X26" s="2"/>
      <c r="Y26" s="2"/>
    </row>
    <row r="27" spans="1:25" s="3" customFormat="1" ht="22.5" customHeight="1">
      <c r="A27" s="180" t="s">
        <v>19</v>
      </c>
      <c r="B27" s="181"/>
      <c r="C27" s="181"/>
      <c r="D27" s="145">
        <f>SUM(D15:D26)</f>
        <v>0</v>
      </c>
      <c r="E27" s="133"/>
      <c r="F27" s="6">
        <f>F18+F22+F26</f>
        <v>0</v>
      </c>
      <c r="G27" s="134"/>
      <c r="H27" s="115">
        <f>SUM(H15:H26)</f>
        <v>0</v>
      </c>
      <c r="I27" s="182"/>
      <c r="J27" s="183"/>
      <c r="K27" s="184"/>
      <c r="L27" s="75"/>
      <c r="M27" s="76">
        <f>M18+M22+M26</f>
        <v>0</v>
      </c>
      <c r="N27" s="77"/>
      <c r="O27" s="80"/>
      <c r="P27" s="78">
        <f>P18+P22+P26</f>
        <v>0</v>
      </c>
      <c r="Q27" s="79"/>
      <c r="R27" s="78"/>
      <c r="S27" s="78">
        <f>SUM(S18:S26)</f>
        <v>0</v>
      </c>
      <c r="T27" s="79"/>
      <c r="U27" s="81" t="s">
        <v>37</v>
      </c>
      <c r="V27" s="2"/>
      <c r="W27" s="2"/>
      <c r="X27" s="2"/>
      <c r="Y27" s="2"/>
    </row>
    <row r="28" spans="1:25" s="3" customFormat="1" ht="13.5" customHeight="1">
      <c r="A28" s="185" t="s">
        <v>20</v>
      </c>
      <c r="B28" s="186" t="s">
        <v>21</v>
      </c>
      <c r="C28" s="187"/>
      <c r="D28" s="111"/>
      <c r="E28" s="126"/>
      <c r="F28" s="47" t="s">
        <v>34</v>
      </c>
      <c r="G28" s="127"/>
      <c r="H28" s="114"/>
      <c r="I28" s="66"/>
      <c r="J28" s="73"/>
      <c r="K28" s="73"/>
      <c r="L28" s="65"/>
      <c r="M28" s="66"/>
      <c r="N28" s="67"/>
      <c r="O28" s="68"/>
      <c r="P28" s="157" t="s">
        <v>40</v>
      </c>
      <c r="Q28" s="70"/>
      <c r="R28" s="69"/>
      <c r="S28" s="157" t="s">
        <v>44</v>
      </c>
      <c r="T28" s="70"/>
      <c r="U28" s="30"/>
      <c r="V28" s="2"/>
      <c r="W28" s="2"/>
      <c r="X28" s="2"/>
      <c r="Y28" s="2"/>
    </row>
    <row r="29" spans="1:25" s="3" customFormat="1" ht="15" customHeight="1">
      <c r="A29" s="185"/>
      <c r="B29" s="186"/>
      <c r="C29" s="187"/>
      <c r="D29" s="110"/>
      <c r="E29" s="128" t="s">
        <v>35</v>
      </c>
      <c r="F29" s="144"/>
      <c r="G29" s="129" t="s">
        <v>36</v>
      </c>
      <c r="H29" s="95"/>
      <c r="I29" s="97" t="s">
        <v>35</v>
      </c>
      <c r="J29" s="94">
        <v>935</v>
      </c>
      <c r="K29" s="94" t="s">
        <v>36</v>
      </c>
      <c r="L29" s="96" t="s">
        <v>35</v>
      </c>
      <c r="M29" s="97">
        <f>F29*J29</f>
        <v>0</v>
      </c>
      <c r="N29" s="98" t="s">
        <v>36</v>
      </c>
      <c r="O29" s="100" t="s">
        <v>35</v>
      </c>
      <c r="P29" s="99">
        <f>F29*475</f>
        <v>0</v>
      </c>
      <c r="Q29" s="101" t="s">
        <v>36</v>
      </c>
      <c r="R29" s="102" t="s">
        <v>35</v>
      </c>
      <c r="S29" s="99">
        <f>F29*460</f>
        <v>0</v>
      </c>
      <c r="T29" s="101" t="s">
        <v>36</v>
      </c>
      <c r="U29" s="23"/>
      <c r="V29" s="2"/>
      <c r="W29" s="2"/>
      <c r="X29" s="2"/>
      <c r="Y29" s="2"/>
    </row>
    <row r="30" spans="1:25" s="3" customFormat="1" ht="3.75" customHeight="1">
      <c r="A30" s="185"/>
      <c r="B30" s="186"/>
      <c r="C30" s="187"/>
      <c r="D30" s="110"/>
      <c r="E30" s="132"/>
      <c r="F30" s="56"/>
      <c r="G30" s="135"/>
      <c r="H30" s="83"/>
      <c r="I30" s="48"/>
      <c r="J30" s="56"/>
      <c r="K30" s="56"/>
      <c r="L30" s="50"/>
      <c r="M30" s="48"/>
      <c r="N30" s="51"/>
      <c r="O30" s="52"/>
      <c r="P30" s="53"/>
      <c r="Q30" s="57"/>
      <c r="R30" s="58"/>
      <c r="S30" s="53"/>
      <c r="T30" s="57"/>
      <c r="U30" s="23"/>
      <c r="V30" s="2"/>
      <c r="W30" s="2"/>
      <c r="X30" s="2"/>
      <c r="Y30" s="2"/>
    </row>
    <row r="31" spans="1:25" s="3" customFormat="1" ht="15" customHeight="1">
      <c r="A31" s="185"/>
      <c r="B31" s="186"/>
      <c r="C31" s="187"/>
      <c r="D31" s="143"/>
      <c r="E31" s="132"/>
      <c r="F31" s="5"/>
      <c r="G31" s="135"/>
      <c r="H31" s="55">
        <f>D31-F31</f>
        <v>0</v>
      </c>
      <c r="I31" s="59"/>
      <c r="J31" s="54">
        <v>935</v>
      </c>
      <c r="K31" s="54"/>
      <c r="L31" s="60"/>
      <c r="M31" s="59">
        <f>F31*J31</f>
        <v>0</v>
      </c>
      <c r="N31" s="61"/>
      <c r="O31" s="62"/>
      <c r="P31" s="63">
        <f>F31*475</f>
        <v>0</v>
      </c>
      <c r="Q31" s="64"/>
      <c r="R31" s="63"/>
      <c r="S31" s="63">
        <f>F31*460</f>
        <v>0</v>
      </c>
      <c r="T31" s="64"/>
      <c r="U31" s="46"/>
      <c r="V31" s="2"/>
      <c r="W31" s="2"/>
      <c r="X31" s="2"/>
      <c r="Y31" s="2"/>
    </row>
    <row r="32" spans="1:25" s="3" customFormat="1" ht="13.5" customHeight="1">
      <c r="A32" s="185"/>
      <c r="B32" s="186" t="s">
        <v>22</v>
      </c>
      <c r="C32" s="187"/>
      <c r="D32" s="111"/>
      <c r="E32" s="136"/>
      <c r="F32" s="82" t="s">
        <v>34</v>
      </c>
      <c r="G32" s="137"/>
      <c r="H32" s="114"/>
      <c r="I32" s="48"/>
      <c r="J32" s="56"/>
      <c r="K32" s="56"/>
      <c r="L32" s="65"/>
      <c r="M32" s="66"/>
      <c r="N32" s="67"/>
      <c r="O32" s="74"/>
      <c r="P32" s="157" t="s">
        <v>46</v>
      </c>
      <c r="Q32" s="70"/>
      <c r="R32" s="171"/>
      <c r="S32" s="172"/>
      <c r="T32" s="173"/>
      <c r="U32" s="23"/>
      <c r="V32" s="2"/>
      <c r="W32" s="2"/>
      <c r="X32" s="2"/>
      <c r="Y32" s="2"/>
    </row>
    <row r="33" spans="1:25" s="3" customFormat="1" ht="15" customHeight="1">
      <c r="A33" s="185"/>
      <c r="B33" s="186"/>
      <c r="C33" s="187"/>
      <c r="D33" s="110"/>
      <c r="E33" s="128" t="s">
        <v>35</v>
      </c>
      <c r="F33" s="144"/>
      <c r="G33" s="129" t="s">
        <v>36</v>
      </c>
      <c r="H33" s="83"/>
      <c r="I33" s="96" t="s">
        <v>35</v>
      </c>
      <c r="J33" s="94">
        <v>55</v>
      </c>
      <c r="K33" s="94" t="s">
        <v>36</v>
      </c>
      <c r="L33" s="96" t="s">
        <v>35</v>
      </c>
      <c r="M33" s="97">
        <f>F33*J33</f>
        <v>0</v>
      </c>
      <c r="N33" s="98" t="s">
        <v>36</v>
      </c>
      <c r="O33" s="100" t="s">
        <v>35</v>
      </c>
      <c r="P33" s="99">
        <f>F33*55</f>
        <v>0</v>
      </c>
      <c r="Q33" s="98" t="s">
        <v>36</v>
      </c>
      <c r="R33" s="174"/>
      <c r="S33" s="175"/>
      <c r="T33" s="176"/>
      <c r="U33" s="23"/>
      <c r="V33" s="2"/>
      <c r="W33" s="2"/>
      <c r="X33" s="2"/>
      <c r="Y33" s="2"/>
    </row>
    <row r="34" spans="1:25" s="3" customFormat="1" ht="3.75" customHeight="1">
      <c r="A34" s="185"/>
      <c r="B34" s="186"/>
      <c r="C34" s="187"/>
      <c r="D34" s="110"/>
      <c r="E34" s="132"/>
      <c r="F34" s="56"/>
      <c r="G34" s="135"/>
      <c r="H34" s="83"/>
      <c r="I34" s="48"/>
      <c r="J34" s="56"/>
      <c r="K34" s="56"/>
      <c r="L34" s="50"/>
      <c r="M34" s="48"/>
      <c r="N34" s="51"/>
      <c r="O34" s="52"/>
      <c r="P34" s="53"/>
      <c r="Q34" s="51"/>
      <c r="R34" s="174"/>
      <c r="S34" s="175"/>
      <c r="T34" s="176"/>
      <c r="U34" s="23"/>
      <c r="V34" s="2"/>
      <c r="W34" s="2"/>
      <c r="X34" s="2"/>
      <c r="Y34" s="2"/>
    </row>
    <row r="35" spans="1:25" s="3" customFormat="1" ht="15" customHeight="1">
      <c r="A35" s="185"/>
      <c r="B35" s="186"/>
      <c r="C35" s="187"/>
      <c r="D35" s="143"/>
      <c r="E35" s="130"/>
      <c r="F35" s="4"/>
      <c r="G35" s="131"/>
      <c r="H35" s="55">
        <f>D35-F35</f>
        <v>0</v>
      </c>
      <c r="I35" s="48"/>
      <c r="J35" s="56">
        <v>55</v>
      </c>
      <c r="K35" s="56"/>
      <c r="L35" s="50"/>
      <c r="M35" s="59">
        <f>F35*J35</f>
        <v>0</v>
      </c>
      <c r="N35" s="61"/>
      <c r="O35" s="62"/>
      <c r="P35" s="63">
        <f>F35*55</f>
        <v>0</v>
      </c>
      <c r="Q35" s="72"/>
      <c r="R35" s="177"/>
      <c r="S35" s="178"/>
      <c r="T35" s="179"/>
      <c r="U35" s="23"/>
      <c r="V35" s="2"/>
      <c r="W35" s="2"/>
      <c r="X35" s="2"/>
      <c r="Y35" s="2"/>
    </row>
    <row r="36" spans="1:25" s="3" customFormat="1" ht="13.5" customHeight="1">
      <c r="A36" s="185"/>
      <c r="B36" s="186" t="s">
        <v>23</v>
      </c>
      <c r="C36" s="187"/>
      <c r="D36" s="111"/>
      <c r="E36" s="126"/>
      <c r="F36" s="47" t="s">
        <v>34</v>
      </c>
      <c r="G36" s="127"/>
      <c r="H36" s="114"/>
      <c r="I36" s="66"/>
      <c r="J36" s="73"/>
      <c r="K36" s="73"/>
      <c r="L36" s="65"/>
      <c r="M36" s="66"/>
      <c r="N36" s="67"/>
      <c r="O36" s="74"/>
      <c r="P36" s="157" t="s">
        <v>47</v>
      </c>
      <c r="Q36" s="70"/>
      <c r="R36" s="171"/>
      <c r="S36" s="172"/>
      <c r="T36" s="173"/>
      <c r="U36" s="209"/>
      <c r="V36" s="2"/>
      <c r="W36" s="2"/>
      <c r="X36" s="2"/>
      <c r="Y36" s="2"/>
    </row>
    <row r="37" spans="1:25" s="3" customFormat="1" ht="15" customHeight="1">
      <c r="A37" s="185"/>
      <c r="B37" s="186"/>
      <c r="C37" s="187"/>
      <c r="D37" s="110"/>
      <c r="E37" s="128" t="s">
        <v>35</v>
      </c>
      <c r="F37" s="144"/>
      <c r="G37" s="129" t="s">
        <v>36</v>
      </c>
      <c r="H37" s="83"/>
      <c r="I37" s="96" t="s">
        <v>35</v>
      </c>
      <c r="J37" s="94">
        <v>935</v>
      </c>
      <c r="K37" s="94" t="s">
        <v>36</v>
      </c>
      <c r="L37" s="96" t="s">
        <v>35</v>
      </c>
      <c r="M37" s="97">
        <f>F37*J37</f>
        <v>0</v>
      </c>
      <c r="N37" s="98" t="s">
        <v>36</v>
      </c>
      <c r="O37" s="100" t="s">
        <v>35</v>
      </c>
      <c r="P37" s="99">
        <f>F37*935</f>
        <v>0</v>
      </c>
      <c r="Q37" s="98" t="s">
        <v>36</v>
      </c>
      <c r="R37" s="174"/>
      <c r="S37" s="175"/>
      <c r="T37" s="176"/>
      <c r="U37" s="210"/>
      <c r="V37" s="2"/>
      <c r="W37" s="2"/>
      <c r="X37" s="2"/>
      <c r="Y37" s="2"/>
    </row>
    <row r="38" spans="1:25" s="3" customFormat="1" ht="3.75" customHeight="1">
      <c r="A38" s="185"/>
      <c r="B38" s="186"/>
      <c r="C38" s="187"/>
      <c r="D38" s="110"/>
      <c r="E38" s="132"/>
      <c r="F38" s="56"/>
      <c r="G38" s="135"/>
      <c r="H38" s="83"/>
      <c r="I38" s="48"/>
      <c r="J38" s="56"/>
      <c r="K38" s="56"/>
      <c r="L38" s="50"/>
      <c r="M38" s="48"/>
      <c r="N38" s="51"/>
      <c r="O38" s="52"/>
      <c r="P38" s="53"/>
      <c r="Q38" s="51"/>
      <c r="R38" s="174"/>
      <c r="S38" s="175"/>
      <c r="T38" s="176"/>
      <c r="U38" s="210"/>
      <c r="V38" s="2"/>
      <c r="W38" s="2"/>
      <c r="X38" s="2"/>
      <c r="Y38" s="2"/>
    </row>
    <row r="39" spans="1:25" s="3" customFormat="1" ht="15" customHeight="1">
      <c r="A39" s="185"/>
      <c r="B39" s="186"/>
      <c r="C39" s="187"/>
      <c r="D39" s="143"/>
      <c r="E39" s="130"/>
      <c r="F39" s="4"/>
      <c r="G39" s="131"/>
      <c r="H39" s="55">
        <f>D39-F39</f>
        <v>0</v>
      </c>
      <c r="I39" s="59"/>
      <c r="J39" s="54">
        <v>935</v>
      </c>
      <c r="K39" s="54"/>
      <c r="L39" s="60"/>
      <c r="M39" s="59">
        <f>F39*J39</f>
        <v>0</v>
      </c>
      <c r="N39" s="51"/>
      <c r="O39" s="52"/>
      <c r="P39" s="53">
        <f>F39*935</f>
        <v>0</v>
      </c>
      <c r="Q39" s="72"/>
      <c r="R39" s="177"/>
      <c r="S39" s="178"/>
      <c r="T39" s="179"/>
      <c r="U39" s="211"/>
      <c r="V39" s="2"/>
      <c r="W39" s="2"/>
      <c r="X39" s="2"/>
      <c r="Y39" s="2"/>
    </row>
    <row r="40" spans="1:25" s="3" customFormat="1" ht="22.5" customHeight="1">
      <c r="A40" s="180" t="s">
        <v>24</v>
      </c>
      <c r="B40" s="181"/>
      <c r="C40" s="181"/>
      <c r="D40" s="145">
        <f>SUM(D28:D39)</f>
        <v>0</v>
      </c>
      <c r="E40" s="133"/>
      <c r="F40" s="6">
        <f>F31+F35+F39</f>
        <v>0</v>
      </c>
      <c r="G40" s="134"/>
      <c r="H40" s="115">
        <f>SUM(H28:H39)</f>
        <v>0</v>
      </c>
      <c r="I40" s="183"/>
      <c r="J40" s="183"/>
      <c r="K40" s="184"/>
      <c r="L40" s="75"/>
      <c r="M40" s="76">
        <f>M31+M35+M39</f>
        <v>0</v>
      </c>
      <c r="N40" s="77"/>
      <c r="O40" s="80"/>
      <c r="P40" s="78">
        <f>P31+P35+P39</f>
        <v>0</v>
      </c>
      <c r="Q40" s="79"/>
      <c r="R40" s="78"/>
      <c r="S40" s="78">
        <f>S31</f>
        <v>0</v>
      </c>
      <c r="T40" s="79"/>
      <c r="U40" s="81" t="s">
        <v>37</v>
      </c>
      <c r="V40" s="2"/>
      <c r="W40" s="2"/>
      <c r="X40" s="2"/>
      <c r="Y40" s="2"/>
    </row>
    <row r="41" spans="1:25" s="3" customFormat="1" ht="13.5" customHeight="1">
      <c r="A41" s="234" t="s">
        <v>30</v>
      </c>
      <c r="B41" s="234"/>
      <c r="C41" s="235"/>
      <c r="D41" s="110"/>
      <c r="E41" s="126"/>
      <c r="F41" s="47" t="s">
        <v>34</v>
      </c>
      <c r="G41" s="127"/>
      <c r="H41" s="83"/>
      <c r="I41" s="48"/>
      <c r="J41" s="56"/>
      <c r="K41" s="83"/>
      <c r="L41" s="50"/>
      <c r="M41" s="48"/>
      <c r="N41" s="51"/>
      <c r="O41" s="52"/>
      <c r="P41" s="155" t="s">
        <v>41</v>
      </c>
      <c r="Q41" s="51"/>
      <c r="R41" s="212" t="s">
        <v>42</v>
      </c>
      <c r="S41" s="213"/>
      <c r="T41" s="214"/>
      <c r="U41" s="23"/>
      <c r="V41" s="2"/>
      <c r="W41" s="2"/>
      <c r="X41" s="2"/>
      <c r="Y41" s="2"/>
    </row>
    <row r="42" spans="1:25" s="3" customFormat="1" ht="15" customHeight="1">
      <c r="A42" s="234"/>
      <c r="B42" s="234"/>
      <c r="C42" s="235"/>
      <c r="D42" s="110"/>
      <c r="E42" s="128" t="s">
        <v>35</v>
      </c>
      <c r="F42" s="144"/>
      <c r="G42" s="129" t="s">
        <v>36</v>
      </c>
      <c r="H42" s="83"/>
      <c r="I42" s="96" t="s">
        <v>35</v>
      </c>
      <c r="J42" s="94">
        <v>2165</v>
      </c>
      <c r="K42" s="94" t="s">
        <v>36</v>
      </c>
      <c r="L42" s="96" t="s">
        <v>35</v>
      </c>
      <c r="M42" s="97">
        <f>F42*J42</f>
        <v>0</v>
      </c>
      <c r="N42" s="98" t="s">
        <v>36</v>
      </c>
      <c r="O42" s="100" t="s">
        <v>35</v>
      </c>
      <c r="P42" s="99">
        <f>F42*395</f>
        <v>0</v>
      </c>
      <c r="Q42" s="101" t="s">
        <v>36</v>
      </c>
      <c r="R42" s="102" t="s">
        <v>35</v>
      </c>
      <c r="S42" s="99">
        <f>F42*1770</f>
        <v>0</v>
      </c>
      <c r="T42" s="101" t="s">
        <v>36</v>
      </c>
      <c r="U42" s="23"/>
      <c r="V42" s="2"/>
      <c r="W42" s="2"/>
      <c r="X42" s="2"/>
      <c r="Y42" s="2"/>
    </row>
    <row r="43" spans="1:25" s="3" customFormat="1" ht="3.75" customHeight="1">
      <c r="A43" s="234"/>
      <c r="B43" s="234"/>
      <c r="C43" s="235"/>
      <c r="D43" s="110"/>
      <c r="E43" s="132"/>
      <c r="F43" s="56"/>
      <c r="G43" s="135"/>
      <c r="H43" s="83"/>
      <c r="I43" s="48"/>
      <c r="J43" s="56"/>
      <c r="K43" s="56"/>
      <c r="L43" s="50"/>
      <c r="M43" s="48"/>
      <c r="N43" s="51"/>
      <c r="O43" s="52"/>
      <c r="P43" s="53"/>
      <c r="Q43" s="57"/>
      <c r="R43" s="58"/>
      <c r="S43" s="53"/>
      <c r="T43" s="57"/>
      <c r="U43" s="23"/>
      <c r="V43" s="2"/>
      <c r="W43" s="2"/>
      <c r="X43" s="2"/>
      <c r="Y43" s="2"/>
    </row>
    <row r="44" spans="1:25" s="3" customFormat="1" ht="15" customHeight="1">
      <c r="A44" s="234"/>
      <c r="B44" s="234"/>
      <c r="C44" s="235"/>
      <c r="D44" s="143"/>
      <c r="E44" s="138"/>
      <c r="F44" s="4"/>
      <c r="G44" s="139"/>
      <c r="H44" s="55">
        <f>D44-F44</f>
        <v>0</v>
      </c>
      <c r="I44" s="84"/>
      <c r="J44" s="54">
        <v>2165</v>
      </c>
      <c r="K44" s="55"/>
      <c r="L44" s="60"/>
      <c r="M44" s="59">
        <f>F44*J44</f>
        <v>0</v>
      </c>
      <c r="N44" s="61"/>
      <c r="O44" s="62"/>
      <c r="P44" s="63">
        <f>F44*395</f>
        <v>0</v>
      </c>
      <c r="Q44" s="64"/>
      <c r="R44" s="63"/>
      <c r="S44" s="63">
        <f>F44*1770</f>
        <v>0</v>
      </c>
      <c r="T44" s="64"/>
      <c r="U44" s="23"/>
      <c r="V44" s="2"/>
      <c r="W44" s="2"/>
      <c r="X44" s="2"/>
      <c r="Y44" s="2"/>
    </row>
    <row r="45" spans="1:25" s="8" customFormat="1" ht="13.5" customHeight="1">
      <c r="A45" s="215" t="s">
        <v>25</v>
      </c>
      <c r="B45" s="189"/>
      <c r="C45" s="189"/>
      <c r="D45" s="219">
        <f>D14+D27+D40+D44</f>
        <v>0</v>
      </c>
      <c r="E45" s="126"/>
      <c r="F45" s="47" t="s">
        <v>34</v>
      </c>
      <c r="G45" s="127"/>
      <c r="H45" s="222">
        <f>H14+H27+H40+H44</f>
        <v>0</v>
      </c>
      <c r="I45" s="225"/>
      <c r="J45" s="226"/>
      <c r="K45" s="227"/>
      <c r="L45" s="50"/>
      <c r="M45" s="48"/>
      <c r="N45" s="51"/>
      <c r="O45" s="52"/>
      <c r="P45" s="53"/>
      <c r="Q45" s="72"/>
      <c r="R45" s="53"/>
      <c r="S45" s="53"/>
      <c r="T45" s="53"/>
      <c r="U45" s="23"/>
      <c r="V45" s="7"/>
      <c r="W45" s="7"/>
      <c r="X45" s="7"/>
      <c r="Y45" s="7"/>
    </row>
    <row r="46" spans="1:25" s="8" customFormat="1" ht="18" customHeight="1">
      <c r="A46" s="216"/>
      <c r="B46" s="190"/>
      <c r="C46" s="190"/>
      <c r="D46" s="220"/>
      <c r="E46" s="128" t="s">
        <v>35</v>
      </c>
      <c r="F46" s="147">
        <f>F12+F16+F20+F24+F29+F33+F37+F42</f>
        <v>0</v>
      </c>
      <c r="G46" s="129" t="s">
        <v>36</v>
      </c>
      <c r="H46" s="223"/>
      <c r="I46" s="228"/>
      <c r="J46" s="229"/>
      <c r="K46" s="230"/>
      <c r="L46" s="96" t="s">
        <v>35</v>
      </c>
      <c r="M46" s="97">
        <f>M12+M16+M20+M24+M29+M33+M37+M42</f>
        <v>0</v>
      </c>
      <c r="N46" s="98" t="s">
        <v>36</v>
      </c>
      <c r="O46" s="103" t="s">
        <v>35</v>
      </c>
      <c r="P46" s="104">
        <f>P12+P16+P20+P24+P29+P33+P37+P42</f>
        <v>0</v>
      </c>
      <c r="Q46" s="105" t="s">
        <v>36</v>
      </c>
      <c r="R46" s="104" t="s">
        <v>35</v>
      </c>
      <c r="S46" s="104">
        <f>S12+S16+S29+S42</f>
        <v>0</v>
      </c>
      <c r="T46" s="105" t="s">
        <v>36</v>
      </c>
      <c r="U46" s="85"/>
      <c r="V46" s="7"/>
      <c r="W46" s="7"/>
      <c r="X46" s="7"/>
      <c r="Y46" s="7"/>
    </row>
    <row r="47" spans="1:25" s="3" customFormat="1" ht="21" customHeight="1" thickBot="1">
      <c r="A47" s="217"/>
      <c r="B47" s="218"/>
      <c r="C47" s="218"/>
      <c r="D47" s="221"/>
      <c r="E47" s="140"/>
      <c r="F47" s="146">
        <f>F14+F27+F40+F44</f>
        <v>0</v>
      </c>
      <c r="G47" s="141"/>
      <c r="H47" s="224"/>
      <c r="I47" s="231"/>
      <c r="J47" s="232"/>
      <c r="K47" s="233"/>
      <c r="L47" s="60"/>
      <c r="M47" s="59">
        <f>M14+M27+M40+M44</f>
        <v>0</v>
      </c>
      <c r="N47" s="61"/>
      <c r="O47" s="62"/>
      <c r="P47" s="63">
        <f>P14+P27+P40+P44</f>
        <v>0</v>
      </c>
      <c r="Q47" s="64"/>
      <c r="R47" s="63"/>
      <c r="S47" s="63">
        <f>S14+S27+S40+S44</f>
        <v>0</v>
      </c>
      <c r="T47" s="63"/>
      <c r="U47" s="46"/>
      <c r="V47" s="2"/>
      <c r="W47" s="2"/>
      <c r="X47" s="2"/>
      <c r="Y47" s="2"/>
    </row>
    <row r="48" spans="1:25" s="3" customFormat="1" ht="19.5" customHeight="1">
      <c r="A48" s="3" t="s">
        <v>45</v>
      </c>
      <c r="B48" s="87"/>
      <c r="C48" s="87"/>
      <c r="D48" s="106"/>
      <c r="E48" s="117"/>
      <c r="F48" s="106"/>
      <c r="G48" s="118"/>
      <c r="H48" s="90"/>
      <c r="I48" s="91"/>
      <c r="J48" s="88"/>
      <c r="K48" s="88"/>
      <c r="L48" s="88"/>
      <c r="M48" s="89"/>
      <c r="N48" s="88"/>
      <c r="O48" s="90"/>
      <c r="P48" s="89"/>
      <c r="Q48" s="88"/>
      <c r="R48" s="90"/>
      <c r="S48" s="88"/>
      <c r="T48" s="92" t="s">
        <v>38</v>
      </c>
      <c r="U48" s="92"/>
    </row>
    <row r="49" spans="1:21" s="3" customFormat="1" ht="19.5" customHeight="1">
      <c r="A49" s="3" t="s">
        <v>55</v>
      </c>
      <c r="B49" s="86"/>
      <c r="C49" s="86"/>
      <c r="D49" s="86"/>
      <c r="E49" s="86"/>
      <c r="F49" s="86"/>
      <c r="G49" s="86"/>
      <c r="H49" s="86"/>
      <c r="I49" s="86"/>
      <c r="J49" s="93"/>
      <c r="K49" s="93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s="3" customFormat="1" ht="19.5" customHeight="1">
      <c r="A50" s="3" t="s">
        <v>56</v>
      </c>
      <c r="B50" s="86"/>
      <c r="C50" s="86"/>
      <c r="D50" s="86"/>
      <c r="E50" s="86"/>
      <c r="F50" s="86"/>
      <c r="G50" s="86"/>
      <c r="H50" s="86"/>
      <c r="I50" s="86"/>
      <c r="J50" s="93"/>
      <c r="K50" s="93"/>
      <c r="L50" s="86"/>
      <c r="M50" s="86"/>
      <c r="N50" s="86"/>
      <c r="O50" s="86"/>
      <c r="P50" s="86"/>
      <c r="Q50" s="86"/>
      <c r="R50" s="86"/>
      <c r="S50" s="86"/>
      <c r="T50" s="86"/>
      <c r="U50" s="86"/>
    </row>
  </sheetData>
  <protectedRanges>
    <protectedRange sqref="U13:U47" name="備考"/>
    <protectedRange sqref="T5:U7" name="学校名"/>
    <protectedRange sqref="D14 F14 F12 F16 F18 D18 D22 F22 F20 D26 F26 F24 D31 F31 F29 D35 F35 F33 D39 F39 F37 D44 F44 F42" name="範囲1"/>
    <protectedRange sqref="U11:U12" name="備考_1"/>
    <protectedRange sqref="T4:W4" name="範囲2"/>
  </protectedRanges>
  <mergeCells count="36">
    <mergeCell ref="R41:T41"/>
    <mergeCell ref="A45:C47"/>
    <mergeCell ref="D45:D47"/>
    <mergeCell ref="H45:H47"/>
    <mergeCell ref="I45:K47"/>
    <mergeCell ref="A41:C44"/>
    <mergeCell ref="U36:U39"/>
    <mergeCell ref="A40:C40"/>
    <mergeCell ref="I40:K40"/>
    <mergeCell ref="R32:T35"/>
    <mergeCell ref="B36:C39"/>
    <mergeCell ref="R36:T39"/>
    <mergeCell ref="B32:C35"/>
    <mergeCell ref="A27:C27"/>
    <mergeCell ref="I27:K27"/>
    <mergeCell ref="A28:A39"/>
    <mergeCell ref="B28:C31"/>
    <mergeCell ref="A2:U2"/>
    <mergeCell ref="O8:S9"/>
    <mergeCell ref="A11:C14"/>
    <mergeCell ref="T4:U4"/>
    <mergeCell ref="T5:U5"/>
    <mergeCell ref="T6:U6"/>
    <mergeCell ref="T7:U7"/>
    <mergeCell ref="R4:S4"/>
    <mergeCell ref="A4:M4"/>
    <mergeCell ref="R5:S5"/>
    <mergeCell ref="A6:M6"/>
    <mergeCell ref="R6:S6"/>
    <mergeCell ref="R7:S7"/>
    <mergeCell ref="A15:A26"/>
    <mergeCell ref="B15:C18"/>
    <mergeCell ref="R19:T22"/>
    <mergeCell ref="B23:C26"/>
    <mergeCell ref="R23:T26"/>
    <mergeCell ref="B19:C22"/>
  </mergeCells>
  <phoneticPr fontId="3"/>
  <printOptions horizontalCentered="1"/>
  <pageMargins left="0.78740157480314965" right="0.78740157480314965" top="0.36" bottom="0.15748031496062992" header="0.19685039370078741" footer="0.15748031496062992"/>
  <pageSetup paperSize="9" scale="87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1" r:id="rId4" name="CheckBox22">
          <controlPr defaultSize="0" autoLine="0" autoPict="0" r:id="rId5">
            <anchor moveWithCells="1" sizeWithCells="1">
              <from>
                <xdr:col>1</xdr:col>
                <xdr:colOff>19050</xdr:colOff>
                <xdr:row>3</xdr:row>
                <xdr:rowOff>171450</xdr:rowOff>
              </from>
              <to>
                <xdr:col>2</xdr:col>
                <xdr:colOff>523875</xdr:colOff>
                <xdr:row>5</xdr:row>
                <xdr:rowOff>57150</xdr:rowOff>
              </to>
            </anchor>
          </controlPr>
        </control>
      </mc:Choice>
      <mc:Fallback>
        <control shapeId="1031" r:id="rId4" name="CheckBox22"/>
      </mc:Fallback>
    </mc:AlternateContent>
    <mc:AlternateContent xmlns:mc="http://schemas.openxmlformats.org/markup-compatibility/2006">
      <mc:Choice Requires="x14">
        <control shapeId="1035" r:id="rId6" name="CheckBox21">
          <controlPr defaultSize="0" autoLine="0" r:id="rId7">
            <anchor moveWithCells="1" sizeWithCells="1">
              <from>
                <xdr:col>3</xdr:col>
                <xdr:colOff>228600</xdr:colOff>
                <xdr:row>3</xdr:row>
                <xdr:rowOff>152400</xdr:rowOff>
              </from>
              <to>
                <xdr:col>5</xdr:col>
                <xdr:colOff>190500</xdr:colOff>
                <xdr:row>5</xdr:row>
                <xdr:rowOff>76200</xdr:rowOff>
              </to>
            </anchor>
          </controlPr>
        </control>
      </mc:Choice>
      <mc:Fallback>
        <control shapeId="1035" r:id="rId6" name="CheckBox2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学校一覧!$B$3:$B$31</xm:f>
          </x14:formula1>
          <xm:sqref>T4:U4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topLeftCell="A8" zoomScaleNormal="100" workbookViewId="0">
      <selection activeCell="D13" sqref="D13"/>
    </sheetView>
  </sheetViews>
  <sheetFormatPr defaultRowHeight="13.5"/>
  <cols>
    <col min="1" max="1" width="9" style="164"/>
    <col min="2" max="2" width="36.375" style="160" customWidth="1"/>
    <col min="3" max="16384" width="9" style="160"/>
  </cols>
  <sheetData>
    <row r="1" spans="1:3">
      <c r="A1" s="159" t="s">
        <v>51</v>
      </c>
    </row>
    <row r="2" spans="1:3">
      <c r="A2" s="159"/>
      <c r="C2" s="161" t="s">
        <v>52</v>
      </c>
    </row>
    <row r="3" spans="1:3" ht="14.25">
      <c r="A3" s="162">
        <v>71</v>
      </c>
      <c r="B3" s="163" t="s">
        <v>57</v>
      </c>
      <c r="C3" s="162">
        <v>525601</v>
      </c>
    </row>
    <row r="4" spans="1:3" ht="14.25">
      <c r="A4" s="162">
        <v>72</v>
      </c>
      <c r="B4" s="163" t="s">
        <v>58</v>
      </c>
      <c r="C4" s="162">
        <v>525602</v>
      </c>
    </row>
    <row r="5" spans="1:3" ht="14.25">
      <c r="A5" s="162">
        <v>72</v>
      </c>
      <c r="B5" s="163" t="s">
        <v>59</v>
      </c>
      <c r="C5" s="162">
        <v>525602</v>
      </c>
    </row>
    <row r="6" spans="1:3" ht="14.25">
      <c r="A6" s="162">
        <v>73</v>
      </c>
      <c r="B6" s="163" t="s">
        <v>60</v>
      </c>
      <c r="C6" s="162">
        <v>525604</v>
      </c>
    </row>
    <row r="7" spans="1:3" ht="14.25">
      <c r="A7" s="162">
        <v>74</v>
      </c>
      <c r="B7" s="163" t="s">
        <v>61</v>
      </c>
      <c r="C7" s="162">
        <v>525605</v>
      </c>
    </row>
    <row r="8" spans="1:3" ht="14.25">
      <c r="A8" s="162">
        <v>75</v>
      </c>
      <c r="B8" s="163" t="s">
        <v>62</v>
      </c>
      <c r="C8" s="162">
        <v>525606</v>
      </c>
    </row>
    <row r="9" spans="1:3" ht="14.25">
      <c r="A9" s="162">
        <v>76</v>
      </c>
      <c r="B9" s="163" t="s">
        <v>63</v>
      </c>
      <c r="C9" s="162">
        <v>525607</v>
      </c>
    </row>
    <row r="10" spans="1:3" ht="14.25">
      <c r="A10" s="162">
        <v>77</v>
      </c>
      <c r="B10" s="163" t="s">
        <v>64</v>
      </c>
      <c r="C10" s="162">
        <v>525608</v>
      </c>
    </row>
    <row r="11" spans="1:3" ht="14.25">
      <c r="A11" s="162">
        <v>78</v>
      </c>
      <c r="B11" s="163" t="s">
        <v>65</v>
      </c>
      <c r="C11" s="162">
        <v>525609</v>
      </c>
    </row>
    <row r="12" spans="1:3" ht="14.25">
      <c r="A12" s="162">
        <v>79</v>
      </c>
      <c r="B12" s="163" t="s">
        <v>66</v>
      </c>
      <c r="C12" s="162">
        <v>525610</v>
      </c>
    </row>
    <row r="13" spans="1:3" ht="14.25">
      <c r="A13" s="162">
        <v>79</v>
      </c>
      <c r="B13" s="163" t="s">
        <v>67</v>
      </c>
      <c r="C13" s="162">
        <v>525610</v>
      </c>
    </row>
    <row r="14" spans="1:3" ht="14.25">
      <c r="A14" s="162">
        <v>80</v>
      </c>
      <c r="B14" s="163" t="s">
        <v>68</v>
      </c>
      <c r="C14" s="162">
        <v>525611</v>
      </c>
    </row>
    <row r="15" spans="1:3" ht="14.25">
      <c r="A15" s="162">
        <v>81</v>
      </c>
      <c r="B15" s="163" t="s">
        <v>69</v>
      </c>
      <c r="C15" s="162">
        <v>525612</v>
      </c>
    </row>
    <row r="16" spans="1:3" ht="14.25">
      <c r="A16" s="162">
        <v>82</v>
      </c>
      <c r="B16" s="163" t="s">
        <v>70</v>
      </c>
      <c r="C16" s="162">
        <v>525613</v>
      </c>
    </row>
    <row r="17" spans="1:3" ht="14.25">
      <c r="A17" s="162">
        <v>83</v>
      </c>
      <c r="B17" s="163" t="s">
        <v>71</v>
      </c>
      <c r="C17" s="162">
        <v>525614</v>
      </c>
    </row>
    <row r="18" spans="1:3" ht="14.25">
      <c r="A18" s="162">
        <v>83</v>
      </c>
      <c r="B18" s="163" t="s">
        <v>72</v>
      </c>
      <c r="C18" s="162">
        <v>525614</v>
      </c>
    </row>
    <row r="19" spans="1:3" ht="14.25">
      <c r="A19" s="162">
        <v>84</v>
      </c>
      <c r="B19" s="163" t="s">
        <v>73</v>
      </c>
      <c r="C19" s="162">
        <v>525615</v>
      </c>
    </row>
    <row r="20" spans="1:3" ht="14.25">
      <c r="A20" s="162">
        <v>85</v>
      </c>
      <c r="B20" s="163" t="s">
        <v>74</v>
      </c>
      <c r="C20" s="162">
        <v>525616</v>
      </c>
    </row>
    <row r="21" spans="1:3" ht="14.25">
      <c r="A21" s="162">
        <v>85</v>
      </c>
      <c r="B21" s="163" t="s">
        <v>75</v>
      </c>
      <c r="C21" s="162">
        <v>525616</v>
      </c>
    </row>
    <row r="22" spans="1:3" ht="14.25">
      <c r="A22" s="162">
        <v>86</v>
      </c>
      <c r="B22" s="163" t="s">
        <v>76</v>
      </c>
      <c r="C22" s="162">
        <v>525617</v>
      </c>
    </row>
    <row r="23" spans="1:3" ht="14.25">
      <c r="A23" s="162">
        <v>87</v>
      </c>
      <c r="B23" s="163" t="s">
        <v>77</v>
      </c>
      <c r="C23" s="162">
        <v>525618</v>
      </c>
    </row>
    <row r="24" spans="1:3" ht="14.25">
      <c r="A24" s="162">
        <v>87</v>
      </c>
      <c r="B24" s="163" t="s">
        <v>78</v>
      </c>
      <c r="C24" s="162">
        <v>525618</v>
      </c>
    </row>
    <row r="25" spans="1:3" ht="14.25">
      <c r="A25" s="162">
        <v>88</v>
      </c>
      <c r="B25" s="163" t="s">
        <v>79</v>
      </c>
      <c r="C25" s="162">
        <v>525619</v>
      </c>
    </row>
    <row r="26" spans="1:3" ht="14.25">
      <c r="A26" s="162">
        <v>89</v>
      </c>
      <c r="B26" s="163" t="s">
        <v>80</v>
      </c>
      <c r="C26" s="162">
        <v>525620</v>
      </c>
    </row>
    <row r="27" spans="1:3" ht="14.25">
      <c r="A27" s="162">
        <v>90</v>
      </c>
      <c r="B27" s="163" t="s">
        <v>81</v>
      </c>
      <c r="C27" s="162">
        <v>525621</v>
      </c>
    </row>
    <row r="28" spans="1:3" ht="14.25">
      <c r="A28" s="162">
        <v>91</v>
      </c>
      <c r="B28" s="163" t="s">
        <v>82</v>
      </c>
      <c r="C28" s="162">
        <v>525622</v>
      </c>
    </row>
    <row r="29" spans="1:3" ht="14.25">
      <c r="A29" s="162">
        <v>91</v>
      </c>
      <c r="B29" s="163" t="s">
        <v>83</v>
      </c>
      <c r="C29" s="162">
        <v>525622</v>
      </c>
    </row>
    <row r="30" spans="1:3" ht="14.25">
      <c r="A30" s="162">
        <v>92</v>
      </c>
      <c r="B30" s="163" t="s">
        <v>53</v>
      </c>
      <c r="C30" s="162">
        <v>525701</v>
      </c>
    </row>
    <row r="31" spans="1:3" ht="14.25">
      <c r="A31" s="162">
        <v>93</v>
      </c>
      <c r="B31" s="163" t="s">
        <v>54</v>
      </c>
      <c r="C31" s="162">
        <v>525702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</vt:lpstr>
      <vt:lpstr>学校一覧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2001828ic</dc:creator>
  <cp:lastModifiedBy>佐藤　淳子</cp:lastModifiedBy>
  <cp:lastPrinted>2024-04-21T05:33:26Z</cp:lastPrinted>
  <dcterms:created xsi:type="dcterms:W3CDTF">2007-04-17T11:02:32Z</dcterms:created>
  <dcterms:modified xsi:type="dcterms:W3CDTF">2026-04-22T08:01:26Z</dcterms:modified>
</cp:coreProperties>
</file>