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6.57\05　感染症対策班\00_班共有\フォルダ（整理中）\008_感染症対策関係\000_感染症発生時の随時対応（全数，集団）\☆疾病別フォルダ\■武漢肺炎（新型コロナ）\21_保健衛生設備補助金（外来・入院・検査機関）\6_新興感染症強化事業\01_交付要綱\県の要綱・様式\"/>
    </mc:Choice>
  </mc:AlternateContent>
  <bookViews>
    <workbookView xWindow="0" yWindow="0" windowWidth="20490" windowHeight="7530" activeTab="2"/>
  </bookViews>
  <sheets>
    <sheet name="施設" sheetId="5" r:id="rId1"/>
    <sheet name="設備" sheetId="7" r:id="rId2"/>
    <sheet name="記載例" sheetId="6" r:id="rId3"/>
  </sheets>
  <definedNames>
    <definedName name="_xlnm.Print_Area" localSheetId="2">記載例!$B$1:$I$49</definedName>
    <definedName name="_xlnm.Print_Area" localSheetId="0">施設!$B$1:$I$54</definedName>
    <definedName name="_xlnm.Print_Area" localSheetId="1">設備!$B$1:$J$51</definedName>
  </definedNames>
  <calcPr calcId="162913"/>
</workbook>
</file>

<file path=xl/calcChain.xml><?xml version="1.0" encoding="utf-8"?>
<calcChain xmlns="http://schemas.openxmlformats.org/spreadsheetml/2006/main">
  <c r="G25" i="6" l="1"/>
  <c r="D31" i="6" s="1"/>
  <c r="B31" i="6" s="1"/>
  <c r="H24" i="6"/>
  <c r="I24" i="6" s="1"/>
  <c r="J24" i="6" s="1"/>
  <c r="H23" i="6"/>
  <c r="I23" i="6" s="1"/>
  <c r="J23" i="6" s="1"/>
  <c r="H22" i="6"/>
  <c r="I22" i="6" s="1"/>
  <c r="J22" i="6" s="1"/>
  <c r="H21" i="6"/>
  <c r="I21" i="6" s="1"/>
  <c r="J21" i="6" s="1"/>
  <c r="H20" i="6"/>
  <c r="I20" i="6" s="1"/>
  <c r="J20" i="6" s="1"/>
  <c r="H19" i="6"/>
  <c r="H25" i="6" l="1"/>
  <c r="E31" i="6" s="1"/>
  <c r="I19" i="6"/>
  <c r="H24" i="5"/>
  <c r="I25" i="6" l="1"/>
  <c r="F31" i="6" s="1"/>
  <c r="J19" i="6"/>
  <c r="J25" i="6" s="1"/>
  <c r="G27" i="7"/>
  <c r="D33" i="7" s="1"/>
  <c r="B33" i="7" s="1"/>
  <c r="H26" i="7"/>
  <c r="D45" i="7"/>
  <c r="H25" i="7"/>
  <c r="H24" i="7"/>
  <c r="H23" i="7"/>
  <c r="H22" i="7"/>
  <c r="H21" i="7"/>
  <c r="H25" i="5"/>
  <c r="I25" i="5" s="1"/>
  <c r="J25" i="5" s="1"/>
  <c r="I24" i="5"/>
  <c r="J24" i="5" s="1"/>
  <c r="H23" i="5"/>
  <c r="I23" i="5" s="1"/>
  <c r="J23" i="5" s="1"/>
  <c r="H22" i="5"/>
  <c r="I22" i="5" s="1"/>
  <c r="J22" i="5" s="1"/>
  <c r="H21" i="5"/>
  <c r="I21" i="5" s="1"/>
  <c r="J21" i="5" s="1"/>
  <c r="I31" i="6" l="1"/>
  <c r="H31" i="6"/>
  <c r="I22" i="7"/>
  <c r="J22" i="7" s="1"/>
  <c r="I25" i="7"/>
  <c r="J25" i="7" s="1"/>
  <c r="I23" i="7"/>
  <c r="J23" i="7" s="1"/>
  <c r="I26" i="7"/>
  <c r="J26" i="7" s="1"/>
  <c r="I24" i="7"/>
  <c r="J24" i="7" s="1"/>
  <c r="I21" i="7"/>
  <c r="J21" i="7" s="1"/>
  <c r="H27" i="7"/>
  <c r="E33" i="7" s="1"/>
  <c r="G42" i="7"/>
  <c r="G46" i="7" s="1"/>
  <c r="G26" i="5"/>
  <c r="G31" i="6" l="1"/>
  <c r="J27" i="7"/>
  <c r="I27" i="7"/>
  <c r="F33" i="7" s="1"/>
  <c r="I26" i="5"/>
  <c r="H26" i="5"/>
  <c r="H33" i="7" l="1"/>
  <c r="I33" i="7"/>
  <c r="J26" i="5"/>
  <c r="D42" i="6"/>
  <c r="I33" i="5" l="1"/>
  <c r="H33" i="5"/>
  <c r="G33" i="7"/>
  <c r="I36" i="7" s="1"/>
  <c r="D42" i="7" s="1"/>
  <c r="D43" i="7" s="1"/>
  <c r="D46" i="7" s="1"/>
  <c r="G33" i="5" l="1"/>
  <c r="I36" i="5" s="1"/>
  <c r="D43" i="5" s="1"/>
  <c r="D46" i="5"/>
  <c r="D33" i="5"/>
  <c r="B33" i="5" s="1"/>
  <c r="G39" i="6" l="1"/>
  <c r="G43" i="6" s="1"/>
  <c r="F33" i="5"/>
  <c r="E33" i="5"/>
  <c r="G43" i="5"/>
  <c r="G47" i="5" s="1"/>
  <c r="D44" i="5" l="1"/>
  <c r="D47" i="5" s="1"/>
  <c r="D39" i="6" l="1"/>
  <c r="D40" i="6" s="1"/>
  <c r="D43" i="6" s="1"/>
  <c r="I34" i="6"/>
</calcChain>
</file>

<file path=xl/sharedStrings.xml><?xml version="1.0" encoding="utf-8"?>
<sst xmlns="http://schemas.openxmlformats.org/spreadsheetml/2006/main" count="170" uniqueCount="68">
  <si>
    <t>数量</t>
    <rPh sb="0" eb="2">
      <t>スウリョウ</t>
    </rPh>
    <phoneticPr fontId="1"/>
  </si>
  <si>
    <t>計</t>
    <rPh sb="0" eb="1">
      <t>ケイ</t>
    </rPh>
    <phoneticPr fontId="1"/>
  </si>
  <si>
    <t>（円）</t>
    <rPh sb="1" eb="2">
      <t>エン</t>
    </rPh>
    <phoneticPr fontId="1"/>
  </si>
  <si>
    <t>寄付金その他</t>
    <rPh sb="0" eb="3">
      <t>キフキン</t>
    </rPh>
    <rPh sb="5" eb="6">
      <t>ホカ</t>
    </rPh>
    <phoneticPr fontId="1"/>
  </si>
  <si>
    <t>選定額
（ABの低い額）</t>
    <rPh sb="0" eb="2">
      <t>センテイ</t>
    </rPh>
    <rPh sb="2" eb="3">
      <t>ガク</t>
    </rPh>
    <rPh sb="8" eb="9">
      <t>ヒク</t>
    </rPh>
    <rPh sb="10" eb="11">
      <t>ガク</t>
    </rPh>
    <phoneticPr fontId="1"/>
  </si>
  <si>
    <t>分類</t>
    <rPh sb="0" eb="2">
      <t>ブンルイ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</si>
  <si>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</si>
  <si>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1">
      <t>シャク</t>
    </rPh>
    <rPh sb="1" eb="3">
      <t>ニュウキン</t>
    </rPh>
    <phoneticPr fontId="1"/>
  </si>
  <si>
    <t>総事業費</t>
    <rPh sb="0" eb="1">
      <t>ソウ</t>
    </rPh>
    <rPh sb="1" eb="4">
      <t>ジギョウヒ</t>
    </rPh>
    <phoneticPr fontId="1"/>
  </si>
  <si>
    <t>合計</t>
    <rPh sb="0" eb="2">
      <t>ゴウケイ</t>
    </rPh>
    <phoneticPr fontId="1"/>
  </si>
  <si>
    <t>事業費における寄付金その他収入額</t>
    <rPh sb="0" eb="3">
      <t>ジギョウヒ</t>
    </rPh>
    <rPh sb="7" eb="10">
      <t>キフキン</t>
    </rPh>
    <rPh sb="12" eb="13">
      <t>タ</t>
    </rPh>
    <rPh sb="13" eb="16">
      <t>シュウニュウガク</t>
    </rPh>
    <phoneticPr fontId="1"/>
  </si>
  <si>
    <t>基準額</t>
    <rPh sb="0" eb="3">
      <t>キジュンガク</t>
    </rPh>
    <phoneticPr fontId="1"/>
  </si>
  <si>
    <t>実支出額</t>
    <rPh sb="0" eb="1">
      <t>ジツ</t>
    </rPh>
    <rPh sb="1" eb="4">
      <t>シシュツガク</t>
    </rPh>
    <phoneticPr fontId="1"/>
  </si>
  <si>
    <t>選定額</t>
    <rPh sb="0" eb="2">
      <t>センテイ</t>
    </rPh>
    <rPh sb="2" eb="3">
      <t>ガク</t>
    </rPh>
    <phoneticPr fontId="1"/>
  </si>
  <si>
    <t>補助額</t>
    <rPh sb="0" eb="3">
      <t>ホジョガク</t>
    </rPh>
    <phoneticPr fontId="1"/>
  </si>
  <si>
    <t>その他（　　　　　　　　　　　　　　　　　　　　　　　　　　　　　　　　）</t>
    <rPh sb="2" eb="3">
      <t>タ</t>
    </rPh>
    <phoneticPr fontId="1"/>
  </si>
  <si>
    <t>所在地</t>
    <rPh sb="0" eb="3">
      <t>ショザイチ</t>
    </rPh>
    <phoneticPr fontId="1"/>
  </si>
  <si>
    <t>施設名</t>
    <phoneticPr fontId="1"/>
  </si>
  <si>
    <t>代表者名</t>
    <rPh sb="0" eb="3">
      <t>ダイヒョウシャ</t>
    </rPh>
    <rPh sb="3" eb="4">
      <t>メイ</t>
    </rPh>
    <phoneticPr fontId="1"/>
  </si>
  <si>
    <t>○○医院</t>
    <rPh sb="0" eb="4">
      <t>マルマルイイン</t>
    </rPh>
    <phoneticPr fontId="1"/>
  </si>
  <si>
    <t>担当者名</t>
    <rPh sb="0" eb="3">
      <t>タントウシャ</t>
    </rPh>
    <rPh sb="3" eb="4">
      <t>メイ</t>
    </rPh>
    <phoneticPr fontId="1"/>
  </si>
  <si>
    <t>担当者TEL</t>
    <rPh sb="0" eb="3">
      <t>タントウシャ</t>
    </rPh>
    <phoneticPr fontId="1"/>
  </si>
  <si>
    <t>担当者メール</t>
    <rPh sb="0" eb="3">
      <t>タントウシャ</t>
    </rPh>
    <phoneticPr fontId="1"/>
  </si>
  <si>
    <t>　１　目的</t>
    <rPh sb="3" eb="5">
      <t>モクテキ</t>
    </rPh>
    <phoneticPr fontId="1"/>
  </si>
  <si>
    <t>（収入）</t>
    <rPh sb="1" eb="3">
      <t>シュウニュウ</t>
    </rPh>
    <phoneticPr fontId="1"/>
  </si>
  <si>
    <t>（支出）</t>
    <rPh sb="1" eb="3">
      <t>シシュツ</t>
    </rPh>
    <phoneticPr fontId="1"/>
  </si>
  <si>
    <t>実支出費
A</t>
    <rPh sb="0" eb="3">
      <t>ジツシシュツ</t>
    </rPh>
    <rPh sb="3" eb="4">
      <t>ヒ</t>
    </rPh>
    <phoneticPr fontId="1"/>
  </si>
  <si>
    <t>医院長　○○　○○</t>
    <rPh sb="0" eb="2">
      <t>イイン</t>
    </rPh>
    <rPh sb="2" eb="3">
      <t>チョウ</t>
    </rPh>
    <phoneticPr fontId="1"/>
  </si>
  <si>
    <t>××　××</t>
    <phoneticPr fontId="1"/>
  </si>
  <si>
    <t>022ｰ000-000</t>
    <phoneticPr fontId="1"/>
  </si>
  <si>
    <t>abcd@aaaa.bb.jp</t>
    <phoneticPr fontId="1"/>
  </si>
  <si>
    <t>仙台市青葉区○○１丁目１ー１</t>
    <rPh sb="0" eb="3">
      <t>センダイシ</t>
    </rPh>
    <rPh sb="3" eb="6">
      <t>アオバク</t>
    </rPh>
    <rPh sb="9" eb="11">
      <t>チョウメ</t>
    </rPh>
    <phoneticPr fontId="1"/>
  </si>
  <si>
    <t xml:space="preserve">  ３　補助事業に係る収支決算書</t>
    <rPh sb="4" eb="6">
      <t>ホジョ</t>
    </rPh>
    <rPh sb="6" eb="8">
      <t>ジギョウ</t>
    </rPh>
    <rPh sb="9" eb="10">
      <t>カカ</t>
    </rPh>
    <rPh sb="11" eb="13">
      <t>シュウシ</t>
    </rPh>
    <rPh sb="13" eb="15">
      <t>ケッサン</t>
    </rPh>
    <rPh sb="15" eb="16">
      <t>ショ</t>
    </rPh>
    <phoneticPr fontId="1"/>
  </si>
  <si>
    <t>　（２）　その他参考となる書類</t>
    <phoneticPr fontId="1"/>
  </si>
  <si>
    <t>交付決定額</t>
    <rPh sb="0" eb="4">
      <t>コウフケッテイ</t>
    </rPh>
    <rPh sb="4" eb="5">
      <t>ガク</t>
    </rPh>
    <phoneticPr fontId="1"/>
  </si>
  <si>
    <t>確定額</t>
    <rPh sb="0" eb="3">
      <t>カクテイガク</t>
    </rPh>
    <phoneticPr fontId="1"/>
  </si>
  <si>
    <t>設備内容</t>
    <rPh sb="0" eb="2">
      <t>セツビ</t>
    </rPh>
    <rPh sb="2" eb="4">
      <t>ナイヨウ</t>
    </rPh>
    <phoneticPr fontId="1"/>
  </si>
  <si>
    <t>規格等</t>
    <rPh sb="0" eb="3">
      <t>キカクトウ</t>
    </rPh>
    <phoneticPr fontId="1"/>
  </si>
  <si>
    <t>　２　補助事業の内容及び補助金額</t>
    <rPh sb="3" eb="7">
      <t>ホジョジギョウ</t>
    </rPh>
    <rPh sb="10" eb="11">
      <t>オヨ</t>
    </rPh>
    <rPh sb="12" eb="15">
      <t>ホジョキン</t>
    </rPh>
    <rPh sb="15" eb="16">
      <t>ガク</t>
    </rPh>
    <phoneticPr fontId="1"/>
  </si>
  <si>
    <t>上限額
B</t>
    <rPh sb="0" eb="3">
      <t>ジョウゲンガク</t>
    </rPh>
    <phoneticPr fontId="1"/>
  </si>
  <si>
    <t>新興感染症拡大防止のため，発熱患者と一般患者の動線を分離する。</t>
    <rPh sb="0" eb="5">
      <t>シンコウカンセンショウ</t>
    </rPh>
    <rPh sb="5" eb="7">
      <t>カクダイ</t>
    </rPh>
    <rPh sb="7" eb="9">
      <t>ボウシ</t>
    </rPh>
    <rPh sb="13" eb="15">
      <t>ハツネツ</t>
    </rPh>
    <rPh sb="15" eb="17">
      <t>カンジャ</t>
    </rPh>
    <rPh sb="18" eb="20">
      <t>イッパン</t>
    </rPh>
    <rPh sb="20" eb="22">
      <t>カンジャ</t>
    </rPh>
    <rPh sb="23" eb="25">
      <t>ドウセン</t>
    </rPh>
    <rPh sb="26" eb="28">
      <t>ブンリ</t>
    </rPh>
    <phoneticPr fontId="1"/>
  </si>
  <si>
    <t>新興感染症拡大防止のため，適切な感染対策を行う。</t>
    <rPh sb="0" eb="5">
      <t>シンコウカンセンショウ</t>
    </rPh>
    <rPh sb="5" eb="7">
      <t>カクダイ</t>
    </rPh>
    <rPh sb="7" eb="9">
      <t>ボウシ</t>
    </rPh>
    <rPh sb="13" eb="15">
      <t>テキセツ</t>
    </rPh>
    <rPh sb="16" eb="18">
      <t>カンセン</t>
    </rPh>
    <rPh sb="18" eb="20">
      <t>タイサク</t>
    </rPh>
    <rPh sb="21" eb="22">
      <t>オコナ</t>
    </rPh>
    <phoneticPr fontId="1"/>
  </si>
  <si>
    <t>【　設　備　】</t>
    <rPh sb="2" eb="3">
      <t>セツ</t>
    </rPh>
    <rPh sb="4" eb="5">
      <t>ビ</t>
    </rPh>
    <phoneticPr fontId="1"/>
  </si>
  <si>
    <t>【　施　設　】</t>
    <rPh sb="2" eb="3">
      <t>シ</t>
    </rPh>
    <rPh sb="4" eb="5">
      <t>セツ</t>
    </rPh>
    <phoneticPr fontId="1"/>
  </si>
  <si>
    <t>【施設】または【設備】を分けて作成してください。</t>
    <rPh sb="1" eb="3">
      <t>シセツ</t>
    </rPh>
    <rPh sb="8" eb="10">
      <t>セツビ</t>
    </rPh>
    <rPh sb="12" eb="13">
      <t>ワ</t>
    </rPh>
    <rPh sb="15" eb="17">
      <t>サクセイ</t>
    </rPh>
    <phoneticPr fontId="1"/>
  </si>
  <si>
    <t>病棟のゾーニングのための改修工事</t>
    <rPh sb="0" eb="2">
      <t>ビョウトウ</t>
    </rPh>
    <rPh sb="12" eb="14">
      <t>カイシュウ</t>
    </rPh>
    <rPh sb="14" eb="16">
      <t>コウジ</t>
    </rPh>
    <phoneticPr fontId="1"/>
  </si>
  <si>
    <t>可動式パーテーションの設置工事</t>
    <rPh sb="0" eb="3">
      <t>カドウシキ</t>
    </rPh>
    <rPh sb="11" eb="13">
      <t>セッチ</t>
    </rPh>
    <rPh sb="13" eb="15">
      <t>コウジ</t>
    </rPh>
    <phoneticPr fontId="1"/>
  </si>
  <si>
    <t>個室の整備に要する工事</t>
    <rPh sb="0" eb="2">
      <t>コシツ</t>
    </rPh>
    <rPh sb="3" eb="5">
      <t>セイビ</t>
    </rPh>
    <rPh sb="6" eb="7">
      <t>ヨウ</t>
    </rPh>
    <rPh sb="9" eb="11">
      <t>コウジ</t>
    </rPh>
    <phoneticPr fontId="1"/>
  </si>
  <si>
    <t>付属設備（トイレ等）の整備に要する工事</t>
    <rPh sb="0" eb="4">
      <t>フゾクセツビ</t>
    </rPh>
    <rPh sb="8" eb="9">
      <t>ナド</t>
    </rPh>
    <rPh sb="11" eb="13">
      <t>セイビ</t>
    </rPh>
    <rPh sb="14" eb="15">
      <t>ヨウ</t>
    </rPh>
    <rPh sb="17" eb="19">
      <t>コウジ</t>
    </rPh>
    <phoneticPr fontId="1"/>
  </si>
  <si>
    <t>個人防護具保管庫の設置工事</t>
    <rPh sb="0" eb="8">
      <t>コジンボウゴグホカンコ</t>
    </rPh>
    <rPh sb="9" eb="11">
      <t>セッチ</t>
    </rPh>
    <rPh sb="11" eb="13">
      <t>コウジ</t>
    </rPh>
    <phoneticPr fontId="1"/>
  </si>
  <si>
    <t>事業費における寄付金他収入額</t>
    <rPh sb="0" eb="3">
      <t>ジギョウヒ</t>
    </rPh>
    <rPh sb="7" eb="10">
      <t>キフキン</t>
    </rPh>
    <rPh sb="10" eb="11">
      <t>タ</t>
    </rPh>
    <rPh sb="11" eb="14">
      <t>シュウニュウガク</t>
    </rPh>
    <phoneticPr fontId="1"/>
  </si>
  <si>
    <t>病床確保に係る
簡易陰圧装置の設置</t>
    <rPh sb="0" eb="4">
      <t>ビョウショウカクホ</t>
    </rPh>
    <rPh sb="5" eb="6">
      <t>カカ</t>
    </rPh>
    <rPh sb="8" eb="14">
      <t>カンイインアツソウチ</t>
    </rPh>
    <rPh sb="15" eb="17">
      <t>セッチ</t>
    </rPh>
    <phoneticPr fontId="1"/>
  </si>
  <si>
    <t>病床確保に係る
検査機器（PCR検査装置）</t>
    <rPh sb="0" eb="4">
      <t>ビョウショウカクホ</t>
    </rPh>
    <rPh sb="5" eb="6">
      <t>カカ</t>
    </rPh>
    <rPh sb="8" eb="12">
      <t>ケンサキキ</t>
    </rPh>
    <rPh sb="16" eb="20">
      <t>ケンサソウチ</t>
    </rPh>
    <phoneticPr fontId="1"/>
  </si>
  <si>
    <t>病床確保に係る
簡易ベッド</t>
    <rPh sb="0" eb="4">
      <t>ビョウショウカクホ</t>
    </rPh>
    <rPh sb="5" eb="6">
      <t>カカ</t>
    </rPh>
    <rPh sb="8" eb="10">
      <t>カンイ</t>
    </rPh>
    <phoneticPr fontId="1"/>
  </si>
  <si>
    <t>発熱外来に係る
検査機器（PCR検査装置）</t>
    <rPh sb="0" eb="4">
      <t>ハツネツガイライ</t>
    </rPh>
    <rPh sb="5" eb="6">
      <t>カカ</t>
    </rPh>
    <rPh sb="8" eb="12">
      <t>ケンサキキ</t>
    </rPh>
    <rPh sb="16" eb="20">
      <t>ケンサソウチ</t>
    </rPh>
    <phoneticPr fontId="1"/>
  </si>
  <si>
    <t>発熱外来に係る
簡易ベッド</t>
    <rPh sb="0" eb="4">
      <t>ハツネツガイライ</t>
    </rPh>
    <rPh sb="5" eb="6">
      <t>カカ</t>
    </rPh>
    <rPh sb="8" eb="10">
      <t>カンイ</t>
    </rPh>
    <phoneticPr fontId="1"/>
  </si>
  <si>
    <t>発熱外来に係る
HEPAフィルター付き空気清浄機（陰圧対応可能なもの）</t>
    <rPh sb="0" eb="4">
      <t>ハツネツガイライ</t>
    </rPh>
    <rPh sb="5" eb="6">
      <t>カカ</t>
    </rPh>
    <rPh sb="17" eb="18">
      <t>ツ</t>
    </rPh>
    <rPh sb="19" eb="24">
      <t>クウキセイジョウキ</t>
    </rPh>
    <rPh sb="25" eb="29">
      <t>インアツタイオウ</t>
    </rPh>
    <rPh sb="29" eb="31">
      <t>カノウ</t>
    </rPh>
    <phoneticPr fontId="1"/>
  </si>
  <si>
    <t>掛補助率</t>
    <rPh sb="0" eb="1">
      <t>カ</t>
    </rPh>
    <rPh sb="1" eb="4">
      <t>ホジョリツ</t>
    </rPh>
    <phoneticPr fontId="1"/>
  </si>
  <si>
    <t>（掛補助率）</t>
    <rPh sb="1" eb="2">
      <t>カ</t>
    </rPh>
    <rPh sb="2" eb="5">
      <t>ホジョリツ</t>
    </rPh>
    <phoneticPr fontId="1"/>
  </si>
  <si>
    <t>（県補助額）</t>
    <rPh sb="1" eb="2">
      <t>ケン</t>
    </rPh>
    <rPh sb="2" eb="4">
      <t>ホジョ</t>
    </rPh>
    <rPh sb="4" eb="5">
      <t>ガク</t>
    </rPh>
    <phoneticPr fontId="1"/>
  </si>
  <si>
    <t>（国補助額）</t>
    <rPh sb="1" eb="2">
      <t>クニ</t>
    </rPh>
    <rPh sb="2" eb="4">
      <t>ホジョ</t>
    </rPh>
    <rPh sb="4" eb="5">
      <t>ガク</t>
    </rPh>
    <phoneticPr fontId="1"/>
  </si>
  <si>
    <t>補助金</t>
    <rPh sb="0" eb="2">
      <t>ホジョ</t>
    </rPh>
    <rPh sb="2" eb="3">
      <t>キン</t>
    </rPh>
    <phoneticPr fontId="1"/>
  </si>
  <si>
    <t>令和６年度宮城県新興感染症対応力強化事業実績</t>
    <rPh sb="0" eb="2">
      <t>レイワ</t>
    </rPh>
    <rPh sb="3" eb="5">
      <t>ネンド</t>
    </rPh>
    <rPh sb="20" eb="22">
      <t>ジッセキ</t>
    </rPh>
    <phoneticPr fontId="1"/>
  </si>
  <si>
    <t>　（１）　納品書の写し又は領収書の写し等及び整備した施設の写真</t>
    <rPh sb="5" eb="8">
      <t>ノウヒンショ</t>
    </rPh>
    <rPh sb="9" eb="10">
      <t>ウツ</t>
    </rPh>
    <rPh sb="11" eb="12">
      <t>マタ</t>
    </rPh>
    <rPh sb="13" eb="16">
      <t>リョウシュウショ</t>
    </rPh>
    <rPh sb="17" eb="18">
      <t>ウツ</t>
    </rPh>
    <rPh sb="19" eb="20">
      <t>トウ</t>
    </rPh>
    <rPh sb="20" eb="21">
      <t>オヨ</t>
    </rPh>
    <rPh sb="22" eb="24">
      <t>セイビ</t>
    </rPh>
    <rPh sb="26" eb="28">
      <t>シセツ</t>
    </rPh>
    <rPh sb="29" eb="31">
      <t>シャシン</t>
    </rPh>
    <phoneticPr fontId="1"/>
  </si>
  <si>
    <t>　（１）　納品書の写し又は領収書の写し等及び整備した設備の写真</t>
    <rPh sb="5" eb="8">
      <t>ノウヒンショ</t>
    </rPh>
    <rPh sb="9" eb="10">
      <t>ウツ</t>
    </rPh>
    <rPh sb="11" eb="12">
      <t>マタ</t>
    </rPh>
    <rPh sb="13" eb="16">
      <t>リョウシュウショ</t>
    </rPh>
    <rPh sb="17" eb="18">
      <t>ウツ</t>
    </rPh>
    <rPh sb="19" eb="20">
      <t>トウ</t>
    </rPh>
    <rPh sb="20" eb="21">
      <t>オヨ</t>
    </rPh>
    <rPh sb="22" eb="24">
      <t>セイビ</t>
    </rPh>
    <rPh sb="26" eb="28">
      <t>セツビ</t>
    </rPh>
    <rPh sb="29" eb="31">
      <t>シャシン</t>
    </rPh>
    <phoneticPr fontId="1"/>
  </si>
  <si>
    <r>
      <t>　（１）　納品書の写し又は領収書の写し等及び整備した</t>
    </r>
    <r>
      <rPr>
        <sz val="12"/>
        <color rgb="FFFF0000"/>
        <rFont val="ＭＳ 明朝"/>
        <family val="1"/>
        <charset val="128"/>
      </rPr>
      <t>施設または設備</t>
    </r>
    <r>
      <rPr>
        <sz val="12"/>
        <rFont val="ＭＳ 明朝"/>
        <family val="1"/>
        <charset val="128"/>
      </rPr>
      <t>の写真</t>
    </r>
    <rPh sb="5" eb="8">
      <t>ノウヒンショ</t>
    </rPh>
    <rPh sb="9" eb="10">
      <t>ウツ</t>
    </rPh>
    <rPh sb="11" eb="12">
      <t>マタ</t>
    </rPh>
    <rPh sb="13" eb="16">
      <t>リョウシュウショ</t>
    </rPh>
    <rPh sb="17" eb="18">
      <t>ウツ</t>
    </rPh>
    <rPh sb="19" eb="20">
      <t>トウ</t>
    </rPh>
    <rPh sb="20" eb="21">
      <t>オヨ</t>
    </rPh>
    <rPh sb="22" eb="24">
      <t>セイビ</t>
    </rPh>
    <rPh sb="26" eb="28">
      <t>シセツ</t>
    </rPh>
    <rPh sb="31" eb="33">
      <t>セツビ</t>
    </rPh>
    <rPh sb="34" eb="36">
      <t>シャシン</t>
    </rPh>
    <phoneticPr fontId="1"/>
  </si>
  <si>
    <t>別紙</t>
    <rPh sb="0" eb="2">
      <t>ベッシ</t>
    </rPh>
    <phoneticPr fontId="1"/>
  </si>
  <si>
    <t>　４　添付書類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</si>
</sst>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General&quot;室&quot;"/>
    <numFmt numFmtId="177" formatCode="#,##0_ "/>
    <numFmt numFmtId="178" formatCode="General&quot;㎡&quot;"/>
    <numFmt numFmtId="179" formatCode="General&quot;病床&quot;"/>
    <numFmt numFmtId="180" formatCode="General&quot;台&quot;"/>
    <numFmt numFmtId="181" formatCode="General&quot;施設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u/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/>
    </xf>
    <xf numFmtId="0" fontId="3" fillId="0" borderId="0" xfId="0" applyFont="1" applyAlignment="1">
      <alignment vertical="center" wrapText="1"/>
    </xf>
    <xf numFmtId="38" fontId="8" fillId="0" borderId="1" xfId="1" applyFont="1" applyBorder="1" applyAlignment="1">
      <alignment horizontal="center" vertical="center" wrapText="1"/>
    </xf>
    <xf numFmtId="38" fontId="9" fillId="2" borderId="1" xfId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 wrapText="1"/>
    </xf>
    <xf numFmtId="0" fontId="9" fillId="0" borderId="1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38" fontId="9" fillId="3" borderId="1" xfId="1" applyFont="1" applyFill="1" applyBorder="1" applyAlignment="1">
      <alignment horizontal="right" vertical="center"/>
    </xf>
    <xf numFmtId="38" fontId="9" fillId="3" borderId="1" xfId="1" applyFont="1" applyFill="1" applyBorder="1" applyAlignment="1">
      <alignment horizontal="right" vertical="center" wrapText="1"/>
    </xf>
    <xf numFmtId="38" fontId="2" fillId="3" borderId="1" xfId="1" applyFont="1" applyFill="1" applyBorder="1" applyAlignment="1">
      <alignment horizontal="right" vertical="center"/>
    </xf>
    <xf numFmtId="38" fontId="2" fillId="3" borderId="2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38" fontId="2" fillId="3" borderId="7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38" fontId="11" fillId="3" borderId="1" xfId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38" fontId="11" fillId="4" borderId="1" xfId="0" applyNumberFormat="1" applyFont="1" applyFill="1" applyBorder="1">
      <alignment vertical="center"/>
    </xf>
    <xf numFmtId="38" fontId="2" fillId="5" borderId="1" xfId="1" applyFont="1" applyFill="1" applyBorder="1">
      <alignment vertical="center"/>
    </xf>
    <xf numFmtId="38" fontId="2" fillId="3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38" fontId="2" fillId="3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" fillId="0" borderId="14" xfId="0" applyFont="1" applyFill="1" applyBorder="1">
      <alignment vertical="center"/>
    </xf>
    <xf numFmtId="38" fontId="9" fillId="3" borderId="1" xfId="1" applyFont="1" applyFill="1" applyBorder="1" applyAlignment="1">
      <alignment vertical="center"/>
    </xf>
    <xf numFmtId="176" fontId="9" fillId="2" borderId="1" xfId="1" applyNumberFormat="1" applyFont="1" applyFill="1" applyBorder="1" applyAlignment="1">
      <alignment vertical="center" wrapText="1"/>
    </xf>
    <xf numFmtId="177" fontId="9" fillId="2" borderId="1" xfId="0" applyNumberFormat="1" applyFont="1" applyFill="1" applyBorder="1" applyAlignment="1">
      <alignment vertical="center" shrinkToFit="1"/>
    </xf>
    <xf numFmtId="178" fontId="9" fillId="2" borderId="1" xfId="1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38" fontId="2" fillId="6" borderId="1" xfId="1" applyFont="1" applyFill="1" applyBorder="1" applyAlignment="1">
      <alignment vertical="center"/>
    </xf>
    <xf numFmtId="38" fontId="2" fillId="6" borderId="1" xfId="1" applyFont="1" applyFill="1" applyBorder="1" applyAlignment="1">
      <alignment vertical="center" wrapText="1"/>
    </xf>
    <xf numFmtId="38" fontId="7" fillId="6" borderId="1" xfId="1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179" fontId="9" fillId="2" borderId="1" xfId="1" applyNumberFormat="1" applyFont="1" applyFill="1" applyBorder="1" applyAlignment="1">
      <alignment vertical="center" wrapText="1"/>
    </xf>
    <xf numFmtId="180" fontId="9" fillId="2" borderId="1" xfId="1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38" fontId="2" fillId="3" borderId="1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81" fontId="9" fillId="2" borderId="1" xfId="1" applyNumberFormat="1" applyFont="1" applyFill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8" fontId="2" fillId="3" borderId="8" xfId="1" applyFont="1" applyFill="1" applyBorder="1" applyAlignment="1">
      <alignment horizontal="right" vertical="center"/>
    </xf>
    <xf numFmtId="38" fontId="2" fillId="3" borderId="10" xfId="1" applyFont="1" applyFill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2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13</xdr:row>
          <xdr:rowOff>28575</xdr:rowOff>
        </xdr:from>
        <xdr:to>
          <xdr:col>1</xdr:col>
          <xdr:colOff>962025</xdr:colOff>
          <xdr:row>13</xdr:row>
          <xdr:rowOff>219075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14</xdr:row>
          <xdr:rowOff>28575</xdr:rowOff>
        </xdr:from>
        <xdr:to>
          <xdr:col>1</xdr:col>
          <xdr:colOff>952500</xdr:colOff>
          <xdr:row>14</xdr:row>
          <xdr:rowOff>209550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15</xdr:row>
          <xdr:rowOff>28575</xdr:rowOff>
        </xdr:from>
        <xdr:to>
          <xdr:col>1</xdr:col>
          <xdr:colOff>1028700</xdr:colOff>
          <xdr:row>15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12</xdr:row>
          <xdr:rowOff>28575</xdr:rowOff>
        </xdr:from>
        <xdr:to>
          <xdr:col>1</xdr:col>
          <xdr:colOff>876300</xdr:colOff>
          <xdr:row>12</xdr:row>
          <xdr:rowOff>209550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13</xdr:row>
          <xdr:rowOff>28575</xdr:rowOff>
        </xdr:from>
        <xdr:to>
          <xdr:col>1</xdr:col>
          <xdr:colOff>876300</xdr:colOff>
          <xdr:row>13</xdr:row>
          <xdr:rowOff>209550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14</xdr:row>
          <xdr:rowOff>28575</xdr:rowOff>
        </xdr:from>
        <xdr:to>
          <xdr:col>1</xdr:col>
          <xdr:colOff>876300</xdr:colOff>
          <xdr:row>14</xdr:row>
          <xdr:rowOff>209550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133351</xdr:colOff>
      <xdr:row>10</xdr:row>
      <xdr:rowOff>180976</xdr:rowOff>
    </xdr:from>
    <xdr:to>
      <xdr:col>8</xdr:col>
      <xdr:colOff>904875</xdr:colOff>
      <xdr:row>13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6953251" y="2952751"/>
          <a:ext cx="1743074" cy="66674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該当する補助申請の目的にチェック。その他の場合は目的を記載。</a:t>
          </a:r>
        </a:p>
      </xdr:txBody>
    </xdr:sp>
    <xdr:clientData/>
  </xdr:twoCellAnchor>
  <xdr:twoCellAnchor>
    <xdr:from>
      <xdr:col>2</xdr:col>
      <xdr:colOff>1314450</xdr:colOff>
      <xdr:row>18</xdr:row>
      <xdr:rowOff>9525</xdr:rowOff>
    </xdr:from>
    <xdr:to>
      <xdr:col>7</xdr:col>
      <xdr:colOff>38100</xdr:colOff>
      <xdr:row>24</xdr:row>
      <xdr:rowOff>19051</xdr:rowOff>
    </xdr:to>
    <xdr:sp macro="" textlink="">
      <xdr:nvSpPr>
        <xdr:cNvPr id="6" name="正方形/長方形 5"/>
        <xdr:cNvSpPr/>
      </xdr:nvSpPr>
      <xdr:spPr>
        <a:xfrm>
          <a:off x="3143250" y="4619625"/>
          <a:ext cx="4610100" cy="353377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238126</xdr:colOff>
      <xdr:row>20</xdr:row>
      <xdr:rowOff>247650</xdr:rowOff>
    </xdr:from>
    <xdr:to>
      <xdr:col>4</xdr:col>
      <xdr:colOff>581025</xdr:colOff>
      <xdr:row>20</xdr:row>
      <xdr:rowOff>533399</xdr:rowOff>
    </xdr:to>
    <xdr:sp macro="" textlink="">
      <xdr:nvSpPr>
        <xdr:cNvPr id="9" name="テキスト ボックス 8"/>
        <xdr:cNvSpPr txBox="1"/>
      </xdr:nvSpPr>
      <xdr:spPr>
        <a:xfrm>
          <a:off x="3400426" y="5981700"/>
          <a:ext cx="1676399" cy="28574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太枠の中のみ記入</a:t>
          </a:r>
        </a:p>
      </xdr:txBody>
    </xdr:sp>
    <xdr:clientData/>
  </xdr:twoCellAnchor>
  <xdr:twoCellAnchor>
    <xdr:from>
      <xdr:col>7</xdr:col>
      <xdr:colOff>133350</xdr:colOff>
      <xdr:row>19</xdr:row>
      <xdr:rowOff>361950</xdr:rowOff>
    </xdr:from>
    <xdr:to>
      <xdr:col>8</xdr:col>
      <xdr:colOff>800099</xdr:colOff>
      <xdr:row>20</xdr:row>
      <xdr:rowOff>542925</xdr:rowOff>
    </xdr:to>
    <xdr:sp macro="" textlink="">
      <xdr:nvSpPr>
        <xdr:cNvPr id="10" name="テキスト ボックス 9"/>
        <xdr:cNvSpPr txBox="1"/>
      </xdr:nvSpPr>
      <xdr:spPr>
        <a:xfrm>
          <a:off x="7848600" y="5572125"/>
          <a:ext cx="1638299" cy="7048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太枠外は自動計算。</a:t>
          </a:r>
          <a:endParaRPr kumimoji="1" lang="en-US" altLang="ja-JP" sz="1100"/>
        </a:p>
        <a:p>
          <a:r>
            <a:rPr kumimoji="1" lang="ja-JP" altLang="en-US" sz="1100"/>
            <a:t>記入しないこと。</a:t>
          </a:r>
        </a:p>
      </xdr:txBody>
    </xdr:sp>
    <xdr:clientData/>
  </xdr:twoCellAnchor>
  <xdr:twoCellAnchor>
    <xdr:from>
      <xdr:col>3</xdr:col>
      <xdr:colOff>38100</xdr:colOff>
      <xdr:row>28</xdr:row>
      <xdr:rowOff>219075</xdr:rowOff>
    </xdr:from>
    <xdr:to>
      <xdr:col>4</xdr:col>
      <xdr:colOff>19050</xdr:colOff>
      <xdr:row>31</xdr:row>
      <xdr:rowOff>28575</xdr:rowOff>
    </xdr:to>
    <xdr:sp macro="" textlink="">
      <xdr:nvSpPr>
        <xdr:cNvPr id="11" name="正方形/長方形 10"/>
        <xdr:cNvSpPr/>
      </xdr:nvSpPr>
      <xdr:spPr>
        <a:xfrm>
          <a:off x="2305050" y="9639300"/>
          <a:ext cx="1314450" cy="8286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923925</xdr:colOff>
      <xdr:row>39</xdr:row>
      <xdr:rowOff>238125</xdr:rowOff>
    </xdr:from>
    <xdr:to>
      <xdr:col>4</xdr:col>
      <xdr:colOff>28574</xdr:colOff>
      <xdr:row>41</xdr:row>
      <xdr:rowOff>19050</xdr:rowOff>
    </xdr:to>
    <xdr:sp macro="" textlink="">
      <xdr:nvSpPr>
        <xdr:cNvPr id="13" name="正方形/長方形 12"/>
        <xdr:cNvSpPr/>
      </xdr:nvSpPr>
      <xdr:spPr>
        <a:xfrm>
          <a:off x="923925" y="13154025"/>
          <a:ext cx="2705099" cy="2762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4</xdr:row>
      <xdr:rowOff>9526</xdr:rowOff>
    </xdr:from>
    <xdr:to>
      <xdr:col>8</xdr:col>
      <xdr:colOff>38100</xdr:colOff>
      <xdr:row>8</xdr:row>
      <xdr:rowOff>0</xdr:rowOff>
    </xdr:to>
    <xdr:sp macro="" textlink="">
      <xdr:nvSpPr>
        <xdr:cNvPr id="14" name="正方形/長方形 13"/>
        <xdr:cNvSpPr/>
      </xdr:nvSpPr>
      <xdr:spPr>
        <a:xfrm>
          <a:off x="952500" y="1000126"/>
          <a:ext cx="6877050" cy="30861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226219</xdr:colOff>
      <xdr:row>11</xdr:row>
      <xdr:rowOff>0</xdr:rowOff>
    </xdr:from>
    <xdr:to>
      <xdr:col>6</xdr:col>
      <xdr:colOff>809626</xdr:colOff>
      <xdr:row>14</xdr:row>
      <xdr:rowOff>28575</xdr:rowOff>
    </xdr:to>
    <xdr:sp macro="" textlink="">
      <xdr:nvSpPr>
        <xdr:cNvPr id="15" name="正方形/長方形 14"/>
        <xdr:cNvSpPr/>
      </xdr:nvSpPr>
      <xdr:spPr>
        <a:xfrm>
          <a:off x="1119188" y="4345781"/>
          <a:ext cx="6465094" cy="778669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809626</xdr:colOff>
      <xdr:row>12</xdr:row>
      <xdr:rowOff>17860</xdr:rowOff>
    </xdr:from>
    <xdr:to>
      <xdr:col>7</xdr:col>
      <xdr:colOff>133351</xdr:colOff>
      <xdr:row>12</xdr:row>
      <xdr:rowOff>139303</xdr:rowOff>
    </xdr:to>
    <xdr:cxnSp macro="">
      <xdr:nvCxnSpPr>
        <xdr:cNvPr id="17" name="直線コネクタ 16"/>
        <xdr:cNvCxnSpPr>
          <a:stCxn id="3" idx="1"/>
          <a:endCxn id="15" idx="3"/>
        </xdr:cNvCxnSpPr>
      </xdr:nvCxnSpPr>
      <xdr:spPr>
        <a:xfrm flipH="1">
          <a:off x="7584282" y="4613673"/>
          <a:ext cx="264319" cy="12144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31</xdr:row>
      <xdr:rowOff>26194</xdr:rowOff>
    </xdr:from>
    <xdr:to>
      <xdr:col>6</xdr:col>
      <xdr:colOff>928688</xdr:colOff>
      <xdr:row>33</xdr:row>
      <xdr:rowOff>283370</xdr:rowOff>
    </xdr:to>
    <xdr:sp macro="" textlink="">
      <xdr:nvSpPr>
        <xdr:cNvPr id="31" name="上矢印吹き出し 30"/>
        <xdr:cNvSpPr/>
      </xdr:nvSpPr>
      <xdr:spPr>
        <a:xfrm>
          <a:off x="5988844" y="11646694"/>
          <a:ext cx="1714500" cy="769145"/>
        </a:xfrm>
        <a:prstGeom prst="upArrowCallout">
          <a:avLst>
            <a:gd name="adj1" fmla="val 14706"/>
            <a:gd name="adj2" fmla="val 19017"/>
            <a:gd name="adj3" fmla="val 13235"/>
            <a:gd name="adj4" fmla="val 7453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補助金の金額が自動計算で算出。この金額を申請書に記載。</a:t>
          </a:r>
        </a:p>
      </xdr:txBody>
    </xdr:sp>
    <xdr:clientData/>
  </xdr:twoCellAnchor>
  <xdr:twoCellAnchor>
    <xdr:from>
      <xdr:col>1</xdr:col>
      <xdr:colOff>523875</xdr:colOff>
      <xdr:row>30</xdr:row>
      <xdr:rowOff>152399</xdr:rowOff>
    </xdr:from>
    <xdr:to>
      <xdr:col>3</xdr:col>
      <xdr:colOff>9524</xdr:colOff>
      <xdr:row>34</xdr:row>
      <xdr:rowOff>0</xdr:rowOff>
    </xdr:to>
    <xdr:sp macro="" textlink="">
      <xdr:nvSpPr>
        <xdr:cNvPr id="32" name="上矢印吹き出し 31"/>
        <xdr:cNvSpPr/>
      </xdr:nvSpPr>
      <xdr:spPr>
        <a:xfrm>
          <a:off x="1419225" y="11477624"/>
          <a:ext cx="1752599" cy="838201"/>
        </a:xfrm>
        <a:prstGeom prst="upArrowCallout">
          <a:avLst>
            <a:gd name="adj1" fmla="val 14630"/>
            <a:gd name="adj2" fmla="val 19262"/>
            <a:gd name="adj3" fmla="val 16852"/>
            <a:gd name="adj4" fmla="val 7312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寄付金等を設備整備に充てる場合にはその金額を記載。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他の欄は自動計算。</a:t>
          </a:r>
        </a:p>
      </xdr:txBody>
    </xdr:sp>
    <xdr:clientData/>
  </xdr:twoCellAnchor>
  <xdr:twoCellAnchor>
    <xdr:from>
      <xdr:col>4</xdr:col>
      <xdr:colOff>57149</xdr:colOff>
      <xdr:row>39</xdr:row>
      <xdr:rowOff>47626</xdr:rowOff>
    </xdr:from>
    <xdr:to>
      <xdr:col>6</xdr:col>
      <xdr:colOff>38099</xdr:colOff>
      <xdr:row>41</xdr:row>
      <xdr:rowOff>209550</xdr:rowOff>
    </xdr:to>
    <xdr:sp macro="" textlink="">
      <xdr:nvSpPr>
        <xdr:cNvPr id="34" name="左矢印吹き出し 33"/>
        <xdr:cNvSpPr/>
      </xdr:nvSpPr>
      <xdr:spPr>
        <a:xfrm>
          <a:off x="3657599" y="12963526"/>
          <a:ext cx="2257425" cy="657224"/>
        </a:xfrm>
        <a:prstGeom prst="leftArrowCallout">
          <a:avLst>
            <a:gd name="adj1" fmla="val 25000"/>
            <a:gd name="adj2" fmla="val 25000"/>
            <a:gd name="adj3" fmla="val 25000"/>
            <a:gd name="adj4" fmla="val 8720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借入金を設備整備に充てる場合には金額を記載。他の金額は自動計算。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9525</xdr:rowOff>
        </xdr:from>
        <xdr:to>
          <xdr:col>1</xdr:col>
          <xdr:colOff>752475</xdr:colOff>
          <xdr:row>11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9525</xdr:rowOff>
        </xdr:from>
        <xdr:to>
          <xdr:col>1</xdr:col>
          <xdr:colOff>752475</xdr:colOff>
          <xdr:row>12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13</xdr:row>
          <xdr:rowOff>9525</xdr:rowOff>
        </xdr:from>
        <xdr:to>
          <xdr:col>1</xdr:col>
          <xdr:colOff>752475</xdr:colOff>
          <xdr:row>13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bcd@aaaa.bb.jp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view="pageBreakPreview" zoomScale="90" zoomScaleNormal="100" zoomScaleSheetLayoutView="90" workbookViewId="0">
      <selection activeCell="B2" sqref="B2"/>
    </sheetView>
  </sheetViews>
  <sheetFormatPr defaultRowHeight="14.25" x14ac:dyDescent="0.15"/>
  <cols>
    <col min="1" max="1" width="9" style="1"/>
    <col min="2" max="2" width="14" style="1" customWidth="1"/>
    <col min="3" max="3" width="19.375" style="1" customWidth="1"/>
    <col min="4" max="10" width="11.75" style="1" customWidth="1"/>
    <col min="11" max="16" width="15.625" style="1" customWidth="1"/>
    <col min="17" max="16384" width="9" style="1"/>
  </cols>
  <sheetData>
    <row r="1" spans="1:10" ht="8.25" customHeight="1" x14ac:dyDescent="0.15">
      <c r="B1" s="13"/>
      <c r="C1" s="13"/>
      <c r="D1" s="13"/>
      <c r="E1" s="13"/>
      <c r="F1" s="13"/>
      <c r="G1" s="13"/>
      <c r="H1" s="13"/>
      <c r="I1" s="13"/>
    </row>
    <row r="2" spans="1:10" ht="20.100000000000001" customHeight="1" x14ac:dyDescent="0.15">
      <c r="A2" s="13"/>
      <c r="B2" s="13" t="s">
        <v>66</v>
      </c>
      <c r="C2" s="88" t="s">
        <v>43</v>
      </c>
      <c r="D2" s="13"/>
      <c r="E2" s="13"/>
      <c r="F2" s="13"/>
      <c r="G2" s="13"/>
      <c r="H2" s="13"/>
      <c r="I2" s="13"/>
    </row>
    <row r="3" spans="1:10" ht="15.75" customHeight="1" x14ac:dyDescent="0.15">
      <c r="A3" s="13"/>
      <c r="B3" s="113" t="s">
        <v>62</v>
      </c>
      <c r="C3" s="113"/>
      <c r="D3" s="113"/>
      <c r="E3" s="113"/>
      <c r="F3" s="113"/>
      <c r="G3" s="113"/>
      <c r="H3" s="113"/>
      <c r="I3" s="113"/>
      <c r="J3" s="29"/>
    </row>
    <row r="4" spans="1:10" s="2" customFormat="1" ht="15.75" customHeight="1" x14ac:dyDescent="0.15">
      <c r="A4" s="64"/>
      <c r="B4" s="113"/>
      <c r="C4" s="113"/>
      <c r="D4" s="113"/>
      <c r="E4" s="113"/>
      <c r="F4" s="113"/>
      <c r="G4" s="113"/>
      <c r="H4" s="113"/>
      <c r="I4" s="113"/>
      <c r="J4" s="29"/>
    </row>
    <row r="5" spans="1:10" s="2" customFormat="1" ht="20.100000000000001" customHeight="1" x14ac:dyDescent="0.15">
      <c r="A5" s="64"/>
      <c r="B5" s="117"/>
      <c r="C5" s="117"/>
      <c r="D5" s="117"/>
      <c r="E5" s="68"/>
      <c r="F5" s="68"/>
      <c r="G5" s="68"/>
      <c r="H5" s="68"/>
      <c r="I5" s="68"/>
      <c r="J5" s="29"/>
    </row>
    <row r="6" spans="1:10" ht="8.25" customHeight="1" x14ac:dyDescent="0.15">
      <c r="A6" s="13"/>
      <c r="B6" s="13"/>
      <c r="C6" s="13"/>
      <c r="D6" s="13"/>
      <c r="E6" s="13"/>
      <c r="F6" s="13"/>
      <c r="G6" s="13"/>
      <c r="H6" s="13"/>
      <c r="I6" s="13"/>
    </row>
    <row r="7" spans="1:10" ht="30" customHeight="1" x14ac:dyDescent="0.15">
      <c r="A7" s="13"/>
      <c r="B7" s="15"/>
      <c r="C7" s="27" t="s">
        <v>17</v>
      </c>
      <c r="D7" s="114"/>
      <c r="E7" s="115"/>
      <c r="F7" s="32" t="s">
        <v>18</v>
      </c>
      <c r="G7" s="114"/>
      <c r="H7" s="120"/>
      <c r="I7" s="115"/>
      <c r="J7" s="20"/>
    </row>
    <row r="8" spans="1:10" ht="24.95" customHeight="1" x14ac:dyDescent="0.15">
      <c r="A8" s="13"/>
      <c r="B8" s="15"/>
      <c r="C8" s="28" t="s">
        <v>16</v>
      </c>
      <c r="D8" s="121"/>
      <c r="E8" s="122"/>
      <c r="F8" s="122"/>
      <c r="G8" s="122"/>
      <c r="H8" s="122"/>
      <c r="I8" s="123"/>
      <c r="J8" s="26"/>
    </row>
    <row r="9" spans="1:10" ht="24.95" customHeight="1" x14ac:dyDescent="0.15">
      <c r="A9" s="13"/>
      <c r="B9" s="20"/>
      <c r="C9" s="28" t="s">
        <v>20</v>
      </c>
      <c r="D9" s="116"/>
      <c r="E9" s="116"/>
      <c r="F9" s="79" t="s">
        <v>21</v>
      </c>
      <c r="G9" s="121"/>
      <c r="H9" s="122"/>
      <c r="I9" s="123"/>
      <c r="J9" s="26"/>
    </row>
    <row r="10" spans="1:10" ht="24.95" customHeight="1" x14ac:dyDescent="0.15">
      <c r="A10" s="13"/>
      <c r="B10" s="20"/>
      <c r="C10" s="28" t="s">
        <v>22</v>
      </c>
      <c r="D10" s="121"/>
      <c r="E10" s="122"/>
      <c r="F10" s="122"/>
      <c r="G10" s="122"/>
      <c r="H10" s="122"/>
      <c r="I10" s="123"/>
      <c r="J10" s="26"/>
    </row>
    <row r="11" spans="1:10" ht="20.100000000000001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</row>
    <row r="12" spans="1:10" ht="8.2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</row>
    <row r="13" spans="1:10" ht="20.100000000000001" customHeight="1" x14ac:dyDescent="0.15">
      <c r="B13" s="1" t="s">
        <v>23</v>
      </c>
    </row>
    <row r="14" spans="1:10" ht="20.100000000000001" customHeight="1" x14ac:dyDescent="0.15">
      <c r="B14" s="48"/>
      <c r="C14" s="49" t="s">
        <v>40</v>
      </c>
      <c r="D14" s="14"/>
      <c r="E14" s="14"/>
      <c r="F14" s="14"/>
      <c r="G14" s="14"/>
      <c r="H14" s="14"/>
      <c r="I14" s="14"/>
    </row>
    <row r="15" spans="1:10" ht="20.100000000000001" customHeight="1" x14ac:dyDescent="0.15">
      <c r="B15" s="48"/>
      <c r="C15" s="49" t="s">
        <v>41</v>
      </c>
      <c r="D15" s="23"/>
      <c r="E15" s="23"/>
      <c r="F15" s="23"/>
      <c r="G15" s="23"/>
      <c r="H15" s="23"/>
      <c r="I15" s="23"/>
    </row>
    <row r="16" spans="1:10" ht="20.100000000000001" customHeight="1" x14ac:dyDescent="0.15">
      <c r="B16" s="48"/>
      <c r="C16" s="49" t="s">
        <v>15</v>
      </c>
      <c r="D16" s="23"/>
      <c r="E16" s="23"/>
      <c r="F16" s="23"/>
      <c r="G16" s="23"/>
      <c r="H16" s="23"/>
      <c r="I16" s="23"/>
    </row>
    <row r="17" spans="1:10" ht="20.100000000000001" customHeight="1" x14ac:dyDescent="0.15">
      <c r="B17" s="48"/>
      <c r="C17" s="49"/>
      <c r="D17" s="23"/>
      <c r="E17" s="23"/>
      <c r="F17" s="23"/>
      <c r="G17" s="23"/>
      <c r="H17" s="23"/>
      <c r="I17" s="23"/>
    </row>
    <row r="18" spans="1:10" ht="20.100000000000001" customHeight="1" x14ac:dyDescent="0.15">
      <c r="A18" s="13"/>
      <c r="B18" s="13" t="s">
        <v>38</v>
      </c>
      <c r="C18" s="13"/>
      <c r="D18" s="13"/>
      <c r="E18" s="13"/>
      <c r="F18" s="13"/>
      <c r="G18" s="13"/>
      <c r="H18" s="13"/>
      <c r="I18" s="13"/>
    </row>
    <row r="19" spans="1:10" ht="15.75" customHeight="1" x14ac:dyDescent="0.15">
      <c r="A19" s="13"/>
      <c r="B19" s="13"/>
      <c r="C19" s="13"/>
      <c r="D19" s="13"/>
      <c r="E19" s="13"/>
      <c r="F19" s="13"/>
      <c r="G19" s="57"/>
      <c r="H19" s="13"/>
      <c r="I19" s="59" t="s">
        <v>2</v>
      </c>
    </row>
    <row r="20" spans="1:10" s="19" customFormat="1" ht="57" customHeight="1" x14ac:dyDescent="0.15">
      <c r="A20" s="67"/>
      <c r="B20" s="118" t="s">
        <v>5</v>
      </c>
      <c r="C20" s="119"/>
      <c r="D20" s="62" t="s">
        <v>36</v>
      </c>
      <c r="E20" s="46" t="s">
        <v>37</v>
      </c>
      <c r="F20" s="62" t="s">
        <v>0</v>
      </c>
      <c r="G20" s="30" t="s">
        <v>26</v>
      </c>
      <c r="H20" s="30" t="s">
        <v>39</v>
      </c>
      <c r="I20" s="30" t="s">
        <v>4</v>
      </c>
      <c r="J20" s="80" t="s">
        <v>57</v>
      </c>
    </row>
    <row r="21" spans="1:10" ht="47.25" customHeight="1" x14ac:dyDescent="0.15">
      <c r="A21" s="13"/>
      <c r="B21" s="97" t="s">
        <v>47</v>
      </c>
      <c r="C21" s="98"/>
      <c r="D21" s="56"/>
      <c r="E21" s="77">
        <v>14546000</v>
      </c>
      <c r="F21" s="76">
        <v>0</v>
      </c>
      <c r="G21" s="31">
        <v>0</v>
      </c>
      <c r="H21" s="75">
        <f>E21*F21</f>
        <v>0</v>
      </c>
      <c r="I21" s="75">
        <f>MIN(G21:H21)</f>
        <v>0</v>
      </c>
      <c r="J21" s="81">
        <f>ROUNDDOWN(I21*1/3,-3)</f>
        <v>0</v>
      </c>
    </row>
    <row r="22" spans="1:10" ht="41.25" customHeight="1" x14ac:dyDescent="0.15">
      <c r="A22" s="13"/>
      <c r="B22" s="97" t="s">
        <v>48</v>
      </c>
      <c r="C22" s="98"/>
      <c r="D22" s="56"/>
      <c r="E22" s="77">
        <v>14546000</v>
      </c>
      <c r="F22" s="76">
        <v>0</v>
      </c>
      <c r="G22" s="31">
        <v>0</v>
      </c>
      <c r="H22" s="75">
        <f>E22*F22</f>
        <v>0</v>
      </c>
      <c r="I22" s="75">
        <f t="shared" ref="I22:I25" si="0">MIN(G22:H22)</f>
        <v>0</v>
      </c>
      <c r="J22" s="81">
        <f>ROUNDDOWN(I22*1/3,-3)</f>
        <v>0</v>
      </c>
    </row>
    <row r="23" spans="1:10" ht="47.25" customHeight="1" x14ac:dyDescent="0.15">
      <c r="A23" s="13"/>
      <c r="B23" s="97" t="s">
        <v>46</v>
      </c>
      <c r="C23" s="98"/>
      <c r="D23" s="56"/>
      <c r="E23" s="77">
        <v>239300</v>
      </c>
      <c r="F23" s="78">
        <v>0</v>
      </c>
      <c r="G23" s="31">
        <v>0</v>
      </c>
      <c r="H23" s="75">
        <f t="shared" ref="H23:H25" si="1">E23*F23</f>
        <v>0</v>
      </c>
      <c r="I23" s="75">
        <f t="shared" si="0"/>
        <v>0</v>
      </c>
      <c r="J23" s="81">
        <f>ROUNDDOWN(I23*1/2,-3)</f>
        <v>0</v>
      </c>
    </row>
    <row r="24" spans="1:10" ht="47.25" customHeight="1" x14ac:dyDescent="0.15">
      <c r="A24" s="13"/>
      <c r="B24" s="97" t="s">
        <v>45</v>
      </c>
      <c r="C24" s="98"/>
      <c r="D24" s="56"/>
      <c r="E24" s="77">
        <v>239300</v>
      </c>
      <c r="F24" s="78">
        <v>0</v>
      </c>
      <c r="G24" s="31">
        <v>0</v>
      </c>
      <c r="H24" s="75">
        <f t="shared" si="1"/>
        <v>0</v>
      </c>
      <c r="I24" s="75">
        <f t="shared" si="0"/>
        <v>0</v>
      </c>
      <c r="J24" s="81">
        <f t="shared" ref="J24:J25" si="2">ROUNDDOWN(I24*1/2,-3)</f>
        <v>0</v>
      </c>
    </row>
    <row r="25" spans="1:10" ht="47.25" customHeight="1" x14ac:dyDescent="0.15">
      <c r="A25" s="13"/>
      <c r="B25" s="92" t="s">
        <v>49</v>
      </c>
      <c r="C25" s="93"/>
      <c r="D25" s="56"/>
      <c r="E25" s="77">
        <v>239300</v>
      </c>
      <c r="F25" s="78">
        <v>0</v>
      </c>
      <c r="G25" s="31">
        <v>0</v>
      </c>
      <c r="H25" s="75">
        <f t="shared" si="1"/>
        <v>0</v>
      </c>
      <c r="I25" s="75">
        <f t="shared" si="0"/>
        <v>0</v>
      </c>
      <c r="J25" s="81">
        <f t="shared" si="2"/>
        <v>0</v>
      </c>
    </row>
    <row r="26" spans="1:10" ht="20.100000000000001" customHeight="1" x14ac:dyDescent="0.15">
      <c r="A26" s="13"/>
      <c r="B26" s="94" t="s">
        <v>9</v>
      </c>
      <c r="C26" s="95"/>
      <c r="D26" s="95"/>
      <c r="E26" s="95"/>
      <c r="F26" s="96"/>
      <c r="G26" s="36">
        <f>SUM(G21:G25)</f>
        <v>0</v>
      </c>
      <c r="H26" s="36">
        <f>SUM(H21:H25)</f>
        <v>0</v>
      </c>
      <c r="I26" s="37">
        <f>SUM(I21:I25)</f>
        <v>0</v>
      </c>
      <c r="J26" s="82">
        <f>SUM(J21:J25)</f>
        <v>0</v>
      </c>
    </row>
    <row r="27" spans="1:10" ht="8.25" customHeight="1" x14ac:dyDescent="0.15">
      <c r="A27" s="13"/>
      <c r="B27" s="65"/>
      <c r="C27" s="24"/>
      <c r="D27" s="24"/>
      <c r="E27" s="24"/>
      <c r="F27" s="24"/>
      <c r="G27" s="20"/>
      <c r="H27" s="22"/>
      <c r="I27" s="22"/>
      <c r="J27" s="22"/>
    </row>
    <row r="28" spans="1:10" ht="8.25" customHeight="1" x14ac:dyDescent="0.15">
      <c r="A28" s="13"/>
      <c r="B28" s="104"/>
      <c r="C28" s="104"/>
      <c r="D28" s="104"/>
      <c r="E28" s="104"/>
      <c r="F28" s="104"/>
      <c r="G28" s="104"/>
      <c r="H28" s="104"/>
      <c r="I28" s="104"/>
      <c r="J28" s="22"/>
    </row>
    <row r="29" spans="1:10" ht="8.25" customHeight="1" x14ac:dyDescent="0.15">
      <c r="A29" s="13"/>
      <c r="B29" s="104"/>
      <c r="C29" s="104"/>
      <c r="D29" s="104"/>
      <c r="E29" s="104"/>
      <c r="F29" s="104"/>
      <c r="G29" s="104"/>
      <c r="H29" s="104"/>
      <c r="I29" s="104"/>
      <c r="J29" s="22"/>
    </row>
    <row r="30" spans="1:10" ht="8.25" customHeight="1" x14ac:dyDescent="0.15">
      <c r="A30" s="13"/>
      <c r="B30" s="63"/>
      <c r="C30" s="58"/>
      <c r="D30" s="58"/>
      <c r="E30" s="58"/>
      <c r="F30" s="58"/>
      <c r="G30" s="58"/>
      <c r="H30" s="58"/>
      <c r="I30" s="63"/>
      <c r="J30" s="22"/>
    </row>
    <row r="31" spans="1:10" ht="15.75" customHeight="1" x14ac:dyDescent="0.15">
      <c r="A31" s="13"/>
      <c r="B31" s="13"/>
      <c r="C31" s="24"/>
      <c r="D31" s="24"/>
      <c r="E31" s="24"/>
      <c r="F31" s="24"/>
      <c r="G31" s="20"/>
      <c r="H31" s="59"/>
      <c r="I31" s="59" t="s">
        <v>2</v>
      </c>
      <c r="J31" s="22"/>
    </row>
    <row r="32" spans="1:10" ht="27" x14ac:dyDescent="0.15">
      <c r="A32" s="13"/>
      <c r="B32" s="42" t="s">
        <v>8</v>
      </c>
      <c r="C32" s="43" t="s">
        <v>50</v>
      </c>
      <c r="D32" s="42" t="s">
        <v>12</v>
      </c>
      <c r="E32" s="42" t="s">
        <v>11</v>
      </c>
      <c r="F32" s="44" t="s">
        <v>13</v>
      </c>
      <c r="G32" s="42" t="s">
        <v>14</v>
      </c>
      <c r="H32" s="87" t="s">
        <v>59</v>
      </c>
      <c r="I32" s="87" t="s">
        <v>60</v>
      </c>
    </row>
    <row r="33" spans="1:10" ht="20.100000000000001" customHeight="1" x14ac:dyDescent="0.15">
      <c r="A33" s="13"/>
      <c r="B33" s="54">
        <f>C33+D33</f>
        <v>0</v>
      </c>
      <c r="C33" s="34">
        <v>0</v>
      </c>
      <c r="D33" s="54">
        <f>G26</f>
        <v>0</v>
      </c>
      <c r="E33" s="54">
        <f>H26</f>
        <v>0</v>
      </c>
      <c r="F33" s="45">
        <f>I26</f>
        <v>0</v>
      </c>
      <c r="G33" s="47">
        <f>H33+I33</f>
        <v>0</v>
      </c>
      <c r="H33" s="83">
        <f>J26</f>
        <v>0</v>
      </c>
      <c r="I33" s="83">
        <f>J26</f>
        <v>0</v>
      </c>
    </row>
    <row r="34" spans="1:10" ht="8.25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</row>
    <row r="35" spans="1:10" ht="20.25" customHeight="1" x14ac:dyDescent="0.15">
      <c r="A35" s="13"/>
      <c r="B35" s="60"/>
      <c r="C35" s="60"/>
      <c r="D35" s="13"/>
      <c r="E35" s="13"/>
      <c r="F35" s="13"/>
      <c r="G35" s="13"/>
      <c r="H35" s="51" t="s">
        <v>34</v>
      </c>
      <c r="I35" s="51" t="s">
        <v>35</v>
      </c>
      <c r="J35" s="13"/>
    </row>
    <row r="36" spans="1:10" ht="20.100000000000001" customHeight="1" x14ac:dyDescent="0.15">
      <c r="A36" s="13"/>
      <c r="B36" s="60"/>
      <c r="C36" s="60"/>
      <c r="D36" s="13"/>
      <c r="E36" s="13"/>
      <c r="F36" s="13"/>
      <c r="G36" s="13"/>
      <c r="H36" s="53"/>
      <c r="I36" s="52">
        <f>MIN(G33,H36)</f>
        <v>0</v>
      </c>
      <c r="J36" s="13"/>
    </row>
    <row r="37" spans="1:10" ht="8.2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</row>
    <row r="38" spans="1:10" ht="8.2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</row>
    <row r="39" spans="1:10" ht="8.2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</row>
    <row r="40" spans="1:10" ht="20.100000000000001" customHeight="1" x14ac:dyDescent="0.15">
      <c r="A40" s="13"/>
      <c r="B40" s="13" t="s">
        <v>32</v>
      </c>
      <c r="C40" s="13"/>
      <c r="D40" s="13"/>
      <c r="E40" s="13"/>
      <c r="F40" s="13"/>
      <c r="G40" s="13"/>
      <c r="H40" s="13"/>
      <c r="I40" s="13"/>
    </row>
    <row r="41" spans="1:10" ht="15.75" customHeight="1" x14ac:dyDescent="0.15">
      <c r="A41" s="13"/>
      <c r="B41" s="13"/>
      <c r="C41" s="13"/>
      <c r="D41" s="13"/>
      <c r="E41" s="13"/>
      <c r="F41" s="13"/>
      <c r="G41" s="102" t="s">
        <v>2</v>
      </c>
      <c r="H41" s="102"/>
      <c r="I41" s="57"/>
    </row>
    <row r="42" spans="1:10" ht="20.100000000000001" customHeight="1" x14ac:dyDescent="0.15">
      <c r="A42" s="13"/>
      <c r="B42" s="13"/>
      <c r="C42" s="6" t="s">
        <v>24</v>
      </c>
      <c r="D42" s="55"/>
      <c r="E42" s="7" t="s">
        <v>25</v>
      </c>
      <c r="F42" s="8"/>
      <c r="G42" s="103"/>
      <c r="H42" s="103"/>
      <c r="I42" s="24"/>
    </row>
    <row r="43" spans="1:10" ht="20.100000000000001" customHeight="1" x14ac:dyDescent="0.15">
      <c r="A43" s="13"/>
      <c r="B43" s="13"/>
      <c r="C43" s="16" t="s">
        <v>61</v>
      </c>
      <c r="D43" s="39">
        <f>I36</f>
        <v>0</v>
      </c>
      <c r="E43" s="105" t="s">
        <v>8</v>
      </c>
      <c r="F43" s="106"/>
      <c r="G43" s="107">
        <f>B33</f>
        <v>0</v>
      </c>
      <c r="H43" s="108"/>
      <c r="I43" s="13"/>
    </row>
    <row r="44" spans="1:10" ht="20.100000000000001" customHeight="1" x14ac:dyDescent="0.15">
      <c r="A44" s="13"/>
      <c r="B44" s="13"/>
      <c r="C44" s="16" t="s">
        <v>6</v>
      </c>
      <c r="D44" s="40">
        <f>B33-D43-D45-D46</f>
        <v>0</v>
      </c>
      <c r="E44" s="9"/>
      <c r="F44" s="11"/>
      <c r="G44" s="109"/>
      <c r="H44" s="110"/>
      <c r="I44" s="13"/>
    </row>
    <row r="45" spans="1:10" ht="20.100000000000001" customHeight="1" x14ac:dyDescent="0.15">
      <c r="A45" s="13"/>
      <c r="B45" s="13"/>
      <c r="C45" s="16" t="s">
        <v>7</v>
      </c>
      <c r="D45" s="35"/>
      <c r="E45" s="9"/>
      <c r="F45" s="11"/>
      <c r="G45" s="109"/>
      <c r="H45" s="110"/>
      <c r="I45" s="13"/>
    </row>
    <row r="46" spans="1:10" ht="20.100000000000001" customHeight="1" x14ac:dyDescent="0.15">
      <c r="A46" s="13"/>
      <c r="B46" s="13"/>
      <c r="C46" s="17" t="s">
        <v>3</v>
      </c>
      <c r="D46" s="41">
        <f>C33</f>
        <v>0</v>
      </c>
      <c r="E46" s="10"/>
      <c r="F46" s="12"/>
      <c r="G46" s="111"/>
      <c r="H46" s="112"/>
      <c r="I46" s="13"/>
    </row>
    <row r="47" spans="1:10" ht="20.100000000000001" customHeight="1" x14ac:dyDescent="0.15">
      <c r="A47" s="13"/>
      <c r="B47" s="13"/>
      <c r="C47" s="6" t="s">
        <v>1</v>
      </c>
      <c r="D47" s="54">
        <f>SUM(D43:D46)</f>
        <v>0</v>
      </c>
      <c r="E47" s="99" t="s">
        <v>1</v>
      </c>
      <c r="F47" s="100"/>
      <c r="G47" s="101">
        <f>SUM(G43:H46)</f>
        <v>0</v>
      </c>
      <c r="H47" s="101"/>
      <c r="I47" s="24"/>
    </row>
    <row r="48" spans="1:10" ht="8.2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</row>
    <row r="49" spans="1:9" ht="8.25" customHeight="1" x14ac:dyDescent="0.15">
      <c r="A49" s="13"/>
      <c r="B49" s="13"/>
      <c r="C49" s="13"/>
      <c r="D49" s="13"/>
      <c r="E49" s="57"/>
      <c r="F49" s="13"/>
      <c r="G49" s="13"/>
      <c r="H49" s="13"/>
      <c r="I49" s="13"/>
    </row>
    <row r="50" spans="1:9" s="4" customFormat="1" ht="20.100000000000001" customHeight="1" x14ac:dyDescent="0.15">
      <c r="A50" s="61"/>
      <c r="B50" s="13" t="s">
        <v>67</v>
      </c>
      <c r="C50" s="13"/>
      <c r="D50" s="13"/>
      <c r="E50" s="61"/>
      <c r="F50" s="61"/>
      <c r="G50" s="13"/>
      <c r="H50" s="61"/>
      <c r="I50" s="61"/>
    </row>
    <row r="51" spans="1:9" s="4" customFormat="1" ht="8.25" customHeight="1" x14ac:dyDescent="0.15">
      <c r="A51" s="61"/>
      <c r="B51" s="66"/>
      <c r="C51" s="61"/>
      <c r="D51" s="61"/>
      <c r="E51" s="13"/>
      <c r="F51" s="13"/>
      <c r="G51" s="61"/>
      <c r="H51" s="61"/>
      <c r="I51" s="61"/>
    </row>
    <row r="52" spans="1:9" ht="20.100000000000001" customHeight="1" x14ac:dyDescent="0.15">
      <c r="A52" s="13"/>
      <c r="B52" s="69" t="s">
        <v>63</v>
      </c>
      <c r="C52" s="69"/>
      <c r="D52" s="13"/>
      <c r="E52" s="13"/>
      <c r="F52" s="13"/>
      <c r="G52" s="13"/>
      <c r="H52" s="13"/>
      <c r="I52" s="13"/>
    </row>
    <row r="53" spans="1:9" ht="20.100000000000001" customHeight="1" x14ac:dyDescent="0.15">
      <c r="A53" s="13"/>
      <c r="B53" s="13" t="s">
        <v>33</v>
      </c>
      <c r="C53" s="13"/>
      <c r="D53" s="13"/>
      <c r="E53" s="13"/>
      <c r="F53" s="13"/>
      <c r="G53" s="13"/>
      <c r="H53" s="13"/>
      <c r="I53" s="13"/>
    </row>
    <row r="54" spans="1:9" ht="8.25" customHeight="1" x14ac:dyDescent="0.15"/>
    <row r="55" spans="1:9" ht="20.100000000000001" customHeight="1" x14ac:dyDescent="0.15"/>
    <row r="56" spans="1:9" ht="20.100000000000001" customHeight="1" x14ac:dyDescent="0.15"/>
  </sheetData>
  <mergeCells count="25">
    <mergeCell ref="B3:I4"/>
    <mergeCell ref="D7:E7"/>
    <mergeCell ref="D9:E9"/>
    <mergeCell ref="B5:D5"/>
    <mergeCell ref="B22:C22"/>
    <mergeCell ref="B21:C21"/>
    <mergeCell ref="B20:C20"/>
    <mergeCell ref="G7:I7"/>
    <mergeCell ref="D8:I8"/>
    <mergeCell ref="G9:I9"/>
    <mergeCell ref="D10:I10"/>
    <mergeCell ref="G47:H47"/>
    <mergeCell ref="G41:H41"/>
    <mergeCell ref="G42:H42"/>
    <mergeCell ref="B28:I29"/>
    <mergeCell ref="E43:F43"/>
    <mergeCell ref="G43:H43"/>
    <mergeCell ref="G44:H44"/>
    <mergeCell ref="G45:H45"/>
    <mergeCell ref="G46:H46"/>
    <mergeCell ref="B25:C25"/>
    <mergeCell ref="B26:F26"/>
    <mergeCell ref="B23:C23"/>
    <mergeCell ref="B24:C24"/>
    <mergeCell ref="E47:F47"/>
  </mergeCells>
  <phoneticPr fontId="1"/>
  <pageMargins left="0.7" right="0.7" top="0.75" bottom="0.75" header="0.3" footer="0.3"/>
  <pageSetup paperSize="9" scale="74" orientation="portrait" r:id="rId1"/>
  <rowBreaks count="1" manualBreakCount="1">
    <brk id="3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609600</xdr:colOff>
                    <xdr:row>13</xdr:row>
                    <xdr:rowOff>28575</xdr:rowOff>
                  </from>
                  <to>
                    <xdr:col>1</xdr:col>
                    <xdr:colOff>962025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609600</xdr:colOff>
                    <xdr:row>14</xdr:row>
                    <xdr:rowOff>28575</xdr:rowOff>
                  </from>
                  <to>
                    <xdr:col>1</xdr:col>
                    <xdr:colOff>952500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609600</xdr:colOff>
                    <xdr:row>15</xdr:row>
                    <xdr:rowOff>28575</xdr:rowOff>
                  </from>
                  <to>
                    <xdr:col>1</xdr:col>
                    <xdr:colOff>1028700</xdr:colOff>
                    <xdr:row>15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54"/>
  <sheetViews>
    <sheetView view="pageBreakPreview" zoomScale="90" zoomScaleNormal="100" zoomScaleSheetLayoutView="90" workbookViewId="0">
      <selection activeCell="B2" sqref="B2"/>
    </sheetView>
  </sheetViews>
  <sheetFormatPr defaultRowHeight="14.25" x14ac:dyDescent="0.15"/>
  <cols>
    <col min="1" max="1" width="9" style="1"/>
    <col min="2" max="2" width="14" style="1" customWidth="1"/>
    <col min="3" max="3" width="19.375" style="1" customWidth="1"/>
    <col min="4" max="10" width="11.75" style="1" customWidth="1"/>
    <col min="11" max="16" width="15.625" style="1" customWidth="1"/>
    <col min="17" max="16384" width="9" style="1"/>
  </cols>
  <sheetData>
    <row r="1" spans="1:10" ht="8.25" customHeight="1" x14ac:dyDescent="0.15">
      <c r="B1" s="13"/>
      <c r="C1" s="13"/>
      <c r="D1" s="13"/>
      <c r="E1" s="13"/>
      <c r="F1" s="13"/>
      <c r="G1" s="13"/>
      <c r="H1" s="13"/>
      <c r="I1" s="13"/>
    </row>
    <row r="2" spans="1:10" ht="20.100000000000001" customHeight="1" x14ac:dyDescent="0.15">
      <c r="A2" s="13"/>
      <c r="B2" s="13" t="s">
        <v>66</v>
      </c>
      <c r="C2" s="88" t="s">
        <v>42</v>
      </c>
      <c r="D2" s="13"/>
      <c r="E2" s="13"/>
      <c r="F2" s="13"/>
      <c r="G2" s="13"/>
      <c r="H2" s="13"/>
      <c r="I2" s="13"/>
    </row>
    <row r="3" spans="1:10" ht="15" customHeight="1" x14ac:dyDescent="0.15">
      <c r="A3" s="13"/>
      <c r="B3" s="113" t="s">
        <v>62</v>
      </c>
      <c r="C3" s="113"/>
      <c r="D3" s="113"/>
      <c r="E3" s="113"/>
      <c r="F3" s="113"/>
      <c r="G3" s="113"/>
      <c r="H3" s="113"/>
      <c r="I3" s="113"/>
      <c r="J3" s="29"/>
    </row>
    <row r="4" spans="1:10" s="2" customFormat="1" ht="15" customHeight="1" x14ac:dyDescent="0.15">
      <c r="A4" s="64"/>
      <c r="B4" s="113"/>
      <c r="C4" s="113"/>
      <c r="D4" s="113"/>
      <c r="E4" s="113"/>
      <c r="F4" s="113"/>
      <c r="G4" s="113"/>
      <c r="H4" s="113"/>
      <c r="I4" s="113"/>
      <c r="J4" s="29"/>
    </row>
    <row r="5" spans="1:10" s="2" customFormat="1" ht="20.100000000000001" customHeight="1" x14ac:dyDescent="0.15">
      <c r="A5" s="64"/>
      <c r="B5" s="117"/>
      <c r="C5" s="117"/>
      <c r="D5" s="117"/>
      <c r="E5" s="68"/>
      <c r="F5" s="68"/>
      <c r="G5" s="68"/>
      <c r="H5" s="68"/>
      <c r="I5" s="68"/>
      <c r="J5" s="29"/>
    </row>
    <row r="6" spans="1:10" ht="8.25" customHeight="1" x14ac:dyDescent="0.15">
      <c r="A6" s="13"/>
      <c r="B6" s="13"/>
      <c r="C6" s="13"/>
      <c r="D6" s="13"/>
      <c r="E6" s="13"/>
      <c r="F6" s="13"/>
      <c r="G6" s="13"/>
      <c r="H6" s="13"/>
      <c r="I6" s="13"/>
    </row>
    <row r="7" spans="1:10" ht="30.75" customHeight="1" x14ac:dyDescent="0.15">
      <c r="A7" s="13"/>
      <c r="B7" s="15"/>
      <c r="C7" s="27" t="s">
        <v>17</v>
      </c>
      <c r="D7" s="114"/>
      <c r="E7" s="115"/>
      <c r="F7" s="32" t="s">
        <v>18</v>
      </c>
      <c r="G7" s="114"/>
      <c r="H7" s="120"/>
      <c r="I7" s="115"/>
      <c r="J7" s="20"/>
    </row>
    <row r="8" spans="1:10" ht="24.95" customHeight="1" x14ac:dyDescent="0.15">
      <c r="A8" s="13"/>
      <c r="B8" s="15"/>
      <c r="C8" s="28" t="s">
        <v>16</v>
      </c>
      <c r="D8" s="121"/>
      <c r="E8" s="122"/>
      <c r="F8" s="122"/>
      <c r="G8" s="122"/>
      <c r="H8" s="122"/>
      <c r="I8" s="123"/>
      <c r="J8" s="26"/>
    </row>
    <row r="9" spans="1:10" ht="24.95" customHeight="1" x14ac:dyDescent="0.15">
      <c r="A9" s="13"/>
      <c r="B9" s="20"/>
      <c r="C9" s="28" t="s">
        <v>20</v>
      </c>
      <c r="D9" s="116"/>
      <c r="E9" s="116"/>
      <c r="F9" s="79" t="s">
        <v>21</v>
      </c>
      <c r="G9" s="121"/>
      <c r="H9" s="122"/>
      <c r="I9" s="123"/>
      <c r="J9" s="26"/>
    </row>
    <row r="10" spans="1:10" ht="24.95" customHeight="1" x14ac:dyDescent="0.15">
      <c r="A10" s="13"/>
      <c r="B10" s="20"/>
      <c r="C10" s="28" t="s">
        <v>22</v>
      </c>
      <c r="D10" s="121"/>
      <c r="E10" s="122"/>
      <c r="F10" s="122"/>
      <c r="G10" s="122"/>
      <c r="H10" s="122"/>
      <c r="I10" s="123"/>
      <c r="J10" s="26"/>
    </row>
    <row r="11" spans="1:10" ht="20.100000000000001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</row>
    <row r="12" spans="1:10" ht="20.100000000000001" customHeight="1" x14ac:dyDescent="0.15">
      <c r="B12" s="1" t="s">
        <v>23</v>
      </c>
    </row>
    <row r="13" spans="1:10" ht="20.100000000000001" customHeight="1" x14ac:dyDescent="0.15">
      <c r="B13" s="48"/>
      <c r="C13" s="49" t="s">
        <v>40</v>
      </c>
      <c r="D13" s="14"/>
      <c r="E13" s="14"/>
      <c r="F13" s="14"/>
      <c r="G13" s="14"/>
      <c r="H13" s="14"/>
      <c r="I13" s="14"/>
    </row>
    <row r="14" spans="1:10" ht="20.100000000000001" customHeight="1" x14ac:dyDescent="0.15">
      <c r="B14" s="48"/>
      <c r="C14" s="49" t="s">
        <v>41</v>
      </c>
      <c r="D14" s="23"/>
      <c r="E14" s="23"/>
      <c r="F14" s="23"/>
      <c r="G14" s="23"/>
      <c r="H14" s="23"/>
      <c r="I14" s="23"/>
    </row>
    <row r="15" spans="1:10" ht="20.100000000000001" customHeight="1" x14ac:dyDescent="0.15">
      <c r="B15" s="48"/>
      <c r="C15" s="49" t="s">
        <v>15</v>
      </c>
      <c r="D15" s="23"/>
      <c r="E15" s="23"/>
      <c r="F15" s="23"/>
      <c r="G15" s="23"/>
      <c r="H15" s="23"/>
      <c r="I15" s="23"/>
    </row>
    <row r="16" spans="1:10" ht="8.25" customHeight="1" x14ac:dyDescent="0.15"/>
    <row r="17" spans="1:10" ht="8.25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</row>
    <row r="18" spans="1:10" ht="20.100000000000001" customHeight="1" x14ac:dyDescent="0.15">
      <c r="A18" s="13"/>
      <c r="B18" s="13" t="s">
        <v>38</v>
      </c>
      <c r="C18" s="13"/>
      <c r="D18" s="13"/>
      <c r="E18" s="13"/>
      <c r="F18" s="13"/>
      <c r="G18" s="13"/>
      <c r="H18" s="13"/>
      <c r="I18" s="13"/>
    </row>
    <row r="19" spans="1:10" ht="15.75" customHeight="1" x14ac:dyDescent="0.15">
      <c r="A19" s="13"/>
      <c r="B19" s="13"/>
      <c r="C19" s="13"/>
      <c r="D19" s="13"/>
      <c r="E19" s="13"/>
      <c r="F19" s="13"/>
      <c r="G19" s="57"/>
      <c r="H19" s="13"/>
      <c r="I19" s="59" t="s">
        <v>2</v>
      </c>
    </row>
    <row r="20" spans="1:10" s="19" customFormat="1" ht="40.5" x14ac:dyDescent="0.15">
      <c r="A20" s="67"/>
      <c r="B20" s="118" t="s">
        <v>5</v>
      </c>
      <c r="C20" s="119"/>
      <c r="D20" s="72" t="s">
        <v>36</v>
      </c>
      <c r="E20" s="46" t="s">
        <v>37</v>
      </c>
      <c r="F20" s="72" t="s">
        <v>0</v>
      </c>
      <c r="G20" s="30" t="s">
        <v>26</v>
      </c>
      <c r="H20" s="30" t="s">
        <v>39</v>
      </c>
      <c r="I20" s="30" t="s">
        <v>4</v>
      </c>
      <c r="J20" s="80" t="s">
        <v>58</v>
      </c>
    </row>
    <row r="21" spans="1:10" ht="47.25" customHeight="1" x14ac:dyDescent="0.15">
      <c r="A21" s="13"/>
      <c r="B21" s="97" t="s">
        <v>51</v>
      </c>
      <c r="C21" s="98"/>
      <c r="D21" s="56"/>
      <c r="E21" s="77">
        <v>4320000</v>
      </c>
      <c r="F21" s="85">
        <v>0</v>
      </c>
      <c r="G21" s="31">
        <v>0</v>
      </c>
      <c r="H21" s="75">
        <f>E21*F21</f>
        <v>0</v>
      </c>
      <c r="I21" s="75">
        <f>MIN(G21:H21)</f>
        <v>0</v>
      </c>
      <c r="J21" s="81">
        <f>ROUNDDOWN(I21*1/2,-3)</f>
        <v>0</v>
      </c>
    </row>
    <row r="22" spans="1:10" ht="41.25" customHeight="1" x14ac:dyDescent="0.15">
      <c r="A22" s="13"/>
      <c r="B22" s="97" t="s">
        <v>52</v>
      </c>
      <c r="C22" s="98"/>
      <c r="D22" s="56"/>
      <c r="E22" s="77">
        <v>9350000</v>
      </c>
      <c r="F22" s="86">
        <v>0</v>
      </c>
      <c r="G22" s="31">
        <v>0</v>
      </c>
      <c r="H22" s="75">
        <f>E22*F22</f>
        <v>0</v>
      </c>
      <c r="I22" s="75">
        <f t="shared" ref="I22:I26" si="0">MIN(G22:H22)</f>
        <v>0</v>
      </c>
      <c r="J22" s="81">
        <f t="shared" ref="J22:J26" si="1">ROUNDDOWN(I22*1/2,-3)</f>
        <v>0</v>
      </c>
    </row>
    <row r="23" spans="1:10" ht="47.25" customHeight="1" x14ac:dyDescent="0.15">
      <c r="A23" s="13"/>
      <c r="B23" s="97" t="s">
        <v>53</v>
      </c>
      <c r="C23" s="98"/>
      <c r="D23" s="56"/>
      <c r="E23" s="77">
        <v>51400</v>
      </c>
      <c r="F23" s="86">
        <v>0</v>
      </c>
      <c r="G23" s="31">
        <v>0</v>
      </c>
      <c r="H23" s="75">
        <f t="shared" ref="H23:H25" si="2">E23*F23</f>
        <v>0</v>
      </c>
      <c r="I23" s="75">
        <f t="shared" si="0"/>
        <v>0</v>
      </c>
      <c r="J23" s="81">
        <f t="shared" si="1"/>
        <v>0</v>
      </c>
    </row>
    <row r="24" spans="1:10" ht="47.25" customHeight="1" x14ac:dyDescent="0.15">
      <c r="A24" s="13"/>
      <c r="B24" s="97" t="s">
        <v>54</v>
      </c>
      <c r="C24" s="98"/>
      <c r="D24" s="56"/>
      <c r="E24" s="77">
        <v>9350000</v>
      </c>
      <c r="F24" s="86">
        <v>0</v>
      </c>
      <c r="G24" s="31">
        <v>0</v>
      </c>
      <c r="H24" s="75">
        <f t="shared" si="2"/>
        <v>0</v>
      </c>
      <c r="I24" s="75">
        <f t="shared" si="0"/>
        <v>0</v>
      </c>
      <c r="J24" s="81">
        <f t="shared" si="1"/>
        <v>0</v>
      </c>
    </row>
    <row r="25" spans="1:10" ht="47.25" customHeight="1" x14ac:dyDescent="0.15">
      <c r="A25" s="13"/>
      <c r="B25" s="97" t="s">
        <v>55</v>
      </c>
      <c r="C25" s="98"/>
      <c r="D25" s="56"/>
      <c r="E25" s="77">
        <v>51400</v>
      </c>
      <c r="F25" s="86">
        <v>0</v>
      </c>
      <c r="G25" s="31">
        <v>0</v>
      </c>
      <c r="H25" s="75">
        <f t="shared" si="2"/>
        <v>0</v>
      </c>
      <c r="I25" s="75">
        <f t="shared" si="0"/>
        <v>0</v>
      </c>
      <c r="J25" s="81">
        <f t="shared" si="1"/>
        <v>0</v>
      </c>
    </row>
    <row r="26" spans="1:10" ht="47.25" customHeight="1" x14ac:dyDescent="0.15">
      <c r="A26" s="13"/>
      <c r="B26" s="92" t="s">
        <v>56</v>
      </c>
      <c r="C26" s="93"/>
      <c r="D26" s="56"/>
      <c r="E26" s="77">
        <v>905000</v>
      </c>
      <c r="F26" s="91">
        <v>0</v>
      </c>
      <c r="G26" s="31">
        <v>0</v>
      </c>
      <c r="H26" s="75">
        <f t="shared" ref="H26" si="3">E26*F26</f>
        <v>0</v>
      </c>
      <c r="I26" s="75">
        <f t="shared" si="0"/>
        <v>0</v>
      </c>
      <c r="J26" s="81">
        <f t="shared" si="1"/>
        <v>0</v>
      </c>
    </row>
    <row r="27" spans="1:10" ht="22.5" customHeight="1" x14ac:dyDescent="0.15">
      <c r="A27" s="13"/>
      <c r="B27" s="94" t="s">
        <v>9</v>
      </c>
      <c r="C27" s="95"/>
      <c r="D27" s="95"/>
      <c r="E27" s="95"/>
      <c r="F27" s="96"/>
      <c r="G27" s="36">
        <f>SUM(G21:G26)</f>
        <v>0</v>
      </c>
      <c r="H27" s="36">
        <f t="shared" ref="H27:I27" si="4">SUM(H21:H26)</f>
        <v>0</v>
      </c>
      <c r="I27" s="36">
        <f t="shared" si="4"/>
        <v>0</v>
      </c>
      <c r="J27" s="82">
        <f>SUM(J21:J26)</f>
        <v>0</v>
      </c>
    </row>
    <row r="28" spans="1:10" ht="8.25" customHeight="1" x14ac:dyDescent="0.15">
      <c r="A28" s="13"/>
      <c r="B28" s="65"/>
      <c r="C28" s="24"/>
      <c r="D28" s="24"/>
      <c r="E28" s="24"/>
      <c r="F28" s="24"/>
      <c r="G28" s="20"/>
      <c r="H28" s="22"/>
      <c r="I28" s="22"/>
      <c r="J28" s="22"/>
    </row>
    <row r="29" spans="1:10" ht="8.25" customHeight="1" x14ac:dyDescent="0.15">
      <c r="A29" s="13"/>
      <c r="B29" s="84"/>
      <c r="C29" s="84"/>
      <c r="D29" s="84"/>
      <c r="E29" s="84"/>
      <c r="F29" s="84"/>
      <c r="G29" s="84"/>
      <c r="H29" s="84"/>
      <c r="I29" s="84"/>
      <c r="J29" s="22"/>
    </row>
    <row r="30" spans="1:10" ht="8.25" customHeight="1" x14ac:dyDescent="0.15">
      <c r="A30" s="13"/>
      <c r="B30" s="84"/>
      <c r="C30" s="84"/>
      <c r="D30" s="84"/>
      <c r="E30" s="84"/>
      <c r="F30" s="84"/>
      <c r="G30" s="84"/>
      <c r="H30" s="84"/>
      <c r="I30" s="84"/>
      <c r="J30" s="22"/>
    </row>
    <row r="31" spans="1:10" ht="20.100000000000001" customHeight="1" x14ac:dyDescent="0.15">
      <c r="A31" s="13"/>
      <c r="B31" s="13"/>
      <c r="C31" s="24"/>
      <c r="D31" s="24"/>
      <c r="E31" s="24"/>
      <c r="F31" s="24"/>
      <c r="G31" s="20"/>
      <c r="H31" s="59"/>
      <c r="I31" s="59" t="s">
        <v>2</v>
      </c>
      <c r="J31" s="22"/>
    </row>
    <row r="32" spans="1:10" ht="27" x14ac:dyDescent="0.15">
      <c r="A32" s="13"/>
      <c r="B32" s="42" t="s">
        <v>8</v>
      </c>
      <c r="C32" s="43" t="s">
        <v>50</v>
      </c>
      <c r="D32" s="42" t="s">
        <v>12</v>
      </c>
      <c r="E32" s="42" t="s">
        <v>11</v>
      </c>
      <c r="F32" s="44" t="s">
        <v>13</v>
      </c>
      <c r="G32" s="42" t="s">
        <v>14</v>
      </c>
      <c r="H32" s="87" t="s">
        <v>59</v>
      </c>
      <c r="I32" s="87" t="s">
        <v>60</v>
      </c>
    </row>
    <row r="33" spans="1:10" ht="22.5" customHeight="1" x14ac:dyDescent="0.15">
      <c r="A33" s="13"/>
      <c r="B33" s="70">
        <f>C33+D33</f>
        <v>0</v>
      </c>
      <c r="C33" s="34">
        <v>0</v>
      </c>
      <c r="D33" s="70">
        <f>G27</f>
        <v>0</v>
      </c>
      <c r="E33" s="70">
        <f>H27</f>
        <v>0</v>
      </c>
      <c r="F33" s="45">
        <f>I27</f>
        <v>0</v>
      </c>
      <c r="G33" s="47">
        <f>H33+I33</f>
        <v>0</v>
      </c>
      <c r="H33" s="83">
        <f>J27</f>
        <v>0</v>
      </c>
      <c r="I33" s="83">
        <f>J27</f>
        <v>0</v>
      </c>
    </row>
    <row r="34" spans="1:10" ht="8.25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</row>
    <row r="35" spans="1:10" ht="20.25" customHeight="1" x14ac:dyDescent="0.15">
      <c r="A35" s="13"/>
      <c r="B35" s="60"/>
      <c r="C35" s="60"/>
      <c r="D35" s="13"/>
      <c r="E35" s="13"/>
      <c r="F35" s="13"/>
      <c r="G35" s="13"/>
      <c r="H35" s="51" t="s">
        <v>34</v>
      </c>
      <c r="I35" s="51" t="s">
        <v>35</v>
      </c>
      <c r="J35" s="13"/>
    </row>
    <row r="36" spans="1:10" ht="22.5" customHeight="1" x14ac:dyDescent="0.15">
      <c r="A36" s="13"/>
      <c r="B36" s="60"/>
      <c r="C36" s="60"/>
      <c r="D36" s="13"/>
      <c r="E36" s="13"/>
      <c r="F36" s="13"/>
      <c r="G36" s="13"/>
      <c r="H36" s="53"/>
      <c r="I36" s="52">
        <f>MIN(G33,H36)</f>
        <v>0</v>
      </c>
      <c r="J36" s="13"/>
    </row>
    <row r="37" spans="1:10" ht="8.2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</row>
    <row r="38" spans="1:10" ht="8.2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</row>
    <row r="39" spans="1:10" ht="20.100000000000001" customHeight="1" x14ac:dyDescent="0.15">
      <c r="A39" s="13"/>
      <c r="B39" s="13" t="s">
        <v>32</v>
      </c>
      <c r="C39" s="13"/>
      <c r="D39" s="13"/>
      <c r="E39" s="13"/>
      <c r="F39" s="13"/>
      <c r="G39" s="13"/>
      <c r="H39" s="13"/>
      <c r="I39" s="13"/>
    </row>
    <row r="40" spans="1:10" ht="15.75" customHeight="1" x14ac:dyDescent="0.15">
      <c r="A40" s="13"/>
      <c r="B40" s="13"/>
      <c r="C40" s="13"/>
      <c r="D40" s="13"/>
      <c r="E40" s="13"/>
      <c r="F40" s="13"/>
      <c r="G40" s="102" t="s">
        <v>2</v>
      </c>
      <c r="H40" s="102"/>
      <c r="I40" s="57"/>
    </row>
    <row r="41" spans="1:10" ht="20.100000000000001" customHeight="1" x14ac:dyDescent="0.15">
      <c r="A41" s="13"/>
      <c r="B41" s="13"/>
      <c r="C41" s="6" t="s">
        <v>24</v>
      </c>
      <c r="D41" s="71"/>
      <c r="E41" s="7" t="s">
        <v>25</v>
      </c>
      <c r="F41" s="8"/>
      <c r="G41" s="103"/>
      <c r="H41" s="103"/>
      <c r="I41" s="24"/>
    </row>
    <row r="42" spans="1:10" ht="20.100000000000001" customHeight="1" x14ac:dyDescent="0.15">
      <c r="A42" s="13"/>
      <c r="B42" s="13"/>
      <c r="C42" s="16" t="s">
        <v>61</v>
      </c>
      <c r="D42" s="39">
        <f>I36</f>
        <v>0</v>
      </c>
      <c r="E42" s="105" t="s">
        <v>8</v>
      </c>
      <c r="F42" s="106"/>
      <c r="G42" s="107">
        <f>B33</f>
        <v>0</v>
      </c>
      <c r="H42" s="108"/>
      <c r="I42" s="13"/>
    </row>
    <row r="43" spans="1:10" ht="20.100000000000001" customHeight="1" x14ac:dyDescent="0.15">
      <c r="A43" s="13"/>
      <c r="B43" s="13"/>
      <c r="C43" s="16" t="s">
        <v>6</v>
      </c>
      <c r="D43" s="40">
        <f>B33-D42-D44-D45</f>
        <v>0</v>
      </c>
      <c r="E43" s="9"/>
      <c r="F43" s="11"/>
      <c r="G43" s="109"/>
      <c r="H43" s="110"/>
      <c r="I43" s="13"/>
    </row>
    <row r="44" spans="1:10" ht="20.100000000000001" customHeight="1" x14ac:dyDescent="0.15">
      <c r="A44" s="13"/>
      <c r="B44" s="13"/>
      <c r="C44" s="16" t="s">
        <v>7</v>
      </c>
      <c r="D44" s="35"/>
      <c r="E44" s="9"/>
      <c r="F44" s="11"/>
      <c r="G44" s="109"/>
      <c r="H44" s="110"/>
      <c r="I44" s="13"/>
    </row>
    <row r="45" spans="1:10" ht="20.100000000000001" customHeight="1" x14ac:dyDescent="0.15">
      <c r="A45" s="13"/>
      <c r="B45" s="13"/>
      <c r="C45" s="17" t="s">
        <v>3</v>
      </c>
      <c r="D45" s="41">
        <f>C33</f>
        <v>0</v>
      </c>
      <c r="E45" s="10"/>
      <c r="F45" s="12"/>
      <c r="G45" s="111"/>
      <c r="H45" s="112"/>
      <c r="I45" s="13"/>
    </row>
    <row r="46" spans="1:10" ht="20.100000000000001" customHeight="1" x14ac:dyDescent="0.15">
      <c r="A46" s="13"/>
      <c r="B46" s="13"/>
      <c r="C46" s="6" t="s">
        <v>1</v>
      </c>
      <c r="D46" s="70">
        <f>SUM(D42:D45)</f>
        <v>0</v>
      </c>
      <c r="E46" s="99" t="s">
        <v>1</v>
      </c>
      <c r="F46" s="100"/>
      <c r="G46" s="101">
        <f>SUM(G42:H45)</f>
        <v>0</v>
      </c>
      <c r="H46" s="101"/>
      <c r="I46" s="24"/>
    </row>
    <row r="47" spans="1:10" ht="8.2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</row>
    <row r="48" spans="1:10" s="4" customFormat="1" ht="20.100000000000001" customHeight="1" x14ac:dyDescent="0.15">
      <c r="A48" s="61"/>
      <c r="B48" s="13" t="s">
        <v>67</v>
      </c>
      <c r="C48" s="13"/>
      <c r="D48" s="13"/>
      <c r="E48" s="61"/>
      <c r="F48" s="61"/>
      <c r="G48" s="13"/>
      <c r="H48" s="61"/>
      <c r="I48" s="61"/>
    </row>
    <row r="49" spans="1:9" s="4" customFormat="1" ht="9.9499999999999993" customHeight="1" x14ac:dyDescent="0.15">
      <c r="A49" s="61"/>
      <c r="B49" s="66"/>
      <c r="C49" s="61"/>
      <c r="D49" s="61"/>
      <c r="E49" s="13"/>
      <c r="F49" s="13"/>
      <c r="G49" s="61"/>
      <c r="H49" s="61"/>
      <c r="I49" s="61"/>
    </row>
    <row r="50" spans="1:9" ht="20.100000000000001" customHeight="1" x14ac:dyDescent="0.15">
      <c r="A50" s="13"/>
      <c r="B50" s="69" t="s">
        <v>64</v>
      </c>
      <c r="C50" s="69"/>
      <c r="D50" s="13"/>
      <c r="E50" s="13"/>
      <c r="F50" s="13"/>
      <c r="G50" s="13"/>
      <c r="H50" s="13"/>
      <c r="I50" s="13"/>
    </row>
    <row r="51" spans="1:9" ht="20.100000000000001" customHeight="1" x14ac:dyDescent="0.15">
      <c r="A51" s="13"/>
      <c r="B51" s="13" t="s">
        <v>33</v>
      </c>
      <c r="C51" s="13"/>
      <c r="D51" s="13"/>
      <c r="E51" s="13"/>
      <c r="F51" s="13"/>
      <c r="G51" s="13"/>
      <c r="H51" s="13"/>
      <c r="I51" s="13"/>
    </row>
    <row r="52" spans="1:9" ht="20.100000000000001" customHeight="1" x14ac:dyDescent="0.15"/>
    <row r="53" spans="1:9" ht="20.100000000000001" customHeight="1" x14ac:dyDescent="0.15"/>
    <row r="54" spans="1:9" ht="20.100000000000001" customHeight="1" x14ac:dyDescent="0.15"/>
  </sheetData>
  <mergeCells count="25">
    <mergeCell ref="B26:C26"/>
    <mergeCell ref="D10:I10"/>
    <mergeCell ref="B21:C21"/>
    <mergeCell ref="B22:C22"/>
    <mergeCell ref="B23:C23"/>
    <mergeCell ref="B24:C24"/>
    <mergeCell ref="B25:C25"/>
    <mergeCell ref="B20:C20"/>
    <mergeCell ref="G43:H43"/>
    <mergeCell ref="G44:H44"/>
    <mergeCell ref="G45:H45"/>
    <mergeCell ref="E46:F46"/>
    <mergeCell ref="G46:H46"/>
    <mergeCell ref="B27:F27"/>
    <mergeCell ref="G40:H40"/>
    <mergeCell ref="G41:H41"/>
    <mergeCell ref="E42:F42"/>
    <mergeCell ref="G42:H42"/>
    <mergeCell ref="B3:I4"/>
    <mergeCell ref="B5:D5"/>
    <mergeCell ref="D7:E7"/>
    <mergeCell ref="D9:E9"/>
    <mergeCell ref="G7:I7"/>
    <mergeCell ref="D8:I8"/>
    <mergeCell ref="G9:I9"/>
  </mergeCells>
  <phoneticPr fontId="1"/>
  <pageMargins left="0.7" right="0.7" top="0.75" bottom="0.75" header="0.3" footer="0.3"/>
  <pageSetup paperSize="9" scale="74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1</xdr:col>
                    <xdr:colOff>609600</xdr:colOff>
                    <xdr:row>12</xdr:row>
                    <xdr:rowOff>28575</xdr:rowOff>
                  </from>
                  <to>
                    <xdr:col>1</xdr:col>
                    <xdr:colOff>876300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1</xdr:col>
                    <xdr:colOff>609600</xdr:colOff>
                    <xdr:row>13</xdr:row>
                    <xdr:rowOff>28575</xdr:rowOff>
                  </from>
                  <to>
                    <xdr:col>1</xdr:col>
                    <xdr:colOff>876300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1</xdr:col>
                    <xdr:colOff>609600</xdr:colOff>
                    <xdr:row>14</xdr:row>
                    <xdr:rowOff>28575</xdr:rowOff>
                  </from>
                  <to>
                    <xdr:col>1</xdr:col>
                    <xdr:colOff>876300</xdr:colOff>
                    <xdr:row>14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BreakPreview" topLeftCell="B1" zoomScaleNormal="100" zoomScaleSheetLayoutView="100" workbookViewId="0">
      <selection activeCell="B1" sqref="B1"/>
    </sheetView>
  </sheetViews>
  <sheetFormatPr defaultRowHeight="14.25" x14ac:dyDescent="0.15"/>
  <cols>
    <col min="1" max="1" width="11.75" style="1" customWidth="1"/>
    <col min="2" max="2" width="12.25" style="1" customWidth="1"/>
    <col min="3" max="4" width="17.5" style="1" customWidth="1"/>
    <col min="5" max="5" width="17.125" style="1" customWidth="1"/>
    <col min="6" max="6" width="12.75" style="1" customWidth="1"/>
    <col min="7" max="7" width="12.375" style="1" customWidth="1"/>
    <col min="8" max="11" width="12.75" style="1" customWidth="1"/>
    <col min="12" max="16" width="15.625" style="1" customWidth="1"/>
    <col min="17" max="16384" width="9" style="1"/>
  </cols>
  <sheetData>
    <row r="1" spans="2:10" ht="20.100000000000001" customHeight="1" x14ac:dyDescent="0.15">
      <c r="B1" s="1" t="s">
        <v>66</v>
      </c>
      <c r="C1" s="73" t="s">
        <v>44</v>
      </c>
    </row>
    <row r="2" spans="2:10" ht="15.75" customHeight="1" x14ac:dyDescent="0.15">
      <c r="B2" s="125" t="s">
        <v>62</v>
      </c>
      <c r="C2" s="125"/>
      <c r="D2" s="125"/>
      <c r="E2" s="125"/>
      <c r="F2" s="125"/>
      <c r="G2" s="125"/>
      <c r="H2" s="125"/>
      <c r="I2" s="125"/>
      <c r="J2" s="29"/>
    </row>
    <row r="3" spans="2:10" s="2" customFormat="1" ht="15.75" customHeight="1" x14ac:dyDescent="0.15">
      <c r="B3" s="125"/>
      <c r="C3" s="125"/>
      <c r="D3" s="125"/>
      <c r="E3" s="125"/>
      <c r="F3" s="125"/>
      <c r="G3" s="125"/>
      <c r="H3" s="125"/>
      <c r="I3" s="125"/>
      <c r="J3" s="29"/>
    </row>
    <row r="4" spans="2:10" ht="8.25" customHeight="1" x14ac:dyDescent="0.15"/>
    <row r="5" spans="2:10" ht="34.5" customHeight="1" x14ac:dyDescent="0.15">
      <c r="B5" s="15"/>
      <c r="C5" s="27" t="s">
        <v>17</v>
      </c>
      <c r="D5" s="114" t="s">
        <v>19</v>
      </c>
      <c r="E5" s="115"/>
      <c r="F5" s="32" t="s">
        <v>18</v>
      </c>
      <c r="G5" s="114" t="s">
        <v>27</v>
      </c>
      <c r="H5" s="115"/>
      <c r="I5" s="20"/>
      <c r="J5" s="20"/>
    </row>
    <row r="6" spans="2:10" ht="24.95" customHeight="1" x14ac:dyDescent="0.15">
      <c r="B6" s="15"/>
      <c r="C6" s="28" t="s">
        <v>16</v>
      </c>
      <c r="D6" s="126" t="s">
        <v>31</v>
      </c>
      <c r="E6" s="126"/>
      <c r="F6" s="126"/>
      <c r="G6" s="126"/>
      <c r="H6" s="126"/>
      <c r="I6" s="26"/>
      <c r="J6" s="26"/>
    </row>
    <row r="7" spans="2:10" ht="24.95" customHeight="1" x14ac:dyDescent="0.15">
      <c r="B7" s="20"/>
      <c r="C7" s="28" t="s">
        <v>20</v>
      </c>
      <c r="D7" s="126" t="s">
        <v>28</v>
      </c>
      <c r="E7" s="126"/>
      <c r="F7" s="33" t="s">
        <v>21</v>
      </c>
      <c r="G7" s="126" t="s">
        <v>29</v>
      </c>
      <c r="H7" s="126"/>
      <c r="I7" s="26"/>
      <c r="J7" s="26"/>
    </row>
    <row r="8" spans="2:10" ht="24.95" customHeight="1" x14ac:dyDescent="0.15">
      <c r="B8" s="20"/>
      <c r="C8" s="28" t="s">
        <v>22</v>
      </c>
      <c r="D8" s="127" t="s">
        <v>30</v>
      </c>
      <c r="E8" s="126"/>
      <c r="F8" s="126"/>
      <c r="G8" s="126"/>
      <c r="H8" s="126"/>
      <c r="I8" s="26"/>
      <c r="J8" s="26"/>
    </row>
    <row r="9" spans="2:10" ht="24.95" customHeight="1" x14ac:dyDescent="0.15">
      <c r="B9" s="20"/>
      <c r="C9" s="60"/>
      <c r="D9" s="60"/>
      <c r="E9" s="60"/>
      <c r="F9" s="74"/>
      <c r="G9" s="74"/>
      <c r="H9" s="60"/>
      <c r="I9" s="26"/>
      <c r="J9" s="26"/>
    </row>
    <row r="10" spans="2:10" ht="8.25" customHeight="1" x14ac:dyDescent="0.15"/>
    <row r="11" spans="2:10" ht="20.100000000000001" customHeight="1" x14ac:dyDescent="0.15">
      <c r="B11" s="1" t="s">
        <v>23</v>
      </c>
    </row>
    <row r="12" spans="2:10" ht="20.100000000000001" customHeight="1" x14ac:dyDescent="0.15">
      <c r="B12" s="48"/>
      <c r="C12" s="49" t="s">
        <v>40</v>
      </c>
      <c r="D12" s="14"/>
      <c r="E12" s="14"/>
      <c r="F12" s="14"/>
      <c r="G12" s="14"/>
      <c r="H12" s="14"/>
      <c r="I12" s="14"/>
    </row>
    <row r="13" spans="2:10" ht="20.100000000000001" customHeight="1" x14ac:dyDescent="0.15">
      <c r="B13" s="48"/>
      <c r="C13" s="49" t="s">
        <v>41</v>
      </c>
      <c r="D13" s="23"/>
      <c r="E13" s="23"/>
      <c r="F13" s="23"/>
      <c r="G13" s="23"/>
      <c r="H13" s="23"/>
      <c r="I13" s="23"/>
    </row>
    <row r="14" spans="2:10" ht="20.100000000000001" customHeight="1" x14ac:dyDescent="0.15">
      <c r="B14" s="48"/>
      <c r="C14" s="49" t="s">
        <v>15</v>
      </c>
      <c r="D14" s="23"/>
      <c r="E14" s="23"/>
      <c r="F14" s="23"/>
      <c r="G14" s="23"/>
      <c r="H14" s="23"/>
      <c r="I14" s="23"/>
    </row>
    <row r="15" spans="2:10" ht="8.25" customHeight="1" x14ac:dyDescent="0.15"/>
    <row r="16" spans="2:10" ht="20.100000000000001" customHeight="1" x14ac:dyDescent="0.15">
      <c r="B16" s="13" t="s">
        <v>38</v>
      </c>
    </row>
    <row r="17" spans="1:10" ht="15.75" customHeight="1" x14ac:dyDescent="0.15">
      <c r="G17" s="5"/>
      <c r="I17" s="18" t="s">
        <v>2</v>
      </c>
    </row>
    <row r="18" spans="1:10" s="19" customFormat="1" ht="40.5" x14ac:dyDescent="0.15">
      <c r="A18" s="67"/>
      <c r="B18" s="118" t="s">
        <v>5</v>
      </c>
      <c r="C18" s="119"/>
      <c r="D18" s="90" t="s">
        <v>36</v>
      </c>
      <c r="E18" s="46" t="s">
        <v>37</v>
      </c>
      <c r="F18" s="90" t="s">
        <v>0</v>
      </c>
      <c r="G18" s="30" t="s">
        <v>26</v>
      </c>
      <c r="H18" s="30" t="s">
        <v>39</v>
      </c>
      <c r="I18" s="30" t="s">
        <v>4</v>
      </c>
      <c r="J18" s="80" t="s">
        <v>58</v>
      </c>
    </row>
    <row r="19" spans="1:10" ht="47.25" customHeight="1" x14ac:dyDescent="0.15">
      <c r="A19" s="13"/>
      <c r="B19" s="97" t="s">
        <v>51</v>
      </c>
      <c r="C19" s="98"/>
      <c r="D19" s="56"/>
      <c r="E19" s="77">
        <v>4320000</v>
      </c>
      <c r="F19" s="85">
        <v>0</v>
      </c>
      <c r="G19" s="31">
        <v>0</v>
      </c>
      <c r="H19" s="75">
        <f>E19*F19</f>
        <v>0</v>
      </c>
      <c r="I19" s="75">
        <f>MIN(G19:H19)</f>
        <v>0</v>
      </c>
      <c r="J19" s="81">
        <f>ROUNDDOWN(I19*1/2,-3)</f>
        <v>0</v>
      </c>
    </row>
    <row r="20" spans="1:10" ht="41.25" customHeight="1" x14ac:dyDescent="0.15">
      <c r="A20" s="13"/>
      <c r="B20" s="97" t="s">
        <v>52</v>
      </c>
      <c r="C20" s="98"/>
      <c r="D20" s="56"/>
      <c r="E20" s="77">
        <v>9350000</v>
      </c>
      <c r="F20" s="86">
        <v>0</v>
      </c>
      <c r="G20" s="31">
        <v>0</v>
      </c>
      <c r="H20" s="75">
        <f>E20*F20</f>
        <v>0</v>
      </c>
      <c r="I20" s="75">
        <f t="shared" ref="I20:I24" si="0">MIN(G20:H20)</f>
        <v>0</v>
      </c>
      <c r="J20" s="81">
        <f t="shared" ref="J20:J24" si="1">ROUNDDOWN(I20*1/2,-3)</f>
        <v>0</v>
      </c>
    </row>
    <row r="21" spans="1:10" ht="47.25" customHeight="1" x14ac:dyDescent="0.15">
      <c r="A21" s="13"/>
      <c r="B21" s="97" t="s">
        <v>53</v>
      </c>
      <c r="C21" s="98"/>
      <c r="D21" s="56"/>
      <c r="E21" s="77">
        <v>51400</v>
      </c>
      <c r="F21" s="86">
        <v>0</v>
      </c>
      <c r="G21" s="31">
        <v>0</v>
      </c>
      <c r="H21" s="75">
        <f t="shared" ref="H21:H24" si="2">E21*F21</f>
        <v>0</v>
      </c>
      <c r="I21" s="75">
        <f t="shared" si="0"/>
        <v>0</v>
      </c>
      <c r="J21" s="81">
        <f t="shared" si="1"/>
        <v>0</v>
      </c>
    </row>
    <row r="22" spans="1:10" ht="47.25" customHeight="1" x14ac:dyDescent="0.15">
      <c r="A22" s="13"/>
      <c r="B22" s="97" t="s">
        <v>54</v>
      </c>
      <c r="C22" s="98"/>
      <c r="D22" s="56"/>
      <c r="E22" s="77">
        <v>9350000</v>
      </c>
      <c r="F22" s="86">
        <v>1</v>
      </c>
      <c r="G22" s="31">
        <v>8765432</v>
      </c>
      <c r="H22" s="75">
        <f t="shared" si="2"/>
        <v>9350000</v>
      </c>
      <c r="I22" s="75">
        <f t="shared" si="0"/>
        <v>8765432</v>
      </c>
      <c r="J22" s="81">
        <f t="shared" si="1"/>
        <v>4382000</v>
      </c>
    </row>
    <row r="23" spans="1:10" ht="47.25" customHeight="1" x14ac:dyDescent="0.15">
      <c r="A23" s="13"/>
      <c r="B23" s="97" t="s">
        <v>55</v>
      </c>
      <c r="C23" s="98"/>
      <c r="D23" s="56"/>
      <c r="E23" s="77">
        <v>51400</v>
      </c>
      <c r="F23" s="86">
        <v>0</v>
      </c>
      <c r="G23" s="31">
        <v>0</v>
      </c>
      <c r="H23" s="75">
        <f t="shared" si="2"/>
        <v>0</v>
      </c>
      <c r="I23" s="75">
        <f t="shared" si="0"/>
        <v>0</v>
      </c>
      <c r="J23" s="81">
        <f t="shared" si="1"/>
        <v>0</v>
      </c>
    </row>
    <row r="24" spans="1:10" ht="47.25" customHeight="1" x14ac:dyDescent="0.15">
      <c r="A24" s="13"/>
      <c r="B24" s="92" t="s">
        <v>56</v>
      </c>
      <c r="C24" s="93"/>
      <c r="D24" s="56"/>
      <c r="E24" s="77">
        <v>905000</v>
      </c>
      <c r="F24" s="91">
        <v>1</v>
      </c>
      <c r="G24" s="31">
        <v>1234567</v>
      </c>
      <c r="H24" s="75">
        <f t="shared" si="2"/>
        <v>905000</v>
      </c>
      <c r="I24" s="75">
        <f t="shared" si="0"/>
        <v>905000</v>
      </c>
      <c r="J24" s="81">
        <f t="shared" si="1"/>
        <v>452000</v>
      </c>
    </row>
    <row r="25" spans="1:10" ht="22.5" customHeight="1" x14ac:dyDescent="0.15">
      <c r="A25" s="13"/>
      <c r="B25" s="94" t="s">
        <v>9</v>
      </c>
      <c r="C25" s="95"/>
      <c r="D25" s="95"/>
      <c r="E25" s="95"/>
      <c r="F25" s="96"/>
      <c r="G25" s="36">
        <f>SUM(G19:G24)</f>
        <v>9999999</v>
      </c>
      <c r="H25" s="36">
        <f t="shared" ref="H25:I25" si="3">SUM(H19:H24)</f>
        <v>10255000</v>
      </c>
      <c r="I25" s="36">
        <f t="shared" si="3"/>
        <v>9670432</v>
      </c>
      <c r="J25" s="82">
        <f>SUM(J19:J24)</f>
        <v>4834000</v>
      </c>
    </row>
    <row r="26" spans="1:10" ht="20.100000000000001" customHeight="1" x14ac:dyDescent="0.15">
      <c r="B26" s="124"/>
      <c r="C26" s="124"/>
      <c r="D26" s="124"/>
      <c r="E26" s="124"/>
      <c r="F26" s="124"/>
      <c r="G26" s="124"/>
      <c r="H26" s="124"/>
      <c r="I26" s="124"/>
      <c r="J26" s="21"/>
    </row>
    <row r="27" spans="1:10" ht="20.100000000000001" customHeight="1" x14ac:dyDescent="0.15">
      <c r="B27" s="124"/>
      <c r="C27" s="124"/>
      <c r="D27" s="124"/>
      <c r="E27" s="124"/>
      <c r="F27" s="124"/>
      <c r="G27" s="124"/>
      <c r="H27" s="124"/>
      <c r="I27" s="124"/>
      <c r="J27" s="21"/>
    </row>
    <row r="28" spans="1:10" ht="8.25" customHeight="1" x14ac:dyDescent="0.15">
      <c r="B28" s="50"/>
      <c r="C28" s="50"/>
      <c r="D28" s="50"/>
      <c r="E28" s="50"/>
      <c r="F28" s="50"/>
      <c r="G28" s="50"/>
      <c r="H28" s="50"/>
      <c r="I28" s="50"/>
      <c r="J28" s="21"/>
    </row>
    <row r="29" spans="1:10" ht="15.75" customHeight="1" x14ac:dyDescent="0.15">
      <c r="C29" s="24"/>
      <c r="D29" s="24"/>
      <c r="E29" s="24"/>
      <c r="F29" s="24"/>
      <c r="G29" s="20"/>
      <c r="H29" s="18" t="s">
        <v>2</v>
      </c>
      <c r="I29" s="22"/>
      <c r="J29" s="21"/>
    </row>
    <row r="30" spans="1:10" ht="41.25" customHeight="1" x14ac:dyDescent="0.15">
      <c r="B30" s="42" t="s">
        <v>8</v>
      </c>
      <c r="C30" s="43" t="s">
        <v>10</v>
      </c>
      <c r="D30" s="42" t="s">
        <v>12</v>
      </c>
      <c r="E30" s="42" t="s">
        <v>11</v>
      </c>
      <c r="F30" s="44" t="s">
        <v>13</v>
      </c>
      <c r="G30" s="42" t="s">
        <v>14</v>
      </c>
      <c r="H30" s="87" t="s">
        <v>59</v>
      </c>
      <c r="I30" s="87" t="s">
        <v>60</v>
      </c>
    </row>
    <row r="31" spans="1:10" ht="20.100000000000001" customHeight="1" x14ac:dyDescent="0.15">
      <c r="B31" s="89">
        <f>C31+D31</f>
        <v>9999999</v>
      </c>
      <c r="C31" s="34">
        <v>0</v>
      </c>
      <c r="D31" s="89">
        <f>G25</f>
        <v>9999999</v>
      </c>
      <c r="E31" s="89">
        <f>H25</f>
        <v>10255000</v>
      </c>
      <c r="F31" s="45">
        <f>I25</f>
        <v>9670432</v>
      </c>
      <c r="G31" s="47">
        <f>H31+I31</f>
        <v>9668000</v>
      </c>
      <c r="H31" s="83">
        <f>J25</f>
        <v>4834000</v>
      </c>
      <c r="I31" s="83">
        <f>J25</f>
        <v>4834000</v>
      </c>
    </row>
    <row r="32" spans="1:10" ht="20.100000000000001" customHeight="1" x14ac:dyDescent="0.15">
      <c r="J32" s="22"/>
    </row>
    <row r="33" spans="1:10" ht="20.25" customHeight="1" x14ac:dyDescent="0.15">
      <c r="A33" s="13"/>
      <c r="B33" s="60"/>
      <c r="C33" s="60"/>
      <c r="D33" s="13"/>
      <c r="E33" s="13"/>
      <c r="F33" s="13"/>
      <c r="G33" s="13"/>
      <c r="H33" s="51" t="s">
        <v>34</v>
      </c>
      <c r="I33" s="51" t="s">
        <v>35</v>
      </c>
      <c r="J33" s="13"/>
    </row>
    <row r="34" spans="1:10" ht="22.5" customHeight="1" x14ac:dyDescent="0.15">
      <c r="A34" s="13"/>
      <c r="B34" s="60"/>
      <c r="C34" s="60"/>
      <c r="D34" s="13"/>
      <c r="E34" s="13"/>
      <c r="F34" s="13"/>
      <c r="G34" s="13"/>
      <c r="H34" s="53"/>
      <c r="I34" s="52">
        <f>MIN(G31,H34)</f>
        <v>9668000</v>
      </c>
      <c r="J34" s="13"/>
    </row>
    <row r="35" spans="1:10" ht="20.100000000000001" customHeight="1" x14ac:dyDescent="0.15">
      <c r="J35" s="22"/>
    </row>
    <row r="36" spans="1:10" ht="20.100000000000001" customHeight="1" x14ac:dyDescent="0.15">
      <c r="B36" s="1" t="s">
        <v>32</v>
      </c>
    </row>
    <row r="37" spans="1:10" ht="15.75" customHeight="1" x14ac:dyDescent="0.15">
      <c r="G37" s="102" t="s">
        <v>2</v>
      </c>
      <c r="H37" s="102"/>
      <c r="I37" s="5"/>
    </row>
    <row r="38" spans="1:10" ht="20.100000000000001" customHeight="1" x14ac:dyDescent="0.15">
      <c r="C38" s="6" t="s">
        <v>24</v>
      </c>
      <c r="D38" s="25"/>
      <c r="E38" s="7" t="s">
        <v>25</v>
      </c>
      <c r="F38" s="8"/>
      <c r="G38" s="103"/>
      <c r="H38" s="103"/>
      <c r="I38" s="24"/>
    </row>
    <row r="39" spans="1:10" ht="20.100000000000001" customHeight="1" x14ac:dyDescent="0.15">
      <c r="C39" s="16" t="s">
        <v>61</v>
      </c>
      <c r="D39" s="39">
        <f>G31</f>
        <v>9668000</v>
      </c>
      <c r="E39" s="105" t="s">
        <v>8</v>
      </c>
      <c r="F39" s="106"/>
      <c r="G39" s="107">
        <f>B31</f>
        <v>9999999</v>
      </c>
      <c r="H39" s="108"/>
      <c r="I39" s="13"/>
    </row>
    <row r="40" spans="1:10" ht="20.100000000000001" customHeight="1" x14ac:dyDescent="0.15">
      <c r="C40" s="16" t="s">
        <v>6</v>
      </c>
      <c r="D40" s="40">
        <f>B31-D39-D41-D42</f>
        <v>331999</v>
      </c>
      <c r="E40" s="9"/>
      <c r="F40" s="11"/>
      <c r="G40" s="109"/>
      <c r="H40" s="110"/>
      <c r="I40" s="13"/>
    </row>
    <row r="41" spans="1:10" ht="20.100000000000001" customHeight="1" x14ac:dyDescent="0.15">
      <c r="C41" s="16" t="s">
        <v>7</v>
      </c>
      <c r="D41" s="35"/>
      <c r="E41" s="9"/>
      <c r="F41" s="11"/>
      <c r="G41" s="109"/>
      <c r="H41" s="110"/>
      <c r="I41" s="13"/>
    </row>
    <row r="42" spans="1:10" ht="20.100000000000001" customHeight="1" x14ac:dyDescent="0.15">
      <c r="C42" s="17" t="s">
        <v>3</v>
      </c>
      <c r="D42" s="41">
        <f>C31</f>
        <v>0</v>
      </c>
      <c r="E42" s="10"/>
      <c r="F42" s="12"/>
      <c r="G42" s="111"/>
      <c r="H42" s="112"/>
      <c r="I42" s="13"/>
    </row>
    <row r="43" spans="1:10" ht="20.100000000000001" customHeight="1" x14ac:dyDescent="0.15">
      <c r="C43" s="6" t="s">
        <v>1</v>
      </c>
      <c r="D43" s="38">
        <f>SUM(D39:D42)</f>
        <v>9999999</v>
      </c>
      <c r="E43" s="99" t="s">
        <v>1</v>
      </c>
      <c r="F43" s="100"/>
      <c r="G43" s="101">
        <f>SUM(G39:H42)</f>
        <v>9999999</v>
      </c>
      <c r="H43" s="101"/>
      <c r="I43" s="24"/>
    </row>
    <row r="44" spans="1:10" ht="8.25" customHeight="1" x14ac:dyDescent="0.15"/>
    <row r="45" spans="1:10" ht="8.25" customHeight="1" x14ac:dyDescent="0.15">
      <c r="E45" s="5"/>
    </row>
    <row r="46" spans="1:10" s="4" customFormat="1" ht="20.100000000000001" customHeight="1" x14ac:dyDescent="0.15">
      <c r="B46" s="1" t="s">
        <v>67</v>
      </c>
      <c r="C46" s="1"/>
      <c r="D46" s="1"/>
      <c r="G46" s="1"/>
      <c r="J46" s="1"/>
    </row>
    <row r="47" spans="1:10" s="4" customFormat="1" ht="8.25" customHeight="1" x14ac:dyDescent="0.15">
      <c r="B47" s="3"/>
      <c r="E47" s="1"/>
      <c r="F47" s="1"/>
      <c r="J47" s="1"/>
    </row>
    <row r="48" spans="1:10" ht="20.100000000000001" customHeight="1" x14ac:dyDescent="0.15">
      <c r="B48" s="69" t="s">
        <v>65</v>
      </c>
    </row>
    <row r="49" spans="2:10" ht="20.100000000000001" customHeight="1" x14ac:dyDescent="0.15">
      <c r="B49" s="13" t="s">
        <v>33</v>
      </c>
    </row>
    <row r="50" spans="2:10" ht="20.100000000000001" customHeight="1" x14ac:dyDescent="0.15"/>
    <row r="51" spans="2:10" ht="20.100000000000001" customHeight="1" x14ac:dyDescent="0.15"/>
    <row r="52" spans="2:10" ht="20.100000000000001" customHeight="1" x14ac:dyDescent="0.15">
      <c r="J52" s="4"/>
    </row>
    <row r="53" spans="2:10" ht="20.100000000000001" customHeight="1" x14ac:dyDescent="0.15">
      <c r="J53" s="4"/>
    </row>
  </sheetData>
  <mergeCells count="25">
    <mergeCell ref="B22:C22"/>
    <mergeCell ref="B23:C23"/>
    <mergeCell ref="B24:C24"/>
    <mergeCell ref="B25:F25"/>
    <mergeCell ref="B2:I3"/>
    <mergeCell ref="D5:E5"/>
    <mergeCell ref="G5:H5"/>
    <mergeCell ref="D6:H6"/>
    <mergeCell ref="D7:E7"/>
    <mergeCell ref="G7:H7"/>
    <mergeCell ref="D8:H8"/>
    <mergeCell ref="B18:C18"/>
    <mergeCell ref="B19:C19"/>
    <mergeCell ref="B20:C20"/>
    <mergeCell ref="B21:C21"/>
    <mergeCell ref="G37:H37"/>
    <mergeCell ref="G38:H38"/>
    <mergeCell ref="B26:I27"/>
    <mergeCell ref="E43:F43"/>
    <mergeCell ref="G43:H43"/>
    <mergeCell ref="E39:F39"/>
    <mergeCell ref="G39:H39"/>
    <mergeCell ref="G40:H40"/>
    <mergeCell ref="G41:H41"/>
    <mergeCell ref="G42:H42"/>
  </mergeCells>
  <phoneticPr fontId="1"/>
  <hyperlinks>
    <hyperlink ref="D8" r:id="rId1"/>
  </hyperlinks>
  <pageMargins left="0.7" right="0.7" top="0.75" bottom="0.75" header="0.3" footer="0.3"/>
  <pageSetup paperSize="9" scale="77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400050</xdr:colOff>
                    <xdr:row>11</xdr:row>
                    <xdr:rowOff>9525</xdr:rowOff>
                  </from>
                  <to>
                    <xdr:col>1</xdr:col>
                    <xdr:colOff>752475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400050</xdr:colOff>
                    <xdr:row>12</xdr:row>
                    <xdr:rowOff>9525</xdr:rowOff>
                  </from>
                  <to>
                    <xdr:col>1</xdr:col>
                    <xdr:colOff>752475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400050</xdr:colOff>
                    <xdr:row>13</xdr:row>
                    <xdr:rowOff>9525</xdr:rowOff>
                  </from>
                  <to>
                    <xdr:col>1</xdr:col>
                    <xdr:colOff>752475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施設</vt:lpstr>
      <vt:lpstr>設備</vt:lpstr>
      <vt:lpstr>記載例</vt:lpstr>
      <vt:lpstr>記載例!Print_Area</vt:lpstr>
      <vt:lpstr>施設!Print_Area</vt:lpstr>
      <vt:lpstr>設備!Print_Area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宮城県</cp:lastModifiedBy>
  <cp:lastPrinted>2024-08-16T07:31:36Z</cp:lastPrinted>
  <dcterms:created xsi:type="dcterms:W3CDTF">2017-11-02T00:47:03Z</dcterms:created>
  <dcterms:modified xsi:type="dcterms:W3CDTF">2024-10-24T06:53:27Z</dcterms:modified>
</cp:coreProperties>
</file>