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6.191\Kyoiku\【05入試事務】\入試事務Ⅰ\R6(R7入試)\【未】R6_10●●_選抜要項のウェブサイト掲載\R6入試\掲載したもの\4_各種様式\掲載用\"/>
    </mc:Choice>
  </mc:AlternateContent>
  <bookViews>
    <workbookView xWindow="0" yWindow="0" windowWidth="28800" windowHeight="12360"/>
  </bookViews>
  <sheets>
    <sheet name="R7（調査書）" sheetId="18" r:id="rId1"/>
    <sheet name="基本属性" sheetId="22" r:id="rId2"/>
    <sheet name="成績（評定）" sheetId="23" r:id="rId3"/>
    <sheet name="行動・欠席" sheetId="24" r:id="rId4"/>
    <sheet name="所見" sheetId="25" r:id="rId5"/>
  </sheets>
  <definedNames>
    <definedName name="_xlnm.Print_Area" localSheetId="0">'R7（調査書）'!$E$1:$AJ$50</definedName>
    <definedName name="_xlnm.Print_Area" localSheetId="4">所見!$A$4:$H$50</definedName>
  </definedNames>
  <calcPr calcId="162913"/>
</workbook>
</file>

<file path=xl/calcChain.xml><?xml version="1.0" encoding="utf-8"?>
<calcChain xmlns="http://schemas.openxmlformats.org/spreadsheetml/2006/main">
  <c r="K25" i="18" l="1"/>
  <c r="K30" i="18"/>
  <c r="K29" i="18"/>
  <c r="K28" i="18"/>
  <c r="K27" i="18"/>
  <c r="K24" i="18"/>
  <c r="K23" i="18"/>
  <c r="K22" i="18"/>
  <c r="K21" i="18"/>
  <c r="J25" i="18"/>
  <c r="J30" i="18"/>
  <c r="J29" i="18"/>
  <c r="J28" i="18"/>
  <c r="J27" i="18"/>
  <c r="J24" i="18"/>
  <c r="J23" i="18"/>
  <c r="J22" i="18"/>
  <c r="J21" i="18"/>
  <c r="I25" i="18"/>
  <c r="I30" i="18"/>
  <c r="I29" i="18"/>
  <c r="I28" i="18"/>
  <c r="I27" i="18"/>
  <c r="I24" i="18"/>
  <c r="I23" i="18"/>
  <c r="I22" i="18"/>
  <c r="I21" i="18"/>
  <c r="B7" i="23"/>
  <c r="C7" i="23"/>
  <c r="B8" i="23"/>
  <c r="C8" i="23"/>
  <c r="A8" i="23"/>
  <c r="B9" i="23"/>
  <c r="C9" i="23"/>
  <c r="B10" i="23"/>
  <c r="C10" i="23"/>
  <c r="A10" i="23"/>
  <c r="B11" i="23"/>
  <c r="C11" i="23"/>
  <c r="B12" i="23"/>
  <c r="C12" i="23"/>
  <c r="A12" i="23"/>
  <c r="B13" i="23"/>
  <c r="C13" i="23"/>
  <c r="B14" i="23"/>
  <c r="C14" i="23"/>
  <c r="A14" i="23"/>
  <c r="B15" i="23"/>
  <c r="C15" i="23"/>
  <c r="B16" i="23"/>
  <c r="C16" i="23"/>
  <c r="A16" i="23"/>
  <c r="B17" i="23"/>
  <c r="C17" i="23"/>
  <c r="B18" i="23"/>
  <c r="C18" i="23"/>
  <c r="A18" i="23"/>
  <c r="B19" i="23"/>
  <c r="C19" i="23"/>
  <c r="B20" i="23"/>
  <c r="C20" i="23"/>
  <c r="A20" i="23"/>
  <c r="B21" i="23"/>
  <c r="C21" i="23"/>
  <c r="B22" i="23"/>
  <c r="C22" i="23"/>
  <c r="A22" i="23"/>
  <c r="B23" i="23"/>
  <c r="C23" i="23"/>
  <c r="B24" i="23"/>
  <c r="C24" i="23"/>
  <c r="A24" i="23"/>
  <c r="B25" i="23"/>
  <c r="C25" i="23"/>
  <c r="B26" i="23"/>
  <c r="C26" i="23"/>
  <c r="A26" i="23"/>
  <c r="B27" i="23"/>
  <c r="C27" i="23"/>
  <c r="B28" i="23"/>
  <c r="C28" i="23"/>
  <c r="A28" i="23"/>
  <c r="B29" i="23"/>
  <c r="C29" i="23"/>
  <c r="B30" i="23"/>
  <c r="C30" i="23"/>
  <c r="A30" i="23"/>
  <c r="B31" i="23"/>
  <c r="C31" i="23"/>
  <c r="B32" i="23"/>
  <c r="C32" i="23"/>
  <c r="A32" i="23"/>
  <c r="B33" i="23"/>
  <c r="C33" i="23"/>
  <c r="B34" i="23"/>
  <c r="C34" i="23"/>
  <c r="A34" i="23"/>
  <c r="B35" i="23"/>
  <c r="C35" i="23"/>
  <c r="B36" i="23"/>
  <c r="C36" i="23"/>
  <c r="A36" i="23"/>
  <c r="B37" i="23"/>
  <c r="C37" i="23"/>
  <c r="B38" i="23"/>
  <c r="C38" i="23"/>
  <c r="A38" i="23"/>
  <c r="B39" i="23"/>
  <c r="C39" i="23"/>
  <c r="B40" i="23"/>
  <c r="C40" i="23"/>
  <c r="A40" i="23"/>
  <c r="B41" i="23"/>
  <c r="C41" i="23"/>
  <c r="B42" i="23"/>
  <c r="C42" i="23"/>
  <c r="A42" i="23"/>
  <c r="B43" i="23"/>
  <c r="C43" i="23"/>
  <c r="B44" i="23"/>
  <c r="C44" i="23"/>
  <c r="A44" i="23"/>
  <c r="B45" i="23"/>
  <c r="C45" i="23"/>
  <c r="B46" i="23"/>
  <c r="C46" i="23"/>
  <c r="A46" i="23"/>
  <c r="B47" i="23"/>
  <c r="C47" i="23"/>
  <c r="B48" i="23"/>
  <c r="C48" i="23"/>
  <c r="A48" i="23"/>
  <c r="B49" i="23"/>
  <c r="C49" i="23"/>
  <c r="B50" i="23"/>
  <c r="C50" i="23"/>
  <c r="A50" i="23"/>
  <c r="C6" i="23"/>
  <c r="B6" i="23"/>
  <c r="B7" i="25"/>
  <c r="C7" i="25"/>
  <c r="D7" i="25"/>
  <c r="B8" i="25"/>
  <c r="A8" i="25"/>
  <c r="C8" i="25"/>
  <c r="D8" i="25"/>
  <c r="B9" i="25"/>
  <c r="C9" i="25"/>
  <c r="D9" i="25"/>
  <c r="B10" i="25"/>
  <c r="C10" i="25"/>
  <c r="D10" i="25"/>
  <c r="B11" i="25"/>
  <c r="C11" i="25"/>
  <c r="D11" i="25"/>
  <c r="B12" i="25"/>
  <c r="A12" i="25"/>
  <c r="C12" i="25"/>
  <c r="D12" i="25"/>
  <c r="B13" i="25"/>
  <c r="C13" i="25"/>
  <c r="D13" i="25"/>
  <c r="B14" i="25"/>
  <c r="C14" i="25"/>
  <c r="D14" i="25"/>
  <c r="B15" i="25"/>
  <c r="C15" i="25"/>
  <c r="D15" i="25"/>
  <c r="B16" i="25"/>
  <c r="A16" i="25"/>
  <c r="C16" i="25"/>
  <c r="D16" i="25"/>
  <c r="B17" i="25"/>
  <c r="C17" i="25"/>
  <c r="D17" i="25"/>
  <c r="B18" i="25"/>
  <c r="C18" i="25"/>
  <c r="D18" i="25"/>
  <c r="B19" i="25"/>
  <c r="C19" i="25"/>
  <c r="D19" i="25"/>
  <c r="B20" i="25"/>
  <c r="A20" i="25"/>
  <c r="C20" i="25"/>
  <c r="D20" i="25"/>
  <c r="B21" i="25"/>
  <c r="C21" i="25"/>
  <c r="D21" i="25"/>
  <c r="B22" i="25"/>
  <c r="C22" i="25"/>
  <c r="D22" i="25"/>
  <c r="B23" i="25"/>
  <c r="C23" i="25"/>
  <c r="D23" i="25"/>
  <c r="B24" i="25"/>
  <c r="A24" i="25"/>
  <c r="C24" i="25"/>
  <c r="D24" i="25"/>
  <c r="B25" i="25"/>
  <c r="C25" i="25"/>
  <c r="D25" i="25"/>
  <c r="B26" i="25"/>
  <c r="C26" i="25"/>
  <c r="D26" i="25"/>
  <c r="B27" i="25"/>
  <c r="C27" i="25"/>
  <c r="D27" i="25"/>
  <c r="B28" i="25"/>
  <c r="A28" i="25"/>
  <c r="C28" i="25"/>
  <c r="D28" i="25"/>
  <c r="B29" i="25"/>
  <c r="C29" i="25"/>
  <c r="D29" i="25"/>
  <c r="B30" i="25"/>
  <c r="C30" i="25"/>
  <c r="D30" i="25"/>
  <c r="B31" i="25"/>
  <c r="C31" i="25"/>
  <c r="D31" i="25"/>
  <c r="B32" i="25"/>
  <c r="A32" i="25"/>
  <c r="C32" i="25"/>
  <c r="D32" i="25"/>
  <c r="B33" i="25"/>
  <c r="C33" i="25"/>
  <c r="D33" i="25"/>
  <c r="B34" i="25"/>
  <c r="C34" i="25"/>
  <c r="D34" i="25"/>
  <c r="B35" i="25"/>
  <c r="C35" i="25"/>
  <c r="D35" i="25"/>
  <c r="B36" i="25"/>
  <c r="A36" i="25"/>
  <c r="C36" i="25"/>
  <c r="D36" i="25"/>
  <c r="B37" i="25"/>
  <c r="C37" i="25"/>
  <c r="D37" i="25"/>
  <c r="B38" i="25"/>
  <c r="C38" i="25"/>
  <c r="D38" i="25"/>
  <c r="B39" i="25"/>
  <c r="C39" i="25"/>
  <c r="D39" i="25"/>
  <c r="B40" i="25"/>
  <c r="A40" i="25"/>
  <c r="C40" i="25"/>
  <c r="D40" i="25"/>
  <c r="B41" i="25"/>
  <c r="C41" i="25"/>
  <c r="D41" i="25"/>
  <c r="B42" i="25"/>
  <c r="C42" i="25"/>
  <c r="D42" i="25"/>
  <c r="B43" i="25"/>
  <c r="C43" i="25"/>
  <c r="D43" i="25"/>
  <c r="B44" i="25"/>
  <c r="A44" i="25"/>
  <c r="C44" i="25"/>
  <c r="D44" i="25"/>
  <c r="B45" i="25"/>
  <c r="C45" i="25"/>
  <c r="D45" i="25"/>
  <c r="B46" i="25"/>
  <c r="C46" i="25"/>
  <c r="D46" i="25"/>
  <c r="B47" i="25"/>
  <c r="C47" i="25"/>
  <c r="D47" i="25"/>
  <c r="B48" i="25"/>
  <c r="A48" i="25"/>
  <c r="C48" i="25"/>
  <c r="D48" i="25"/>
  <c r="B49" i="25"/>
  <c r="C49" i="25"/>
  <c r="D49" i="25"/>
  <c r="B50" i="25"/>
  <c r="C50" i="25"/>
  <c r="D50" i="25"/>
  <c r="C6" i="25"/>
  <c r="D6" i="25"/>
  <c r="B6" i="25"/>
  <c r="B6" i="24"/>
  <c r="C6" i="24"/>
  <c r="D6" i="24"/>
  <c r="B7" i="24"/>
  <c r="C7" i="24"/>
  <c r="D7" i="24"/>
  <c r="B8" i="24"/>
  <c r="C8" i="24"/>
  <c r="D8" i="24"/>
  <c r="B9" i="24"/>
  <c r="A9" i="24"/>
  <c r="C9" i="24"/>
  <c r="D9" i="24"/>
  <c r="B10" i="24"/>
  <c r="C10" i="24"/>
  <c r="D10" i="24"/>
  <c r="B11" i="24"/>
  <c r="C11" i="24"/>
  <c r="D11" i="24"/>
  <c r="B12" i="24"/>
  <c r="C12" i="24"/>
  <c r="D12" i="24"/>
  <c r="B13" i="24"/>
  <c r="A13" i="24"/>
  <c r="C13" i="24"/>
  <c r="D13" i="24"/>
  <c r="B14" i="24"/>
  <c r="C14" i="24"/>
  <c r="D14" i="24"/>
  <c r="B15" i="24"/>
  <c r="C15" i="24"/>
  <c r="D15" i="24"/>
  <c r="B16" i="24"/>
  <c r="C16" i="24"/>
  <c r="D16" i="24"/>
  <c r="B17" i="24"/>
  <c r="A17" i="24"/>
  <c r="C17" i="24"/>
  <c r="D17" i="24"/>
  <c r="B18" i="24"/>
  <c r="C18" i="24"/>
  <c r="D18" i="24"/>
  <c r="B19" i="24"/>
  <c r="C19" i="24"/>
  <c r="D19" i="24"/>
  <c r="B20" i="24"/>
  <c r="C20" i="24"/>
  <c r="D20" i="24"/>
  <c r="B21" i="24"/>
  <c r="A21" i="24"/>
  <c r="C21" i="24"/>
  <c r="D21" i="24"/>
  <c r="B22" i="24"/>
  <c r="C22" i="24"/>
  <c r="D22" i="24"/>
  <c r="B23" i="24"/>
  <c r="C23" i="24"/>
  <c r="D23" i="24"/>
  <c r="B24" i="24"/>
  <c r="C24" i="24"/>
  <c r="D24" i="24"/>
  <c r="B25" i="24"/>
  <c r="A25" i="24"/>
  <c r="C25" i="24"/>
  <c r="D25" i="24"/>
  <c r="B26" i="24"/>
  <c r="C26" i="24"/>
  <c r="D26" i="24"/>
  <c r="B27" i="24"/>
  <c r="A27" i="24"/>
  <c r="C27" i="24"/>
  <c r="D27" i="24"/>
  <c r="B28" i="24"/>
  <c r="C28" i="24"/>
  <c r="D28" i="24"/>
  <c r="B29" i="24"/>
  <c r="A29" i="24"/>
  <c r="C29" i="24"/>
  <c r="D29" i="24"/>
  <c r="B30" i="24"/>
  <c r="C30" i="24"/>
  <c r="D30" i="24"/>
  <c r="B31" i="24"/>
  <c r="A31" i="24"/>
  <c r="C31" i="24"/>
  <c r="D31" i="24"/>
  <c r="B32" i="24"/>
  <c r="C32" i="24"/>
  <c r="D32" i="24"/>
  <c r="B33" i="24"/>
  <c r="A33" i="24"/>
  <c r="C33" i="24"/>
  <c r="D33" i="24"/>
  <c r="B34" i="24"/>
  <c r="C34" i="24"/>
  <c r="D34" i="24"/>
  <c r="B35" i="24"/>
  <c r="A35" i="24"/>
  <c r="C35" i="24"/>
  <c r="D35" i="24"/>
  <c r="B36" i="24"/>
  <c r="C36" i="24"/>
  <c r="D36" i="24"/>
  <c r="B37" i="24"/>
  <c r="A37" i="24"/>
  <c r="C37" i="24"/>
  <c r="D37" i="24"/>
  <c r="B38" i="24"/>
  <c r="C38" i="24"/>
  <c r="D38" i="24"/>
  <c r="B39" i="24"/>
  <c r="A39" i="24"/>
  <c r="C39" i="24"/>
  <c r="D39" i="24"/>
  <c r="B40" i="24"/>
  <c r="C40" i="24"/>
  <c r="D40" i="24"/>
  <c r="B41" i="24"/>
  <c r="A41" i="24"/>
  <c r="C41" i="24"/>
  <c r="D41" i="24"/>
  <c r="B42" i="24"/>
  <c r="C42" i="24"/>
  <c r="D42" i="24"/>
  <c r="B43" i="24"/>
  <c r="A43" i="24"/>
  <c r="C43" i="24"/>
  <c r="D43" i="24"/>
  <c r="B44" i="24"/>
  <c r="C44" i="24"/>
  <c r="D44" i="24"/>
  <c r="B45" i="24"/>
  <c r="A45" i="24"/>
  <c r="C45" i="24"/>
  <c r="D45" i="24"/>
  <c r="B46" i="24"/>
  <c r="C46" i="24"/>
  <c r="D46" i="24"/>
  <c r="B47" i="24"/>
  <c r="A47" i="24"/>
  <c r="C47" i="24"/>
  <c r="D47" i="24"/>
  <c r="B48" i="24"/>
  <c r="C48" i="24"/>
  <c r="D48" i="24"/>
  <c r="B49" i="24"/>
  <c r="A49" i="24"/>
  <c r="C49" i="24"/>
  <c r="D49" i="24"/>
  <c r="C5" i="24"/>
  <c r="D5" i="24"/>
  <c r="B5" i="24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D47" i="23"/>
  <c r="D48" i="23"/>
  <c r="D49" i="23"/>
  <c r="D50" i="23"/>
  <c r="D6" i="23"/>
  <c r="U13" i="18"/>
  <c r="U11" i="18"/>
  <c r="M13" i="18"/>
  <c r="K14" i="18"/>
  <c r="I14" i="18"/>
  <c r="M11" i="18"/>
  <c r="K11" i="18"/>
  <c r="I11" i="18"/>
  <c r="N6" i="18"/>
  <c r="G7" i="18"/>
  <c r="G6" i="18"/>
  <c r="A50" i="25"/>
  <c r="A49" i="25"/>
  <c r="A47" i="25"/>
  <c r="A46" i="25"/>
  <c r="A45" i="25"/>
  <c r="A43" i="25"/>
  <c r="A42" i="25"/>
  <c r="A41" i="25"/>
  <c r="A39" i="25"/>
  <c r="A38" i="25"/>
  <c r="A37" i="25"/>
  <c r="A35" i="25"/>
  <c r="A34" i="25"/>
  <c r="A33" i="25"/>
  <c r="A31" i="25"/>
  <c r="A30" i="25"/>
  <c r="A29" i="25"/>
  <c r="A27" i="25"/>
  <c r="A26" i="25"/>
  <c r="A25" i="25"/>
  <c r="A23" i="25"/>
  <c r="A22" i="25"/>
  <c r="A21" i="25"/>
  <c r="A19" i="25"/>
  <c r="A18" i="25"/>
  <c r="A17" i="25"/>
  <c r="A15" i="25"/>
  <c r="A14" i="25"/>
  <c r="A13" i="25"/>
  <c r="A11" i="25"/>
  <c r="A10" i="25"/>
  <c r="A9" i="25"/>
  <c r="A7" i="25"/>
  <c r="A6" i="25"/>
  <c r="A48" i="24"/>
  <c r="A46" i="24"/>
  <c r="A44" i="24"/>
  <c r="A42" i="24"/>
  <c r="A40" i="24"/>
  <c r="A38" i="24"/>
  <c r="A36" i="24"/>
  <c r="A34" i="24"/>
  <c r="A32" i="24"/>
  <c r="A30" i="24"/>
  <c r="A28" i="24"/>
  <c r="A26" i="24"/>
  <c r="A24" i="24"/>
  <c r="A23" i="24"/>
  <c r="A22" i="24"/>
  <c r="A20" i="24"/>
  <c r="A19" i="24"/>
  <c r="A18" i="24"/>
  <c r="A16" i="24"/>
  <c r="A15" i="24"/>
  <c r="A14" i="24"/>
  <c r="A12" i="24"/>
  <c r="A11" i="24"/>
  <c r="A10" i="24"/>
  <c r="A8" i="24"/>
  <c r="A7" i="24"/>
  <c r="A6" i="24"/>
  <c r="A5" i="24"/>
  <c r="A49" i="23"/>
  <c r="A47" i="23"/>
  <c r="A45" i="23"/>
  <c r="A43" i="23"/>
  <c r="A41" i="23"/>
  <c r="A39" i="23"/>
  <c r="A37" i="23"/>
  <c r="A35" i="23"/>
  <c r="A33" i="23"/>
  <c r="A31" i="23"/>
  <c r="A29" i="23"/>
  <c r="A27" i="23"/>
  <c r="A25" i="23"/>
  <c r="A23" i="23"/>
  <c r="A21" i="23"/>
  <c r="A19" i="23"/>
  <c r="A17" i="23"/>
  <c r="A15" i="23"/>
  <c r="A13" i="23"/>
  <c r="A11" i="23"/>
  <c r="A9" i="23"/>
  <c r="A7" i="23"/>
  <c r="A6" i="23"/>
  <c r="A50" i="22"/>
  <c r="A49" i="22"/>
  <c r="A48" i="22"/>
  <c r="A47" i="22"/>
  <c r="A46" i="22"/>
  <c r="A45" i="22"/>
  <c r="A44" i="22"/>
  <c r="A43" i="22"/>
  <c r="A42" i="22"/>
  <c r="A41" i="22"/>
  <c r="A40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6" i="22"/>
  <c r="Y9" i="18"/>
  <c r="V9" i="18"/>
  <c r="T9" i="18"/>
  <c r="E34" i="18"/>
  <c r="R34" i="18"/>
  <c r="J45" i="18"/>
  <c r="P44" i="18"/>
  <c r="P45" i="18"/>
  <c r="J41" i="18"/>
  <c r="Y44" i="18"/>
  <c r="P41" i="18"/>
  <c r="Y43" i="18"/>
  <c r="U45" i="18"/>
  <c r="Y45" i="18"/>
  <c r="R21" i="18"/>
  <c r="P40" i="18"/>
  <c r="J43" i="18"/>
  <c r="U43" i="18"/>
  <c r="J40" i="18"/>
  <c r="E48" i="18"/>
  <c r="P43" i="18"/>
  <c r="J44" i="18"/>
  <c r="U44" i="18"/>
</calcChain>
</file>

<file path=xl/sharedStrings.xml><?xml version="1.0" encoding="utf-8"?>
<sst xmlns="http://schemas.openxmlformats.org/spreadsheetml/2006/main" count="190" uniqueCount="116">
  <si>
    <t>調査書</t>
    <rPh sb="0" eb="3">
      <t>チョウサショ</t>
    </rPh>
    <phoneticPr fontId="1"/>
  </si>
  <si>
    <t>氏名</t>
    <rPh sb="0" eb="2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</si>
  <si>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</si>
  <si>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</si>
  <si>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</si>
  <si>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</si>
  <si>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</si>
  <si>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ニチ</t>
    </rPh>
    <rPh sb="1" eb="2">
      <t>ウ</t>
    </rPh>
    <phoneticPr fontId="1"/>
  </si>
  <si>
    <t>卒業年月</t>
    <rPh sb="0" eb="2">
      <t>ソツギョウ</t>
    </rPh>
    <rPh sb="2" eb="4">
      <t>ネンゲツ</t>
    </rPh>
    <phoneticPr fontId="1"/>
  </si>
  <si>
    <t>１</t>
    <phoneticPr fontId="1"/>
  </si>
  <si>
    <t>２</t>
    <phoneticPr fontId="1"/>
  </si>
  <si>
    <t>３</t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</si>
  <si>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</si>
  <si>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</si>
  <si>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外国語</t>
    <rPh sb="0" eb="3">
      <t>ガイコクゴ</t>
    </rPh>
    <phoneticPr fontId="1"/>
  </si>
  <si>
    <t>社会</t>
    <rPh sb="0" eb="2">
      <t>シャカイ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</si>
  <si>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</si>
  <si>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</si>
  <si>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</si>
  <si>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2">
      <t>ホケン</t>
    </rPh>
    <rPh sb="2" eb="4">
      <t>タイイク</t>
    </rPh>
    <phoneticPr fontId="1"/>
  </si>
  <si>
    <t>技術・家庭</t>
    <rPh sb="0" eb="2">
      <t>ギジュツ</t>
    </rPh>
    <rPh sb="3" eb="5">
      <t>カテイ</t>
    </rPh>
    <phoneticPr fontId="1"/>
  </si>
  <si>
    <t>欠席日数</t>
    <rPh sb="0" eb="2">
      <t>ケッセキ</t>
    </rPh>
    <rPh sb="2" eb="4">
      <t>ニッスウ</t>
    </rPh>
    <phoneticPr fontId="1"/>
  </si>
  <si>
    <t>事由</t>
    <rPh sb="0" eb="2">
      <t>ジユウ</t>
    </rPh>
    <phoneticPr fontId="1"/>
  </si>
  <si>
    <t>基本的な生活習慣</t>
    <rPh sb="0" eb="3">
      <t>キホンテキ</t>
    </rPh>
    <rPh sb="4" eb="6">
      <t>セイカツ</t>
    </rPh>
    <rPh sb="6" eb="8">
      <t>シュウカン</t>
    </rPh>
    <phoneticPr fontId="1"/>
  </si>
  <si>
    <t>自主・自律</t>
    <rPh sb="0" eb="2">
      <t>ジシュ</t>
    </rPh>
    <rPh sb="3" eb="5">
      <t>ジリツ</t>
    </rPh>
    <phoneticPr fontId="1"/>
  </si>
  <si>
    <t>責任感</t>
    <rPh sb="0" eb="3">
      <t>セキニンカン</t>
    </rPh>
    <phoneticPr fontId="1"/>
  </si>
  <si>
    <t>創意工夫</t>
    <rPh sb="0" eb="4">
      <t>ソウイクフウ</t>
    </rPh>
    <phoneticPr fontId="1"/>
  </si>
  <si>
    <t>思いやり・協力</t>
    <rPh sb="0" eb="1">
      <t>オモ</t>
    </rPh>
    <rPh sb="5" eb="7">
      <t>キョウリョク</t>
    </rPh>
    <phoneticPr fontId="1"/>
  </si>
  <si>
    <t>勤労・奉仕</t>
    <rPh sb="0" eb="2">
      <t>キンロウ</t>
    </rPh>
    <rPh sb="3" eb="5">
      <t>ホウシ</t>
    </rPh>
    <phoneticPr fontId="1"/>
  </si>
  <si>
    <t>公正・公平</t>
    <rPh sb="0" eb="2">
      <t>コウセイ</t>
    </rPh>
    <rPh sb="3" eb="5">
      <t>コウヘイ</t>
    </rPh>
    <phoneticPr fontId="1"/>
  </si>
  <si>
    <t>公共心・公徳心</t>
    <rPh sb="0" eb="3">
      <t>コウキョウシン</t>
    </rPh>
    <rPh sb="4" eb="7">
      <t>コウトクシン</t>
    </rPh>
    <phoneticPr fontId="1"/>
  </si>
  <si>
    <t>調査書等作成委員会</t>
    <rPh sb="0" eb="3">
      <t>チョウサショ</t>
    </rPh>
    <rPh sb="3" eb="4">
      <t>トウ</t>
    </rPh>
    <rPh sb="4" eb="6">
      <t>サクセイ</t>
    </rPh>
    <rPh sb="6" eb="9">
      <t>イインカイ</t>
    </rPh>
    <phoneticPr fontId="1"/>
  </si>
  <si>
    <t>日</t>
    <rPh sb="0" eb="1">
      <t>ニチ</t>
    </rPh>
    <phoneticPr fontId="1"/>
  </si>
  <si>
    <t>校長氏名</t>
    <rPh sb="0" eb="2">
      <t>コウチョウ</t>
    </rPh>
    <rPh sb="2" eb="4">
      <t>シメイ</t>
    </rPh>
    <phoneticPr fontId="1"/>
  </si>
  <si>
    <t>印</t>
    <rPh sb="0" eb="1">
      <t>イン</t>
    </rPh>
    <phoneticPr fontId="1"/>
  </si>
  <si>
    <t>受験番号</t>
    <rPh sb="0" eb="2">
      <t>ジュケン</t>
    </rPh>
    <rPh sb="2" eb="4">
      <t>バンゴウ</t>
    </rPh>
    <phoneticPr fontId="1"/>
  </si>
  <si>
    <t>※Ｎｏ．</t>
    <phoneticPr fontId="1"/>
  </si>
  <si>
    <t>性
別</t>
    <rPh sb="0" eb="1">
      <t>セイ</t>
    </rPh>
    <rPh sb="2" eb="3">
      <t>ベツ</t>
    </rPh>
    <phoneticPr fontId="1"/>
  </si>
  <si>
    <t>記載責
任者印</t>
    <rPh sb="0" eb="2">
      <t>キサイ</t>
    </rPh>
    <rPh sb="2" eb="3">
      <t>セキ</t>
    </rPh>
    <rPh sb="4" eb="5">
      <t>ニン</t>
    </rPh>
    <rPh sb="5" eb="6">
      <t>シャ</t>
    </rPh>
    <rPh sb="6" eb="7">
      <t>イン</t>
    </rPh>
    <phoneticPr fontId="1"/>
  </si>
  <si>
    <t>学校名</t>
    <rPh sb="0" eb="2">
      <t>ガッコウ</t>
    </rPh>
    <rPh sb="2" eb="3">
      <t>メイ</t>
    </rPh>
    <phoneticPr fontId="1"/>
  </si>
  <si>
    <t>※</t>
    <phoneticPr fontId="1"/>
  </si>
  <si>
    <t>※Ｎｏ．</t>
  </si>
  <si>
    <t xml:space="preserve"> 記載内容に誤りがないことを証明します。</t>
    <rPh sb="1" eb="3">
      <t>キサイ</t>
    </rPh>
    <rPh sb="3" eb="5">
      <t>ナイヨウ</t>
    </rPh>
    <rPh sb="6" eb="7">
      <t>アヤマ</t>
    </rPh>
    <rPh sb="14" eb="16">
      <t>ショウメイ</t>
    </rPh>
    <phoneticPr fontId="1"/>
  </si>
  <si>
    <t xml:space="preserve">  教科　　　　　　　　　　　　</t>
    <rPh sb="2" eb="4">
      <t>キョウカ</t>
    </rPh>
    <phoneticPr fontId="1"/>
  </si>
  <si>
    <t xml:space="preserve">  １　各教科の学習の記録</t>
    <rPh sb="4" eb="7">
      <t>カクキョウカ</t>
    </rPh>
    <rPh sb="8" eb="10">
      <t>ガクシュウ</t>
    </rPh>
    <rPh sb="11" eb="13">
      <t>キロク</t>
    </rPh>
    <phoneticPr fontId="1"/>
  </si>
  <si>
    <t xml:space="preserve">  ６　欠席の状況</t>
    <rPh sb="4" eb="6">
      <t>ケッセキ</t>
    </rPh>
    <rPh sb="7" eb="9">
      <t>ジョウキョウ</t>
    </rPh>
    <phoneticPr fontId="1"/>
  </si>
  <si>
    <t xml:space="preserve">  　　　　　　　事項</t>
    <rPh sb="9" eb="11">
      <t>ジコウ</t>
    </rPh>
    <phoneticPr fontId="1"/>
  </si>
  <si>
    <t xml:space="preserve">  学年</t>
    <rPh sb="2" eb="4">
      <t>ガクネン</t>
    </rPh>
    <phoneticPr fontId="1"/>
  </si>
  <si>
    <t xml:space="preserve">  ２　総合的な学習の時間の記録</t>
    <rPh sb="4" eb="7">
      <t>ソウゴウテキ</t>
    </rPh>
    <rPh sb="8" eb="10">
      <t>ガクシュウ</t>
    </rPh>
    <rPh sb="11" eb="13">
      <t>ジカン</t>
    </rPh>
    <rPh sb="14" eb="16">
      <t>キロク</t>
    </rPh>
    <phoneticPr fontId="1"/>
  </si>
  <si>
    <t>　　　　　　　　  　　　　  学年</t>
    <rPh sb="16" eb="18">
      <t>ガクネン</t>
    </rPh>
    <phoneticPr fontId="1"/>
  </si>
  <si>
    <t>健康・体力の向上</t>
    <phoneticPr fontId="1"/>
  </si>
  <si>
    <t xml:space="preserve">  ７　特記事項</t>
    <rPh sb="4" eb="6">
      <t>トッキ</t>
    </rPh>
    <rPh sb="6" eb="8">
      <t>ジコウ</t>
    </rPh>
    <phoneticPr fontId="1"/>
  </si>
  <si>
    <t xml:space="preserve">  ３　行動の記録</t>
    <rPh sb="4" eb="6">
      <t>コウドウ</t>
    </rPh>
    <rPh sb="7" eb="9">
      <t>キロク</t>
    </rPh>
    <phoneticPr fontId="1"/>
  </si>
  <si>
    <t>生命尊重・自然愛護</t>
    <phoneticPr fontId="1"/>
  </si>
  <si>
    <t>令和</t>
    <rPh sb="0" eb="2">
      <t>レイワ</t>
    </rPh>
    <phoneticPr fontId="1"/>
  </si>
  <si>
    <t>番号を入力</t>
    <rPh sb="0" eb="2">
      <t>バンゴウ</t>
    </rPh>
    <rPh sb="3" eb="5">
      <t>ニュウリョク</t>
    </rPh>
    <phoneticPr fontId="1"/>
  </si>
  <si>
    <t>（組＋番、３桁）</t>
    <rPh sb="1" eb="2">
      <t>クミ</t>
    </rPh>
    <rPh sb="3" eb="4">
      <t>バン</t>
    </rPh>
    <rPh sb="6" eb="7">
      <t>ケタ</t>
    </rPh>
    <phoneticPr fontId="1"/>
  </si>
  <si>
    <t>↓</t>
    <phoneticPr fontId="1"/>
  </si>
  <si>
    <t>発行年月日</t>
    <rPh sb="0" eb="2">
      <t>ハッコウ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</si>
  <si>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</si>
  <si>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</si>
  <si>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</si>
  <si>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↓</t>
    <phoneticPr fontId="1"/>
  </si>
  <si>
    <t>□</t>
    <phoneticPr fontId="1"/>
  </si>
  <si>
    <t>△</t>
  </si>
  <si>
    <t>△</t>
    <phoneticPr fontId="1"/>
  </si>
  <si>
    <t>組</t>
    <rPh sb="0" eb="1">
      <t>クミ</t>
    </rPh>
    <phoneticPr fontId="1"/>
  </si>
  <si>
    <t>番</t>
    <rPh sb="0" eb="1">
      <t>バン</t>
    </rPh>
    <phoneticPr fontId="1"/>
  </si>
  <si>
    <t>性別</t>
    <rPh sb="0" eb="2">
      <t>セイベツ</t>
    </rPh>
    <phoneticPr fontId="1"/>
  </si>
  <si>
    <t>卒業年月</t>
    <rPh sb="0" eb="2">
      <t>ソツギョウ</t>
    </rPh>
    <rPh sb="2" eb="3">
      <t>ネン</t>
    </rPh>
    <rPh sb="3" eb="4">
      <t>ツキ</t>
    </rPh>
    <phoneticPr fontId="1"/>
  </si>
  <si>
    <t>出身中学</t>
    <rPh sb="0" eb="2">
      <t>シュッシン</t>
    </rPh>
    <rPh sb="2" eb="4">
      <t>チュウガク</t>
    </rPh>
    <phoneticPr fontId="1"/>
  </si>
  <si>
    <t>卒業・卒業見込</t>
    <rPh sb="0" eb="2">
      <t>ソツギョウ</t>
    </rPh>
    <rPh sb="3" eb="5">
      <t>ソツギョウ</t>
    </rPh>
    <rPh sb="5" eb="7">
      <t>ミコミ</t>
    </rPh>
    <phoneticPr fontId="1"/>
  </si>
  <si>
    <t>中学校名</t>
    <rPh sb="0" eb="3">
      <t>チュウガッコウ</t>
    </rPh>
    <rPh sb="3" eb="4">
      <t>メイ</t>
    </rPh>
    <phoneticPr fontId="1"/>
  </si>
  <si>
    <t>校長名</t>
    <rPh sb="0" eb="3">
      <t>コウチョウメイ</t>
    </rPh>
    <phoneticPr fontId="1"/>
  </si>
  <si>
    <t>卒業見込</t>
    <rPh sb="0" eb="2">
      <t>ソツギョウ</t>
    </rPh>
    <rPh sb="2" eb="4">
      <t>ミコミ</t>
    </rPh>
    <phoneticPr fontId="2"/>
  </si>
  <si>
    <t>■■■立■■中学校</t>
    <rPh sb="3" eb="4">
      <t>タテル</t>
    </rPh>
    <rPh sb="6" eb="9">
      <t>チュウガッコウ</t>
    </rPh>
    <phoneticPr fontId="2"/>
  </si>
  <si>
    <t>各教科の学習の記録</t>
    <rPh sb="0" eb="3">
      <t>カクキョウカ</t>
    </rPh>
    <rPh sb="4" eb="6">
      <t>ガクシュウ</t>
    </rPh>
    <rPh sb="7" eb="9">
      <t>キロク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</si>
  <si>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</si>
  <si>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</si>
  <si>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</si>
  <si>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保健
体育</t>
    <rPh sb="0" eb="2">
      <t>ホケン</t>
    </rPh>
    <rPh sb="3" eb="5">
      <t>タイイク</t>
    </rPh>
    <phoneticPr fontId="1"/>
  </si>
  <si>
    <t>技術
・家庭</t>
    <rPh sb="0" eb="2">
      <t>ギジュツ</t>
    </rPh>
    <rPh sb="4" eb="6">
      <t>カテイ</t>
    </rPh>
    <phoneticPr fontId="1"/>
  </si>
  <si>
    <r>
      <t>行動の記録</t>
    </r>
    <r>
      <rPr>
        <b/>
        <sz val="11"/>
        <rFont val="ＭＳ Ｐゴシック"/>
        <family val="3"/>
        <charset val="128"/>
      </rPr>
      <t>(記載無ければ「’」入力)</t>
    </r>
    <rPh sb="0" eb="2">
      <t>コウドウ</t>
    </rPh>
    <rPh sb="3" eb="5">
      <t>キロク</t>
    </rPh>
    <phoneticPr fontId="1"/>
  </si>
  <si>
    <t>欠席の状況</t>
    <rPh sb="0" eb="2">
      <t>ケッセキ</t>
    </rPh>
    <rPh sb="3" eb="5">
      <t>ジョウキョウ</t>
    </rPh>
    <phoneticPr fontId="1"/>
  </si>
  <si>
    <t>健康
・
体力の向上</t>
    <rPh sb="0" eb="2">
      <t>ケンコウ</t>
    </rPh>
    <rPh sb="5" eb="7">
      <t>タイリョク</t>
    </rPh>
    <rPh sb="8" eb="10">
      <t>コウジョウ</t>
    </rPh>
    <phoneticPr fontId="1"/>
  </si>
  <si>
    <t>自主
・
自律</t>
    <rPh sb="0" eb="2">
      <t>ジシュ</t>
    </rPh>
    <rPh sb="5" eb="7">
      <t>ジリツ</t>
    </rPh>
    <phoneticPr fontId="1"/>
  </si>
  <si>
    <t>思いやり
・
協力</t>
    <rPh sb="0" eb="1">
      <t>オモ</t>
    </rPh>
    <rPh sb="7" eb="9">
      <t>キョウリョク</t>
    </rPh>
    <phoneticPr fontId="1"/>
  </si>
  <si>
    <t>生命尊重
・
自然愛護</t>
    <rPh sb="0" eb="2">
      <t>セイメイ</t>
    </rPh>
    <rPh sb="2" eb="4">
      <t>ソンチョウ</t>
    </rPh>
    <rPh sb="7" eb="9">
      <t>シゼン</t>
    </rPh>
    <rPh sb="9" eb="11">
      <t>アイゴ</t>
    </rPh>
    <phoneticPr fontId="1"/>
  </si>
  <si>
    <t>勤労
・
奉仕</t>
    <rPh sb="0" eb="2">
      <t>キンロウ</t>
    </rPh>
    <rPh sb="5" eb="7">
      <t>ホウシ</t>
    </rPh>
    <phoneticPr fontId="1"/>
  </si>
  <si>
    <t>公正
・
公平</t>
    <rPh sb="0" eb="2">
      <t>コウセイ</t>
    </rPh>
    <rPh sb="5" eb="7">
      <t>コウヘイ</t>
    </rPh>
    <phoneticPr fontId="1"/>
  </si>
  <si>
    <t>公共心
・
公徳心</t>
    <rPh sb="0" eb="3">
      <t>コウキョウシン</t>
    </rPh>
    <rPh sb="6" eb="9">
      <t>コウトクシン</t>
    </rPh>
    <phoneticPr fontId="1"/>
  </si>
  <si>
    <r>
      <t>事由</t>
    </r>
    <r>
      <rPr>
        <b/>
        <sz val="11"/>
        <rFont val="ＭＳ Ｐゴシック"/>
        <family val="3"/>
        <charset val="128"/>
      </rPr>
      <t>(記載無ければ「’」入力)</t>
    </r>
    <rPh sb="0" eb="2">
      <t>ジユウ</t>
    </rPh>
    <rPh sb="3" eb="5">
      <t>キサイ</t>
    </rPh>
    <rPh sb="5" eb="6">
      <t>ナ</t>
    </rPh>
    <rPh sb="12" eb="14">
      <t>ニュウリョク</t>
    </rPh>
    <phoneticPr fontId="1"/>
  </si>
  <si>
    <t/>
  </si>
  <si>
    <t>総合的な学習の時間</t>
    <rPh sb="0" eb="3">
      <t>ソウゴウテキ</t>
    </rPh>
    <rPh sb="4" eb="6">
      <t>ガクシュウ</t>
    </rPh>
    <rPh sb="7" eb="9">
      <t>ジカン</t>
    </rPh>
    <phoneticPr fontId="1"/>
  </si>
  <si>
    <t>スポーツ活動、文化活動、社会活動、ボランティア活動の特記事項</t>
    <rPh sb="4" eb="6">
      <t>カツドウ</t>
    </rPh>
    <rPh sb="7" eb="9">
      <t>ブンカ</t>
    </rPh>
    <rPh sb="9" eb="11">
      <t>カツドウ</t>
    </rPh>
    <rPh sb="12" eb="14">
      <t>シャカイ</t>
    </rPh>
    <rPh sb="14" eb="16">
      <t>カツドウ</t>
    </rPh>
    <rPh sb="23" eb="25">
      <t>カツドウ</t>
    </rPh>
    <rPh sb="26" eb="28">
      <t>トッキ</t>
    </rPh>
    <rPh sb="28" eb="30">
      <t>ジコウ</t>
    </rPh>
    <phoneticPr fontId="1"/>
  </si>
  <si>
    <t>特別活動等の記録</t>
    <rPh sb="0" eb="2">
      <t>トクベツ</t>
    </rPh>
    <rPh sb="2" eb="4">
      <t>カツドウ</t>
    </rPh>
    <rPh sb="4" eb="5">
      <t>トウ</t>
    </rPh>
    <rPh sb="6" eb="8">
      <t>キロク</t>
    </rPh>
    <phoneticPr fontId="1"/>
  </si>
  <si>
    <t>その他の事項</t>
    <rPh sb="2" eb="3">
      <t>タ</t>
    </rPh>
    <rPh sb="4" eb="6">
      <t>ジコウ</t>
    </rPh>
    <phoneticPr fontId="1"/>
  </si>
  <si>
    <t>所  見</t>
    <rPh sb="0" eb="1">
      <t>ショ</t>
    </rPh>
    <rPh sb="3" eb="4">
      <t>ミ</t>
    </rPh>
    <phoneticPr fontId="1"/>
  </si>
  <si>
    <t>・○○活動
　○○主催の○○大会において　……。</t>
    <rPh sb="9" eb="11">
      <t>シュサイ</t>
    </rPh>
    <rPh sb="14" eb="16">
      <t>タイカイ</t>
    </rPh>
    <phoneticPr fontId="2"/>
  </si>
  <si>
    <t>(1)学級活動
・○○係（○年）
・
(2)生徒会活動
・○○委員会委員長（○年）
・
(4)その他
・部活動は○○部に所属。○○　……。
・英検○級
・</t>
    <rPh sb="49" eb="50">
      <t>タ</t>
    </rPh>
    <rPh sb="52" eb="55">
      <t>ブカツドウ</t>
    </rPh>
    <rPh sb="58" eb="59">
      <t>ブ</t>
    </rPh>
    <rPh sb="60" eb="62">
      <t>ショゾク</t>
    </rPh>
    <phoneticPr fontId="2"/>
  </si>
  <si>
    <t>△△</t>
  </si>
  <si>
    <t>○</t>
  </si>
  <si>
    <t>□□　□□</t>
  </si>
  <si>
    <t>□□□□　□□□</t>
  </si>
  <si>
    <t>□</t>
  </si>
  <si>
    <t>■■　■■</t>
  </si>
  <si>
    <t xml:space="preserve"> </t>
  </si>
  <si>
    <t>□□□</t>
  </si>
  <si>
    <t>○○　……。</t>
  </si>
  <si>
    <t>(1)　○○　……。
(6)　○○　……。</t>
  </si>
  <si>
    <r>
      <t xml:space="preserve">  ４　特別活動等の記録
   (1) </t>
    </r>
    <r>
      <rPr>
        <sz val="11"/>
        <rFont val="ＭＳ Ｐゴシック"/>
        <family val="3"/>
        <charset val="128"/>
      </rPr>
      <t>学級活動 　</t>
    </r>
    <r>
      <rPr>
        <sz val="11"/>
        <rFont val="ＭＳ Ｐゴシック"/>
        <family val="3"/>
        <charset val="128"/>
      </rPr>
      <t xml:space="preserve">(2) </t>
    </r>
    <r>
      <rPr>
        <sz val="11"/>
        <rFont val="ＭＳ Ｐゴシック"/>
        <family val="3"/>
        <charset val="128"/>
      </rPr>
      <t>生徒会活動 　</t>
    </r>
    <r>
      <rPr>
        <sz val="11"/>
        <rFont val="ＭＳ Ｐゴシック"/>
        <family val="3"/>
        <charset val="128"/>
      </rPr>
      <t xml:space="preserve">(3) </t>
    </r>
    <r>
      <rPr>
        <sz val="11"/>
        <rFont val="ＭＳ Ｐゴシック"/>
        <family val="3"/>
        <charset val="128"/>
      </rPr>
      <t>学校行事 　</t>
    </r>
    <r>
      <rPr>
        <sz val="11"/>
        <rFont val="ＭＳ Ｐゴシック"/>
        <family val="3"/>
        <charset val="128"/>
      </rPr>
      <t xml:space="preserve">(4) </t>
    </r>
    <r>
      <rPr>
        <sz val="11"/>
        <rFont val="ＭＳ Ｐゴシック"/>
        <family val="3"/>
        <charset val="128"/>
      </rPr>
      <t>その他</t>
    </r>
    <rPh sb="4" eb="6">
      <t>トクベツ</t>
    </rPh>
    <rPh sb="6" eb="8">
      <t>カツドウ</t>
    </rPh>
    <rPh sb="8" eb="9">
      <t>トウ</t>
    </rPh>
    <rPh sb="10" eb="12">
      <t>キロク</t>
    </rPh>
    <rPh sb="54" eb="55">
      <t>タ</t>
    </rPh>
    <phoneticPr fontId="1"/>
  </si>
  <si>
    <t>色つきのセルに入力してください。</t>
    <rPh sb="0" eb="1">
      <t>イロ</t>
    </rPh>
    <rPh sb="7" eb="9">
      <t>ニュウリョク</t>
    </rPh>
    <phoneticPr fontId="1"/>
  </si>
  <si>
    <t>色つきのセルに入力してください</t>
    <rPh sb="0" eb="1">
      <t>イロ</t>
    </rPh>
    <rPh sb="7" eb="9">
      <t>ニュウリョク</t>
    </rPh>
    <phoneticPr fontId="1"/>
  </si>
  <si>
    <t xml:space="preserve">  ５　スポーツ活動、文化活動、社会活動、ボランティア活動
　　等の記録</t>
    <rPh sb="16" eb="18">
      <t>シャカイ</t>
    </rPh>
    <rPh sb="18" eb="20">
      <t>カツドウ</t>
    </rPh>
    <rPh sb="32" eb="33">
      <t>トウ</t>
    </rPh>
    <rPh sb="34" eb="36">
      <t>キロク</t>
    </rPh>
    <phoneticPr fontId="1"/>
  </si>
  <si>
    <t>行動の記録と欠席の状況の事由については、記載が無ければ、「’」を入力すること。
入力しないと調査書の該当項目が、「0」表示されてしまう。色つきのセルに入力してください。</t>
    <rPh sb="0" eb="2">
      <t>コウドウ</t>
    </rPh>
    <rPh sb="3" eb="5">
      <t>キロク</t>
    </rPh>
    <rPh sb="6" eb="8">
      <t>ケッセキ</t>
    </rPh>
    <rPh sb="9" eb="11">
      <t>ジョウキョウ</t>
    </rPh>
    <rPh sb="12" eb="14">
      <t>ジユウ</t>
    </rPh>
    <rPh sb="20" eb="22">
      <t>キサイ</t>
    </rPh>
    <rPh sb="23" eb="24">
      <t>ナ</t>
    </rPh>
    <rPh sb="32" eb="34">
      <t>ニュウリョク</t>
    </rPh>
    <rPh sb="40" eb="42">
      <t>ニュウリョク</t>
    </rPh>
    <rPh sb="46" eb="49">
      <t>チョウサショ</t>
    </rPh>
    <rPh sb="50" eb="52">
      <t>ガイトウ</t>
    </rPh>
    <rPh sb="52" eb="54">
      <t>コウモク</t>
    </rPh>
    <rPh sb="59" eb="61">
      <t>ヒョウジ</t>
    </rPh>
    <rPh sb="68" eb="69">
      <t>イロ</t>
    </rPh>
    <rPh sb="75" eb="77">
      <t>ニュウリョク</t>
    </rPh>
    <phoneticPr fontId="1"/>
  </si>
  <si>
    <t>（令和７年度入学者選抜用）</t>
    <rPh sb="1" eb="3">
      <t>レイワ</t>
    </rPh>
    <rPh sb="4" eb="6">
      <t>ネンド</t>
    </rPh>
    <rPh sb="6" eb="9">
      <t>ニュウガクシャ</t>
    </rPh>
    <rPh sb="9" eb="11">
      <t>センバツ</t>
    </rPh>
    <rPh sb="11" eb="12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</si>
</sst>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2" borderId="2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0" xfId="0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top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2" xfId="0" applyBorder="1" applyAlignment="1">
      <alignment horizontal="right" vertical="center"/>
    </xf>
    <xf numFmtId="0" fontId="0" fillId="3" borderId="0" xfId="0" applyFill="1" applyBorder="1">
      <alignment vertical="center"/>
    </xf>
    <xf numFmtId="0" fontId="0" fillId="3" borderId="0" xfId="0" applyFill="1">
      <alignment vertical="center"/>
    </xf>
    <xf numFmtId="0" fontId="0" fillId="3" borderId="13" xfId="0" applyFill="1" applyBorder="1">
      <alignment vertical="center"/>
    </xf>
    <xf numFmtId="0" fontId="0" fillId="3" borderId="13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center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/>
    <xf numFmtId="0" fontId="7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right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6" xfId="0" applyBorder="1">
      <alignment vertical="center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20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4" borderId="22" xfId="0" applyFill="1" applyBorder="1" applyAlignment="1">
      <alignment vertical="center" shrinkToFit="1"/>
    </xf>
    <xf numFmtId="0" fontId="0" fillId="4" borderId="22" xfId="0" applyFill="1" applyBorder="1">
      <alignment vertical="center"/>
    </xf>
    <xf numFmtId="0" fontId="0" fillId="0" borderId="0" xfId="0" applyFill="1">
      <alignment vertical="center"/>
    </xf>
    <xf numFmtId="0" fontId="0" fillId="4" borderId="0" xfId="0" applyFill="1">
      <alignment vertical="center"/>
    </xf>
    <xf numFmtId="0" fontId="0" fillId="4" borderId="23" xfId="0" applyFill="1" applyBorder="1" applyAlignment="1">
      <alignment vertical="center" shrinkToFit="1"/>
    </xf>
    <xf numFmtId="0" fontId="0" fillId="4" borderId="23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9" xfId="0" applyFill="1" applyBorder="1" applyAlignment="1">
      <alignment vertical="center" shrinkToFit="1"/>
    </xf>
    <xf numFmtId="0" fontId="0" fillId="4" borderId="24" xfId="0" applyFill="1" applyBorder="1">
      <alignment vertical="center"/>
    </xf>
    <xf numFmtId="0" fontId="0" fillId="4" borderId="9" xfId="0" applyFill="1" applyBorder="1" applyAlignment="1">
      <alignment horizontal="center" vertical="center" wrapText="1"/>
    </xf>
    <xf numFmtId="176" fontId="0" fillId="0" borderId="9" xfId="1" applyNumberFormat="1" applyFont="1" applyBorder="1">
      <alignment vertical="center"/>
    </xf>
    <xf numFmtId="0" fontId="0" fillId="4" borderId="22" xfId="0" applyNumberFormat="1" applyFill="1" applyBorder="1" applyAlignment="1">
      <alignment horizontal="center" vertical="top" wrapText="1"/>
    </xf>
    <xf numFmtId="0" fontId="0" fillId="4" borderId="0" xfId="0" applyNumberFormat="1" applyFill="1" applyBorder="1" applyAlignment="1">
      <alignment horizontal="center" vertical="top" wrapText="1"/>
    </xf>
    <xf numFmtId="0" fontId="0" fillId="4" borderId="23" xfId="0" applyNumberFormat="1" applyFill="1" applyBorder="1" applyAlignment="1">
      <alignment horizontal="center" vertical="top" wrapText="1"/>
    </xf>
    <xf numFmtId="0" fontId="0" fillId="4" borderId="0" xfId="0" applyNumberFormat="1" applyFill="1" applyAlignment="1">
      <alignment horizontal="center" vertical="top" wrapText="1"/>
    </xf>
    <xf numFmtId="0" fontId="0" fillId="4" borderId="9" xfId="0" applyNumberFormat="1" applyFill="1" applyBorder="1" applyAlignment="1">
      <alignment horizontal="left" vertical="center" wrapText="1"/>
    </xf>
    <xf numFmtId="0" fontId="0" fillId="4" borderId="9" xfId="0" applyNumberFormat="1" applyFill="1" applyBorder="1" applyAlignment="1">
      <alignment horizontal="left" vertical="center" shrinkToFit="1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Alignment="1">
      <alignment horizontal="center" vertical="top" wrapText="1"/>
    </xf>
    <xf numFmtId="0" fontId="0" fillId="0" borderId="0" xfId="0" applyNumberFormat="1">
      <alignment vertical="center"/>
    </xf>
    <xf numFmtId="0" fontId="0" fillId="0" borderId="0" xfId="0" applyNumberFormat="1" applyAlignment="1">
      <alignment vertical="center" shrinkToFit="1"/>
    </xf>
    <xf numFmtId="0" fontId="0" fillId="0" borderId="0" xfId="0" quotePrefix="1">
      <alignment vertical="center"/>
    </xf>
    <xf numFmtId="0" fontId="0" fillId="7" borderId="9" xfId="0" applyFill="1" applyBorder="1" applyProtection="1">
      <alignment vertical="center"/>
      <protection locked="0"/>
    </xf>
    <xf numFmtId="0" fontId="0" fillId="7" borderId="9" xfId="0" applyNumberFormat="1" applyFill="1" applyBorder="1" applyAlignment="1" applyProtection="1">
      <alignment horizontal="center" vertical="top" wrapText="1"/>
      <protection locked="0"/>
    </xf>
    <xf numFmtId="0" fontId="0" fillId="7" borderId="9" xfId="0" quotePrefix="1" applyNumberFormat="1" applyFill="1" applyBorder="1" applyAlignment="1" applyProtection="1">
      <alignment horizontal="center" vertical="top" wrapText="1"/>
      <protection locked="0"/>
    </xf>
    <xf numFmtId="0" fontId="0" fillId="7" borderId="9" xfId="0" applyNumberFormat="1" applyFill="1" applyBorder="1" applyProtection="1">
      <alignment vertical="center"/>
      <protection locked="0"/>
    </xf>
    <xf numFmtId="0" fontId="0" fillId="7" borderId="9" xfId="0" applyNumberFormat="1" applyFill="1" applyBorder="1" applyAlignment="1" applyProtection="1">
      <alignment vertical="center" shrinkToFit="1"/>
      <protection locked="0"/>
    </xf>
    <xf numFmtId="0" fontId="0" fillId="7" borderId="9" xfId="0" quotePrefix="1" applyNumberFormat="1" applyFill="1" applyBorder="1" applyAlignment="1" applyProtection="1">
      <alignment vertical="center" shrinkToFit="1"/>
      <protection locked="0"/>
    </xf>
    <xf numFmtId="0" fontId="0" fillId="7" borderId="9" xfId="0" applyNumberFormat="1" applyFill="1" applyBorder="1" applyAlignment="1" applyProtection="1">
      <alignment vertical="center"/>
      <protection locked="0"/>
    </xf>
    <xf numFmtId="0" fontId="6" fillId="7" borderId="9" xfId="0" applyFont="1" applyFill="1" applyBorder="1" applyAlignment="1" applyProtection="1">
      <alignment vertical="center" wrapText="1"/>
      <protection locked="0"/>
    </xf>
    <xf numFmtId="0" fontId="6" fillId="7" borderId="9" xfId="0" quotePrefix="1" applyFont="1" applyFill="1" applyBorder="1" applyAlignment="1" applyProtection="1">
      <alignment vertical="center" wrapText="1"/>
      <protection locked="0"/>
    </xf>
    <xf numFmtId="0" fontId="0" fillId="0" borderId="22" xfId="0" applyFill="1" applyBorder="1">
      <alignment vertical="center"/>
    </xf>
    <xf numFmtId="0" fontId="11" fillId="0" borderId="0" xfId="0" applyFont="1" applyFill="1">
      <alignment vertical="center"/>
    </xf>
    <xf numFmtId="0" fontId="0" fillId="0" borderId="23" xfId="0" applyFill="1" applyBorder="1">
      <alignment vertical="center"/>
    </xf>
    <xf numFmtId="0" fontId="0" fillId="5" borderId="22" xfId="0" applyFill="1" applyBorder="1">
      <alignment vertical="center"/>
    </xf>
    <xf numFmtId="0" fontId="0" fillId="5" borderId="22" xfId="0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0" fillId="5" borderId="23" xfId="0" applyFill="1" applyBorder="1">
      <alignment vertical="center"/>
    </xf>
    <xf numFmtId="0" fontId="0" fillId="5" borderId="23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5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9" xfId="0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distributed"/>
    </xf>
    <xf numFmtId="0" fontId="0" fillId="2" borderId="5" xfId="0" applyFill="1" applyBorder="1" applyAlignment="1">
      <alignment horizontal="distributed"/>
    </xf>
    <xf numFmtId="0" fontId="0" fillId="5" borderId="22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1" xfId="0" applyFill="1" applyBorder="1" applyAlignment="1">
      <alignment horizontal="distributed" vertical="center"/>
    </xf>
    <xf numFmtId="0" fontId="0" fillId="2" borderId="12" xfId="0" applyFill="1" applyBorder="1" applyAlignment="1">
      <alignment horizontal="distributed" vertic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 applyProtection="1">
      <alignment horizontal="right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0" xfId="0" applyBorder="1" applyAlignment="1">
      <alignment horizontal="distributed" vertical="center" indent="1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distributed" vertical="center" indent="1"/>
    </xf>
    <xf numFmtId="0" fontId="0" fillId="0" borderId="0" xfId="0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6" borderId="22" xfId="0" quotePrefix="1" applyFill="1" applyBorder="1" applyAlignment="1">
      <alignment horizontal="center" vertical="center"/>
    </xf>
    <xf numFmtId="0" fontId="0" fillId="6" borderId="23" xfId="0" quotePrefix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0" borderId="7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2" xfId="0" applyBorder="1" applyAlignment="1" applyProtection="1">
      <alignment vertical="top" wrapText="1"/>
      <protection locked="0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5" borderId="2" xfId="0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5" borderId="7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0" borderId="2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0" borderId="2" xfId="0" applyBorder="1" applyAlignment="1" applyProtection="1">
      <alignment horizontal="distributed" vertical="center" wrapText="1" indent="1"/>
      <protection locked="0"/>
    </xf>
    <xf numFmtId="0" fontId="0" fillId="0" borderId="3" xfId="0" applyBorder="1" applyAlignment="1" applyProtection="1">
      <alignment horizontal="distributed" vertical="center" wrapText="1" indent="1"/>
      <protection locked="0"/>
    </xf>
    <xf numFmtId="0" fontId="0" fillId="0" borderId="5" xfId="0" applyBorder="1" applyAlignment="1" applyProtection="1">
      <alignment horizontal="distributed" vertical="center" wrapText="1" indent="1"/>
      <protection locked="0"/>
    </xf>
    <xf numFmtId="0" fontId="0" fillId="0" borderId="1" xfId="0" applyBorder="1" applyAlignment="1" applyProtection="1">
      <alignment horizontal="distributed" vertical="center" wrapText="1" indent="1"/>
      <protection locked="0"/>
    </xf>
    <xf numFmtId="0" fontId="0" fillId="0" borderId="4" xfId="0" applyBorder="1" applyAlignment="1" applyProtection="1">
      <alignment horizontal="distributed" vertical="center" wrapText="1" indent="1"/>
      <protection locked="0"/>
    </xf>
    <xf numFmtId="0" fontId="0" fillId="0" borderId="6" xfId="0" applyBorder="1" applyAlignment="1" applyProtection="1">
      <alignment horizontal="distributed" vertical="center" wrapText="1" inden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distributed" vertical="center" wrapText="1" indent="1"/>
      <protection locked="0"/>
    </xf>
    <xf numFmtId="0" fontId="7" fillId="0" borderId="3" xfId="0" applyFont="1" applyBorder="1" applyAlignment="1" applyProtection="1">
      <alignment horizontal="distributed" vertical="center" wrapText="1" indent="1"/>
      <protection locked="0"/>
    </xf>
    <xf numFmtId="0" fontId="7" fillId="0" borderId="5" xfId="0" applyFont="1" applyBorder="1" applyAlignment="1" applyProtection="1">
      <alignment horizontal="distributed" vertical="center" wrapText="1" indent="1"/>
      <protection locked="0"/>
    </xf>
    <xf numFmtId="0" fontId="7" fillId="0" borderId="1" xfId="0" applyFont="1" applyBorder="1" applyAlignment="1" applyProtection="1">
      <alignment horizontal="distributed" vertical="center" wrapText="1" indent="1"/>
      <protection locked="0"/>
    </xf>
    <xf numFmtId="0" fontId="7" fillId="0" borderId="4" xfId="0" applyFont="1" applyBorder="1" applyAlignment="1" applyProtection="1">
      <alignment horizontal="distributed" vertical="center" wrapText="1" indent="1"/>
      <protection locked="0"/>
    </xf>
    <xf numFmtId="0" fontId="7" fillId="0" borderId="6" xfId="0" applyFont="1" applyBorder="1" applyAlignment="1" applyProtection="1">
      <alignment horizontal="distributed" vertical="center" wrapText="1" indent="1"/>
      <protection locked="0"/>
    </xf>
    <xf numFmtId="0" fontId="0" fillId="0" borderId="7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10" xfId="0" quotePrefix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0" fillId="2" borderId="7" xfId="0" applyFill="1" applyBorder="1" applyAlignment="1">
      <alignment vertical="center"/>
    </xf>
    <xf numFmtId="0" fontId="0" fillId="0" borderId="33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0" fillId="0" borderId="39" xfId="0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0" fillId="0" borderId="3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24" xfId="0" applyFill="1" applyBorder="1" applyAlignment="1">
      <alignment vertical="center" wrapText="1"/>
    </xf>
    <xf numFmtId="0" fontId="0" fillId="4" borderId="23" xfId="0" applyFill="1" applyBorder="1" applyAlignment="1">
      <alignment vertical="center" wrapText="1"/>
    </xf>
    <xf numFmtId="0" fontId="9" fillId="0" borderId="4" xfId="0" applyNumberFormat="1" applyFont="1" applyBorder="1" applyAlignment="1">
      <alignment horizontal="left" vertical="top" wrapText="1"/>
    </xf>
    <xf numFmtId="0" fontId="0" fillId="4" borderId="8" xfId="0" applyNumberFormat="1" applyFill="1" applyBorder="1" applyAlignment="1">
      <alignment horizontal="center" vertical="top"/>
    </xf>
    <xf numFmtId="0" fontId="0" fillId="4" borderId="10" xfId="0" applyNumberFormat="1" applyFill="1" applyBorder="1" applyAlignment="1">
      <alignment horizontal="center" vertical="top"/>
    </xf>
    <xf numFmtId="0" fontId="0" fillId="4" borderId="7" xfId="0" applyNumberFormat="1" applyFill="1" applyBorder="1" applyAlignment="1">
      <alignment horizontal="center" vertical="center"/>
    </xf>
    <xf numFmtId="0" fontId="0" fillId="4" borderId="8" xfId="0" applyNumberFormat="1" applyFill="1" applyBorder="1" applyAlignment="1">
      <alignment horizontal="center" vertical="center"/>
    </xf>
    <xf numFmtId="0" fontId="0" fillId="4" borderId="10" xfId="0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304800</xdr:colOff>
      <xdr:row>12</xdr:row>
      <xdr:rowOff>66675</xdr:rowOff>
    </xdr:from>
    <xdr:to>
      <xdr:col>28</xdr:col>
      <xdr:colOff>209550</xdr:colOff>
      <xdr:row>13</xdr:row>
      <xdr:rowOff>95250</xdr:rowOff>
    </xdr:to>
    <xdr:sp macro="" textlink="">
      <xdr:nvSpPr>
        <xdr:cNvPr id="10405" name="Rectangle 2"/>
        <xdr:cNvSpPr>
          <a:spLocks noChangeArrowheads="1"/>
        </xdr:cNvSpPr>
      </xdr:nvSpPr>
      <xdr:spPr bwMode="auto">
        <a:xfrm>
          <a:off x="8896350" y="2238375"/>
          <a:ext cx="228600" cy="20955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0</xdr:row>
      <xdr:rowOff>47625</xdr:rowOff>
    </xdr:from>
    <xdr:to>
      <xdr:col>35</xdr:col>
      <xdr:colOff>38100</xdr:colOff>
      <xdr:row>8</xdr:row>
      <xdr:rowOff>104775</xdr:rowOff>
    </xdr:to>
    <xdr:sp macro="" textlink="">
      <xdr:nvSpPr>
        <xdr:cNvPr id="3" name="角丸四角形 2"/>
        <xdr:cNvSpPr/>
      </xdr:nvSpPr>
      <xdr:spPr>
        <a:xfrm>
          <a:off x="8677275" y="47625"/>
          <a:ext cx="647700" cy="150495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18</xdr:row>
      <xdr:rowOff>19050</xdr:rowOff>
    </xdr:from>
    <xdr:to>
      <xdr:col>8</xdr:col>
      <xdr:colOff>0</xdr:colOff>
      <xdr:row>20</xdr:row>
      <xdr:rowOff>0</xdr:rowOff>
    </xdr:to>
    <xdr:cxnSp macro="">
      <xdr:nvCxnSpPr>
        <xdr:cNvPr id="4" name="直線コネクタ 3"/>
        <xdr:cNvCxnSpPr/>
      </xdr:nvCxnSpPr>
      <xdr:spPr>
        <a:xfrm>
          <a:off x="323850" y="3781425"/>
          <a:ext cx="1333500" cy="2857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40</xdr:row>
      <xdr:rowOff>19050</xdr:rowOff>
    </xdr:from>
    <xdr:to>
      <xdr:col>20</xdr:col>
      <xdr:colOff>19050</xdr:colOff>
      <xdr:row>42</xdr:row>
      <xdr:rowOff>0</xdr:rowOff>
    </xdr:to>
    <xdr:cxnSp macro="">
      <xdr:nvCxnSpPr>
        <xdr:cNvPr id="5" name="直線コネクタ 4"/>
        <xdr:cNvCxnSpPr/>
      </xdr:nvCxnSpPr>
      <xdr:spPr>
        <a:xfrm>
          <a:off x="4629150" y="10487025"/>
          <a:ext cx="990600" cy="2857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5"/>
  <sheetViews>
    <sheetView tabSelected="1" view="pageBreakPreview" zoomScaleNormal="100" zoomScaleSheetLayoutView="100" workbookViewId="0">
      <selection activeCell="E25" sqref="E25:H25"/>
    </sheetView>
  </sheetViews>
  <sheetFormatPr defaultColWidth="4.25" defaultRowHeight="13.5" x14ac:dyDescent="0.15"/>
  <cols>
    <col min="1" max="1" width="4.5" bestFit="1" customWidth="1"/>
    <col min="4" max="4" width="4.25" customWidth="1"/>
    <col min="5" max="9" width="4.375" customWidth="1"/>
    <col min="10" max="10" width="4.25" customWidth="1"/>
    <col min="11" max="15" width="4.375" customWidth="1"/>
    <col min="16" max="21" width="4.25" customWidth="1"/>
    <col min="22" max="23" width="2.5" customWidth="1"/>
    <col min="24" max="30" width="4.25" customWidth="1"/>
    <col min="31" max="31" width="1.375" customWidth="1"/>
    <col min="32" max="35" width="2" customWidth="1"/>
    <col min="36" max="36" width="1.375" customWidth="1"/>
    <col min="37" max="37" width="4.25" customWidth="1"/>
    <col min="38" max="229" width="9" customWidth="1"/>
  </cols>
  <sheetData>
    <row r="1" spans="1:35" ht="14.25" customHeight="1" x14ac:dyDescent="0.15">
      <c r="E1" s="116" t="s">
        <v>115</v>
      </c>
      <c r="F1" s="116"/>
      <c r="G1" s="116"/>
      <c r="H1" s="116"/>
      <c r="I1" s="116"/>
      <c r="J1" s="116"/>
      <c r="K1" s="116"/>
      <c r="L1" s="117"/>
      <c r="M1" s="59"/>
      <c r="N1" s="59"/>
      <c r="O1" s="60"/>
      <c r="P1" s="61"/>
      <c r="Q1" s="61"/>
      <c r="R1" s="118" t="s">
        <v>31</v>
      </c>
      <c r="S1" s="119"/>
      <c r="T1" s="119"/>
      <c r="U1" s="119"/>
      <c r="V1" s="120"/>
      <c r="X1" s="62"/>
      <c r="Y1" s="121" t="s">
        <v>35</v>
      </c>
      <c r="Z1" s="19" t="s">
        <v>36</v>
      </c>
      <c r="AA1" s="20"/>
      <c r="AB1" s="3"/>
      <c r="AC1" s="20"/>
      <c r="AD1" s="21"/>
    </row>
    <row r="2" spans="1:35" ht="14.25" customHeight="1" x14ac:dyDescent="0.15">
      <c r="A2" t="s">
        <v>55</v>
      </c>
      <c r="E2" s="124" t="s">
        <v>0</v>
      </c>
      <c r="F2" s="125"/>
      <c r="G2" s="125"/>
      <c r="H2" s="125"/>
      <c r="I2" s="125"/>
      <c r="J2" s="125"/>
      <c r="K2" s="125"/>
      <c r="M2" s="59"/>
      <c r="N2" s="59"/>
      <c r="O2" s="61"/>
      <c r="P2" s="61"/>
      <c r="Q2" s="61"/>
      <c r="R2" s="126" t="s">
        <v>38</v>
      </c>
      <c r="S2" s="126"/>
      <c r="T2" s="126"/>
      <c r="U2" s="126"/>
      <c r="V2" s="126"/>
      <c r="X2" s="62"/>
      <c r="Y2" s="122"/>
      <c r="Z2" s="22"/>
      <c r="AA2" s="23"/>
      <c r="AB2" s="4"/>
      <c r="AC2" s="23"/>
      <c r="AD2" s="24"/>
      <c r="AF2" s="127"/>
      <c r="AG2" s="127"/>
      <c r="AH2" s="127"/>
      <c r="AI2" s="127"/>
    </row>
    <row r="3" spans="1:35" ht="14.25" customHeight="1" x14ac:dyDescent="0.15">
      <c r="A3" t="s">
        <v>56</v>
      </c>
      <c r="E3" s="125"/>
      <c r="F3" s="125"/>
      <c r="G3" s="125"/>
      <c r="H3" s="125"/>
      <c r="I3" s="125"/>
      <c r="J3" s="125"/>
      <c r="K3" s="125"/>
      <c r="M3" s="59"/>
      <c r="N3" s="59"/>
      <c r="O3" s="61"/>
      <c r="P3" s="61"/>
      <c r="Q3" s="61"/>
      <c r="R3" s="126"/>
      <c r="S3" s="126"/>
      <c r="T3" s="126"/>
      <c r="U3" s="126"/>
      <c r="V3" s="126"/>
      <c r="X3" s="62"/>
      <c r="Y3" s="122"/>
      <c r="Z3" s="22"/>
      <c r="AA3" s="23"/>
      <c r="AB3" s="4"/>
      <c r="AC3" s="23"/>
      <c r="AD3" s="24"/>
      <c r="AF3" s="127"/>
      <c r="AG3" s="127"/>
      <c r="AH3" s="127"/>
      <c r="AI3" s="127"/>
    </row>
    <row r="4" spans="1:35" ht="14.25" customHeight="1" thickBot="1" x14ac:dyDescent="0.2">
      <c r="A4" t="s">
        <v>57</v>
      </c>
      <c r="E4" s="125"/>
      <c r="F4" s="125"/>
      <c r="G4" s="125"/>
      <c r="H4" s="125"/>
      <c r="I4" s="125"/>
      <c r="J4" s="125"/>
      <c r="K4" s="125"/>
      <c r="M4" s="59"/>
      <c r="N4" s="59"/>
      <c r="O4" s="59"/>
      <c r="P4" s="59"/>
      <c r="Q4" s="59"/>
      <c r="R4" s="126"/>
      <c r="S4" s="126"/>
      <c r="T4" s="126"/>
      <c r="U4" s="126"/>
      <c r="V4" s="126"/>
      <c r="X4" s="63"/>
      <c r="Y4" s="122"/>
      <c r="Z4" s="22"/>
      <c r="AA4" s="23"/>
      <c r="AB4" s="4"/>
      <c r="AC4" s="23"/>
      <c r="AD4" s="24"/>
      <c r="AF4" s="127"/>
      <c r="AG4" s="127"/>
      <c r="AH4" s="127"/>
      <c r="AI4" s="127"/>
    </row>
    <row r="5" spans="1:35" ht="14.25" customHeight="1" thickBot="1" x14ac:dyDescent="0.2">
      <c r="A5" s="72">
        <v>101</v>
      </c>
      <c r="B5" s="73"/>
      <c r="C5" s="73"/>
      <c r="R5" s="126"/>
      <c r="S5" s="126"/>
      <c r="T5" s="126"/>
      <c r="U5" s="126"/>
      <c r="V5" s="126"/>
      <c r="Y5" s="123"/>
      <c r="Z5" s="1"/>
      <c r="AA5" s="5"/>
      <c r="AB5" s="5"/>
      <c r="AC5" s="5"/>
      <c r="AD5" s="64"/>
      <c r="AF5" s="127"/>
      <c r="AG5" s="127"/>
      <c r="AH5" s="127"/>
      <c r="AI5" s="127"/>
    </row>
    <row r="6" spans="1:35" ht="14.25" customHeight="1" x14ac:dyDescent="0.15">
      <c r="E6" s="128" t="s">
        <v>2</v>
      </c>
      <c r="F6" s="129"/>
      <c r="G6" s="143" t="str">
        <f>VLOOKUP($A$5,基本属性!$A$6:$N$55,5)</f>
        <v>□□□□　□□□</v>
      </c>
      <c r="H6" s="144"/>
      <c r="I6" s="144"/>
      <c r="J6" s="144"/>
      <c r="K6" s="144"/>
      <c r="L6" s="145"/>
      <c r="M6" s="130" t="s">
        <v>37</v>
      </c>
      <c r="N6" s="133" t="str">
        <f>VLOOKUP($A$5,基本属性!$A$6:$N$55,6)</f>
        <v>□</v>
      </c>
      <c r="O6" s="134"/>
      <c r="Q6" s="40"/>
      <c r="R6" s="40"/>
      <c r="S6" s="40"/>
      <c r="T6" s="40"/>
      <c r="U6" s="40"/>
      <c r="V6" s="38"/>
      <c r="W6" s="38"/>
      <c r="X6" s="38"/>
      <c r="AF6" s="127"/>
      <c r="AG6" s="127"/>
      <c r="AH6" s="127"/>
      <c r="AI6" s="127"/>
    </row>
    <row r="7" spans="1:35" ht="14.25" customHeight="1" x14ac:dyDescent="0.15">
      <c r="A7" t="s">
        <v>58</v>
      </c>
      <c r="E7" s="139"/>
      <c r="F7" s="140"/>
      <c r="G7" s="146" t="str">
        <f>VLOOKUP($A$5,基本属性!$A$6:$N$55,4)</f>
        <v>□□　□□</v>
      </c>
      <c r="H7" s="147"/>
      <c r="I7" s="147"/>
      <c r="J7" s="147"/>
      <c r="K7" s="147"/>
      <c r="L7" s="148"/>
      <c r="M7" s="131"/>
      <c r="N7" s="135"/>
      <c r="O7" s="136"/>
      <c r="Q7" s="39" t="s">
        <v>42</v>
      </c>
      <c r="R7" s="40"/>
      <c r="S7" s="40"/>
      <c r="T7" s="40"/>
      <c r="U7" s="40"/>
      <c r="V7" s="38"/>
      <c r="W7" s="38"/>
      <c r="X7" s="38"/>
      <c r="AF7" s="127"/>
      <c r="AG7" s="127"/>
      <c r="AH7" s="127"/>
      <c r="AI7" s="127"/>
    </row>
    <row r="8" spans="1:35" ht="14.25" customHeight="1" x14ac:dyDescent="0.15">
      <c r="A8" t="s">
        <v>59</v>
      </c>
      <c r="B8" t="s">
        <v>60</v>
      </c>
      <c r="C8" t="s">
        <v>61</v>
      </c>
      <c r="E8" s="139" t="s">
        <v>1</v>
      </c>
      <c r="F8" s="140"/>
      <c r="G8" s="146"/>
      <c r="H8" s="147"/>
      <c r="I8" s="147"/>
      <c r="J8" s="147"/>
      <c r="K8" s="147"/>
      <c r="L8" s="148"/>
      <c r="M8" s="131"/>
      <c r="N8" s="135"/>
      <c r="O8" s="136"/>
      <c r="Q8" s="40"/>
      <c r="R8" s="40"/>
      <c r="S8" s="40"/>
      <c r="T8" s="40"/>
      <c r="U8" s="40"/>
      <c r="V8" s="38"/>
      <c r="W8" s="38"/>
      <c r="X8" s="38"/>
      <c r="AF8" s="127"/>
      <c r="AG8" s="127"/>
      <c r="AH8" s="127"/>
      <c r="AI8" s="127"/>
    </row>
    <row r="9" spans="1:35" ht="14.25" customHeight="1" thickBot="1" x14ac:dyDescent="0.2">
      <c r="A9" t="s">
        <v>62</v>
      </c>
      <c r="B9" t="s">
        <v>62</v>
      </c>
      <c r="C9" t="s">
        <v>62</v>
      </c>
      <c r="E9" s="8"/>
      <c r="F9" s="9"/>
      <c r="G9" s="149"/>
      <c r="H9" s="150"/>
      <c r="I9" s="150"/>
      <c r="J9" s="150"/>
      <c r="K9" s="150"/>
      <c r="L9" s="151"/>
      <c r="M9" s="132"/>
      <c r="N9" s="137"/>
      <c r="O9" s="138"/>
      <c r="Q9" s="40"/>
      <c r="R9" s="141" t="s">
        <v>54</v>
      </c>
      <c r="S9" s="141"/>
      <c r="T9" s="54">
        <f>A10</f>
        <v>7</v>
      </c>
      <c r="U9" s="46" t="s">
        <v>5</v>
      </c>
      <c r="V9" s="142" t="str">
        <f>B10</f>
        <v>□</v>
      </c>
      <c r="W9" s="142"/>
      <c r="X9" s="46" t="s">
        <v>6</v>
      </c>
      <c r="Y9" s="54" t="str">
        <f>C10</f>
        <v>△</v>
      </c>
      <c r="Z9" s="46" t="s">
        <v>32</v>
      </c>
    </row>
    <row r="10" spans="1:35" ht="14.25" customHeight="1" thickBot="1" x14ac:dyDescent="0.2">
      <c r="A10" s="74">
        <v>7</v>
      </c>
      <c r="B10" s="72" t="s">
        <v>63</v>
      </c>
      <c r="C10" s="75" t="s">
        <v>65</v>
      </c>
      <c r="E10" s="152" t="s">
        <v>3</v>
      </c>
      <c r="F10" s="134"/>
      <c r="G10" s="33"/>
      <c r="H10" s="34"/>
      <c r="I10" s="34"/>
      <c r="J10" s="34"/>
      <c r="K10" s="34"/>
      <c r="L10" s="3"/>
      <c r="M10" s="3"/>
      <c r="N10" s="34"/>
      <c r="O10" s="35"/>
      <c r="P10" s="18"/>
      <c r="R10" s="41"/>
      <c r="S10" s="41"/>
      <c r="T10" s="41"/>
      <c r="U10" s="41"/>
      <c r="V10" s="41"/>
      <c r="W10" s="41"/>
      <c r="X10" s="41"/>
      <c r="Y10" s="41"/>
    </row>
    <row r="11" spans="1:35" ht="14.25" customHeight="1" x14ac:dyDescent="0.15">
      <c r="E11" s="135"/>
      <c r="F11" s="136"/>
      <c r="H11" s="57" t="s">
        <v>4</v>
      </c>
      <c r="I11" s="53" t="str">
        <f>VLOOKUP($A$5,基本属性!$A$6:$N$55,7)</f>
        <v>△△</v>
      </c>
      <c r="J11" s="38" t="s">
        <v>5</v>
      </c>
      <c r="K11" s="53" t="str">
        <f>VLOOKUP($A$5,基本属性!$A$6:$N$55,8)</f>
        <v>△</v>
      </c>
      <c r="L11" s="38" t="s">
        <v>6</v>
      </c>
      <c r="M11" s="53" t="str">
        <f>VLOOKUP($A$5,基本属性!$A$6:$N$55,9)</f>
        <v>△△</v>
      </c>
      <c r="N11" s="38" t="s">
        <v>7</v>
      </c>
      <c r="O11" s="25"/>
      <c r="Q11" s="153" t="s">
        <v>39</v>
      </c>
      <c r="R11" s="153"/>
      <c r="S11" s="153"/>
      <c r="T11" s="153"/>
      <c r="U11" s="154" t="str">
        <f>VLOOKUP($A$5,基本属性!$A$6:$N$55,13)</f>
        <v>■■■立■■中学校</v>
      </c>
      <c r="V11" s="154"/>
      <c r="W11" s="154"/>
      <c r="X11" s="154"/>
      <c r="Y11" s="154"/>
      <c r="Z11" s="154"/>
      <c r="AA11" s="154"/>
      <c r="AB11" s="154"/>
      <c r="AC11" s="154"/>
      <c r="AD11" s="39"/>
    </row>
    <row r="12" spans="1:35" ht="14.25" customHeight="1" x14ac:dyDescent="0.15">
      <c r="E12" s="137"/>
      <c r="F12" s="138"/>
      <c r="G12" s="36"/>
      <c r="H12" s="17"/>
      <c r="I12" s="17"/>
      <c r="J12" s="17"/>
      <c r="K12" s="17"/>
      <c r="L12" s="4"/>
      <c r="M12" s="4"/>
      <c r="N12" s="17"/>
      <c r="O12" s="37"/>
      <c r="Q12" s="153"/>
      <c r="R12" s="153"/>
      <c r="S12" s="153"/>
      <c r="T12" s="153"/>
      <c r="U12" s="154"/>
      <c r="V12" s="154"/>
      <c r="W12" s="154"/>
      <c r="X12" s="154"/>
      <c r="Y12" s="154"/>
      <c r="Z12" s="154"/>
      <c r="AA12" s="154"/>
      <c r="AB12" s="154"/>
      <c r="AC12" s="154"/>
      <c r="AD12" s="39"/>
    </row>
    <row r="13" spans="1:35" ht="14.25" customHeight="1" x14ac:dyDescent="0.15">
      <c r="E13" s="6"/>
      <c r="F13" s="7"/>
      <c r="G13" s="2"/>
      <c r="H13" s="3"/>
      <c r="I13" s="3"/>
      <c r="J13" s="3"/>
      <c r="K13" s="3"/>
      <c r="L13" s="42"/>
      <c r="M13" s="155" t="str">
        <f>VLOOKUP($A$5,基本属性!$A$6:$N$55,12)</f>
        <v>卒業見込</v>
      </c>
      <c r="N13" s="155"/>
      <c r="O13" s="156"/>
      <c r="Q13" s="161" t="s">
        <v>33</v>
      </c>
      <c r="R13" s="161"/>
      <c r="S13" s="161"/>
      <c r="T13" s="161"/>
      <c r="U13" s="154" t="str">
        <f>VLOOKUP($A$5,基本属性!$A$6:$N$55,14)</f>
        <v>■■　■■</v>
      </c>
      <c r="V13" s="154"/>
      <c r="W13" s="154"/>
      <c r="X13" s="154"/>
      <c r="Y13" s="154"/>
      <c r="Z13" s="154"/>
      <c r="AA13" s="154"/>
      <c r="AB13" s="154"/>
      <c r="AC13" s="162" t="s">
        <v>34</v>
      </c>
      <c r="AD13" s="39"/>
    </row>
    <row r="14" spans="1:35" ht="14.25" customHeight="1" x14ac:dyDescent="0.15">
      <c r="E14" s="163" t="s">
        <v>8</v>
      </c>
      <c r="F14" s="164"/>
      <c r="H14" s="56" t="s">
        <v>54</v>
      </c>
      <c r="I14" s="53">
        <f>VLOOKUP($A$5,基本属性!$A$6:$N$55,10)</f>
        <v>7</v>
      </c>
      <c r="J14" s="38" t="s">
        <v>5</v>
      </c>
      <c r="K14" s="53">
        <f>VLOOKUP($A$5,基本属性!$A$6:$N$55,11)</f>
        <v>3</v>
      </c>
      <c r="L14" s="43" t="s">
        <v>6</v>
      </c>
      <c r="M14" s="157"/>
      <c r="N14" s="157"/>
      <c r="O14" s="158"/>
      <c r="Q14" s="161"/>
      <c r="R14" s="161"/>
      <c r="S14" s="161"/>
      <c r="T14" s="161"/>
      <c r="U14" s="154"/>
      <c r="V14" s="154"/>
      <c r="W14" s="154"/>
      <c r="X14" s="154"/>
      <c r="Y14" s="154"/>
      <c r="Z14" s="154"/>
      <c r="AA14" s="154"/>
      <c r="AB14" s="154"/>
      <c r="AC14" s="162"/>
      <c r="AD14" s="39"/>
    </row>
    <row r="15" spans="1:35" ht="14.25" customHeight="1" x14ac:dyDescent="0.15">
      <c r="E15" s="8"/>
      <c r="F15" s="10"/>
      <c r="G15" s="1"/>
      <c r="H15" s="5"/>
      <c r="I15" s="5"/>
      <c r="J15" s="5"/>
      <c r="K15" s="5"/>
      <c r="L15" s="44"/>
      <c r="M15" s="159"/>
      <c r="N15" s="159"/>
      <c r="O15" s="160"/>
      <c r="AD15" s="39"/>
    </row>
    <row r="16" spans="1:35" s="27" customFormat="1" ht="18.75" customHeight="1" x14ac:dyDescent="0.15">
      <c r="E16" s="28"/>
      <c r="F16" s="28"/>
      <c r="G16" s="28"/>
      <c r="H16" s="28"/>
      <c r="I16" s="28"/>
      <c r="J16" s="28"/>
      <c r="K16" s="28"/>
      <c r="L16" s="28"/>
      <c r="M16" s="29"/>
      <c r="N16" s="29"/>
      <c r="O16" s="29"/>
      <c r="P16" s="28"/>
      <c r="Q16" s="28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</row>
    <row r="17" spans="5:36" s="27" customFormat="1" ht="18.75" customHeight="1" x14ac:dyDescent="0.15"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165"/>
      <c r="AB17" s="166"/>
      <c r="AC17" s="4"/>
      <c r="AD17" s="4"/>
      <c r="AE17" s="26"/>
      <c r="AF17" s="26"/>
      <c r="AG17" s="26"/>
      <c r="AH17" s="26"/>
      <c r="AI17" s="26"/>
      <c r="AJ17" s="26"/>
    </row>
    <row r="18" spans="5:36" s="27" customFormat="1" ht="24" customHeight="1" x14ac:dyDescent="0.15">
      <c r="E18" s="14" t="s">
        <v>44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6"/>
      <c r="R18" s="176" t="s">
        <v>110</v>
      </c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8"/>
    </row>
    <row r="19" spans="5:36" s="27" customFormat="1" ht="12" customHeight="1" x14ac:dyDescent="0.15">
      <c r="E19" s="52" t="s">
        <v>49</v>
      </c>
      <c r="F19" s="47"/>
      <c r="G19" s="47"/>
      <c r="H19" s="48"/>
      <c r="I19" s="167" t="s">
        <v>9</v>
      </c>
      <c r="J19" s="167" t="s">
        <v>10</v>
      </c>
      <c r="K19" s="167" t="s">
        <v>11</v>
      </c>
      <c r="L19" s="152" t="s">
        <v>40</v>
      </c>
      <c r="M19" s="171"/>
      <c r="N19" s="171"/>
      <c r="O19" s="171"/>
      <c r="P19" s="172"/>
      <c r="R19" s="179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1"/>
    </row>
    <row r="20" spans="5:36" s="27" customFormat="1" ht="12" customHeight="1" x14ac:dyDescent="0.15">
      <c r="E20" s="51" t="s">
        <v>43</v>
      </c>
      <c r="F20" s="49"/>
      <c r="G20" s="49"/>
      <c r="H20" s="50"/>
      <c r="I20" s="168"/>
      <c r="J20" s="168"/>
      <c r="K20" s="168"/>
      <c r="L20" s="173"/>
      <c r="M20" s="174"/>
      <c r="N20" s="174"/>
      <c r="O20" s="174"/>
      <c r="P20" s="175"/>
      <c r="R20" s="182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4"/>
    </row>
    <row r="21" spans="5:36" ht="24" customHeight="1" x14ac:dyDescent="0.15">
      <c r="E21" s="185" t="s">
        <v>12</v>
      </c>
      <c r="F21" s="186"/>
      <c r="G21" s="186"/>
      <c r="H21" s="187"/>
      <c r="I21" s="55">
        <f>VLOOKUP($A$5,'成績（評定）'!$A$6:$AE$50,5)</f>
        <v>5</v>
      </c>
      <c r="J21" s="55">
        <f>VLOOKUP($A$5,'成績（評定）'!$A$6:$AE$50,14)</f>
        <v>4</v>
      </c>
      <c r="K21" s="55">
        <f>VLOOKUP($A$5,'成績（評定）'!$A$6:$AE$50,23)</f>
        <v>5</v>
      </c>
      <c r="L21" s="65"/>
      <c r="M21" s="169"/>
      <c r="N21" s="170"/>
      <c r="O21" s="119"/>
      <c r="P21" s="120"/>
      <c r="R21" s="188" t="str">
        <f>VLOOKUP($A$5,所見!$A$6:$H$55,7)</f>
        <v>(1)学級活動
・○○係（○年）
・
(2)生徒会活動
・○○委員会委員長（○年）
・
(4)その他
・部活動は○○部に所属。○○　……。
・英検○級
・</v>
      </c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90"/>
    </row>
    <row r="22" spans="5:36" ht="24" customHeight="1" x14ac:dyDescent="0.15">
      <c r="E22" s="185" t="s">
        <v>15</v>
      </c>
      <c r="F22" s="186"/>
      <c r="G22" s="186"/>
      <c r="H22" s="187"/>
      <c r="I22" s="55">
        <f>VLOOKUP($A$5,'成績（評定）'!$A$6:$AE$50,6)</f>
        <v>4</v>
      </c>
      <c r="J22" s="55">
        <f>VLOOKUP($A$5,'成績（評定）'!$A$6:$AE$50,15)</f>
        <v>5</v>
      </c>
      <c r="K22" s="55">
        <f>VLOOKUP($A$5,'成績（評定）'!$A$6:$AE$50,24)</f>
        <v>4</v>
      </c>
      <c r="L22" s="65"/>
      <c r="M22" s="169"/>
      <c r="N22" s="170"/>
      <c r="O22" s="119"/>
      <c r="P22" s="120"/>
      <c r="R22" s="191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3"/>
    </row>
    <row r="23" spans="5:36" ht="24" customHeight="1" x14ac:dyDescent="0.15">
      <c r="E23" s="185" t="s">
        <v>13</v>
      </c>
      <c r="F23" s="186"/>
      <c r="G23" s="186"/>
      <c r="H23" s="187"/>
      <c r="I23" s="55">
        <f>VLOOKUP($A$5,'成績（評定）'!$A$6:$AE$50,7)</f>
        <v>3</v>
      </c>
      <c r="J23" s="55">
        <f>VLOOKUP($A$5,'成績（評定）'!$A$6:$AE$50,16)</f>
        <v>4</v>
      </c>
      <c r="K23" s="55">
        <f>VLOOKUP($A$5,'成績（評定）'!$A$6:$AE$50,25)</f>
        <v>3</v>
      </c>
      <c r="L23" s="65"/>
      <c r="M23" s="169"/>
      <c r="N23" s="170"/>
      <c r="O23" s="119"/>
      <c r="P23" s="120"/>
      <c r="R23" s="191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3"/>
    </row>
    <row r="24" spans="5:36" ht="24" customHeight="1" x14ac:dyDescent="0.15">
      <c r="E24" s="185" t="s">
        <v>16</v>
      </c>
      <c r="F24" s="186"/>
      <c r="G24" s="186"/>
      <c r="H24" s="187"/>
      <c r="I24" s="55">
        <f>VLOOKUP($A$5,'成績（評定）'!$A$6:$AE$50,8)</f>
        <v>2</v>
      </c>
      <c r="J24" s="55">
        <f>VLOOKUP($A$5,'成績（評定）'!$A$6:$AE$50,17)</f>
        <v>3</v>
      </c>
      <c r="K24" s="55">
        <f>VLOOKUP($A$5,'成績（評定）'!$A$6:$AE$50,26)</f>
        <v>4</v>
      </c>
      <c r="L24" s="70"/>
      <c r="M24" s="279"/>
      <c r="N24" s="280"/>
      <c r="O24" s="250"/>
      <c r="P24" s="138"/>
      <c r="R24" s="191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3"/>
    </row>
    <row r="25" spans="5:36" ht="24" customHeight="1" thickBot="1" x14ac:dyDescent="0.2">
      <c r="E25" s="185" t="s">
        <v>14</v>
      </c>
      <c r="F25" s="186"/>
      <c r="G25" s="186"/>
      <c r="H25" s="187"/>
      <c r="I25" s="55">
        <f>VLOOKUP($A$5,'成績（評定）'!$A$6:$AE$50,13)</f>
        <v>3</v>
      </c>
      <c r="J25" s="55">
        <f>VLOOKUP($A$5,'成績（評定）'!$A$6:$AE$50,22)</f>
        <v>3</v>
      </c>
      <c r="K25" s="55">
        <f>VLOOKUP($A$5,'成績（評定）'!$A$6:$AE$50,31)</f>
        <v>4</v>
      </c>
      <c r="L25" s="66"/>
      <c r="M25" s="271"/>
      <c r="N25" s="272"/>
      <c r="O25" s="273"/>
      <c r="P25" s="274"/>
      <c r="R25" s="191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3"/>
    </row>
    <row r="26" spans="5:36" ht="24" customHeight="1" thickBot="1" x14ac:dyDescent="0.2">
      <c r="E26" s="185"/>
      <c r="F26" s="186"/>
      <c r="G26" s="186"/>
      <c r="H26" s="187"/>
      <c r="I26" s="45"/>
      <c r="J26" s="45"/>
      <c r="K26" s="45"/>
      <c r="L26" s="67"/>
      <c r="M26" s="281"/>
      <c r="N26" s="282"/>
      <c r="O26" s="201"/>
      <c r="P26" s="202"/>
      <c r="R26" s="191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3"/>
    </row>
    <row r="27" spans="5:36" ht="24" customHeight="1" x14ac:dyDescent="0.15">
      <c r="E27" s="185" t="s">
        <v>17</v>
      </c>
      <c r="F27" s="186"/>
      <c r="G27" s="186"/>
      <c r="H27" s="187"/>
      <c r="I27" s="55">
        <f>VLOOKUP($A$5,'成績（評定）'!$A$6:$AE$50,9)</f>
        <v>4</v>
      </c>
      <c r="J27" s="55">
        <f>VLOOKUP($A$5,'成績（評定）'!$A$6:$AE$50,18)</f>
        <v>3</v>
      </c>
      <c r="K27" s="55">
        <f>VLOOKUP($A$5,'成績（評定）'!$A$6:$AE$50,27)</f>
        <v>3</v>
      </c>
      <c r="L27" s="68"/>
      <c r="M27" s="197"/>
      <c r="N27" s="198"/>
      <c r="O27" s="199"/>
      <c r="P27" s="200"/>
      <c r="R27" s="191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3"/>
    </row>
    <row r="28" spans="5:36" ht="24" customHeight="1" x14ac:dyDescent="0.15">
      <c r="E28" s="185" t="s">
        <v>18</v>
      </c>
      <c r="F28" s="186"/>
      <c r="G28" s="186"/>
      <c r="H28" s="187"/>
      <c r="I28" s="55">
        <f>VLOOKUP($A$5,'成績（評定）'!$A$6:$AE$50,10)</f>
        <v>5</v>
      </c>
      <c r="J28" s="55">
        <f>VLOOKUP($A$5,'成績（評定）'!$A$6:$AE$50,19)</f>
        <v>5</v>
      </c>
      <c r="K28" s="55">
        <f>VLOOKUP($A$5,'成績（評定）'!$A$6:$AE$50,28)</f>
        <v>5</v>
      </c>
      <c r="L28" s="65"/>
      <c r="M28" s="169"/>
      <c r="N28" s="170"/>
      <c r="O28" s="119"/>
      <c r="P28" s="120"/>
      <c r="R28" s="191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3"/>
    </row>
    <row r="29" spans="5:36" ht="24" customHeight="1" x14ac:dyDescent="0.15">
      <c r="E29" s="185" t="s">
        <v>19</v>
      </c>
      <c r="F29" s="186"/>
      <c r="G29" s="186"/>
      <c r="H29" s="187"/>
      <c r="I29" s="55">
        <f>VLOOKUP($A$5,'成績（評定）'!$A$6:$AE$50,11)</f>
        <v>4</v>
      </c>
      <c r="J29" s="55">
        <f>VLOOKUP($A$5,'成績（評定）'!$A$6:$AE$50,20)</f>
        <v>5</v>
      </c>
      <c r="K29" s="55">
        <f>VLOOKUP($A$5,'成績（評定）'!$A$6:$AE$50,29)</f>
        <v>4</v>
      </c>
      <c r="L29" s="65"/>
      <c r="M29" s="169"/>
      <c r="N29" s="170"/>
      <c r="O29" s="119"/>
      <c r="P29" s="120"/>
      <c r="R29" s="191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3"/>
    </row>
    <row r="30" spans="5:36" ht="24" customHeight="1" thickBot="1" x14ac:dyDescent="0.2">
      <c r="E30" s="185" t="s">
        <v>20</v>
      </c>
      <c r="F30" s="186"/>
      <c r="G30" s="186"/>
      <c r="H30" s="187"/>
      <c r="I30" s="55">
        <f>VLOOKUP($A$5,'成績（評定）'!$A$6:$AE$50,12)</f>
        <v>3</v>
      </c>
      <c r="J30" s="55">
        <f>VLOOKUP($A$5,'成績（評定）'!$A$6:$AE$50,21)</f>
        <v>4</v>
      </c>
      <c r="K30" s="55">
        <f>VLOOKUP($A$5,'成績（評定）'!$A$6:$AE$50,30)</f>
        <v>5</v>
      </c>
      <c r="L30" s="66"/>
      <c r="M30" s="271"/>
      <c r="N30" s="272"/>
      <c r="O30" s="273"/>
      <c r="P30" s="274"/>
      <c r="R30" s="194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6"/>
    </row>
    <row r="31" spans="5:36" ht="24" customHeight="1" thickBot="1" x14ac:dyDescent="0.2">
      <c r="E31" s="203"/>
      <c r="F31" s="204"/>
      <c r="G31" s="204"/>
      <c r="H31" s="205"/>
      <c r="I31" s="11"/>
      <c r="J31" s="13"/>
      <c r="K31" s="12"/>
      <c r="L31" s="69"/>
      <c r="M31" s="275"/>
      <c r="N31" s="276"/>
      <c r="O31" s="277"/>
      <c r="P31" s="27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</row>
    <row r="32" spans="5:36" ht="24" customHeight="1" x14ac:dyDescent="0.15">
      <c r="R32" s="206" t="s">
        <v>113</v>
      </c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8"/>
    </row>
    <row r="33" spans="5:35" ht="24" customHeight="1" x14ac:dyDescent="0.15">
      <c r="E33" s="212" t="s">
        <v>48</v>
      </c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4"/>
      <c r="R33" s="209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1"/>
    </row>
    <row r="34" spans="5:35" ht="24" customHeight="1" x14ac:dyDescent="0.15">
      <c r="E34" s="215" t="str">
        <f>VLOOKUP($A$5,所見!$A$6:$H$55,5)</f>
        <v>○○　……。</v>
      </c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7"/>
      <c r="R34" s="219" t="str">
        <f>VLOOKUP($A$5,所見!$A$6:$H$55,6)</f>
        <v>・○○活動
　○○主催の○○大会において　……。</v>
      </c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90"/>
    </row>
    <row r="35" spans="5:35" ht="24" customHeight="1" x14ac:dyDescent="0.15">
      <c r="E35" s="191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193"/>
      <c r="R35" s="191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193"/>
    </row>
    <row r="36" spans="5:35" ht="24" customHeight="1" x14ac:dyDescent="0.15">
      <c r="E36" s="191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193"/>
      <c r="R36" s="191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193"/>
    </row>
    <row r="37" spans="5:35" ht="24" customHeight="1" x14ac:dyDescent="0.15">
      <c r="E37" s="194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6"/>
      <c r="R37" s="191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193"/>
    </row>
    <row r="38" spans="5:35" ht="24" customHeight="1" x14ac:dyDescent="0.15"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R38" s="194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6"/>
    </row>
    <row r="39" spans="5:35" ht="24" customHeight="1" x14ac:dyDescent="0.15">
      <c r="E39" s="220" t="s">
        <v>52</v>
      </c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2"/>
    </row>
    <row r="40" spans="5:35" ht="24" customHeight="1" x14ac:dyDescent="0.15">
      <c r="E40" s="185" t="s">
        <v>23</v>
      </c>
      <c r="F40" s="186"/>
      <c r="G40" s="186"/>
      <c r="H40" s="186"/>
      <c r="I40" s="187"/>
      <c r="J40" s="55" t="str">
        <f>VLOOKUP($A$5,行動・欠席!$A$5:$T$54,5)</f>
        <v>○</v>
      </c>
      <c r="K40" s="185" t="s">
        <v>27</v>
      </c>
      <c r="L40" s="186"/>
      <c r="M40" s="186"/>
      <c r="N40" s="186"/>
      <c r="O40" s="187"/>
      <c r="P40" s="55" t="str">
        <f>VLOOKUP($A$5,行動・欠席!$A$5:$T$54,10)</f>
        <v xml:space="preserve"> </v>
      </c>
      <c r="R40" s="14" t="s">
        <v>45</v>
      </c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6"/>
    </row>
    <row r="41" spans="5:35" ht="12" customHeight="1" x14ac:dyDescent="0.15">
      <c r="E41" s="223" t="s">
        <v>50</v>
      </c>
      <c r="F41" s="224"/>
      <c r="G41" s="224"/>
      <c r="H41" s="224"/>
      <c r="I41" s="225"/>
      <c r="J41" s="229" t="str">
        <f>VLOOKUP($A$5,行動・欠席!$A$5:$T$54,6)</f>
        <v xml:space="preserve"> </v>
      </c>
      <c r="K41" s="231" t="s">
        <v>53</v>
      </c>
      <c r="L41" s="232"/>
      <c r="M41" s="232"/>
      <c r="N41" s="232"/>
      <c r="O41" s="233"/>
      <c r="P41" s="229" t="str">
        <f>VLOOKUP($A$5,行動・欠席!$A$5:$T$54,11)</f>
        <v xml:space="preserve"> </v>
      </c>
      <c r="R41" s="246" t="s">
        <v>46</v>
      </c>
      <c r="S41" s="247"/>
      <c r="T41" s="248"/>
      <c r="U41" s="133" t="s">
        <v>21</v>
      </c>
      <c r="V41" s="249"/>
      <c r="W41" s="249"/>
      <c r="X41" s="134"/>
      <c r="Y41" s="133" t="s">
        <v>22</v>
      </c>
      <c r="Z41" s="249"/>
      <c r="AA41" s="249"/>
      <c r="AB41" s="249"/>
      <c r="AC41" s="249"/>
      <c r="AD41" s="134"/>
    </row>
    <row r="42" spans="5:35" ht="12" customHeight="1" x14ac:dyDescent="0.15">
      <c r="E42" s="226"/>
      <c r="F42" s="227"/>
      <c r="G42" s="227"/>
      <c r="H42" s="227"/>
      <c r="I42" s="228"/>
      <c r="J42" s="230"/>
      <c r="K42" s="234"/>
      <c r="L42" s="235"/>
      <c r="M42" s="235"/>
      <c r="N42" s="235"/>
      <c r="O42" s="236"/>
      <c r="P42" s="230"/>
      <c r="R42" s="251" t="s">
        <v>47</v>
      </c>
      <c r="S42" s="252"/>
      <c r="T42" s="253"/>
      <c r="U42" s="137"/>
      <c r="V42" s="250"/>
      <c r="W42" s="250"/>
      <c r="X42" s="138"/>
      <c r="Y42" s="137"/>
      <c r="Z42" s="250"/>
      <c r="AA42" s="250"/>
      <c r="AB42" s="250"/>
      <c r="AC42" s="250"/>
      <c r="AD42" s="138"/>
    </row>
    <row r="43" spans="5:35" ht="24" customHeight="1" x14ac:dyDescent="0.15">
      <c r="E43" s="185" t="s">
        <v>24</v>
      </c>
      <c r="F43" s="186"/>
      <c r="G43" s="186"/>
      <c r="H43" s="186"/>
      <c r="I43" s="187"/>
      <c r="J43" s="55" t="str">
        <f>VLOOKUP($A$5,行動・欠席!$A$5:$T$54,7)</f>
        <v xml:space="preserve"> </v>
      </c>
      <c r="K43" s="185" t="s">
        <v>28</v>
      </c>
      <c r="L43" s="186"/>
      <c r="M43" s="186"/>
      <c r="N43" s="186"/>
      <c r="O43" s="187"/>
      <c r="P43" s="55" t="str">
        <f>VLOOKUP($A$5,行動・欠席!$A$5:$T$54,12)</f>
        <v>○</v>
      </c>
      <c r="R43" s="237" t="s">
        <v>9</v>
      </c>
      <c r="S43" s="238"/>
      <c r="T43" s="239"/>
      <c r="U43" s="240">
        <f>VLOOKUP($A$5,行動・欠席!$A$5:$T$54,15)</f>
        <v>8</v>
      </c>
      <c r="V43" s="241"/>
      <c r="W43" s="241"/>
      <c r="X43" s="242"/>
      <c r="Y43" s="243" t="str">
        <f>VLOOKUP($A$5,行動・欠席!$A$5:$T$54,16)</f>
        <v>□□□</v>
      </c>
      <c r="Z43" s="244"/>
      <c r="AA43" s="244"/>
      <c r="AB43" s="244"/>
      <c r="AC43" s="244"/>
      <c r="AD43" s="245"/>
    </row>
    <row r="44" spans="5:35" ht="24" customHeight="1" x14ac:dyDescent="0.15">
      <c r="E44" s="185" t="s">
        <v>25</v>
      </c>
      <c r="F44" s="186"/>
      <c r="G44" s="186"/>
      <c r="H44" s="186"/>
      <c r="I44" s="187"/>
      <c r="J44" s="55" t="str">
        <f>VLOOKUP($A$5,行動・欠席!$A$5:$T$54,8)</f>
        <v>○</v>
      </c>
      <c r="K44" s="185" t="s">
        <v>29</v>
      </c>
      <c r="L44" s="186"/>
      <c r="M44" s="186"/>
      <c r="N44" s="186"/>
      <c r="O44" s="187"/>
      <c r="P44" s="55" t="str">
        <f>VLOOKUP($A$5,行動・欠席!$A$5:$T$54,13)</f>
        <v xml:space="preserve"> </v>
      </c>
      <c r="R44" s="237" t="s">
        <v>10</v>
      </c>
      <c r="S44" s="238"/>
      <c r="T44" s="239"/>
      <c r="U44" s="240">
        <f>VLOOKUP($A$5,行動・欠席!$A$5:$T$54,17)</f>
        <v>2</v>
      </c>
      <c r="V44" s="241"/>
      <c r="W44" s="241"/>
      <c r="X44" s="242"/>
      <c r="Y44" s="243" t="str">
        <f>VLOOKUP($A$5,行動・欠席!$A$5:$T$54,18)</f>
        <v/>
      </c>
      <c r="Z44" s="244"/>
      <c r="AA44" s="244"/>
      <c r="AB44" s="244"/>
      <c r="AC44" s="244"/>
      <c r="AD44" s="245"/>
    </row>
    <row r="45" spans="5:35" ht="24" customHeight="1" x14ac:dyDescent="0.15">
      <c r="E45" s="185" t="s">
        <v>26</v>
      </c>
      <c r="F45" s="186"/>
      <c r="G45" s="186"/>
      <c r="H45" s="186"/>
      <c r="I45" s="187"/>
      <c r="J45" s="55" t="str">
        <f>VLOOKUP($A$5,行動・欠席!$A$5:$T$54,9)</f>
        <v xml:space="preserve"> </v>
      </c>
      <c r="K45" s="185" t="s">
        <v>30</v>
      </c>
      <c r="L45" s="186"/>
      <c r="M45" s="186"/>
      <c r="N45" s="186"/>
      <c r="O45" s="187"/>
      <c r="P45" s="55" t="str">
        <f>VLOOKUP($A$5,行動・欠席!$A$5:$T$54,14)</f>
        <v>○</v>
      </c>
      <c r="R45" s="237" t="s">
        <v>11</v>
      </c>
      <c r="S45" s="119"/>
      <c r="T45" s="120"/>
      <c r="U45" s="240">
        <f>VLOOKUP($A$5,行動・欠席!$A$5:$T$54,19)</f>
        <v>0</v>
      </c>
      <c r="V45" s="241"/>
      <c r="W45" s="241"/>
      <c r="X45" s="242"/>
      <c r="Y45" s="243" t="str">
        <f>VLOOKUP($A$5,行動・欠席!$A$5:$T$54,20)</f>
        <v/>
      </c>
      <c r="Z45" s="244"/>
      <c r="AA45" s="244"/>
      <c r="AB45" s="244"/>
      <c r="AC45" s="244"/>
      <c r="AD45" s="245"/>
    </row>
    <row r="46" spans="5:35" ht="24" customHeight="1" x14ac:dyDescent="0.15"/>
    <row r="47" spans="5:35" ht="24" customHeight="1" x14ac:dyDescent="0.15">
      <c r="E47" s="254" t="s">
        <v>51</v>
      </c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5"/>
      <c r="AB47" s="32"/>
      <c r="AC47" s="255" t="s">
        <v>41</v>
      </c>
      <c r="AD47" s="256"/>
      <c r="AE47" s="256"/>
      <c r="AF47" s="256"/>
      <c r="AG47" s="256"/>
      <c r="AH47" s="256"/>
      <c r="AI47" s="257"/>
    </row>
    <row r="48" spans="5:35" ht="24" customHeight="1" x14ac:dyDescent="0.15">
      <c r="E48" s="188" t="str">
        <f>VLOOKUP($A$5,所見!$A$6:$H$55,8)</f>
        <v>(1)　○○　……。
(6)　○○　……。</v>
      </c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4"/>
      <c r="AB48" s="31"/>
      <c r="AC48" s="258"/>
      <c r="AD48" s="192"/>
      <c r="AE48" s="192"/>
      <c r="AF48" s="192"/>
      <c r="AG48" s="192"/>
      <c r="AH48" s="192"/>
      <c r="AI48" s="259"/>
    </row>
    <row r="49" spans="5:35" ht="24" customHeight="1" x14ac:dyDescent="0.15">
      <c r="E49" s="265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7"/>
      <c r="AB49" s="31"/>
      <c r="AC49" s="260"/>
      <c r="AD49" s="261"/>
      <c r="AE49" s="261"/>
      <c r="AF49" s="261"/>
      <c r="AG49" s="261"/>
      <c r="AH49" s="261"/>
      <c r="AI49" s="262"/>
    </row>
    <row r="50" spans="5:35" ht="83.25" customHeight="1" x14ac:dyDescent="0.15">
      <c r="E50" s="268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V50" s="269"/>
      <c r="W50" s="269"/>
      <c r="X50" s="269"/>
      <c r="Y50" s="269"/>
      <c r="Z50" s="269"/>
      <c r="AA50" s="270"/>
      <c r="AB50" s="31"/>
      <c r="AC50" s="31"/>
      <c r="AD50" s="31"/>
    </row>
    <row r="51" spans="5:35" ht="18.75" customHeight="1" x14ac:dyDescent="0.15"/>
    <row r="52" spans="5:35" ht="21.75" customHeight="1" x14ac:dyDescent="0.15"/>
    <row r="53" spans="5:35" ht="21.75" customHeight="1" x14ac:dyDescent="0.15"/>
    <row r="54" spans="5:35" ht="21.75" customHeight="1" x14ac:dyDescent="0.15"/>
    <row r="55" spans="5:35" ht="18" customHeight="1" x14ac:dyDescent="0.15"/>
    <row r="56" spans="5:35" ht="18" customHeight="1" x14ac:dyDescent="0.15"/>
    <row r="57" spans="5:35" ht="18" customHeight="1" x14ac:dyDescent="0.15"/>
    <row r="58" spans="5:35" ht="18" customHeight="1" x14ac:dyDescent="0.15"/>
    <row r="59" spans="5:35" ht="18" customHeight="1" x14ac:dyDescent="0.15"/>
    <row r="60" spans="5:35" ht="18" customHeight="1" x14ac:dyDescent="0.15"/>
    <row r="61" spans="5:35" ht="18" customHeight="1" x14ac:dyDescent="0.15"/>
    <row r="62" spans="5:35" ht="18" customHeight="1" x14ac:dyDescent="0.15"/>
    <row r="63" spans="5:35" ht="18" customHeight="1" x14ac:dyDescent="0.15"/>
    <row r="64" spans="5:35" ht="18" customHeight="1" x14ac:dyDescent="0.15"/>
    <row r="65" ht="18" customHeight="1" x14ac:dyDescent="0.15"/>
  </sheetData>
  <mergeCells count="97">
    <mergeCell ref="O30:P30"/>
    <mergeCell ref="M31:N31"/>
    <mergeCell ref="O31:P31"/>
    <mergeCell ref="M24:N24"/>
    <mergeCell ref="O24:P24"/>
    <mergeCell ref="M25:N25"/>
    <mergeCell ref="O25:P25"/>
    <mergeCell ref="M26:N26"/>
    <mergeCell ref="O29:P29"/>
    <mergeCell ref="E47:AA47"/>
    <mergeCell ref="AC47:AI49"/>
    <mergeCell ref="E48:AA50"/>
    <mergeCell ref="M21:N21"/>
    <mergeCell ref="O21:P21"/>
    <mergeCell ref="M22:N22"/>
    <mergeCell ref="O22:P22"/>
    <mergeCell ref="M23:N23"/>
    <mergeCell ref="O23:P23"/>
    <mergeCell ref="M30:N30"/>
    <mergeCell ref="E44:I44"/>
    <mergeCell ref="K44:O44"/>
    <mergeCell ref="R44:T44"/>
    <mergeCell ref="U44:X44"/>
    <mergeCell ref="Y44:AD44"/>
    <mergeCell ref="E45:I45"/>
    <mergeCell ref="K45:O45"/>
    <mergeCell ref="R45:T45"/>
    <mergeCell ref="U45:X45"/>
    <mergeCell ref="Y45:AD45"/>
    <mergeCell ref="R41:T41"/>
    <mergeCell ref="U41:X42"/>
    <mergeCell ref="Y41:AD42"/>
    <mergeCell ref="R42:T42"/>
    <mergeCell ref="E43:I43"/>
    <mergeCell ref="K43:O43"/>
    <mergeCell ref="R43:T43"/>
    <mergeCell ref="U43:X43"/>
    <mergeCell ref="Y43:AD43"/>
    <mergeCell ref="E39:P39"/>
    <mergeCell ref="E40:I40"/>
    <mergeCell ref="K40:O40"/>
    <mergeCell ref="E41:I42"/>
    <mergeCell ref="J41:J42"/>
    <mergeCell ref="K41:O42"/>
    <mergeCell ref="P41:P42"/>
    <mergeCell ref="E31:H31"/>
    <mergeCell ref="R32:AD33"/>
    <mergeCell ref="E33:P33"/>
    <mergeCell ref="E34:P37"/>
    <mergeCell ref="R34:AD38"/>
    <mergeCell ref="E21:H21"/>
    <mergeCell ref="R21:AD30"/>
    <mergeCell ref="E22:H22"/>
    <mergeCell ref="E23:H23"/>
    <mergeCell ref="E24:H24"/>
    <mergeCell ref="E25:H25"/>
    <mergeCell ref="E26:H26"/>
    <mergeCell ref="E27:H27"/>
    <mergeCell ref="M27:N27"/>
    <mergeCell ref="O27:P27"/>
    <mergeCell ref="O26:P26"/>
    <mergeCell ref="E28:H28"/>
    <mergeCell ref="E29:H29"/>
    <mergeCell ref="E30:H30"/>
    <mergeCell ref="M28:N28"/>
    <mergeCell ref="O28:P28"/>
    <mergeCell ref="AA17:AB17"/>
    <mergeCell ref="I19:I20"/>
    <mergeCell ref="J19:J20"/>
    <mergeCell ref="K19:K20"/>
    <mergeCell ref="M29:N29"/>
    <mergeCell ref="L19:P20"/>
    <mergeCell ref="R18:AD20"/>
    <mergeCell ref="E10:F12"/>
    <mergeCell ref="Q11:T12"/>
    <mergeCell ref="U11:AC12"/>
    <mergeCell ref="M13:O15"/>
    <mergeCell ref="Q13:T14"/>
    <mergeCell ref="U13:AB14"/>
    <mergeCell ref="AC13:AC14"/>
    <mergeCell ref="E14:F14"/>
    <mergeCell ref="AF2:AI8"/>
    <mergeCell ref="E6:F6"/>
    <mergeCell ref="M6:M9"/>
    <mergeCell ref="N6:O9"/>
    <mergeCell ref="E7:F7"/>
    <mergeCell ref="E8:F8"/>
    <mergeCell ref="R9:S9"/>
    <mergeCell ref="V9:W9"/>
    <mergeCell ref="G6:L6"/>
    <mergeCell ref="G7:L9"/>
    <mergeCell ref="E1:L1"/>
    <mergeCell ref="R1:V1"/>
    <mergeCell ref="Y1:Y5"/>
    <mergeCell ref="E2:K4"/>
    <mergeCell ref="R2:S5"/>
    <mergeCell ref="T2:V5"/>
  </mergeCells>
  <phoneticPr fontId="1"/>
  <pageMargins left="0.6692913385826772" right="0.19685039370078741" top="0.6692913385826772" bottom="0.47244094488188981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Z50"/>
  <sheetViews>
    <sheetView topLeftCell="B4" zoomScaleNormal="100" workbookViewId="0">
      <pane xSplit="8" ySplit="2" topLeftCell="J6" activePane="bottomRight" state="frozen"/>
      <selection activeCell="B4" sqref="B4"/>
      <selection pane="topRight" activeCell="J4" sqref="J4"/>
      <selection pane="bottomLeft" activeCell="B6" sqref="B6"/>
      <selection pane="bottomRight" activeCell="J7" sqref="J7"/>
    </sheetView>
  </sheetViews>
  <sheetFormatPr defaultRowHeight="13.5" x14ac:dyDescent="0.15"/>
  <cols>
    <col min="1" max="3" width="6" customWidth="1"/>
    <col min="4" max="4" width="13.625" customWidth="1"/>
    <col min="5" max="5" width="16.5" customWidth="1"/>
    <col min="6" max="6" width="5.25" customWidth="1"/>
    <col min="7" max="11" width="4.875" customWidth="1"/>
    <col min="13" max="13" width="20.75" customWidth="1"/>
    <col min="14" max="14" width="13.5" customWidth="1"/>
  </cols>
  <sheetData>
    <row r="4" spans="1:26" s="79" customFormat="1" x14ac:dyDescent="0.15">
      <c r="A4" s="76"/>
      <c r="B4" s="77" t="s">
        <v>66</v>
      </c>
      <c r="C4" s="77" t="s">
        <v>67</v>
      </c>
      <c r="D4" s="77" t="s">
        <v>1</v>
      </c>
      <c r="E4" s="77" t="s">
        <v>2</v>
      </c>
      <c r="F4" s="77" t="s">
        <v>68</v>
      </c>
      <c r="G4" s="283" t="s">
        <v>3</v>
      </c>
      <c r="H4" s="284"/>
      <c r="I4" s="285"/>
      <c r="J4" s="283" t="s">
        <v>69</v>
      </c>
      <c r="K4" s="284"/>
      <c r="L4" s="285"/>
      <c r="M4" s="283" t="s">
        <v>70</v>
      </c>
      <c r="N4" s="285"/>
      <c r="O4" s="78" t="s">
        <v>111</v>
      </c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s="79" customFormat="1" x14ac:dyDescent="0.15">
      <c r="A5" s="80"/>
      <c r="B5" s="81"/>
      <c r="C5" s="81"/>
      <c r="D5" s="81"/>
      <c r="E5" s="81"/>
      <c r="F5" s="81"/>
      <c r="G5" s="82" t="s">
        <v>5</v>
      </c>
      <c r="H5" s="82" t="s">
        <v>6</v>
      </c>
      <c r="I5" s="82" t="s">
        <v>32</v>
      </c>
      <c r="J5" s="82" t="s">
        <v>5</v>
      </c>
      <c r="K5" s="82" t="s">
        <v>6</v>
      </c>
      <c r="L5" s="83" t="s">
        <v>71</v>
      </c>
      <c r="M5" s="82" t="s">
        <v>72</v>
      </c>
      <c r="N5" s="82" t="s">
        <v>73</v>
      </c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x14ac:dyDescent="0.15">
      <c r="A6" s="13">
        <f>100*B6+C6</f>
        <v>101</v>
      </c>
      <c r="B6" s="13">
        <v>1</v>
      </c>
      <c r="C6" s="13">
        <v>1</v>
      </c>
      <c r="D6" s="98" t="s">
        <v>102</v>
      </c>
      <c r="E6" s="98" t="s">
        <v>103</v>
      </c>
      <c r="F6" s="98" t="s">
        <v>104</v>
      </c>
      <c r="G6" s="98" t="s">
        <v>100</v>
      </c>
      <c r="H6" s="98" t="s">
        <v>64</v>
      </c>
      <c r="I6" s="98" t="s">
        <v>100</v>
      </c>
      <c r="J6" s="98">
        <v>7</v>
      </c>
      <c r="K6" s="98">
        <v>3</v>
      </c>
      <c r="L6" s="98" t="s">
        <v>74</v>
      </c>
      <c r="M6" s="98" t="s">
        <v>75</v>
      </c>
      <c r="N6" s="98" t="s">
        <v>105</v>
      </c>
    </row>
    <row r="7" spans="1:26" x14ac:dyDescent="0.15">
      <c r="A7" s="13">
        <f t="shared" ref="A7:A50" si="0">100*B7+C7</f>
        <v>102</v>
      </c>
      <c r="B7" s="13">
        <v>1</v>
      </c>
      <c r="C7" s="13">
        <v>2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26" x14ac:dyDescent="0.15">
      <c r="A8" s="13">
        <f t="shared" si="0"/>
        <v>103</v>
      </c>
      <c r="B8" s="13">
        <v>1</v>
      </c>
      <c r="C8" s="13">
        <v>3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1:26" x14ac:dyDescent="0.15">
      <c r="A9" s="13">
        <f t="shared" si="0"/>
        <v>104</v>
      </c>
      <c r="B9" s="13">
        <v>1</v>
      </c>
      <c r="C9" s="13">
        <v>4</v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1:26" x14ac:dyDescent="0.15">
      <c r="A10" s="13">
        <f t="shared" si="0"/>
        <v>105</v>
      </c>
      <c r="B10" s="13">
        <v>1</v>
      </c>
      <c r="C10" s="13">
        <v>5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1:26" x14ac:dyDescent="0.15">
      <c r="A11" s="13">
        <f t="shared" si="0"/>
        <v>106</v>
      </c>
      <c r="B11" s="13">
        <v>1</v>
      </c>
      <c r="C11" s="13">
        <v>6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</row>
    <row r="12" spans="1:26" x14ac:dyDescent="0.15">
      <c r="A12" s="13">
        <f t="shared" si="0"/>
        <v>107</v>
      </c>
      <c r="B12" s="13">
        <v>1</v>
      </c>
      <c r="C12" s="13">
        <v>7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</row>
    <row r="13" spans="1:26" x14ac:dyDescent="0.15">
      <c r="A13" s="13">
        <f t="shared" si="0"/>
        <v>108</v>
      </c>
      <c r="B13" s="13">
        <v>1</v>
      </c>
      <c r="C13" s="13">
        <v>8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</row>
    <row r="14" spans="1:26" x14ac:dyDescent="0.15">
      <c r="A14" s="13">
        <f t="shared" si="0"/>
        <v>109</v>
      </c>
      <c r="B14" s="13">
        <v>1</v>
      </c>
      <c r="C14" s="13">
        <v>9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</row>
    <row r="15" spans="1:26" x14ac:dyDescent="0.15">
      <c r="A15" s="13">
        <f t="shared" si="0"/>
        <v>110</v>
      </c>
      <c r="B15" s="13">
        <v>1</v>
      </c>
      <c r="C15" s="13">
        <v>10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6" spans="1:26" x14ac:dyDescent="0.15">
      <c r="A16" s="13">
        <f t="shared" si="0"/>
        <v>111</v>
      </c>
      <c r="B16" s="13">
        <v>1</v>
      </c>
      <c r="C16" s="13">
        <v>11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</row>
    <row r="17" spans="1:14" x14ac:dyDescent="0.15">
      <c r="A17" s="13">
        <f t="shared" si="0"/>
        <v>112</v>
      </c>
      <c r="B17" s="13">
        <v>1</v>
      </c>
      <c r="C17" s="13">
        <v>12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</row>
    <row r="18" spans="1:14" x14ac:dyDescent="0.15">
      <c r="A18" s="13">
        <f t="shared" si="0"/>
        <v>113</v>
      </c>
      <c r="B18" s="13">
        <v>1</v>
      </c>
      <c r="C18" s="13">
        <v>13</v>
      </c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</row>
    <row r="19" spans="1:14" x14ac:dyDescent="0.15">
      <c r="A19" s="13">
        <f t="shared" si="0"/>
        <v>114</v>
      </c>
      <c r="B19" s="13">
        <v>1</v>
      </c>
      <c r="C19" s="13">
        <v>14</v>
      </c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</row>
    <row r="20" spans="1:14" x14ac:dyDescent="0.15">
      <c r="A20" s="13">
        <f t="shared" si="0"/>
        <v>115</v>
      </c>
      <c r="B20" s="13">
        <v>1</v>
      </c>
      <c r="C20" s="13">
        <v>15</v>
      </c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</row>
    <row r="21" spans="1:14" x14ac:dyDescent="0.15">
      <c r="A21" s="13">
        <f t="shared" si="0"/>
        <v>116</v>
      </c>
      <c r="B21" s="13">
        <v>1</v>
      </c>
      <c r="C21" s="13">
        <v>16</v>
      </c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</row>
    <row r="22" spans="1:14" x14ac:dyDescent="0.15">
      <c r="A22" s="13">
        <f t="shared" si="0"/>
        <v>117</v>
      </c>
      <c r="B22" s="13">
        <v>1</v>
      </c>
      <c r="C22" s="13">
        <v>17</v>
      </c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</row>
    <row r="23" spans="1:14" x14ac:dyDescent="0.15">
      <c r="A23" s="13">
        <f t="shared" si="0"/>
        <v>118</v>
      </c>
      <c r="B23" s="13">
        <v>1</v>
      </c>
      <c r="C23" s="13">
        <v>18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</row>
    <row r="24" spans="1:14" x14ac:dyDescent="0.15">
      <c r="A24" s="13">
        <f t="shared" si="0"/>
        <v>119</v>
      </c>
      <c r="B24" s="13">
        <v>1</v>
      </c>
      <c r="C24" s="13">
        <v>19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  <row r="25" spans="1:14" x14ac:dyDescent="0.15">
      <c r="A25" s="13">
        <f t="shared" si="0"/>
        <v>120</v>
      </c>
      <c r="B25" s="13">
        <v>1</v>
      </c>
      <c r="C25" s="13">
        <v>20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</row>
    <row r="26" spans="1:14" x14ac:dyDescent="0.15">
      <c r="A26" s="13">
        <f t="shared" si="0"/>
        <v>121</v>
      </c>
      <c r="B26" s="13">
        <v>1</v>
      </c>
      <c r="C26" s="13">
        <v>21</v>
      </c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</row>
    <row r="27" spans="1:14" x14ac:dyDescent="0.15">
      <c r="A27" s="13">
        <f t="shared" si="0"/>
        <v>122</v>
      </c>
      <c r="B27" s="13">
        <v>1</v>
      </c>
      <c r="C27" s="13">
        <v>22</v>
      </c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</row>
    <row r="28" spans="1:14" x14ac:dyDescent="0.15">
      <c r="A28" s="13">
        <f t="shared" si="0"/>
        <v>123</v>
      </c>
      <c r="B28" s="13">
        <v>1</v>
      </c>
      <c r="C28" s="13">
        <v>23</v>
      </c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</row>
    <row r="29" spans="1:14" x14ac:dyDescent="0.15">
      <c r="A29" s="13">
        <f t="shared" si="0"/>
        <v>124</v>
      </c>
      <c r="B29" s="13">
        <v>1</v>
      </c>
      <c r="C29" s="13">
        <v>24</v>
      </c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</row>
    <row r="30" spans="1:14" x14ac:dyDescent="0.15">
      <c r="A30" s="13">
        <f t="shared" si="0"/>
        <v>125</v>
      </c>
      <c r="B30" s="13">
        <v>1</v>
      </c>
      <c r="C30" s="13">
        <v>25</v>
      </c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</row>
    <row r="31" spans="1:14" x14ac:dyDescent="0.15">
      <c r="A31" s="13">
        <f t="shared" si="0"/>
        <v>126</v>
      </c>
      <c r="B31" s="13">
        <v>1</v>
      </c>
      <c r="C31" s="13">
        <v>26</v>
      </c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</row>
    <row r="32" spans="1:14" x14ac:dyDescent="0.15">
      <c r="A32" s="13">
        <f t="shared" si="0"/>
        <v>127</v>
      </c>
      <c r="B32" s="13">
        <v>1</v>
      </c>
      <c r="C32" s="13">
        <v>27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</row>
    <row r="33" spans="1:14" x14ac:dyDescent="0.15">
      <c r="A33" s="13">
        <f t="shared" si="0"/>
        <v>128</v>
      </c>
      <c r="B33" s="13">
        <v>1</v>
      </c>
      <c r="C33" s="13">
        <v>28</v>
      </c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1:14" x14ac:dyDescent="0.15">
      <c r="A34" s="13">
        <f t="shared" si="0"/>
        <v>129</v>
      </c>
      <c r="B34" s="13">
        <v>1</v>
      </c>
      <c r="C34" s="13">
        <v>29</v>
      </c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</row>
    <row r="35" spans="1:14" x14ac:dyDescent="0.15">
      <c r="A35" s="13">
        <f t="shared" si="0"/>
        <v>130</v>
      </c>
      <c r="B35" s="13">
        <v>1</v>
      </c>
      <c r="C35" s="13">
        <v>30</v>
      </c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</row>
    <row r="36" spans="1:14" x14ac:dyDescent="0.15">
      <c r="A36" s="13">
        <f t="shared" si="0"/>
        <v>131</v>
      </c>
      <c r="B36" s="13">
        <v>1</v>
      </c>
      <c r="C36" s="13">
        <v>31</v>
      </c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</row>
    <row r="37" spans="1:14" x14ac:dyDescent="0.15">
      <c r="A37" s="13">
        <f t="shared" si="0"/>
        <v>132</v>
      </c>
      <c r="B37" s="13">
        <v>1</v>
      </c>
      <c r="C37" s="13">
        <v>32</v>
      </c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</row>
    <row r="38" spans="1:14" x14ac:dyDescent="0.15">
      <c r="A38" s="13">
        <f t="shared" si="0"/>
        <v>133</v>
      </c>
      <c r="B38" s="13">
        <v>1</v>
      </c>
      <c r="C38" s="13">
        <v>33</v>
      </c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</row>
    <row r="39" spans="1:14" x14ac:dyDescent="0.15">
      <c r="A39" s="13">
        <f t="shared" si="0"/>
        <v>134</v>
      </c>
      <c r="B39" s="13">
        <v>1</v>
      </c>
      <c r="C39" s="13">
        <v>34</v>
      </c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</row>
    <row r="40" spans="1:14" x14ac:dyDescent="0.15">
      <c r="A40" s="13">
        <f t="shared" si="0"/>
        <v>135</v>
      </c>
      <c r="B40" s="13">
        <v>1</v>
      </c>
      <c r="C40" s="13">
        <v>35</v>
      </c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</row>
    <row r="41" spans="1:14" x14ac:dyDescent="0.15">
      <c r="A41" s="13">
        <f t="shared" si="0"/>
        <v>136</v>
      </c>
      <c r="B41" s="13">
        <v>1</v>
      </c>
      <c r="C41" s="13">
        <v>36</v>
      </c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</row>
    <row r="42" spans="1:14" x14ac:dyDescent="0.15">
      <c r="A42" s="13">
        <f t="shared" si="0"/>
        <v>137</v>
      </c>
      <c r="B42" s="13">
        <v>1</v>
      </c>
      <c r="C42" s="13">
        <v>37</v>
      </c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</row>
    <row r="43" spans="1:14" x14ac:dyDescent="0.15">
      <c r="A43" s="13">
        <f t="shared" si="0"/>
        <v>138</v>
      </c>
      <c r="B43" s="13">
        <v>1</v>
      </c>
      <c r="C43" s="13">
        <v>38</v>
      </c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  <row r="44" spans="1:14" x14ac:dyDescent="0.15">
      <c r="A44" s="13">
        <f t="shared" si="0"/>
        <v>139</v>
      </c>
      <c r="B44" s="13">
        <v>1</v>
      </c>
      <c r="C44" s="13">
        <v>39</v>
      </c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</row>
    <row r="45" spans="1:14" x14ac:dyDescent="0.15">
      <c r="A45" s="13">
        <f t="shared" si="0"/>
        <v>140</v>
      </c>
      <c r="B45" s="13">
        <v>1</v>
      </c>
      <c r="C45" s="13">
        <v>40</v>
      </c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</row>
    <row r="46" spans="1:14" x14ac:dyDescent="0.15">
      <c r="A46" s="13">
        <f t="shared" si="0"/>
        <v>141</v>
      </c>
      <c r="B46" s="13">
        <v>1</v>
      </c>
      <c r="C46" s="13">
        <v>41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x14ac:dyDescent="0.15">
      <c r="A47" s="13">
        <f t="shared" si="0"/>
        <v>142</v>
      </c>
      <c r="B47" s="13">
        <v>1</v>
      </c>
      <c r="C47" s="13">
        <v>42</v>
      </c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1:14" x14ac:dyDescent="0.15">
      <c r="A48" s="13">
        <f t="shared" si="0"/>
        <v>143</v>
      </c>
      <c r="B48" s="13">
        <v>1</v>
      </c>
      <c r="C48" s="13">
        <v>43</v>
      </c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</row>
    <row r="49" spans="1:14" x14ac:dyDescent="0.15">
      <c r="A49" s="13">
        <f t="shared" si="0"/>
        <v>144</v>
      </c>
      <c r="B49" s="13">
        <v>1</v>
      </c>
      <c r="C49" s="13">
        <v>44</v>
      </c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</row>
    <row r="50" spans="1:14" x14ac:dyDescent="0.15">
      <c r="A50" s="13">
        <f t="shared" si="0"/>
        <v>145</v>
      </c>
      <c r="B50" s="13">
        <v>1</v>
      </c>
      <c r="C50" s="13">
        <v>45</v>
      </c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</row>
  </sheetData>
  <sheetProtection sheet="1"/>
  <mergeCells count="3">
    <mergeCell ref="G4:I4"/>
    <mergeCell ref="J4:L4"/>
    <mergeCell ref="M4:N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AP50"/>
  <sheetViews>
    <sheetView topLeftCell="B3" zoomScaleNormal="100" workbookViewId="0">
      <pane xSplit="3" ySplit="3" topLeftCell="F6" activePane="bottomRight" state="frozen"/>
      <selection activeCell="B3" sqref="B3"/>
      <selection pane="topRight" activeCell="E3" sqref="E3"/>
      <selection pane="bottomLeft" activeCell="B6" sqref="B6"/>
      <selection pane="bottomRight" activeCell="Y23" sqref="Y23"/>
    </sheetView>
  </sheetViews>
  <sheetFormatPr defaultRowHeight="13.5" x14ac:dyDescent="0.15"/>
  <cols>
    <col min="1" max="3" width="6" customWidth="1"/>
    <col min="4" max="4" width="13.625" customWidth="1"/>
    <col min="5" max="31" width="6.5" customWidth="1"/>
  </cols>
  <sheetData>
    <row r="3" spans="1:42" s="79" customFormat="1" x14ac:dyDescent="0.15">
      <c r="A3" s="77"/>
      <c r="B3" s="77" t="s">
        <v>66</v>
      </c>
      <c r="C3" s="77" t="s">
        <v>67</v>
      </c>
      <c r="D3" s="77" t="s">
        <v>1</v>
      </c>
      <c r="E3" s="283" t="s">
        <v>76</v>
      </c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5"/>
      <c r="AF3" s="23" t="s">
        <v>111</v>
      </c>
      <c r="AG3" s="78"/>
      <c r="AH3" s="78"/>
      <c r="AI3" s="78"/>
      <c r="AJ3" s="78"/>
      <c r="AK3" s="78"/>
      <c r="AL3" s="78"/>
      <c r="AM3" s="78"/>
      <c r="AN3" s="78"/>
      <c r="AO3" s="78"/>
      <c r="AP3" s="78"/>
    </row>
    <row r="4" spans="1:42" s="79" customFormat="1" x14ac:dyDescent="0.15">
      <c r="A4" s="286"/>
      <c r="B4" s="84"/>
      <c r="C4" s="84"/>
      <c r="D4" s="84"/>
      <c r="E4" s="283" t="s">
        <v>77</v>
      </c>
      <c r="F4" s="284"/>
      <c r="G4" s="284"/>
      <c r="H4" s="284"/>
      <c r="I4" s="284"/>
      <c r="J4" s="284"/>
      <c r="K4" s="284"/>
      <c r="L4" s="284"/>
      <c r="M4" s="285"/>
      <c r="N4" s="283" t="s">
        <v>78</v>
      </c>
      <c r="O4" s="284"/>
      <c r="P4" s="284"/>
      <c r="Q4" s="284"/>
      <c r="R4" s="284"/>
      <c r="S4" s="284"/>
      <c r="T4" s="284"/>
      <c r="U4" s="284"/>
      <c r="V4" s="285"/>
      <c r="W4" s="283" t="s">
        <v>79</v>
      </c>
      <c r="X4" s="284"/>
      <c r="Y4" s="284"/>
      <c r="Z4" s="284"/>
      <c r="AA4" s="284"/>
      <c r="AB4" s="284"/>
      <c r="AC4" s="284"/>
      <c r="AD4" s="284"/>
      <c r="AE4" s="285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</row>
    <row r="5" spans="1:42" s="79" customFormat="1" ht="27" customHeight="1" x14ac:dyDescent="0.15">
      <c r="A5" s="287"/>
      <c r="B5" s="81"/>
      <c r="C5" s="81"/>
      <c r="D5" s="81"/>
      <c r="E5" s="85" t="s">
        <v>12</v>
      </c>
      <c r="F5" s="85" t="s">
        <v>15</v>
      </c>
      <c r="G5" s="85" t="s">
        <v>13</v>
      </c>
      <c r="H5" s="85" t="s">
        <v>16</v>
      </c>
      <c r="I5" s="85" t="s">
        <v>17</v>
      </c>
      <c r="J5" s="85" t="s">
        <v>18</v>
      </c>
      <c r="K5" s="85" t="s">
        <v>80</v>
      </c>
      <c r="L5" s="85" t="s">
        <v>81</v>
      </c>
      <c r="M5" s="85" t="s">
        <v>14</v>
      </c>
      <c r="N5" s="85" t="s">
        <v>12</v>
      </c>
      <c r="O5" s="85" t="s">
        <v>15</v>
      </c>
      <c r="P5" s="85" t="s">
        <v>13</v>
      </c>
      <c r="Q5" s="85" t="s">
        <v>16</v>
      </c>
      <c r="R5" s="85" t="s">
        <v>17</v>
      </c>
      <c r="S5" s="85" t="s">
        <v>18</v>
      </c>
      <c r="T5" s="85" t="s">
        <v>80</v>
      </c>
      <c r="U5" s="85" t="s">
        <v>81</v>
      </c>
      <c r="V5" s="85" t="s">
        <v>14</v>
      </c>
      <c r="W5" s="85" t="s">
        <v>12</v>
      </c>
      <c r="X5" s="85" t="s">
        <v>15</v>
      </c>
      <c r="Y5" s="85" t="s">
        <v>13</v>
      </c>
      <c r="Z5" s="85" t="s">
        <v>16</v>
      </c>
      <c r="AA5" s="85" t="s">
        <v>17</v>
      </c>
      <c r="AB5" s="85" t="s">
        <v>18</v>
      </c>
      <c r="AC5" s="85" t="s">
        <v>80</v>
      </c>
      <c r="AD5" s="85" t="s">
        <v>81</v>
      </c>
      <c r="AE5" s="85" t="s">
        <v>14</v>
      </c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</row>
    <row r="6" spans="1:42" x14ac:dyDescent="0.15">
      <c r="A6" s="13">
        <f>100*B6+C6</f>
        <v>101</v>
      </c>
      <c r="B6" s="86">
        <f>基本属性!B6</f>
        <v>1</v>
      </c>
      <c r="C6" s="86">
        <f>基本属性!C6</f>
        <v>1</v>
      </c>
      <c r="D6" s="86" t="str">
        <f>基本属性!D6</f>
        <v>□□　□□</v>
      </c>
      <c r="E6" s="98">
        <v>5</v>
      </c>
      <c r="F6" s="98">
        <v>4</v>
      </c>
      <c r="G6" s="98">
        <v>3</v>
      </c>
      <c r="H6" s="98">
        <v>2</v>
      </c>
      <c r="I6" s="98">
        <v>4</v>
      </c>
      <c r="J6" s="98">
        <v>5</v>
      </c>
      <c r="K6" s="98">
        <v>4</v>
      </c>
      <c r="L6" s="98">
        <v>3</v>
      </c>
      <c r="M6" s="98">
        <v>3</v>
      </c>
      <c r="N6" s="98">
        <v>4</v>
      </c>
      <c r="O6" s="98">
        <v>5</v>
      </c>
      <c r="P6" s="98">
        <v>4</v>
      </c>
      <c r="Q6" s="98">
        <v>3</v>
      </c>
      <c r="R6" s="98">
        <v>3</v>
      </c>
      <c r="S6" s="98">
        <v>5</v>
      </c>
      <c r="T6" s="98">
        <v>5</v>
      </c>
      <c r="U6" s="98">
        <v>4</v>
      </c>
      <c r="V6" s="98">
        <v>3</v>
      </c>
      <c r="W6" s="98">
        <v>5</v>
      </c>
      <c r="X6" s="98">
        <v>4</v>
      </c>
      <c r="Y6" s="98">
        <v>3</v>
      </c>
      <c r="Z6" s="98">
        <v>4</v>
      </c>
      <c r="AA6" s="98">
        <v>3</v>
      </c>
      <c r="AB6" s="98">
        <v>5</v>
      </c>
      <c r="AC6" s="98">
        <v>4</v>
      </c>
      <c r="AD6" s="98">
        <v>5</v>
      </c>
      <c r="AE6" s="98">
        <v>4</v>
      </c>
    </row>
    <row r="7" spans="1:42" x14ac:dyDescent="0.15">
      <c r="A7" s="13">
        <f t="shared" ref="A7:A50" si="0">100*B7+C7</f>
        <v>102</v>
      </c>
      <c r="B7" s="86">
        <f>基本属性!B7</f>
        <v>1</v>
      </c>
      <c r="C7" s="86">
        <f>基本属性!C7</f>
        <v>2</v>
      </c>
      <c r="D7" s="86">
        <f>基本属性!D7</f>
        <v>0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</row>
    <row r="8" spans="1:42" x14ac:dyDescent="0.15">
      <c r="A8" s="13">
        <f t="shared" si="0"/>
        <v>103</v>
      </c>
      <c r="B8" s="86">
        <f>基本属性!B8</f>
        <v>1</v>
      </c>
      <c r="C8" s="86">
        <f>基本属性!C8</f>
        <v>3</v>
      </c>
      <c r="D8" s="86">
        <f>基本属性!D8</f>
        <v>0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</row>
    <row r="9" spans="1:42" x14ac:dyDescent="0.15">
      <c r="A9" s="13">
        <f t="shared" si="0"/>
        <v>104</v>
      </c>
      <c r="B9" s="86">
        <f>基本属性!B9</f>
        <v>1</v>
      </c>
      <c r="C9" s="86">
        <f>基本属性!C9</f>
        <v>4</v>
      </c>
      <c r="D9" s="86">
        <f>基本属性!D9</f>
        <v>0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</row>
    <row r="10" spans="1:42" x14ac:dyDescent="0.15">
      <c r="A10" s="13">
        <f t="shared" si="0"/>
        <v>105</v>
      </c>
      <c r="B10" s="86">
        <f>基本属性!B10</f>
        <v>1</v>
      </c>
      <c r="C10" s="86">
        <f>基本属性!C10</f>
        <v>5</v>
      </c>
      <c r="D10" s="86">
        <f>基本属性!D10</f>
        <v>0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</row>
    <row r="11" spans="1:42" x14ac:dyDescent="0.15">
      <c r="A11" s="13">
        <f t="shared" si="0"/>
        <v>106</v>
      </c>
      <c r="B11" s="86">
        <f>基本属性!B11</f>
        <v>1</v>
      </c>
      <c r="C11" s="86">
        <f>基本属性!C11</f>
        <v>6</v>
      </c>
      <c r="D11" s="86">
        <f>基本属性!D11</f>
        <v>0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</row>
    <row r="12" spans="1:42" x14ac:dyDescent="0.15">
      <c r="A12" s="13">
        <f t="shared" si="0"/>
        <v>107</v>
      </c>
      <c r="B12" s="86">
        <f>基本属性!B12</f>
        <v>1</v>
      </c>
      <c r="C12" s="86">
        <f>基本属性!C12</f>
        <v>7</v>
      </c>
      <c r="D12" s="86">
        <f>基本属性!D12</f>
        <v>0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</row>
    <row r="13" spans="1:42" x14ac:dyDescent="0.15">
      <c r="A13" s="13">
        <f t="shared" si="0"/>
        <v>108</v>
      </c>
      <c r="B13" s="86">
        <f>基本属性!B13</f>
        <v>1</v>
      </c>
      <c r="C13" s="86">
        <f>基本属性!C13</f>
        <v>8</v>
      </c>
      <c r="D13" s="86">
        <f>基本属性!D13</f>
        <v>0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</row>
    <row r="14" spans="1:42" x14ac:dyDescent="0.15">
      <c r="A14" s="13">
        <f t="shared" si="0"/>
        <v>109</v>
      </c>
      <c r="B14" s="86">
        <f>基本属性!B14</f>
        <v>1</v>
      </c>
      <c r="C14" s="86">
        <f>基本属性!C14</f>
        <v>9</v>
      </c>
      <c r="D14" s="86">
        <f>基本属性!D14</f>
        <v>0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</row>
    <row r="15" spans="1:42" x14ac:dyDescent="0.15">
      <c r="A15" s="13">
        <f t="shared" si="0"/>
        <v>110</v>
      </c>
      <c r="B15" s="86">
        <f>基本属性!B15</f>
        <v>1</v>
      </c>
      <c r="C15" s="86">
        <f>基本属性!C15</f>
        <v>10</v>
      </c>
      <c r="D15" s="86">
        <f>基本属性!D15</f>
        <v>0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</row>
    <row r="16" spans="1:42" x14ac:dyDescent="0.15">
      <c r="A16" s="13">
        <f t="shared" si="0"/>
        <v>111</v>
      </c>
      <c r="B16" s="86">
        <f>基本属性!B16</f>
        <v>1</v>
      </c>
      <c r="C16" s="86">
        <f>基本属性!C16</f>
        <v>11</v>
      </c>
      <c r="D16" s="86">
        <f>基本属性!D16</f>
        <v>0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</row>
    <row r="17" spans="1:31" x14ac:dyDescent="0.15">
      <c r="A17" s="13">
        <f t="shared" si="0"/>
        <v>112</v>
      </c>
      <c r="B17" s="86">
        <f>基本属性!B17</f>
        <v>1</v>
      </c>
      <c r="C17" s="86">
        <f>基本属性!C17</f>
        <v>12</v>
      </c>
      <c r="D17" s="86">
        <f>基本属性!D17</f>
        <v>0</v>
      </c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</row>
    <row r="18" spans="1:31" x14ac:dyDescent="0.15">
      <c r="A18" s="13">
        <f t="shared" si="0"/>
        <v>113</v>
      </c>
      <c r="B18" s="86">
        <f>基本属性!B18</f>
        <v>1</v>
      </c>
      <c r="C18" s="86">
        <f>基本属性!C18</f>
        <v>13</v>
      </c>
      <c r="D18" s="86">
        <f>基本属性!D18</f>
        <v>0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</row>
    <row r="19" spans="1:31" x14ac:dyDescent="0.15">
      <c r="A19" s="13">
        <f t="shared" si="0"/>
        <v>114</v>
      </c>
      <c r="B19" s="86">
        <f>基本属性!B19</f>
        <v>1</v>
      </c>
      <c r="C19" s="86">
        <f>基本属性!C19</f>
        <v>14</v>
      </c>
      <c r="D19" s="86">
        <f>基本属性!D19</f>
        <v>0</v>
      </c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</row>
    <row r="20" spans="1:31" x14ac:dyDescent="0.15">
      <c r="A20" s="13">
        <f t="shared" si="0"/>
        <v>115</v>
      </c>
      <c r="B20" s="86">
        <f>基本属性!B20</f>
        <v>1</v>
      </c>
      <c r="C20" s="86">
        <f>基本属性!C20</f>
        <v>15</v>
      </c>
      <c r="D20" s="86">
        <f>基本属性!D20</f>
        <v>0</v>
      </c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</row>
    <row r="21" spans="1:31" x14ac:dyDescent="0.15">
      <c r="A21" s="13">
        <f t="shared" si="0"/>
        <v>116</v>
      </c>
      <c r="B21" s="86">
        <f>基本属性!B21</f>
        <v>1</v>
      </c>
      <c r="C21" s="86">
        <f>基本属性!C21</f>
        <v>16</v>
      </c>
      <c r="D21" s="86">
        <f>基本属性!D21</f>
        <v>0</v>
      </c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</row>
    <row r="22" spans="1:31" x14ac:dyDescent="0.15">
      <c r="A22" s="13">
        <f t="shared" si="0"/>
        <v>117</v>
      </c>
      <c r="B22" s="86">
        <f>基本属性!B22</f>
        <v>1</v>
      </c>
      <c r="C22" s="86">
        <f>基本属性!C22</f>
        <v>17</v>
      </c>
      <c r="D22" s="86">
        <f>基本属性!D22</f>
        <v>0</v>
      </c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</row>
    <row r="23" spans="1:31" x14ac:dyDescent="0.15">
      <c r="A23" s="13">
        <f t="shared" si="0"/>
        <v>118</v>
      </c>
      <c r="B23" s="86">
        <f>基本属性!B23</f>
        <v>1</v>
      </c>
      <c r="C23" s="86">
        <f>基本属性!C23</f>
        <v>18</v>
      </c>
      <c r="D23" s="86">
        <f>基本属性!D23</f>
        <v>0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</row>
    <row r="24" spans="1:31" x14ac:dyDescent="0.15">
      <c r="A24" s="13">
        <f t="shared" si="0"/>
        <v>119</v>
      </c>
      <c r="B24" s="86">
        <f>基本属性!B24</f>
        <v>1</v>
      </c>
      <c r="C24" s="86">
        <f>基本属性!C24</f>
        <v>19</v>
      </c>
      <c r="D24" s="86">
        <f>基本属性!D24</f>
        <v>0</v>
      </c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</row>
    <row r="25" spans="1:31" x14ac:dyDescent="0.15">
      <c r="A25" s="13">
        <f t="shared" si="0"/>
        <v>120</v>
      </c>
      <c r="B25" s="86">
        <f>基本属性!B25</f>
        <v>1</v>
      </c>
      <c r="C25" s="86">
        <f>基本属性!C25</f>
        <v>20</v>
      </c>
      <c r="D25" s="86">
        <f>基本属性!D25</f>
        <v>0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</row>
    <row r="26" spans="1:31" x14ac:dyDescent="0.15">
      <c r="A26" s="13">
        <f t="shared" si="0"/>
        <v>121</v>
      </c>
      <c r="B26" s="86">
        <f>基本属性!B26</f>
        <v>1</v>
      </c>
      <c r="C26" s="86">
        <f>基本属性!C26</f>
        <v>21</v>
      </c>
      <c r="D26" s="86">
        <f>基本属性!D26</f>
        <v>0</v>
      </c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</row>
    <row r="27" spans="1:31" x14ac:dyDescent="0.15">
      <c r="A27" s="13">
        <f t="shared" si="0"/>
        <v>122</v>
      </c>
      <c r="B27" s="86">
        <f>基本属性!B27</f>
        <v>1</v>
      </c>
      <c r="C27" s="86">
        <f>基本属性!C27</f>
        <v>22</v>
      </c>
      <c r="D27" s="86">
        <f>基本属性!D27</f>
        <v>0</v>
      </c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x14ac:dyDescent="0.15">
      <c r="A28" s="13">
        <f t="shared" si="0"/>
        <v>123</v>
      </c>
      <c r="B28" s="86">
        <f>基本属性!B28</f>
        <v>1</v>
      </c>
      <c r="C28" s="86">
        <f>基本属性!C28</f>
        <v>23</v>
      </c>
      <c r="D28" s="86">
        <f>基本属性!D28</f>
        <v>0</v>
      </c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</row>
    <row r="29" spans="1:31" x14ac:dyDescent="0.15">
      <c r="A29" s="13">
        <f t="shared" si="0"/>
        <v>124</v>
      </c>
      <c r="B29" s="86">
        <f>基本属性!B29</f>
        <v>1</v>
      </c>
      <c r="C29" s="86">
        <f>基本属性!C29</f>
        <v>24</v>
      </c>
      <c r="D29" s="86">
        <f>基本属性!D29</f>
        <v>0</v>
      </c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</row>
    <row r="30" spans="1:31" x14ac:dyDescent="0.15">
      <c r="A30" s="13">
        <f t="shared" si="0"/>
        <v>125</v>
      </c>
      <c r="B30" s="86">
        <f>基本属性!B30</f>
        <v>1</v>
      </c>
      <c r="C30" s="86">
        <f>基本属性!C30</f>
        <v>25</v>
      </c>
      <c r="D30" s="86">
        <f>基本属性!D30</f>
        <v>0</v>
      </c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</row>
    <row r="31" spans="1:31" x14ac:dyDescent="0.15">
      <c r="A31" s="13">
        <f t="shared" si="0"/>
        <v>126</v>
      </c>
      <c r="B31" s="86">
        <f>基本属性!B31</f>
        <v>1</v>
      </c>
      <c r="C31" s="86">
        <f>基本属性!C31</f>
        <v>26</v>
      </c>
      <c r="D31" s="86">
        <f>基本属性!D31</f>
        <v>0</v>
      </c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</row>
    <row r="32" spans="1:31" x14ac:dyDescent="0.15">
      <c r="A32" s="13">
        <f t="shared" si="0"/>
        <v>127</v>
      </c>
      <c r="B32" s="86">
        <f>基本属性!B32</f>
        <v>1</v>
      </c>
      <c r="C32" s="86">
        <f>基本属性!C32</f>
        <v>27</v>
      </c>
      <c r="D32" s="86">
        <f>基本属性!D32</f>
        <v>0</v>
      </c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</row>
    <row r="33" spans="1:31" x14ac:dyDescent="0.15">
      <c r="A33" s="13">
        <f t="shared" si="0"/>
        <v>128</v>
      </c>
      <c r="B33" s="86">
        <f>基本属性!B33</f>
        <v>1</v>
      </c>
      <c r="C33" s="86">
        <f>基本属性!C33</f>
        <v>28</v>
      </c>
      <c r="D33" s="86">
        <f>基本属性!D33</f>
        <v>0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</row>
    <row r="34" spans="1:31" x14ac:dyDescent="0.15">
      <c r="A34" s="13">
        <f t="shared" si="0"/>
        <v>129</v>
      </c>
      <c r="B34" s="86">
        <f>基本属性!B34</f>
        <v>1</v>
      </c>
      <c r="C34" s="86">
        <f>基本属性!C34</f>
        <v>29</v>
      </c>
      <c r="D34" s="86">
        <f>基本属性!D34</f>
        <v>0</v>
      </c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</row>
    <row r="35" spans="1:31" x14ac:dyDescent="0.15">
      <c r="A35" s="13">
        <f t="shared" si="0"/>
        <v>130</v>
      </c>
      <c r="B35" s="86">
        <f>基本属性!B35</f>
        <v>1</v>
      </c>
      <c r="C35" s="86">
        <f>基本属性!C35</f>
        <v>30</v>
      </c>
      <c r="D35" s="86">
        <f>基本属性!D35</f>
        <v>0</v>
      </c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</row>
    <row r="36" spans="1:31" x14ac:dyDescent="0.15">
      <c r="A36" s="13">
        <f t="shared" si="0"/>
        <v>131</v>
      </c>
      <c r="B36" s="86">
        <f>基本属性!B36</f>
        <v>1</v>
      </c>
      <c r="C36" s="86">
        <f>基本属性!C36</f>
        <v>31</v>
      </c>
      <c r="D36" s="86">
        <f>基本属性!D36</f>
        <v>0</v>
      </c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</row>
    <row r="37" spans="1:31" x14ac:dyDescent="0.15">
      <c r="A37" s="13">
        <f t="shared" si="0"/>
        <v>132</v>
      </c>
      <c r="B37" s="86">
        <f>基本属性!B37</f>
        <v>1</v>
      </c>
      <c r="C37" s="86">
        <f>基本属性!C37</f>
        <v>32</v>
      </c>
      <c r="D37" s="86">
        <f>基本属性!D37</f>
        <v>0</v>
      </c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</row>
    <row r="38" spans="1:31" x14ac:dyDescent="0.15">
      <c r="A38" s="13">
        <f t="shared" si="0"/>
        <v>133</v>
      </c>
      <c r="B38" s="86">
        <f>基本属性!B38</f>
        <v>1</v>
      </c>
      <c r="C38" s="86">
        <f>基本属性!C38</f>
        <v>33</v>
      </c>
      <c r="D38" s="86">
        <f>基本属性!D38</f>
        <v>0</v>
      </c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</row>
    <row r="39" spans="1:31" x14ac:dyDescent="0.15">
      <c r="A39" s="13">
        <f t="shared" si="0"/>
        <v>134</v>
      </c>
      <c r="B39" s="86">
        <f>基本属性!B39</f>
        <v>1</v>
      </c>
      <c r="C39" s="86">
        <f>基本属性!C39</f>
        <v>34</v>
      </c>
      <c r="D39" s="86">
        <f>基本属性!D39</f>
        <v>0</v>
      </c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</row>
    <row r="40" spans="1:31" x14ac:dyDescent="0.15">
      <c r="A40" s="13">
        <f t="shared" si="0"/>
        <v>135</v>
      </c>
      <c r="B40" s="86">
        <f>基本属性!B40</f>
        <v>1</v>
      </c>
      <c r="C40" s="86">
        <f>基本属性!C40</f>
        <v>35</v>
      </c>
      <c r="D40" s="86">
        <f>基本属性!D40</f>
        <v>0</v>
      </c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</row>
    <row r="41" spans="1:31" x14ac:dyDescent="0.15">
      <c r="A41" s="13">
        <f t="shared" si="0"/>
        <v>136</v>
      </c>
      <c r="B41" s="86">
        <f>基本属性!B41</f>
        <v>1</v>
      </c>
      <c r="C41" s="86">
        <f>基本属性!C41</f>
        <v>36</v>
      </c>
      <c r="D41" s="86">
        <f>基本属性!D41</f>
        <v>0</v>
      </c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</row>
    <row r="42" spans="1:31" x14ac:dyDescent="0.15">
      <c r="A42" s="13">
        <f t="shared" si="0"/>
        <v>137</v>
      </c>
      <c r="B42" s="86">
        <f>基本属性!B42</f>
        <v>1</v>
      </c>
      <c r="C42" s="86">
        <f>基本属性!C42</f>
        <v>37</v>
      </c>
      <c r="D42" s="86">
        <f>基本属性!D42</f>
        <v>0</v>
      </c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</row>
    <row r="43" spans="1:31" x14ac:dyDescent="0.15">
      <c r="A43" s="13">
        <f t="shared" si="0"/>
        <v>138</v>
      </c>
      <c r="B43" s="86">
        <f>基本属性!B43</f>
        <v>1</v>
      </c>
      <c r="C43" s="86">
        <f>基本属性!C43</f>
        <v>38</v>
      </c>
      <c r="D43" s="86">
        <f>基本属性!D43</f>
        <v>0</v>
      </c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</row>
    <row r="44" spans="1:31" x14ac:dyDescent="0.15">
      <c r="A44" s="13">
        <f t="shared" si="0"/>
        <v>139</v>
      </c>
      <c r="B44" s="86">
        <f>基本属性!B44</f>
        <v>1</v>
      </c>
      <c r="C44" s="86">
        <f>基本属性!C44</f>
        <v>39</v>
      </c>
      <c r="D44" s="86">
        <f>基本属性!D44</f>
        <v>0</v>
      </c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</row>
    <row r="45" spans="1:31" x14ac:dyDescent="0.15">
      <c r="A45" s="13">
        <f t="shared" si="0"/>
        <v>140</v>
      </c>
      <c r="B45" s="86">
        <f>基本属性!B45</f>
        <v>1</v>
      </c>
      <c r="C45" s="86">
        <f>基本属性!C45</f>
        <v>40</v>
      </c>
      <c r="D45" s="86">
        <f>基本属性!D45</f>
        <v>0</v>
      </c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</row>
    <row r="46" spans="1:31" x14ac:dyDescent="0.15">
      <c r="A46" s="13">
        <f t="shared" si="0"/>
        <v>141</v>
      </c>
      <c r="B46" s="86">
        <f>基本属性!B46</f>
        <v>1</v>
      </c>
      <c r="C46" s="86">
        <f>基本属性!C46</f>
        <v>41</v>
      </c>
      <c r="D46" s="86">
        <f>基本属性!D46</f>
        <v>0</v>
      </c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</row>
    <row r="47" spans="1:31" x14ac:dyDescent="0.15">
      <c r="A47" s="13">
        <f t="shared" si="0"/>
        <v>142</v>
      </c>
      <c r="B47" s="86">
        <f>基本属性!B47</f>
        <v>1</v>
      </c>
      <c r="C47" s="86">
        <f>基本属性!C47</f>
        <v>42</v>
      </c>
      <c r="D47" s="86">
        <f>基本属性!D47</f>
        <v>0</v>
      </c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</row>
    <row r="48" spans="1:31" x14ac:dyDescent="0.15">
      <c r="A48" s="13">
        <f t="shared" si="0"/>
        <v>143</v>
      </c>
      <c r="B48" s="86">
        <f>基本属性!B48</f>
        <v>1</v>
      </c>
      <c r="C48" s="86">
        <f>基本属性!C48</f>
        <v>43</v>
      </c>
      <c r="D48" s="86">
        <f>基本属性!D48</f>
        <v>0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</row>
    <row r="49" spans="1:31" x14ac:dyDescent="0.15">
      <c r="A49" s="13">
        <f t="shared" si="0"/>
        <v>144</v>
      </c>
      <c r="B49" s="86">
        <f>基本属性!B49</f>
        <v>1</v>
      </c>
      <c r="C49" s="86">
        <f>基本属性!C49</f>
        <v>44</v>
      </c>
      <c r="D49" s="86">
        <f>基本属性!D49</f>
        <v>0</v>
      </c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</row>
    <row r="50" spans="1:31" x14ac:dyDescent="0.15">
      <c r="A50" s="13">
        <f t="shared" si="0"/>
        <v>145</v>
      </c>
      <c r="B50" s="86">
        <f>基本属性!B50</f>
        <v>1</v>
      </c>
      <c r="C50" s="86">
        <f>基本属性!C50</f>
        <v>45</v>
      </c>
      <c r="D50" s="86">
        <f>基本属性!D50</f>
        <v>0</v>
      </c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</row>
  </sheetData>
  <sheetProtection sheet="1"/>
  <mergeCells count="5">
    <mergeCell ref="E3:AE3"/>
    <mergeCell ref="A4:A5"/>
    <mergeCell ref="E4:M4"/>
    <mergeCell ref="N4:V4"/>
    <mergeCell ref="W4:AE4"/>
  </mergeCells>
  <phoneticPr fontI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A49"/>
  <sheetViews>
    <sheetView topLeftCell="B1" zoomScaleNormal="100" workbookViewId="0">
      <pane xSplit="2" ySplit="4" topLeftCell="D5" activePane="bottomRight" state="frozen"/>
      <selection activeCell="B1" sqref="B1"/>
      <selection pane="topRight" activeCell="D1" sqref="D1"/>
      <selection pane="bottomLeft" activeCell="B7" sqref="B7"/>
      <selection pane="bottomRight" activeCell="E2" sqref="E2:N2"/>
    </sheetView>
  </sheetViews>
  <sheetFormatPr defaultRowHeight="13.5" x14ac:dyDescent="0.15"/>
  <cols>
    <col min="1" max="3" width="6" customWidth="1"/>
    <col min="4" max="4" width="13.625" customWidth="1"/>
    <col min="5" max="14" width="4.75" style="94" customWidth="1"/>
    <col min="15" max="15" width="8.625" style="95" customWidth="1"/>
    <col min="16" max="16" width="25.75" style="96" customWidth="1"/>
    <col min="17" max="17" width="9" style="95"/>
    <col min="18" max="18" width="24.375" style="96" customWidth="1"/>
    <col min="19" max="19" width="9" style="95"/>
    <col min="20" max="20" width="23.5" style="96" customWidth="1"/>
    <col min="22" max="32" width="9" style="78"/>
  </cols>
  <sheetData>
    <row r="1" spans="1:131" ht="42" customHeight="1" x14ac:dyDescent="0.15">
      <c r="E1" s="288" t="s">
        <v>114</v>
      </c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</row>
    <row r="2" spans="1:131" s="79" customFormat="1" x14ac:dyDescent="0.15">
      <c r="A2" s="77"/>
      <c r="B2" s="77" t="s">
        <v>66</v>
      </c>
      <c r="C2" s="77" t="s">
        <v>67</v>
      </c>
      <c r="D2" s="77" t="s">
        <v>1</v>
      </c>
      <c r="E2" s="289" t="s">
        <v>82</v>
      </c>
      <c r="F2" s="289"/>
      <c r="G2" s="289"/>
      <c r="H2" s="289"/>
      <c r="I2" s="289"/>
      <c r="J2" s="289"/>
      <c r="K2" s="289"/>
      <c r="L2" s="289"/>
      <c r="M2" s="289"/>
      <c r="N2" s="290"/>
      <c r="O2" s="291" t="s">
        <v>83</v>
      </c>
      <c r="P2" s="292"/>
      <c r="Q2" s="292"/>
      <c r="R2" s="292"/>
      <c r="S2" s="292"/>
      <c r="T2" s="293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</row>
    <row r="3" spans="1:131" s="79" customFormat="1" ht="78" customHeight="1" x14ac:dyDescent="0.15">
      <c r="A3" s="84"/>
      <c r="B3" s="84"/>
      <c r="C3" s="84"/>
      <c r="D3" s="84"/>
      <c r="E3" s="87" t="s">
        <v>23</v>
      </c>
      <c r="F3" s="87" t="s">
        <v>84</v>
      </c>
      <c r="G3" s="87" t="s">
        <v>85</v>
      </c>
      <c r="H3" s="88" t="s">
        <v>25</v>
      </c>
      <c r="I3" s="87" t="s">
        <v>26</v>
      </c>
      <c r="J3" s="88" t="s">
        <v>86</v>
      </c>
      <c r="K3" s="87" t="s">
        <v>87</v>
      </c>
      <c r="L3" s="88" t="s">
        <v>88</v>
      </c>
      <c r="M3" s="87" t="s">
        <v>89</v>
      </c>
      <c r="N3" s="88" t="s">
        <v>90</v>
      </c>
      <c r="O3" s="291" t="s">
        <v>77</v>
      </c>
      <c r="P3" s="285"/>
      <c r="Q3" s="291" t="s">
        <v>78</v>
      </c>
      <c r="R3" s="285"/>
      <c r="S3" s="291" t="s">
        <v>79</v>
      </c>
      <c r="T3" s="293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</row>
    <row r="4" spans="1:131" s="79" customFormat="1" ht="27" customHeight="1" x14ac:dyDescent="0.15">
      <c r="A4" s="81"/>
      <c r="B4" s="81"/>
      <c r="C4" s="81"/>
      <c r="D4" s="81"/>
      <c r="E4" s="89"/>
      <c r="F4" s="89"/>
      <c r="G4" s="89"/>
      <c r="H4" s="90"/>
      <c r="I4" s="89"/>
      <c r="J4" s="90"/>
      <c r="K4" s="89"/>
      <c r="L4" s="90"/>
      <c r="M4" s="89"/>
      <c r="N4" s="90"/>
      <c r="O4" s="91" t="s">
        <v>21</v>
      </c>
      <c r="P4" s="92" t="s">
        <v>91</v>
      </c>
      <c r="Q4" s="91" t="s">
        <v>21</v>
      </c>
      <c r="R4" s="92" t="s">
        <v>91</v>
      </c>
      <c r="S4" s="91" t="s">
        <v>21</v>
      </c>
      <c r="T4" s="92" t="s">
        <v>91</v>
      </c>
      <c r="U4" s="93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</row>
    <row r="5" spans="1:131" x14ac:dyDescent="0.15">
      <c r="A5" s="13">
        <f>100*B5+C5</f>
        <v>101</v>
      </c>
      <c r="B5" s="86">
        <f>基本属性!B6</f>
        <v>1</v>
      </c>
      <c r="C5" s="86">
        <f>基本属性!C6</f>
        <v>1</v>
      </c>
      <c r="D5" s="86" t="str">
        <f>基本属性!D6</f>
        <v>□□　□□</v>
      </c>
      <c r="E5" s="99" t="s">
        <v>101</v>
      </c>
      <c r="F5" s="100" t="s">
        <v>106</v>
      </c>
      <c r="G5" s="100" t="s">
        <v>106</v>
      </c>
      <c r="H5" s="99" t="s">
        <v>101</v>
      </c>
      <c r="I5" s="100" t="s">
        <v>106</v>
      </c>
      <c r="J5" s="100" t="s">
        <v>106</v>
      </c>
      <c r="K5" s="100" t="s">
        <v>106</v>
      </c>
      <c r="L5" s="100" t="s">
        <v>101</v>
      </c>
      <c r="M5" s="100" t="s">
        <v>106</v>
      </c>
      <c r="N5" s="100" t="s">
        <v>101</v>
      </c>
      <c r="O5" s="101">
        <v>8</v>
      </c>
      <c r="P5" s="102" t="s">
        <v>107</v>
      </c>
      <c r="Q5" s="101">
        <v>2</v>
      </c>
      <c r="R5" s="103" t="s">
        <v>92</v>
      </c>
      <c r="S5" s="101">
        <v>0</v>
      </c>
      <c r="T5" s="103" t="s">
        <v>92</v>
      </c>
    </row>
    <row r="6" spans="1:131" x14ac:dyDescent="0.15">
      <c r="A6" s="13">
        <f t="shared" ref="A6:A49" si="0">100*B6+C6</f>
        <v>102</v>
      </c>
      <c r="B6" s="86">
        <f>基本属性!B7</f>
        <v>1</v>
      </c>
      <c r="C6" s="86">
        <f>基本属性!C7</f>
        <v>2</v>
      </c>
      <c r="D6" s="86">
        <f>基本属性!D7</f>
        <v>0</v>
      </c>
      <c r="E6" s="100"/>
      <c r="F6" s="100"/>
      <c r="G6" s="99"/>
      <c r="H6" s="100"/>
      <c r="I6" s="100"/>
      <c r="J6" s="100"/>
      <c r="K6" s="100"/>
      <c r="L6" s="100"/>
      <c r="M6" s="100"/>
      <c r="N6" s="100"/>
      <c r="O6" s="101"/>
      <c r="P6" s="103"/>
      <c r="Q6" s="101"/>
      <c r="R6" s="103"/>
      <c r="S6" s="101"/>
      <c r="T6" s="103"/>
    </row>
    <row r="7" spans="1:131" x14ac:dyDescent="0.15">
      <c r="A7" s="13">
        <f t="shared" si="0"/>
        <v>103</v>
      </c>
      <c r="B7" s="86">
        <f>基本属性!B8</f>
        <v>1</v>
      </c>
      <c r="C7" s="86">
        <f>基本属性!C8</f>
        <v>3</v>
      </c>
      <c r="D7" s="86">
        <f>基本属性!D8</f>
        <v>0</v>
      </c>
      <c r="E7" s="100"/>
      <c r="F7" s="100"/>
      <c r="G7" s="99"/>
      <c r="H7" s="100"/>
      <c r="I7" s="100"/>
      <c r="J7" s="100"/>
      <c r="K7" s="100"/>
      <c r="L7" s="100"/>
      <c r="M7" s="100"/>
      <c r="N7" s="100"/>
      <c r="O7" s="101"/>
      <c r="P7" s="103"/>
      <c r="Q7" s="101"/>
      <c r="R7" s="103"/>
      <c r="S7" s="101"/>
      <c r="T7" s="103"/>
    </row>
    <row r="8" spans="1:131" x14ac:dyDescent="0.15">
      <c r="A8" s="13">
        <f t="shared" si="0"/>
        <v>104</v>
      </c>
      <c r="B8" s="86">
        <f>基本属性!B9</f>
        <v>1</v>
      </c>
      <c r="C8" s="86">
        <f>基本属性!C9</f>
        <v>4</v>
      </c>
      <c r="D8" s="86">
        <f>基本属性!D9</f>
        <v>0</v>
      </c>
      <c r="E8" s="100"/>
      <c r="F8" s="100"/>
      <c r="G8" s="99"/>
      <c r="H8" s="100"/>
      <c r="I8" s="100"/>
      <c r="J8" s="100"/>
      <c r="K8" s="100"/>
      <c r="L8" s="100"/>
      <c r="M8" s="100"/>
      <c r="N8" s="100"/>
      <c r="O8" s="101"/>
      <c r="P8" s="102"/>
      <c r="Q8" s="101"/>
      <c r="R8" s="102"/>
      <c r="S8" s="101"/>
      <c r="T8" s="103"/>
    </row>
    <row r="9" spans="1:131" x14ac:dyDescent="0.15">
      <c r="A9" s="13">
        <f t="shared" si="0"/>
        <v>105</v>
      </c>
      <c r="B9" s="86">
        <f>基本属性!B10</f>
        <v>1</v>
      </c>
      <c r="C9" s="86">
        <f>基本属性!C10</f>
        <v>5</v>
      </c>
      <c r="D9" s="86">
        <f>基本属性!D10</f>
        <v>0</v>
      </c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1"/>
      <c r="P9" s="103"/>
      <c r="Q9" s="101"/>
      <c r="R9" s="103"/>
      <c r="S9" s="101"/>
      <c r="T9" s="103"/>
    </row>
    <row r="10" spans="1:131" x14ac:dyDescent="0.15">
      <c r="A10" s="13">
        <f t="shared" si="0"/>
        <v>106</v>
      </c>
      <c r="B10" s="86">
        <f>基本属性!B11</f>
        <v>1</v>
      </c>
      <c r="C10" s="86">
        <f>基本属性!C11</f>
        <v>6</v>
      </c>
      <c r="D10" s="86">
        <f>基本属性!D11</f>
        <v>0</v>
      </c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/>
      <c r="P10" s="103"/>
      <c r="Q10" s="101"/>
      <c r="R10" s="103"/>
      <c r="S10" s="101"/>
      <c r="T10" s="103"/>
    </row>
    <row r="11" spans="1:131" x14ac:dyDescent="0.15">
      <c r="A11" s="13">
        <f t="shared" si="0"/>
        <v>107</v>
      </c>
      <c r="B11" s="86">
        <f>基本属性!B12</f>
        <v>1</v>
      </c>
      <c r="C11" s="86">
        <f>基本属性!C12</f>
        <v>7</v>
      </c>
      <c r="D11" s="86">
        <f>基本属性!D12</f>
        <v>0</v>
      </c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1"/>
      <c r="P11" s="103"/>
      <c r="Q11" s="101"/>
      <c r="R11" s="103"/>
      <c r="S11" s="101"/>
      <c r="T11" s="103"/>
    </row>
    <row r="12" spans="1:131" x14ac:dyDescent="0.15">
      <c r="A12" s="13">
        <f t="shared" si="0"/>
        <v>108</v>
      </c>
      <c r="B12" s="86">
        <f>基本属性!B13</f>
        <v>1</v>
      </c>
      <c r="C12" s="86">
        <f>基本属性!C13</f>
        <v>8</v>
      </c>
      <c r="D12" s="86">
        <f>基本属性!D13</f>
        <v>0</v>
      </c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1"/>
      <c r="P12" s="103"/>
      <c r="Q12" s="101"/>
      <c r="R12" s="103"/>
      <c r="S12" s="101"/>
      <c r="T12" s="103"/>
    </row>
    <row r="13" spans="1:131" ht="14.25" customHeight="1" x14ac:dyDescent="0.15">
      <c r="A13" s="13">
        <f t="shared" si="0"/>
        <v>109</v>
      </c>
      <c r="B13" s="86">
        <f>基本属性!B14</f>
        <v>1</v>
      </c>
      <c r="C13" s="86">
        <f>基本属性!C14</f>
        <v>9</v>
      </c>
      <c r="D13" s="86">
        <f>基本属性!D14</f>
        <v>0</v>
      </c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4"/>
      <c r="P13" s="103"/>
      <c r="Q13" s="101"/>
      <c r="R13" s="103"/>
      <c r="S13" s="101"/>
      <c r="T13" s="103"/>
    </row>
    <row r="14" spans="1:131" ht="14.25" customHeight="1" x14ac:dyDescent="0.15">
      <c r="A14" s="13">
        <f t="shared" si="0"/>
        <v>110</v>
      </c>
      <c r="B14" s="86">
        <f>基本属性!B15</f>
        <v>1</v>
      </c>
      <c r="C14" s="86">
        <f>基本属性!C15</f>
        <v>10</v>
      </c>
      <c r="D14" s="86">
        <f>基本属性!D15</f>
        <v>0</v>
      </c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4"/>
      <c r="P14" s="103"/>
      <c r="Q14" s="101"/>
      <c r="R14" s="103"/>
      <c r="S14" s="101"/>
      <c r="T14" s="103"/>
    </row>
    <row r="15" spans="1:131" ht="14.25" customHeight="1" x14ac:dyDescent="0.15">
      <c r="A15" s="13">
        <f t="shared" si="0"/>
        <v>111</v>
      </c>
      <c r="B15" s="86">
        <f>基本属性!B16</f>
        <v>1</v>
      </c>
      <c r="C15" s="86">
        <f>基本属性!C16</f>
        <v>11</v>
      </c>
      <c r="D15" s="86">
        <f>基本属性!D16</f>
        <v>0</v>
      </c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4"/>
      <c r="P15" s="103"/>
      <c r="Q15" s="101"/>
      <c r="R15" s="103"/>
      <c r="S15" s="101"/>
      <c r="T15" s="103"/>
    </row>
    <row r="16" spans="1:131" ht="14.25" customHeight="1" x14ac:dyDescent="0.15">
      <c r="A16" s="13">
        <f t="shared" si="0"/>
        <v>112</v>
      </c>
      <c r="B16" s="86">
        <f>基本属性!B17</f>
        <v>1</v>
      </c>
      <c r="C16" s="86">
        <f>基本属性!C17</f>
        <v>12</v>
      </c>
      <c r="D16" s="86">
        <f>基本属性!D17</f>
        <v>0</v>
      </c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4"/>
      <c r="P16" s="103"/>
      <c r="Q16" s="101"/>
      <c r="R16" s="103"/>
      <c r="S16" s="101"/>
      <c r="T16" s="103"/>
    </row>
    <row r="17" spans="1:20" ht="14.25" customHeight="1" x14ac:dyDescent="0.15">
      <c r="A17" s="13">
        <f t="shared" si="0"/>
        <v>113</v>
      </c>
      <c r="B17" s="86">
        <f>基本属性!B18</f>
        <v>1</v>
      </c>
      <c r="C17" s="86">
        <f>基本属性!C18</f>
        <v>13</v>
      </c>
      <c r="D17" s="86">
        <f>基本属性!D18</f>
        <v>0</v>
      </c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4"/>
      <c r="P17" s="103"/>
      <c r="Q17" s="101"/>
      <c r="R17" s="103"/>
      <c r="S17" s="101"/>
      <c r="T17" s="103"/>
    </row>
    <row r="18" spans="1:20" x14ac:dyDescent="0.15">
      <c r="A18" s="13">
        <f t="shared" si="0"/>
        <v>114</v>
      </c>
      <c r="B18" s="86">
        <f>基本属性!B19</f>
        <v>1</v>
      </c>
      <c r="C18" s="86">
        <f>基本属性!C19</f>
        <v>14</v>
      </c>
      <c r="D18" s="86">
        <f>基本属性!D19</f>
        <v>0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1"/>
      <c r="P18" s="103"/>
      <c r="Q18" s="101"/>
      <c r="R18" s="103"/>
      <c r="S18" s="101"/>
      <c r="T18" s="103"/>
    </row>
    <row r="19" spans="1:20" x14ac:dyDescent="0.15">
      <c r="A19" s="13">
        <f t="shared" si="0"/>
        <v>115</v>
      </c>
      <c r="B19" s="86">
        <f>基本属性!B20</f>
        <v>1</v>
      </c>
      <c r="C19" s="86">
        <f>基本属性!C20</f>
        <v>15</v>
      </c>
      <c r="D19" s="86">
        <f>基本属性!D20</f>
        <v>0</v>
      </c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1"/>
      <c r="P19" s="103"/>
      <c r="Q19" s="101"/>
      <c r="R19" s="103"/>
      <c r="S19" s="101"/>
      <c r="T19" s="103"/>
    </row>
    <row r="20" spans="1:20" x14ac:dyDescent="0.15">
      <c r="A20" s="13">
        <f t="shared" si="0"/>
        <v>116</v>
      </c>
      <c r="B20" s="86">
        <f>基本属性!B21</f>
        <v>1</v>
      </c>
      <c r="C20" s="86">
        <f>基本属性!C21</f>
        <v>16</v>
      </c>
      <c r="D20" s="86">
        <f>基本属性!D21</f>
        <v>0</v>
      </c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1"/>
      <c r="P20" s="103"/>
      <c r="Q20" s="101"/>
      <c r="R20" s="103"/>
      <c r="S20" s="101"/>
      <c r="T20" s="103"/>
    </row>
    <row r="21" spans="1:20" x14ac:dyDescent="0.15">
      <c r="A21" s="13">
        <f t="shared" si="0"/>
        <v>117</v>
      </c>
      <c r="B21" s="86">
        <f>基本属性!B22</f>
        <v>1</v>
      </c>
      <c r="C21" s="86">
        <f>基本属性!C22</f>
        <v>17</v>
      </c>
      <c r="D21" s="86">
        <f>基本属性!D22</f>
        <v>0</v>
      </c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1"/>
      <c r="P21" s="103"/>
      <c r="Q21" s="101"/>
      <c r="R21" s="103"/>
      <c r="S21" s="101"/>
      <c r="T21" s="103"/>
    </row>
    <row r="22" spans="1:20" x14ac:dyDescent="0.15">
      <c r="A22" s="13">
        <f t="shared" si="0"/>
        <v>118</v>
      </c>
      <c r="B22" s="86">
        <f>基本属性!B23</f>
        <v>1</v>
      </c>
      <c r="C22" s="86">
        <f>基本属性!C23</f>
        <v>18</v>
      </c>
      <c r="D22" s="86">
        <f>基本属性!D23</f>
        <v>0</v>
      </c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1"/>
      <c r="P22" s="103"/>
      <c r="Q22" s="101"/>
      <c r="R22" s="103"/>
      <c r="S22" s="101"/>
      <c r="T22" s="103"/>
    </row>
    <row r="23" spans="1:20" x14ac:dyDescent="0.15">
      <c r="A23" s="13">
        <f t="shared" si="0"/>
        <v>119</v>
      </c>
      <c r="B23" s="86">
        <f>基本属性!B24</f>
        <v>1</v>
      </c>
      <c r="C23" s="86">
        <f>基本属性!C24</f>
        <v>19</v>
      </c>
      <c r="D23" s="86">
        <f>基本属性!D24</f>
        <v>0</v>
      </c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1"/>
      <c r="P23" s="103"/>
      <c r="Q23" s="101"/>
      <c r="R23" s="103"/>
      <c r="S23" s="101"/>
      <c r="T23" s="103"/>
    </row>
    <row r="24" spans="1:20" x14ac:dyDescent="0.15">
      <c r="A24" s="13">
        <f t="shared" si="0"/>
        <v>120</v>
      </c>
      <c r="B24" s="86">
        <f>基本属性!B25</f>
        <v>1</v>
      </c>
      <c r="C24" s="86">
        <f>基本属性!C25</f>
        <v>20</v>
      </c>
      <c r="D24" s="86">
        <f>基本属性!D25</f>
        <v>0</v>
      </c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1"/>
      <c r="P24" s="103"/>
      <c r="Q24" s="101"/>
      <c r="R24" s="103"/>
      <c r="S24" s="101"/>
      <c r="T24" s="103"/>
    </row>
    <row r="25" spans="1:20" x14ac:dyDescent="0.15">
      <c r="A25" s="13">
        <f t="shared" si="0"/>
        <v>121</v>
      </c>
      <c r="B25" s="86">
        <f>基本属性!B26</f>
        <v>1</v>
      </c>
      <c r="C25" s="86">
        <f>基本属性!C26</f>
        <v>21</v>
      </c>
      <c r="D25" s="86">
        <f>基本属性!D26</f>
        <v>0</v>
      </c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1"/>
      <c r="P25" s="103"/>
      <c r="Q25" s="101"/>
      <c r="R25" s="103"/>
      <c r="S25" s="101"/>
      <c r="T25" s="103"/>
    </row>
    <row r="26" spans="1:20" x14ac:dyDescent="0.15">
      <c r="A26" s="13">
        <f t="shared" si="0"/>
        <v>122</v>
      </c>
      <c r="B26" s="86">
        <f>基本属性!B27</f>
        <v>1</v>
      </c>
      <c r="C26" s="86">
        <f>基本属性!C27</f>
        <v>22</v>
      </c>
      <c r="D26" s="86">
        <f>基本属性!D27</f>
        <v>0</v>
      </c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1"/>
      <c r="P26" s="103"/>
      <c r="Q26" s="101"/>
      <c r="R26" s="103"/>
      <c r="S26" s="101"/>
      <c r="T26" s="103"/>
    </row>
    <row r="27" spans="1:20" x14ac:dyDescent="0.15">
      <c r="A27" s="13">
        <f t="shared" si="0"/>
        <v>123</v>
      </c>
      <c r="B27" s="86">
        <f>基本属性!B28</f>
        <v>1</v>
      </c>
      <c r="C27" s="86">
        <f>基本属性!C28</f>
        <v>23</v>
      </c>
      <c r="D27" s="86">
        <f>基本属性!D28</f>
        <v>0</v>
      </c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1"/>
      <c r="P27" s="103"/>
      <c r="Q27" s="101"/>
      <c r="R27" s="103"/>
      <c r="S27" s="101"/>
      <c r="T27" s="103"/>
    </row>
    <row r="28" spans="1:20" x14ac:dyDescent="0.15">
      <c r="A28" s="13">
        <f t="shared" si="0"/>
        <v>124</v>
      </c>
      <c r="B28" s="86">
        <f>基本属性!B29</f>
        <v>1</v>
      </c>
      <c r="C28" s="86">
        <f>基本属性!C29</f>
        <v>24</v>
      </c>
      <c r="D28" s="86">
        <f>基本属性!D29</f>
        <v>0</v>
      </c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1"/>
      <c r="P28" s="103"/>
      <c r="Q28" s="101"/>
      <c r="R28" s="103"/>
      <c r="S28" s="101"/>
      <c r="T28" s="103"/>
    </row>
    <row r="29" spans="1:20" x14ac:dyDescent="0.15">
      <c r="A29" s="13">
        <f t="shared" si="0"/>
        <v>125</v>
      </c>
      <c r="B29" s="86">
        <f>基本属性!B30</f>
        <v>1</v>
      </c>
      <c r="C29" s="86">
        <f>基本属性!C30</f>
        <v>25</v>
      </c>
      <c r="D29" s="86">
        <f>基本属性!D30</f>
        <v>0</v>
      </c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1"/>
      <c r="P29" s="103"/>
      <c r="Q29" s="101"/>
      <c r="R29" s="103"/>
      <c r="S29" s="101"/>
      <c r="T29" s="103"/>
    </row>
    <row r="30" spans="1:20" x14ac:dyDescent="0.15">
      <c r="A30" s="13">
        <f t="shared" si="0"/>
        <v>126</v>
      </c>
      <c r="B30" s="86">
        <f>基本属性!B31</f>
        <v>1</v>
      </c>
      <c r="C30" s="86">
        <f>基本属性!C31</f>
        <v>26</v>
      </c>
      <c r="D30" s="86">
        <f>基本属性!D31</f>
        <v>0</v>
      </c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1"/>
      <c r="P30" s="103"/>
      <c r="Q30" s="101"/>
      <c r="R30" s="103"/>
      <c r="S30" s="101"/>
      <c r="T30" s="103"/>
    </row>
    <row r="31" spans="1:20" x14ac:dyDescent="0.15">
      <c r="A31" s="13">
        <f t="shared" si="0"/>
        <v>127</v>
      </c>
      <c r="B31" s="86">
        <f>基本属性!B32</f>
        <v>1</v>
      </c>
      <c r="C31" s="86">
        <f>基本属性!C32</f>
        <v>27</v>
      </c>
      <c r="D31" s="86">
        <f>基本属性!D32</f>
        <v>0</v>
      </c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1"/>
      <c r="P31" s="103"/>
      <c r="Q31" s="101"/>
      <c r="R31" s="103"/>
      <c r="S31" s="101"/>
      <c r="T31" s="103"/>
    </row>
    <row r="32" spans="1:20" x14ac:dyDescent="0.15">
      <c r="A32" s="13">
        <f t="shared" si="0"/>
        <v>128</v>
      </c>
      <c r="B32" s="86">
        <f>基本属性!B33</f>
        <v>1</v>
      </c>
      <c r="C32" s="86">
        <f>基本属性!C33</f>
        <v>28</v>
      </c>
      <c r="D32" s="86">
        <f>基本属性!D33</f>
        <v>0</v>
      </c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1"/>
      <c r="P32" s="103"/>
      <c r="Q32" s="101"/>
      <c r="R32" s="103"/>
      <c r="S32" s="101"/>
      <c r="T32" s="103"/>
    </row>
    <row r="33" spans="1:20" x14ac:dyDescent="0.15">
      <c r="A33" s="13">
        <f t="shared" si="0"/>
        <v>129</v>
      </c>
      <c r="B33" s="86">
        <f>基本属性!B34</f>
        <v>1</v>
      </c>
      <c r="C33" s="86">
        <f>基本属性!C34</f>
        <v>29</v>
      </c>
      <c r="D33" s="86">
        <f>基本属性!D34</f>
        <v>0</v>
      </c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1"/>
      <c r="P33" s="103"/>
      <c r="Q33" s="101"/>
      <c r="R33" s="103"/>
      <c r="S33" s="101"/>
      <c r="T33" s="103"/>
    </row>
    <row r="34" spans="1:20" x14ac:dyDescent="0.15">
      <c r="A34" s="13">
        <f t="shared" si="0"/>
        <v>130</v>
      </c>
      <c r="B34" s="86">
        <f>基本属性!B35</f>
        <v>1</v>
      </c>
      <c r="C34" s="86">
        <f>基本属性!C35</f>
        <v>30</v>
      </c>
      <c r="D34" s="86">
        <f>基本属性!D35</f>
        <v>0</v>
      </c>
      <c r="E34" s="100"/>
      <c r="F34" s="99"/>
      <c r="G34" s="100"/>
      <c r="H34" s="100"/>
      <c r="I34" s="99"/>
      <c r="J34" s="100"/>
      <c r="K34" s="100"/>
      <c r="L34" s="100"/>
      <c r="M34" s="99"/>
      <c r="N34" s="100"/>
      <c r="O34" s="101"/>
      <c r="P34" s="103"/>
      <c r="Q34" s="101"/>
      <c r="R34" s="102"/>
      <c r="S34" s="101"/>
      <c r="T34" s="103"/>
    </row>
    <row r="35" spans="1:20" x14ac:dyDescent="0.15">
      <c r="A35" s="13">
        <f t="shared" si="0"/>
        <v>131</v>
      </c>
      <c r="B35" s="86">
        <f>基本属性!B36</f>
        <v>1</v>
      </c>
      <c r="C35" s="86">
        <f>基本属性!C36</f>
        <v>31</v>
      </c>
      <c r="D35" s="86">
        <f>基本属性!D36</f>
        <v>0</v>
      </c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1"/>
      <c r="P35" s="103"/>
      <c r="Q35" s="101"/>
      <c r="R35" s="103"/>
      <c r="S35" s="101"/>
      <c r="T35" s="103"/>
    </row>
    <row r="36" spans="1:20" x14ac:dyDescent="0.15">
      <c r="A36" s="13">
        <f t="shared" si="0"/>
        <v>132</v>
      </c>
      <c r="B36" s="86">
        <f>基本属性!B37</f>
        <v>1</v>
      </c>
      <c r="C36" s="86">
        <f>基本属性!C37</f>
        <v>32</v>
      </c>
      <c r="D36" s="86">
        <f>基本属性!D37</f>
        <v>0</v>
      </c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1"/>
      <c r="P36" s="103"/>
      <c r="Q36" s="101"/>
      <c r="R36" s="103"/>
      <c r="S36" s="101"/>
      <c r="T36" s="103"/>
    </row>
    <row r="37" spans="1:20" x14ac:dyDescent="0.15">
      <c r="A37" s="13">
        <f t="shared" si="0"/>
        <v>133</v>
      </c>
      <c r="B37" s="86">
        <f>基本属性!B38</f>
        <v>1</v>
      </c>
      <c r="C37" s="86">
        <f>基本属性!C38</f>
        <v>33</v>
      </c>
      <c r="D37" s="86">
        <f>基本属性!D38</f>
        <v>0</v>
      </c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1"/>
      <c r="P37" s="103"/>
      <c r="Q37" s="101"/>
      <c r="R37" s="103"/>
      <c r="S37" s="101"/>
      <c r="T37" s="103"/>
    </row>
    <row r="38" spans="1:20" x14ac:dyDescent="0.15">
      <c r="A38" s="13">
        <f t="shared" si="0"/>
        <v>134</v>
      </c>
      <c r="B38" s="86">
        <f>基本属性!B39</f>
        <v>1</v>
      </c>
      <c r="C38" s="86">
        <f>基本属性!C39</f>
        <v>34</v>
      </c>
      <c r="D38" s="86">
        <f>基本属性!D39</f>
        <v>0</v>
      </c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1"/>
      <c r="P38" s="103"/>
      <c r="Q38" s="101"/>
      <c r="R38" s="103"/>
      <c r="S38" s="101"/>
      <c r="T38" s="103"/>
    </row>
    <row r="39" spans="1:20" x14ac:dyDescent="0.15">
      <c r="A39" s="13">
        <f t="shared" si="0"/>
        <v>135</v>
      </c>
      <c r="B39" s="86">
        <f>基本属性!B40</f>
        <v>1</v>
      </c>
      <c r="C39" s="86">
        <f>基本属性!C40</f>
        <v>35</v>
      </c>
      <c r="D39" s="86">
        <f>基本属性!D40</f>
        <v>0</v>
      </c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1"/>
      <c r="P39" s="103"/>
      <c r="Q39" s="101"/>
      <c r="R39" s="103"/>
      <c r="S39" s="101"/>
      <c r="T39" s="103"/>
    </row>
    <row r="40" spans="1:20" x14ac:dyDescent="0.15">
      <c r="A40" s="13">
        <f t="shared" si="0"/>
        <v>136</v>
      </c>
      <c r="B40" s="86">
        <f>基本属性!B41</f>
        <v>1</v>
      </c>
      <c r="C40" s="86">
        <f>基本属性!C41</f>
        <v>36</v>
      </c>
      <c r="D40" s="86">
        <f>基本属性!D41</f>
        <v>0</v>
      </c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1"/>
      <c r="P40" s="103"/>
      <c r="Q40" s="101"/>
      <c r="R40" s="103"/>
      <c r="S40" s="101"/>
      <c r="T40" s="103"/>
    </row>
    <row r="41" spans="1:20" x14ac:dyDescent="0.15">
      <c r="A41" s="13">
        <f t="shared" si="0"/>
        <v>137</v>
      </c>
      <c r="B41" s="86">
        <f>基本属性!B42</f>
        <v>1</v>
      </c>
      <c r="C41" s="86">
        <f>基本属性!C42</f>
        <v>37</v>
      </c>
      <c r="D41" s="86">
        <f>基本属性!D42</f>
        <v>0</v>
      </c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1"/>
      <c r="P41" s="103"/>
      <c r="Q41" s="101"/>
      <c r="R41" s="103"/>
      <c r="S41" s="101"/>
      <c r="T41" s="103"/>
    </row>
    <row r="42" spans="1:20" x14ac:dyDescent="0.15">
      <c r="A42" s="13">
        <f t="shared" si="0"/>
        <v>138</v>
      </c>
      <c r="B42" s="86">
        <f>基本属性!B43</f>
        <v>1</v>
      </c>
      <c r="C42" s="86">
        <f>基本属性!C43</f>
        <v>38</v>
      </c>
      <c r="D42" s="86">
        <f>基本属性!D43</f>
        <v>0</v>
      </c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1"/>
      <c r="P42" s="103"/>
      <c r="Q42" s="101"/>
      <c r="R42" s="103"/>
      <c r="S42" s="101"/>
      <c r="T42" s="103"/>
    </row>
    <row r="43" spans="1:20" x14ac:dyDescent="0.15">
      <c r="A43" s="13">
        <f t="shared" si="0"/>
        <v>139</v>
      </c>
      <c r="B43" s="86">
        <f>基本属性!B44</f>
        <v>1</v>
      </c>
      <c r="C43" s="86">
        <f>基本属性!C44</f>
        <v>39</v>
      </c>
      <c r="D43" s="86">
        <f>基本属性!D44</f>
        <v>0</v>
      </c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1"/>
      <c r="P43" s="103"/>
      <c r="Q43" s="101"/>
      <c r="R43" s="103"/>
      <c r="S43" s="101"/>
      <c r="T43" s="103"/>
    </row>
    <row r="44" spans="1:20" x14ac:dyDescent="0.15">
      <c r="A44" s="13">
        <f t="shared" si="0"/>
        <v>140</v>
      </c>
      <c r="B44" s="86">
        <f>基本属性!B45</f>
        <v>1</v>
      </c>
      <c r="C44" s="86">
        <f>基本属性!C45</f>
        <v>40</v>
      </c>
      <c r="D44" s="86">
        <f>基本属性!D45</f>
        <v>0</v>
      </c>
      <c r="E44" s="100"/>
      <c r="F44" s="100"/>
      <c r="G44" s="100"/>
      <c r="H44" s="99"/>
      <c r="I44" s="100"/>
      <c r="J44" s="99"/>
      <c r="K44" s="100"/>
      <c r="L44" s="100"/>
      <c r="M44" s="100"/>
      <c r="N44" s="100"/>
      <c r="O44" s="101"/>
      <c r="P44" s="103"/>
      <c r="Q44" s="101"/>
      <c r="R44" s="103"/>
      <c r="S44" s="101"/>
      <c r="T44" s="103"/>
    </row>
    <row r="45" spans="1:20" x14ac:dyDescent="0.15">
      <c r="A45" s="13">
        <f t="shared" si="0"/>
        <v>141</v>
      </c>
      <c r="B45" s="86">
        <f>基本属性!B46</f>
        <v>1</v>
      </c>
      <c r="C45" s="86">
        <f>基本属性!C46</f>
        <v>41</v>
      </c>
      <c r="D45" s="86">
        <f>基本属性!D46</f>
        <v>0</v>
      </c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1"/>
      <c r="P45" s="103"/>
      <c r="Q45" s="101"/>
      <c r="R45" s="103"/>
      <c r="S45" s="101"/>
      <c r="T45" s="103"/>
    </row>
    <row r="46" spans="1:20" x14ac:dyDescent="0.15">
      <c r="A46" s="13">
        <f t="shared" si="0"/>
        <v>142</v>
      </c>
      <c r="B46" s="86">
        <f>基本属性!B47</f>
        <v>1</v>
      </c>
      <c r="C46" s="86">
        <f>基本属性!C47</f>
        <v>42</v>
      </c>
      <c r="D46" s="86">
        <f>基本属性!D47</f>
        <v>0</v>
      </c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1"/>
      <c r="P46" s="103"/>
      <c r="Q46" s="101"/>
      <c r="R46" s="103"/>
      <c r="S46" s="101"/>
      <c r="T46" s="103"/>
    </row>
    <row r="47" spans="1:20" x14ac:dyDescent="0.15">
      <c r="A47" s="13">
        <f t="shared" si="0"/>
        <v>143</v>
      </c>
      <c r="B47" s="86">
        <f>基本属性!B48</f>
        <v>1</v>
      </c>
      <c r="C47" s="86">
        <f>基本属性!C48</f>
        <v>43</v>
      </c>
      <c r="D47" s="86">
        <f>基本属性!D48</f>
        <v>0</v>
      </c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1"/>
      <c r="P47" s="103"/>
      <c r="Q47" s="101"/>
      <c r="R47" s="103"/>
      <c r="S47" s="101"/>
      <c r="T47" s="103"/>
    </row>
    <row r="48" spans="1:20" x14ac:dyDescent="0.15">
      <c r="A48" s="13">
        <f t="shared" si="0"/>
        <v>144</v>
      </c>
      <c r="B48" s="86">
        <f>基本属性!B49</f>
        <v>1</v>
      </c>
      <c r="C48" s="86">
        <f>基本属性!C49</f>
        <v>44</v>
      </c>
      <c r="D48" s="86">
        <f>基本属性!D49</f>
        <v>0</v>
      </c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1"/>
      <c r="P48" s="103"/>
      <c r="Q48" s="101"/>
      <c r="R48" s="103"/>
      <c r="S48" s="101"/>
      <c r="T48" s="103"/>
    </row>
    <row r="49" spans="1:20" x14ac:dyDescent="0.15">
      <c r="A49" s="13">
        <f t="shared" si="0"/>
        <v>145</v>
      </c>
      <c r="B49" s="86">
        <f>基本属性!B50</f>
        <v>1</v>
      </c>
      <c r="C49" s="86">
        <f>基本属性!C50</f>
        <v>45</v>
      </c>
      <c r="D49" s="86">
        <f>基本属性!D50</f>
        <v>0</v>
      </c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1"/>
      <c r="P49" s="103"/>
      <c r="Q49" s="101"/>
      <c r="R49" s="103"/>
      <c r="S49" s="101"/>
      <c r="T49" s="103"/>
    </row>
  </sheetData>
  <sheetProtection sheet="1"/>
  <mergeCells count="6">
    <mergeCell ref="E1:T1"/>
    <mergeCell ref="E2:N2"/>
    <mergeCell ref="O2:T2"/>
    <mergeCell ref="O3:P3"/>
    <mergeCell ref="Q3:R3"/>
    <mergeCell ref="S3:T3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M50"/>
  <sheetViews>
    <sheetView topLeftCell="B4" zoomScale="55" zoomScaleNormal="55" workbookViewId="0">
      <pane xSplit="3" ySplit="2" topLeftCell="E6" activePane="bottomRight" state="frozen"/>
      <selection activeCell="B4" sqref="B4"/>
      <selection pane="topRight" activeCell="E4" sqref="E4"/>
      <selection pane="bottomLeft" activeCell="B6" sqref="B6"/>
      <selection pane="bottomRight" activeCell="H10" sqref="H10"/>
    </sheetView>
  </sheetViews>
  <sheetFormatPr defaultRowHeight="13.5" x14ac:dyDescent="0.15"/>
  <cols>
    <col min="1" max="3" width="6" customWidth="1"/>
    <col min="4" max="4" width="13.625" customWidth="1"/>
    <col min="5" max="7" width="45.75" style="71" customWidth="1"/>
    <col min="8" max="8" width="78.5" style="71" customWidth="1"/>
    <col min="9" max="12" width="6.625" customWidth="1"/>
    <col min="15" max="15" width="19.75" customWidth="1"/>
    <col min="16" max="16" width="11.5" customWidth="1"/>
  </cols>
  <sheetData>
    <row r="4" spans="1:13" s="78" customFormat="1" ht="27" customHeight="1" x14ac:dyDescent="0.15">
      <c r="A4" s="107"/>
      <c r="B4" s="110" t="s">
        <v>66</v>
      </c>
      <c r="C4" s="110" t="s">
        <v>67</v>
      </c>
      <c r="D4" s="110" t="s">
        <v>1</v>
      </c>
      <c r="E4" s="111" t="s">
        <v>93</v>
      </c>
      <c r="F4" s="112" t="s">
        <v>94</v>
      </c>
      <c r="G4" s="111" t="s">
        <v>95</v>
      </c>
      <c r="H4" s="111" t="s">
        <v>96</v>
      </c>
      <c r="I4" s="108" t="s">
        <v>112</v>
      </c>
    </row>
    <row r="5" spans="1:13" s="78" customFormat="1" x14ac:dyDescent="0.15">
      <c r="A5" s="109"/>
      <c r="B5" s="113"/>
      <c r="C5" s="113"/>
      <c r="D5" s="113"/>
      <c r="E5" s="114"/>
      <c r="F5" s="115" t="s">
        <v>97</v>
      </c>
      <c r="G5" s="114"/>
      <c r="H5" s="114"/>
    </row>
    <row r="6" spans="1:13" ht="92.25" customHeight="1" x14ac:dyDescent="0.15">
      <c r="A6" s="13">
        <f>100*B6+C6</f>
        <v>101</v>
      </c>
      <c r="B6" s="86">
        <f>基本属性!B6</f>
        <v>1</v>
      </c>
      <c r="C6" s="86">
        <f>基本属性!C6</f>
        <v>1</v>
      </c>
      <c r="D6" s="86" t="str">
        <f>基本属性!D6</f>
        <v>□□　□□</v>
      </c>
      <c r="E6" s="105" t="s">
        <v>108</v>
      </c>
      <c r="F6" s="105" t="s">
        <v>98</v>
      </c>
      <c r="G6" s="105" t="s">
        <v>99</v>
      </c>
      <c r="H6" s="105" t="s">
        <v>109</v>
      </c>
      <c r="M6" s="97"/>
    </row>
    <row r="7" spans="1:13" ht="92.25" customHeight="1" x14ac:dyDescent="0.15">
      <c r="A7" s="13">
        <f t="shared" ref="A7:A50" si="0">100*B7+C7</f>
        <v>102</v>
      </c>
      <c r="B7" s="86">
        <f>基本属性!B7</f>
        <v>1</v>
      </c>
      <c r="C7" s="86">
        <f>基本属性!C7</f>
        <v>2</v>
      </c>
      <c r="D7" s="86">
        <f>基本属性!D7</f>
        <v>0</v>
      </c>
      <c r="E7" s="105"/>
      <c r="F7" s="105"/>
      <c r="G7" s="105"/>
      <c r="H7" s="105"/>
    </row>
    <row r="8" spans="1:13" ht="92.25" customHeight="1" x14ac:dyDescent="0.15">
      <c r="A8" s="13">
        <f t="shared" si="0"/>
        <v>103</v>
      </c>
      <c r="B8" s="86">
        <f>基本属性!B8</f>
        <v>1</v>
      </c>
      <c r="C8" s="86">
        <f>基本属性!C8</f>
        <v>3</v>
      </c>
      <c r="D8" s="86">
        <f>基本属性!D8</f>
        <v>0</v>
      </c>
      <c r="E8" s="105"/>
      <c r="F8" s="106"/>
      <c r="G8" s="105"/>
      <c r="H8" s="105"/>
      <c r="M8" s="97"/>
    </row>
    <row r="9" spans="1:13" ht="92.25" customHeight="1" x14ac:dyDescent="0.15">
      <c r="A9" s="13">
        <f t="shared" si="0"/>
        <v>104</v>
      </c>
      <c r="B9" s="86">
        <f>基本属性!B9</f>
        <v>1</v>
      </c>
      <c r="C9" s="86">
        <f>基本属性!C9</f>
        <v>4</v>
      </c>
      <c r="D9" s="86">
        <f>基本属性!D9</f>
        <v>0</v>
      </c>
      <c r="E9" s="105"/>
      <c r="F9" s="106"/>
      <c r="G9" s="105"/>
      <c r="H9" s="105"/>
      <c r="M9" s="97"/>
    </row>
    <row r="10" spans="1:13" ht="92.25" customHeight="1" x14ac:dyDescent="0.15">
      <c r="A10" s="13">
        <f t="shared" si="0"/>
        <v>105</v>
      </c>
      <c r="B10" s="86">
        <f>基本属性!B10</f>
        <v>1</v>
      </c>
      <c r="C10" s="86">
        <f>基本属性!C10</f>
        <v>5</v>
      </c>
      <c r="D10" s="86">
        <f>基本属性!D10</f>
        <v>0</v>
      </c>
      <c r="E10" s="105"/>
      <c r="F10" s="106"/>
      <c r="G10" s="105"/>
      <c r="H10" s="106"/>
    </row>
    <row r="11" spans="1:13" ht="92.25" customHeight="1" x14ac:dyDescent="0.15">
      <c r="A11" s="13">
        <f t="shared" si="0"/>
        <v>106</v>
      </c>
      <c r="B11" s="86">
        <f>基本属性!B11</f>
        <v>1</v>
      </c>
      <c r="C11" s="86">
        <f>基本属性!C11</f>
        <v>6</v>
      </c>
      <c r="D11" s="86">
        <f>基本属性!D11</f>
        <v>0</v>
      </c>
      <c r="E11" s="105"/>
      <c r="F11" s="106"/>
      <c r="G11" s="105"/>
      <c r="H11" s="106"/>
    </row>
    <row r="12" spans="1:13" ht="92.25" customHeight="1" x14ac:dyDescent="0.15">
      <c r="A12" s="13">
        <f t="shared" si="0"/>
        <v>107</v>
      </c>
      <c r="B12" s="86">
        <f>基本属性!B12</f>
        <v>1</v>
      </c>
      <c r="C12" s="86">
        <f>基本属性!C12</f>
        <v>7</v>
      </c>
      <c r="D12" s="86">
        <f>基本属性!D12</f>
        <v>0</v>
      </c>
      <c r="E12" s="105"/>
      <c r="F12" s="106"/>
      <c r="G12" s="105"/>
      <c r="H12" s="106"/>
    </row>
    <row r="13" spans="1:13" ht="92.25" customHeight="1" x14ac:dyDescent="0.15">
      <c r="A13" s="13">
        <f t="shared" si="0"/>
        <v>108</v>
      </c>
      <c r="B13" s="86">
        <f>基本属性!B13</f>
        <v>1</v>
      </c>
      <c r="C13" s="86">
        <f>基本属性!C13</f>
        <v>8</v>
      </c>
      <c r="D13" s="86">
        <f>基本属性!D13</f>
        <v>0</v>
      </c>
      <c r="E13" s="105"/>
      <c r="F13" s="106"/>
      <c r="G13" s="105"/>
      <c r="H13" s="106"/>
    </row>
    <row r="14" spans="1:13" ht="92.25" customHeight="1" x14ac:dyDescent="0.15">
      <c r="A14" s="13">
        <f t="shared" si="0"/>
        <v>109</v>
      </c>
      <c r="B14" s="86">
        <f>基本属性!B14</f>
        <v>1</v>
      </c>
      <c r="C14" s="86">
        <f>基本属性!C14</f>
        <v>9</v>
      </c>
      <c r="D14" s="86">
        <f>基本属性!D14</f>
        <v>0</v>
      </c>
      <c r="E14" s="105"/>
      <c r="F14" s="106"/>
      <c r="G14" s="105"/>
      <c r="H14" s="106"/>
    </row>
    <row r="15" spans="1:13" ht="92.25" customHeight="1" x14ac:dyDescent="0.15">
      <c r="A15" s="13">
        <f t="shared" si="0"/>
        <v>110</v>
      </c>
      <c r="B15" s="86">
        <f>基本属性!B15</f>
        <v>1</v>
      </c>
      <c r="C15" s="86">
        <f>基本属性!C15</f>
        <v>10</v>
      </c>
      <c r="D15" s="86">
        <f>基本属性!D15</f>
        <v>0</v>
      </c>
      <c r="E15" s="105"/>
      <c r="F15" s="106"/>
      <c r="G15" s="105"/>
      <c r="H15" s="106"/>
    </row>
    <row r="16" spans="1:13" ht="92.25" customHeight="1" x14ac:dyDescent="0.15">
      <c r="A16" s="13">
        <f t="shared" si="0"/>
        <v>111</v>
      </c>
      <c r="B16" s="86">
        <f>基本属性!B16</f>
        <v>1</v>
      </c>
      <c r="C16" s="86">
        <f>基本属性!C16</f>
        <v>11</v>
      </c>
      <c r="D16" s="86">
        <f>基本属性!D16</f>
        <v>0</v>
      </c>
      <c r="E16" s="105"/>
      <c r="F16" s="106"/>
      <c r="G16" s="105"/>
      <c r="H16" s="106"/>
    </row>
    <row r="17" spans="1:8" ht="92.25" customHeight="1" x14ac:dyDescent="0.15">
      <c r="A17" s="13">
        <f t="shared" si="0"/>
        <v>112</v>
      </c>
      <c r="B17" s="86">
        <f>基本属性!B17</f>
        <v>1</v>
      </c>
      <c r="C17" s="86">
        <f>基本属性!C17</f>
        <v>12</v>
      </c>
      <c r="D17" s="86">
        <f>基本属性!D17</f>
        <v>0</v>
      </c>
      <c r="E17" s="105"/>
      <c r="F17" s="106"/>
      <c r="G17" s="105"/>
      <c r="H17" s="106"/>
    </row>
    <row r="18" spans="1:8" ht="92.25" customHeight="1" x14ac:dyDescent="0.15">
      <c r="A18" s="13">
        <f t="shared" si="0"/>
        <v>113</v>
      </c>
      <c r="B18" s="86">
        <f>基本属性!B18</f>
        <v>1</v>
      </c>
      <c r="C18" s="86">
        <f>基本属性!C18</f>
        <v>13</v>
      </c>
      <c r="D18" s="86">
        <f>基本属性!D18</f>
        <v>0</v>
      </c>
      <c r="E18" s="105"/>
      <c r="F18" s="106"/>
      <c r="G18" s="105"/>
      <c r="H18" s="106"/>
    </row>
    <row r="19" spans="1:8" ht="92.25" customHeight="1" x14ac:dyDescent="0.15">
      <c r="A19" s="13">
        <f t="shared" si="0"/>
        <v>114</v>
      </c>
      <c r="B19" s="86">
        <f>基本属性!B19</f>
        <v>1</v>
      </c>
      <c r="C19" s="86">
        <f>基本属性!C19</f>
        <v>14</v>
      </c>
      <c r="D19" s="86">
        <f>基本属性!D19</f>
        <v>0</v>
      </c>
      <c r="E19" s="105"/>
      <c r="F19" s="106"/>
      <c r="G19" s="105"/>
      <c r="H19" s="106"/>
    </row>
    <row r="20" spans="1:8" ht="92.25" customHeight="1" x14ac:dyDescent="0.15">
      <c r="A20" s="13">
        <f t="shared" si="0"/>
        <v>115</v>
      </c>
      <c r="B20" s="86">
        <f>基本属性!B20</f>
        <v>1</v>
      </c>
      <c r="C20" s="86">
        <f>基本属性!C20</f>
        <v>15</v>
      </c>
      <c r="D20" s="86">
        <f>基本属性!D20</f>
        <v>0</v>
      </c>
      <c r="E20" s="105"/>
      <c r="F20" s="106"/>
      <c r="G20" s="105"/>
      <c r="H20" s="106"/>
    </row>
    <row r="21" spans="1:8" ht="92.25" customHeight="1" x14ac:dyDescent="0.15">
      <c r="A21" s="13">
        <f t="shared" si="0"/>
        <v>116</v>
      </c>
      <c r="B21" s="86">
        <f>基本属性!B21</f>
        <v>1</v>
      </c>
      <c r="C21" s="86">
        <f>基本属性!C21</f>
        <v>16</v>
      </c>
      <c r="D21" s="86">
        <f>基本属性!D21</f>
        <v>0</v>
      </c>
      <c r="E21" s="105"/>
      <c r="F21" s="106"/>
      <c r="G21" s="105"/>
      <c r="H21" s="106"/>
    </row>
    <row r="22" spans="1:8" ht="92.25" customHeight="1" x14ac:dyDescent="0.15">
      <c r="A22" s="13">
        <f t="shared" si="0"/>
        <v>117</v>
      </c>
      <c r="B22" s="86">
        <f>基本属性!B22</f>
        <v>1</v>
      </c>
      <c r="C22" s="86">
        <f>基本属性!C22</f>
        <v>17</v>
      </c>
      <c r="D22" s="86">
        <f>基本属性!D22</f>
        <v>0</v>
      </c>
      <c r="E22" s="105"/>
      <c r="F22" s="106"/>
      <c r="G22" s="105"/>
      <c r="H22" s="106"/>
    </row>
    <row r="23" spans="1:8" ht="92.25" customHeight="1" x14ac:dyDescent="0.15">
      <c r="A23" s="13">
        <f t="shared" si="0"/>
        <v>118</v>
      </c>
      <c r="B23" s="86">
        <f>基本属性!B23</f>
        <v>1</v>
      </c>
      <c r="C23" s="86">
        <f>基本属性!C23</f>
        <v>18</v>
      </c>
      <c r="D23" s="86">
        <f>基本属性!D23</f>
        <v>0</v>
      </c>
      <c r="E23" s="105"/>
      <c r="F23" s="106"/>
      <c r="G23" s="105"/>
      <c r="H23" s="106"/>
    </row>
    <row r="24" spans="1:8" ht="92.25" customHeight="1" x14ac:dyDescent="0.15">
      <c r="A24" s="13">
        <f t="shared" si="0"/>
        <v>119</v>
      </c>
      <c r="B24" s="86">
        <f>基本属性!B24</f>
        <v>1</v>
      </c>
      <c r="C24" s="86">
        <f>基本属性!C24</f>
        <v>19</v>
      </c>
      <c r="D24" s="86">
        <f>基本属性!D24</f>
        <v>0</v>
      </c>
      <c r="E24" s="105"/>
      <c r="F24" s="106"/>
      <c r="G24" s="105"/>
      <c r="H24" s="106"/>
    </row>
    <row r="25" spans="1:8" ht="92.25" customHeight="1" x14ac:dyDescent="0.15">
      <c r="A25" s="13">
        <f t="shared" si="0"/>
        <v>120</v>
      </c>
      <c r="B25" s="86">
        <f>基本属性!B25</f>
        <v>1</v>
      </c>
      <c r="C25" s="86">
        <f>基本属性!C25</f>
        <v>20</v>
      </c>
      <c r="D25" s="86">
        <f>基本属性!D25</f>
        <v>0</v>
      </c>
      <c r="E25" s="105"/>
      <c r="F25" s="106"/>
      <c r="G25" s="105"/>
      <c r="H25" s="106"/>
    </row>
    <row r="26" spans="1:8" ht="92.25" customHeight="1" x14ac:dyDescent="0.15">
      <c r="A26" s="13">
        <f t="shared" si="0"/>
        <v>121</v>
      </c>
      <c r="B26" s="86">
        <f>基本属性!B26</f>
        <v>1</v>
      </c>
      <c r="C26" s="86">
        <f>基本属性!C26</f>
        <v>21</v>
      </c>
      <c r="D26" s="86">
        <f>基本属性!D26</f>
        <v>0</v>
      </c>
      <c r="E26" s="105"/>
      <c r="F26" s="106"/>
      <c r="G26" s="105"/>
      <c r="H26" s="106"/>
    </row>
    <row r="27" spans="1:8" ht="92.25" customHeight="1" x14ac:dyDescent="0.15">
      <c r="A27" s="13">
        <f t="shared" si="0"/>
        <v>122</v>
      </c>
      <c r="B27" s="86">
        <f>基本属性!B27</f>
        <v>1</v>
      </c>
      <c r="C27" s="86">
        <f>基本属性!C27</f>
        <v>22</v>
      </c>
      <c r="D27" s="86">
        <f>基本属性!D27</f>
        <v>0</v>
      </c>
      <c r="E27" s="105"/>
      <c r="F27" s="106"/>
      <c r="G27" s="105"/>
      <c r="H27" s="106"/>
    </row>
    <row r="28" spans="1:8" ht="92.25" customHeight="1" x14ac:dyDescent="0.15">
      <c r="A28" s="13">
        <f t="shared" si="0"/>
        <v>123</v>
      </c>
      <c r="B28" s="86">
        <f>基本属性!B28</f>
        <v>1</v>
      </c>
      <c r="C28" s="86">
        <f>基本属性!C28</f>
        <v>23</v>
      </c>
      <c r="D28" s="86">
        <f>基本属性!D28</f>
        <v>0</v>
      </c>
      <c r="E28" s="105"/>
      <c r="F28" s="106"/>
      <c r="G28" s="105"/>
      <c r="H28" s="106"/>
    </row>
    <row r="29" spans="1:8" ht="92.25" customHeight="1" x14ac:dyDescent="0.15">
      <c r="A29" s="13">
        <f t="shared" si="0"/>
        <v>124</v>
      </c>
      <c r="B29" s="86">
        <f>基本属性!B29</f>
        <v>1</v>
      </c>
      <c r="C29" s="86">
        <f>基本属性!C29</f>
        <v>24</v>
      </c>
      <c r="D29" s="86">
        <f>基本属性!D29</f>
        <v>0</v>
      </c>
      <c r="E29" s="105"/>
      <c r="F29" s="106"/>
      <c r="G29" s="105"/>
      <c r="H29" s="106"/>
    </row>
    <row r="30" spans="1:8" ht="92.25" customHeight="1" x14ac:dyDescent="0.15">
      <c r="A30" s="13">
        <f t="shared" si="0"/>
        <v>125</v>
      </c>
      <c r="B30" s="86">
        <f>基本属性!B30</f>
        <v>1</v>
      </c>
      <c r="C30" s="86">
        <f>基本属性!C30</f>
        <v>25</v>
      </c>
      <c r="D30" s="86">
        <f>基本属性!D30</f>
        <v>0</v>
      </c>
      <c r="E30" s="105"/>
      <c r="F30" s="106"/>
      <c r="G30" s="105"/>
      <c r="H30" s="106"/>
    </row>
    <row r="31" spans="1:8" ht="92.25" customHeight="1" x14ac:dyDescent="0.15">
      <c r="A31" s="13">
        <f t="shared" si="0"/>
        <v>126</v>
      </c>
      <c r="B31" s="86">
        <f>基本属性!B31</f>
        <v>1</v>
      </c>
      <c r="C31" s="86">
        <f>基本属性!C31</f>
        <v>26</v>
      </c>
      <c r="D31" s="86">
        <f>基本属性!D31</f>
        <v>0</v>
      </c>
      <c r="E31" s="105"/>
      <c r="F31" s="106"/>
      <c r="G31" s="105"/>
      <c r="H31" s="106"/>
    </row>
    <row r="32" spans="1:8" ht="92.25" customHeight="1" x14ac:dyDescent="0.15">
      <c r="A32" s="13">
        <f t="shared" si="0"/>
        <v>127</v>
      </c>
      <c r="B32" s="86">
        <f>基本属性!B32</f>
        <v>1</v>
      </c>
      <c r="C32" s="86">
        <f>基本属性!C32</f>
        <v>27</v>
      </c>
      <c r="D32" s="86">
        <f>基本属性!D32</f>
        <v>0</v>
      </c>
      <c r="E32" s="105"/>
      <c r="F32" s="106"/>
      <c r="G32" s="105"/>
      <c r="H32" s="106"/>
    </row>
    <row r="33" spans="1:8" ht="92.25" customHeight="1" x14ac:dyDescent="0.15">
      <c r="A33" s="13">
        <f t="shared" si="0"/>
        <v>128</v>
      </c>
      <c r="B33" s="86">
        <f>基本属性!B33</f>
        <v>1</v>
      </c>
      <c r="C33" s="86">
        <f>基本属性!C33</f>
        <v>28</v>
      </c>
      <c r="D33" s="86">
        <f>基本属性!D33</f>
        <v>0</v>
      </c>
      <c r="E33" s="105"/>
      <c r="F33" s="106"/>
      <c r="G33" s="105"/>
      <c r="H33" s="106"/>
    </row>
    <row r="34" spans="1:8" ht="92.25" customHeight="1" x14ac:dyDescent="0.15">
      <c r="A34" s="13">
        <f t="shared" si="0"/>
        <v>129</v>
      </c>
      <c r="B34" s="86">
        <f>基本属性!B34</f>
        <v>1</v>
      </c>
      <c r="C34" s="86">
        <f>基本属性!C34</f>
        <v>29</v>
      </c>
      <c r="D34" s="86">
        <f>基本属性!D34</f>
        <v>0</v>
      </c>
      <c r="E34" s="105"/>
      <c r="F34" s="106"/>
      <c r="G34" s="105"/>
      <c r="H34" s="106"/>
    </row>
    <row r="35" spans="1:8" ht="92.25" customHeight="1" x14ac:dyDescent="0.15">
      <c r="A35" s="13">
        <f t="shared" si="0"/>
        <v>130</v>
      </c>
      <c r="B35" s="86">
        <f>基本属性!B35</f>
        <v>1</v>
      </c>
      <c r="C35" s="86">
        <f>基本属性!C35</f>
        <v>30</v>
      </c>
      <c r="D35" s="86">
        <f>基本属性!D35</f>
        <v>0</v>
      </c>
      <c r="E35" s="105"/>
      <c r="F35" s="106"/>
      <c r="G35" s="105"/>
      <c r="H35" s="106"/>
    </row>
    <row r="36" spans="1:8" ht="92.25" customHeight="1" x14ac:dyDescent="0.15">
      <c r="A36" s="13">
        <f t="shared" si="0"/>
        <v>131</v>
      </c>
      <c r="B36" s="86">
        <f>基本属性!B36</f>
        <v>1</v>
      </c>
      <c r="C36" s="86">
        <f>基本属性!C36</f>
        <v>31</v>
      </c>
      <c r="D36" s="86">
        <f>基本属性!D36</f>
        <v>0</v>
      </c>
      <c r="E36" s="105"/>
      <c r="F36" s="106"/>
      <c r="G36" s="105"/>
      <c r="H36" s="106"/>
    </row>
    <row r="37" spans="1:8" ht="92.25" customHeight="1" x14ac:dyDescent="0.15">
      <c r="A37" s="13">
        <f t="shared" si="0"/>
        <v>132</v>
      </c>
      <c r="B37" s="86">
        <f>基本属性!B37</f>
        <v>1</v>
      </c>
      <c r="C37" s="86">
        <f>基本属性!C37</f>
        <v>32</v>
      </c>
      <c r="D37" s="86">
        <f>基本属性!D37</f>
        <v>0</v>
      </c>
      <c r="E37" s="105"/>
      <c r="F37" s="106"/>
      <c r="G37" s="105"/>
      <c r="H37" s="106"/>
    </row>
    <row r="38" spans="1:8" ht="92.25" customHeight="1" x14ac:dyDescent="0.15">
      <c r="A38" s="13">
        <f t="shared" si="0"/>
        <v>133</v>
      </c>
      <c r="B38" s="86">
        <f>基本属性!B38</f>
        <v>1</v>
      </c>
      <c r="C38" s="86">
        <f>基本属性!C38</f>
        <v>33</v>
      </c>
      <c r="D38" s="86">
        <f>基本属性!D38</f>
        <v>0</v>
      </c>
      <c r="E38" s="105"/>
      <c r="F38" s="106"/>
      <c r="G38" s="105"/>
      <c r="H38" s="106"/>
    </row>
    <row r="39" spans="1:8" ht="92.25" customHeight="1" x14ac:dyDescent="0.15">
      <c r="A39" s="13">
        <f t="shared" si="0"/>
        <v>134</v>
      </c>
      <c r="B39" s="86">
        <f>基本属性!B39</f>
        <v>1</v>
      </c>
      <c r="C39" s="86">
        <f>基本属性!C39</f>
        <v>34</v>
      </c>
      <c r="D39" s="86">
        <f>基本属性!D39</f>
        <v>0</v>
      </c>
      <c r="E39" s="105"/>
      <c r="F39" s="106"/>
      <c r="G39" s="105"/>
      <c r="H39" s="106"/>
    </row>
    <row r="40" spans="1:8" ht="92.25" customHeight="1" x14ac:dyDescent="0.15">
      <c r="A40" s="13">
        <f t="shared" si="0"/>
        <v>135</v>
      </c>
      <c r="B40" s="86">
        <f>基本属性!B40</f>
        <v>1</v>
      </c>
      <c r="C40" s="86">
        <f>基本属性!C40</f>
        <v>35</v>
      </c>
      <c r="D40" s="86">
        <f>基本属性!D40</f>
        <v>0</v>
      </c>
      <c r="E40" s="105"/>
      <c r="F40" s="106"/>
      <c r="G40" s="105"/>
      <c r="H40" s="106"/>
    </row>
    <row r="41" spans="1:8" ht="92.25" customHeight="1" x14ac:dyDescent="0.15">
      <c r="A41" s="13">
        <f t="shared" si="0"/>
        <v>136</v>
      </c>
      <c r="B41" s="86">
        <f>基本属性!B41</f>
        <v>1</v>
      </c>
      <c r="C41" s="86">
        <f>基本属性!C41</f>
        <v>36</v>
      </c>
      <c r="D41" s="86">
        <f>基本属性!D41</f>
        <v>0</v>
      </c>
      <c r="E41" s="105"/>
      <c r="F41" s="106"/>
      <c r="G41" s="105"/>
      <c r="H41" s="106"/>
    </row>
    <row r="42" spans="1:8" ht="92.25" customHeight="1" x14ac:dyDescent="0.15">
      <c r="A42" s="13">
        <f t="shared" si="0"/>
        <v>137</v>
      </c>
      <c r="B42" s="86">
        <f>基本属性!B42</f>
        <v>1</v>
      </c>
      <c r="C42" s="86">
        <f>基本属性!C42</f>
        <v>37</v>
      </c>
      <c r="D42" s="86">
        <f>基本属性!D42</f>
        <v>0</v>
      </c>
      <c r="E42" s="105"/>
      <c r="F42" s="106"/>
      <c r="G42" s="105"/>
      <c r="H42" s="106"/>
    </row>
    <row r="43" spans="1:8" ht="92.25" customHeight="1" x14ac:dyDescent="0.15">
      <c r="A43" s="13">
        <f t="shared" si="0"/>
        <v>138</v>
      </c>
      <c r="B43" s="86">
        <f>基本属性!B43</f>
        <v>1</v>
      </c>
      <c r="C43" s="86">
        <f>基本属性!C43</f>
        <v>38</v>
      </c>
      <c r="D43" s="86">
        <f>基本属性!D43</f>
        <v>0</v>
      </c>
      <c r="E43" s="105"/>
      <c r="F43" s="106"/>
      <c r="G43" s="105"/>
      <c r="H43" s="106"/>
    </row>
    <row r="44" spans="1:8" ht="92.25" customHeight="1" x14ac:dyDescent="0.15">
      <c r="A44" s="13">
        <f t="shared" si="0"/>
        <v>139</v>
      </c>
      <c r="B44" s="86">
        <f>基本属性!B44</f>
        <v>1</v>
      </c>
      <c r="C44" s="86">
        <f>基本属性!C44</f>
        <v>39</v>
      </c>
      <c r="D44" s="86">
        <f>基本属性!D44</f>
        <v>0</v>
      </c>
      <c r="E44" s="105"/>
      <c r="F44" s="106"/>
      <c r="G44" s="105"/>
      <c r="H44" s="106"/>
    </row>
    <row r="45" spans="1:8" ht="92.25" customHeight="1" x14ac:dyDescent="0.15">
      <c r="A45" s="13">
        <f t="shared" si="0"/>
        <v>140</v>
      </c>
      <c r="B45" s="86">
        <f>基本属性!B45</f>
        <v>1</v>
      </c>
      <c r="C45" s="86">
        <f>基本属性!C45</f>
        <v>40</v>
      </c>
      <c r="D45" s="86">
        <f>基本属性!D45</f>
        <v>0</v>
      </c>
      <c r="E45" s="105"/>
      <c r="F45" s="105"/>
      <c r="G45" s="105"/>
      <c r="H45" s="106"/>
    </row>
    <row r="46" spans="1:8" ht="92.25" customHeight="1" x14ac:dyDescent="0.15">
      <c r="A46" s="13">
        <f t="shared" si="0"/>
        <v>141</v>
      </c>
      <c r="B46" s="86">
        <f>基本属性!B46</f>
        <v>1</v>
      </c>
      <c r="C46" s="86">
        <f>基本属性!C46</f>
        <v>41</v>
      </c>
      <c r="D46" s="86">
        <f>基本属性!D46</f>
        <v>0</v>
      </c>
      <c r="E46" s="105"/>
      <c r="F46" s="106"/>
      <c r="G46" s="105"/>
      <c r="H46" s="106"/>
    </row>
    <row r="47" spans="1:8" ht="92.25" customHeight="1" x14ac:dyDescent="0.15">
      <c r="A47" s="13">
        <f t="shared" si="0"/>
        <v>142</v>
      </c>
      <c r="B47" s="86">
        <f>基本属性!B47</f>
        <v>1</v>
      </c>
      <c r="C47" s="86">
        <f>基本属性!C47</f>
        <v>42</v>
      </c>
      <c r="D47" s="86">
        <f>基本属性!D47</f>
        <v>0</v>
      </c>
      <c r="E47" s="105"/>
      <c r="F47" s="106"/>
      <c r="G47" s="105"/>
      <c r="H47" s="106"/>
    </row>
    <row r="48" spans="1:8" ht="92.25" customHeight="1" x14ac:dyDescent="0.15">
      <c r="A48" s="13">
        <f t="shared" si="0"/>
        <v>143</v>
      </c>
      <c r="B48" s="86">
        <f>基本属性!B48</f>
        <v>1</v>
      </c>
      <c r="C48" s="86">
        <f>基本属性!C48</f>
        <v>43</v>
      </c>
      <c r="D48" s="86">
        <f>基本属性!D48</f>
        <v>0</v>
      </c>
      <c r="E48" s="105"/>
      <c r="F48" s="106"/>
      <c r="G48" s="105"/>
      <c r="H48" s="106"/>
    </row>
    <row r="49" spans="1:8" ht="92.25" customHeight="1" x14ac:dyDescent="0.15">
      <c r="A49" s="13">
        <f t="shared" si="0"/>
        <v>144</v>
      </c>
      <c r="B49" s="86">
        <f>基本属性!B49</f>
        <v>1</v>
      </c>
      <c r="C49" s="86">
        <f>基本属性!C49</f>
        <v>44</v>
      </c>
      <c r="D49" s="86">
        <f>基本属性!D49</f>
        <v>0</v>
      </c>
      <c r="E49" s="105"/>
      <c r="F49" s="106"/>
      <c r="G49" s="105"/>
      <c r="H49" s="106"/>
    </row>
    <row r="50" spans="1:8" ht="92.25" customHeight="1" x14ac:dyDescent="0.15">
      <c r="A50" s="13">
        <f t="shared" si="0"/>
        <v>145</v>
      </c>
      <c r="B50" s="86">
        <f>基本属性!B50</f>
        <v>1</v>
      </c>
      <c r="C50" s="86">
        <f>基本属性!C50</f>
        <v>45</v>
      </c>
      <c r="D50" s="86">
        <f>基本属性!D50</f>
        <v>0</v>
      </c>
      <c r="E50" s="105"/>
      <c r="F50" s="106"/>
      <c r="G50" s="105"/>
      <c r="H50" s="106"/>
    </row>
  </sheetData>
  <sheetProtection sheet="1"/>
  <phoneticPr fontId="1"/>
  <pageMargins left="0.70866141732283472" right="0.70866141732283472" top="0.74803149606299213" bottom="0.74803149606299213" header="0.31496062992125984" footer="0.31496062992125984"/>
  <pageSetup paperSize="9" scale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R7（調査書）</vt:lpstr>
      <vt:lpstr>基本属性</vt:lpstr>
      <vt:lpstr>成績（評定）</vt:lpstr>
      <vt:lpstr>行動・欠席</vt:lpstr>
      <vt:lpstr>所見</vt:lpstr>
      <vt:lpstr>'R7（調査書）'!Print_Area</vt:lpstr>
      <vt:lpstr>所見!Print_Area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宮城県</cp:lastModifiedBy>
  <cp:lastPrinted>2019-07-10T06:41:49Z</cp:lastPrinted>
  <dcterms:created xsi:type="dcterms:W3CDTF">2009-09-15T07:54:03Z</dcterms:created>
  <dcterms:modified xsi:type="dcterms:W3CDTF">2024-10-03T03:50:04Z</dcterms:modified>
</cp:coreProperties>
</file>