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建設部\下水道管理課\04 総務グループ\01_各種照会\06_財政課★\Ｒ4\39_【財政課照会124〆】Fwd 【宮城県市町村課】公営企業に係る経営比較分析表（令和３年度決算）の分析等について(依頼）\02_回答\"/>
    </mc:Choice>
  </mc:AlternateContent>
  <workbookProtection workbookAlgorithmName="SHA-512" workbookHashValue="vXRvicm/89/pyUOdG7G8MfwDTtSAuiYz9NZI1vmVrUFkqRioLntbD3wlVyf2NFGiFpVF9JuI4Nq/tSiro52uwQ==" workbookSaltValue="RdeU0CnpbwX6MuqzV2iKT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<sst xmlns="http://schemas.openxmlformats.org/spreadsheetml/2006/main" count="297" uniqueCount="118">
  <si>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</si>
  <si>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</si>
  <si>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</si>
  <si>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</si>
  <si>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</si>
  <si>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</si>
  <si>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</si>
  <si>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</si>
  <si>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</si>
  <si>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</si>
  <si>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</si>
  <si>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</si>
  <si>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</si>
  <si>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</si>
  <si>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</si>
  <si>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</si>
  <si>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</si>
  <si>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</si>
  <si>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</si>
  <si>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</si>
  <si>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</si>
  <si>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</si>
  <si>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</si>
  <si>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</si>
  <si>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</si>
  <si>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</si>
  <si>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</si>
  <si>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</si>
  <si>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</si>
  <si>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</si>
  <si>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</si>
  <si>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</si>
  <si>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</si>
  <si>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</si>
  <si>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</si>
  <si>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</si>
  <si>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</si>
  <si>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</si>
  <si>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</si>
  <si>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</si>
  <si>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</si>
  <si>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</si>
  <si>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</si>
  <si>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</si>
  <si>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</si>
  <si>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</si>
  <si>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</si>
  <si>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</si>
  <si>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</si>
  <si>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</si>
  <si>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</si>
  <si>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</si>
  <si>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</si>
  <si>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</si>
  <si>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</si>
  <si>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</si>
  <si>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</si>
  <si>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</si>
  <si>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</si>
  <si>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</si>
  <si>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</si>
  <si>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</si>
  <si>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</si>
  <si>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</si>
  <si>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</si>
  <si>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</si>
  <si>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</si>
  <si>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</si>
  <si>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</si>
  <si>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</si>
  <si>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</si>
  <si>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</si>
  <si>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</si>
  <si>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</si>
  <si>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</si>
  <si>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</si>
  <si>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</si>
  <si>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</si>
  <si>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</si>
  <si>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</si>
  <si>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</si>
  <si>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</si>
  <si>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</si>
  <si>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</si>
  <si>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</si>
  <si>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</si>
  <si>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</si>
  <si>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</si>
  <si>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</si>
  <si>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</si>
  <si>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</si>
  <si>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</si>
  <si>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</si>
  <si>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</si>
  <si>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</si>
  <si>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</si>
  <si>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</si>
  <si>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</si>
  <si>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</si>
  <si>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</si>
  <si>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</si>
  <si>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</si>
  <si>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</si>
  <si>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</si>
  <si>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</si>
  <si>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</si>
  <si>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</si>
  <si>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</si>
  <si>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</si>
  <si>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</si>
  <si>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</si>
  <si>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</si>
  <si>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</si>
  <si>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</si>
  <si>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</si>
  <si>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供用開始から30年を超え、年々修繕の経費が増加傾向にある。
　今後策定予定のストックマネジメントの手法を活用した調査・修繕・更新の長寿命化事業への取り組みを進めていきたい。</t>
    <rPh sb="1" eb="3">
      <t>キョウヨウ</t>
    </rPh>
    <rPh sb="3" eb="5">
      <t>カイシ</t>
    </rPh>
    <rPh sb="9" eb="10">
      <t>ネン</t>
    </rPh>
    <rPh sb="11" eb="12">
      <t>コ</t>
    </rPh>
    <rPh sb="14" eb="16">
      <t>ネンネン</t>
    </rPh>
    <rPh sb="16" eb="18">
      <t>シュウゼン</t>
    </rPh>
    <rPh sb="19" eb="21">
      <t>ケイヒ</t>
    </rPh>
    <rPh sb="22" eb="24">
      <t>ゾウカ</t>
    </rPh>
    <rPh sb="24" eb="26">
      <t>ケイコウ</t>
    </rPh>
    <rPh sb="32" eb="34">
      <t>コンゴ</t>
    </rPh>
    <rPh sb="34" eb="36">
      <t>サクテイ</t>
    </rPh>
    <rPh sb="36" eb="38">
      <t>ヨテイ</t>
    </rPh>
    <rPh sb="50" eb="52">
      <t>シュホウ</t>
    </rPh>
    <rPh sb="53" eb="55">
      <t>カツヨウ</t>
    </rPh>
    <rPh sb="57" eb="59">
      <t>チョウサ</t>
    </rPh>
    <rPh sb="60" eb="62">
      <t>シュウゼン</t>
    </rPh>
    <rPh sb="63" eb="65">
      <t>コウシン</t>
    </rPh>
    <rPh sb="66" eb="70">
      <t>チョウジュミョウカ</t>
    </rPh>
    <rPh sb="70" eb="72">
      <t>ジギョウ</t>
    </rPh>
    <rPh sb="74" eb="75">
      <t>ト</t>
    </rPh>
    <rPh sb="76" eb="77">
      <t>ク</t>
    </rPh>
    <rPh sb="79" eb="80">
      <t>スス</t>
    </rPh>
    <phoneticPr fontId="4"/>
  </si>
  <si>
    <t>　人口密度が高い一部地域が公共下水道に変更したことにより、全ての項目において、良好とは言えない数値となっている。将来的には公共下水道への接続可能な地域については、順次変更する計画としている。
　経常収支比率は、100％を超えているが一般会計からの繰入金に依存しているため、収益の確保と維持管理経費の削減に努める必要がある。
　累積欠損金比率の解消に向け、経費の節減を図り、健全な経営に努めなければならない。
　流動比率及び経費回収率、施設利用率、水洗化率は、人口密度が高い一部地域の公共下水道への接続により使用料が減少したため、類似団体を下回っている。
　汚水処理原価は、老朽化による修繕等の経費が年々増えていることから類似団体より高い水準となっており、今後は維持管理経費の削減に努める必要がある。</t>
    <rPh sb="1" eb="3">
      <t>ジンコウ</t>
    </rPh>
    <rPh sb="3" eb="5">
      <t>ミツド</t>
    </rPh>
    <rPh sb="6" eb="7">
      <t>タカ</t>
    </rPh>
    <rPh sb="8" eb="10">
      <t>イチブ</t>
    </rPh>
    <rPh sb="10" eb="12">
      <t>チイキ</t>
    </rPh>
    <rPh sb="13" eb="15">
      <t>コウキョウ</t>
    </rPh>
    <rPh sb="15" eb="18">
      <t>ゲスイドウ</t>
    </rPh>
    <rPh sb="19" eb="21">
      <t>ヘンコウ</t>
    </rPh>
    <rPh sb="29" eb="30">
      <t>スベ</t>
    </rPh>
    <rPh sb="32" eb="34">
      <t>コウモク</t>
    </rPh>
    <rPh sb="39" eb="41">
      <t>リョウコウ</t>
    </rPh>
    <rPh sb="43" eb="44">
      <t>イ</t>
    </rPh>
    <rPh sb="47" eb="49">
      <t>スウチ</t>
    </rPh>
    <rPh sb="56" eb="59">
      <t>ショウライテキ</t>
    </rPh>
    <rPh sb="61" eb="63">
      <t>コウキョウ</t>
    </rPh>
    <rPh sb="63" eb="66">
      <t>ゲスイドウ</t>
    </rPh>
    <rPh sb="68" eb="70">
      <t>セツゾク</t>
    </rPh>
    <rPh sb="70" eb="72">
      <t>カノウ</t>
    </rPh>
    <rPh sb="73" eb="75">
      <t>チイキ</t>
    </rPh>
    <rPh sb="81" eb="83">
      <t>ジュンジ</t>
    </rPh>
    <rPh sb="83" eb="85">
      <t>ヘンコウ</t>
    </rPh>
    <rPh sb="87" eb="89">
      <t>ケイカク</t>
    </rPh>
    <rPh sb="97" eb="99">
      <t>ケイジョウ</t>
    </rPh>
    <rPh sb="99" eb="101">
      <t>シュウシ</t>
    </rPh>
    <rPh sb="101" eb="103">
      <t>ヒリツ</t>
    </rPh>
    <rPh sb="110" eb="111">
      <t>コ</t>
    </rPh>
    <rPh sb="116" eb="118">
      <t>イッパン</t>
    </rPh>
    <rPh sb="118" eb="120">
      <t>カイケイ</t>
    </rPh>
    <rPh sb="123" eb="125">
      <t>クリイレ</t>
    </rPh>
    <rPh sb="125" eb="126">
      <t>キン</t>
    </rPh>
    <rPh sb="127" eb="129">
      <t>イゾン</t>
    </rPh>
    <rPh sb="136" eb="138">
      <t>シュウエキ</t>
    </rPh>
    <rPh sb="139" eb="141">
      <t>カクホ</t>
    </rPh>
    <rPh sb="142" eb="144">
      <t>イジ</t>
    </rPh>
    <rPh sb="144" eb="146">
      <t>カンリ</t>
    </rPh>
    <rPh sb="146" eb="148">
      <t>ケイヒ</t>
    </rPh>
    <rPh sb="149" eb="151">
      <t>サクゲン</t>
    </rPh>
    <rPh sb="152" eb="153">
      <t>ツト</t>
    </rPh>
    <rPh sb="155" eb="157">
      <t>ヒツヨウ</t>
    </rPh>
    <rPh sb="163" eb="165">
      <t>ルイセキ</t>
    </rPh>
    <rPh sb="165" eb="167">
      <t>ケッソン</t>
    </rPh>
    <rPh sb="167" eb="168">
      <t>キン</t>
    </rPh>
    <rPh sb="168" eb="170">
      <t>ヒリツ</t>
    </rPh>
    <rPh sb="171" eb="173">
      <t>カイショウ</t>
    </rPh>
    <rPh sb="174" eb="175">
      <t>ム</t>
    </rPh>
    <rPh sb="177" eb="179">
      <t>ケイヒ</t>
    </rPh>
    <rPh sb="180" eb="182">
      <t>セツゲン</t>
    </rPh>
    <rPh sb="183" eb="184">
      <t>ハカ</t>
    </rPh>
    <rPh sb="186" eb="188">
      <t>ケンゼン</t>
    </rPh>
    <rPh sb="189" eb="191">
      <t>ケイエイ</t>
    </rPh>
    <rPh sb="192" eb="193">
      <t>ツト</t>
    </rPh>
    <rPh sb="205" eb="207">
      <t>リュウドウ</t>
    </rPh>
    <rPh sb="207" eb="209">
      <t>ヒリツ</t>
    </rPh>
    <rPh sb="209" eb="210">
      <t>オヨ</t>
    </rPh>
    <rPh sb="211" eb="213">
      <t>ケイヒ</t>
    </rPh>
    <rPh sb="213" eb="215">
      <t>カイシュウ</t>
    </rPh>
    <rPh sb="215" eb="216">
      <t>リツ</t>
    </rPh>
    <rPh sb="217" eb="219">
      <t>シセツ</t>
    </rPh>
    <rPh sb="219" eb="222">
      <t>リヨウリツ</t>
    </rPh>
    <rPh sb="223" eb="226">
      <t>スイセンカ</t>
    </rPh>
    <rPh sb="226" eb="227">
      <t>リツ</t>
    </rPh>
    <rPh sb="229" eb="231">
      <t>ジンコウ</t>
    </rPh>
    <rPh sb="231" eb="233">
      <t>ミツド</t>
    </rPh>
    <rPh sb="234" eb="235">
      <t>タカ</t>
    </rPh>
    <rPh sb="236" eb="238">
      <t>イチブ</t>
    </rPh>
    <rPh sb="238" eb="240">
      <t>チイキ</t>
    </rPh>
    <rPh sb="241" eb="243">
      <t>コウキョウ</t>
    </rPh>
    <rPh sb="243" eb="246">
      <t>ゲスイドウ</t>
    </rPh>
    <rPh sb="248" eb="250">
      <t>セツゾク</t>
    </rPh>
    <rPh sb="253" eb="256">
      <t>シヨウリョウ</t>
    </rPh>
    <rPh sb="257" eb="259">
      <t>ゲンショウ</t>
    </rPh>
    <rPh sb="264" eb="266">
      <t>ルイジ</t>
    </rPh>
    <rPh sb="266" eb="268">
      <t>ダンタイ</t>
    </rPh>
    <rPh sb="269" eb="271">
      <t>シタマワ</t>
    </rPh>
    <rPh sb="278" eb="280">
      <t>オスイ</t>
    </rPh>
    <rPh sb="280" eb="282">
      <t>ショリ</t>
    </rPh>
    <rPh sb="282" eb="284">
      <t>ゲンカ</t>
    </rPh>
    <rPh sb="286" eb="289">
      <t>ロウキュウカ</t>
    </rPh>
    <rPh sb="292" eb="294">
      <t>シュウゼン</t>
    </rPh>
    <rPh sb="294" eb="295">
      <t>トウ</t>
    </rPh>
    <rPh sb="296" eb="298">
      <t>ケイヒ</t>
    </rPh>
    <rPh sb="299" eb="301">
      <t>ネンネン</t>
    </rPh>
    <rPh sb="301" eb="302">
      <t>フ</t>
    </rPh>
    <rPh sb="310" eb="312">
      <t>ルイジ</t>
    </rPh>
    <rPh sb="312" eb="314">
      <t>ダンタイ</t>
    </rPh>
    <rPh sb="316" eb="317">
      <t>タカ</t>
    </rPh>
    <rPh sb="318" eb="320">
      <t>スイジュン</t>
    </rPh>
    <rPh sb="327" eb="329">
      <t>コンゴ</t>
    </rPh>
    <rPh sb="330" eb="332">
      <t>イジ</t>
    </rPh>
    <rPh sb="332" eb="334">
      <t>カンリ</t>
    </rPh>
    <rPh sb="334" eb="336">
      <t>ケイヒ</t>
    </rPh>
    <rPh sb="337" eb="339">
      <t>サクゲン</t>
    </rPh>
    <rPh sb="340" eb="341">
      <t>ツト</t>
    </rPh>
    <rPh sb="343" eb="345">
      <t>ヒツヨウ</t>
    </rPh>
    <phoneticPr fontId="4"/>
  </si>
  <si>
    <t>　今後、施設の老朽化に伴う修繕費用の増加や人口減少による料金収入の増加が見込めず、経営環境は更に厳しさを増していくことから、今後見直し予定の経営戦略に基づく徹底した経営健全化やストックマネジメントにより計画的に施設の長寿命化を図っていかなければならない。
　また、汚水処理原価に係る使用料の適正な水準を見定め、経営の安定化に努めるほか、効率的な施設の維持管理を進める必要がある。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</si>
</sst>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21-40AD-A8D1-EA0B96DC38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0.01</c:v>
                </c:pt>
              </c:numCache>
            </c:numRef>
          </c:val>
          <c:smooth val="0"/>
          <c:extLst>
            <c:ext xmlns:c16="http://schemas.microsoft.com/office/drawing/2014/chart" uri="{C3380CC4-5D6E-409C-BE32-E72D297353CC}">
              <c16:uniqueId val="{00000001-9621-40AD-A8D1-EA0B96DC38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47.48</c:v>
                </c:pt>
                <c:pt idx="4">
                  <c:v>47.1</c:v>
                </c:pt>
              </c:numCache>
            </c:numRef>
          </c:val>
          <c:extLst>
            <c:ext xmlns:c16="http://schemas.microsoft.com/office/drawing/2014/chart" uri="{C3380CC4-5D6E-409C-BE32-E72D297353CC}">
              <c16:uniqueId val="{00000000-3BFF-4F0E-933B-EEC3062C37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54.54</c:v>
                </c:pt>
              </c:numCache>
            </c:numRef>
          </c:val>
          <c:smooth val="0"/>
          <c:extLst>
            <c:ext xmlns:c16="http://schemas.microsoft.com/office/drawing/2014/chart" uri="{C3380CC4-5D6E-409C-BE32-E72D297353CC}">
              <c16:uniqueId val="{00000001-3BFF-4F0E-933B-EEC3062C37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74.010000000000005</c:v>
                </c:pt>
                <c:pt idx="4">
                  <c:v>70.010000000000005</c:v>
                </c:pt>
              </c:numCache>
            </c:numRef>
          </c:val>
          <c:extLst>
            <c:ext xmlns:c16="http://schemas.microsoft.com/office/drawing/2014/chart" uri="{C3380CC4-5D6E-409C-BE32-E72D297353CC}">
              <c16:uniqueId val="{00000000-683E-4965-BB8B-F29F8B7CEF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90.3</c:v>
                </c:pt>
              </c:numCache>
            </c:numRef>
          </c:val>
          <c:smooth val="0"/>
          <c:extLst>
            <c:ext xmlns:c16="http://schemas.microsoft.com/office/drawing/2014/chart" uri="{C3380CC4-5D6E-409C-BE32-E72D297353CC}">
              <c16:uniqueId val="{00000001-683E-4965-BB8B-F29F8B7CEF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98.59</c:v>
                </c:pt>
                <c:pt idx="4">
                  <c:v>100.69</c:v>
                </c:pt>
              </c:numCache>
            </c:numRef>
          </c:val>
          <c:extLst>
            <c:ext xmlns:c16="http://schemas.microsoft.com/office/drawing/2014/chart" uri="{C3380CC4-5D6E-409C-BE32-E72D297353CC}">
              <c16:uniqueId val="{00000000-86B7-4748-9F71-75A6BA092E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102.11</c:v>
                </c:pt>
              </c:numCache>
            </c:numRef>
          </c:val>
          <c:smooth val="0"/>
          <c:extLst>
            <c:ext xmlns:c16="http://schemas.microsoft.com/office/drawing/2014/chart" uri="{C3380CC4-5D6E-409C-BE32-E72D297353CC}">
              <c16:uniqueId val="{00000001-86B7-4748-9F71-75A6BA092E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3.69</c:v>
                </c:pt>
                <c:pt idx="4">
                  <c:v>7.39</c:v>
                </c:pt>
              </c:numCache>
            </c:numRef>
          </c:val>
          <c:extLst>
            <c:ext xmlns:c16="http://schemas.microsoft.com/office/drawing/2014/chart" uri="{C3380CC4-5D6E-409C-BE32-E72D297353CC}">
              <c16:uniqueId val="{00000000-17EA-4A90-AB34-FA601E1CED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28.12</c:v>
                </c:pt>
              </c:numCache>
            </c:numRef>
          </c:val>
          <c:smooth val="0"/>
          <c:extLst>
            <c:ext xmlns:c16="http://schemas.microsoft.com/office/drawing/2014/chart" uri="{C3380CC4-5D6E-409C-BE32-E72D297353CC}">
              <c16:uniqueId val="{00000001-17EA-4A90-AB34-FA601E1CED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50-44FB-847A-4C63281FB0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A50-44FB-847A-4C63281FB0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13.99</c:v>
                </c:pt>
                <c:pt idx="4">
                  <c:v>9.35</c:v>
                </c:pt>
              </c:numCache>
            </c:numRef>
          </c:val>
          <c:extLst>
            <c:ext xmlns:c16="http://schemas.microsoft.com/office/drawing/2014/chart" uri="{C3380CC4-5D6E-409C-BE32-E72D297353CC}">
              <c16:uniqueId val="{00000000-BB2F-45C5-820B-226C937DCB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124.9</c:v>
                </c:pt>
              </c:numCache>
            </c:numRef>
          </c:val>
          <c:smooth val="0"/>
          <c:extLst>
            <c:ext xmlns:c16="http://schemas.microsoft.com/office/drawing/2014/chart" uri="{C3380CC4-5D6E-409C-BE32-E72D297353CC}">
              <c16:uniqueId val="{00000001-BB2F-45C5-820B-226C937DCB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2.81</c:v>
                </c:pt>
                <c:pt idx="4">
                  <c:v>7.87</c:v>
                </c:pt>
              </c:numCache>
            </c:numRef>
          </c:val>
          <c:extLst>
            <c:ext xmlns:c16="http://schemas.microsoft.com/office/drawing/2014/chart" uri="{C3380CC4-5D6E-409C-BE32-E72D297353CC}">
              <c16:uniqueId val="{00000000-7B3C-4A29-8B41-3021B206F6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33.58</c:v>
                </c:pt>
              </c:numCache>
            </c:numRef>
          </c:val>
          <c:smooth val="0"/>
          <c:extLst>
            <c:ext xmlns:c16="http://schemas.microsoft.com/office/drawing/2014/chart" uri="{C3380CC4-5D6E-409C-BE32-E72D297353CC}">
              <c16:uniqueId val="{00000001-7B3C-4A29-8B41-3021B206F6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6D-4EB1-9B44-3CF9C76795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778.81</c:v>
                </c:pt>
              </c:numCache>
            </c:numRef>
          </c:val>
          <c:smooth val="0"/>
          <c:extLst>
            <c:ext xmlns:c16="http://schemas.microsoft.com/office/drawing/2014/chart" uri="{C3380CC4-5D6E-409C-BE32-E72D297353CC}">
              <c16:uniqueId val="{00000001-5F6D-4EB1-9B44-3CF9C76795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51.3</c:v>
                </c:pt>
                <c:pt idx="4">
                  <c:v>35.49</c:v>
                </c:pt>
              </c:numCache>
            </c:numRef>
          </c:val>
          <c:extLst>
            <c:ext xmlns:c16="http://schemas.microsoft.com/office/drawing/2014/chart" uri="{C3380CC4-5D6E-409C-BE32-E72D297353CC}">
              <c16:uniqueId val="{00000000-18E0-4D2C-879F-8A5CAF872E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67.23</c:v>
                </c:pt>
              </c:numCache>
            </c:numRef>
          </c:val>
          <c:smooth val="0"/>
          <c:extLst>
            <c:ext xmlns:c16="http://schemas.microsoft.com/office/drawing/2014/chart" uri="{C3380CC4-5D6E-409C-BE32-E72D297353CC}">
              <c16:uniqueId val="{00000001-18E0-4D2C-879F-8A5CAF872E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342.19</c:v>
                </c:pt>
                <c:pt idx="4">
                  <c:v>495.9</c:v>
                </c:pt>
              </c:numCache>
            </c:numRef>
          </c:val>
          <c:extLst>
            <c:ext xmlns:c16="http://schemas.microsoft.com/office/drawing/2014/chart" uri="{C3380CC4-5D6E-409C-BE32-E72D297353CC}">
              <c16:uniqueId val="{00000000-2E9E-495C-A2A2-BD79807FD7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228.21</c:v>
                </c:pt>
              </c:numCache>
            </c:numRef>
          </c:val>
          <c:smooth val="0"/>
          <c:extLst>
            <c:ext xmlns:c16="http://schemas.microsoft.com/office/drawing/2014/chart" uri="{C3380CC4-5D6E-409C-BE32-E72D297353CC}">
              <c16:uniqueId val="{00000001-2E9E-495C-A2A2-BD79807FD7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石巻市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138686</v>
      </c>
      <c r="AM8" s="45"/>
      <c r="AN8" s="45"/>
      <c r="AO8" s="45"/>
      <c r="AP8" s="45"/>
      <c r="AQ8" s="45"/>
      <c r="AR8" s="45"/>
      <c r="AS8" s="45"/>
      <c r="AT8" s="46">
        <f>データ!T6</f>
        <v>554.54999999999995</v>
      </c>
      <c r="AU8" s="46"/>
      <c r="AV8" s="46"/>
      <c r="AW8" s="46"/>
      <c r="AX8" s="46"/>
      <c r="AY8" s="46"/>
      <c r="AZ8" s="46"/>
      <c r="BA8" s="46"/>
      <c r="BB8" s="46">
        <f>データ!U6</f>
        <v>250.09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68.819999999999993</v>
      </c>
      <c r="J10" s="46"/>
      <c r="K10" s="46"/>
      <c r="L10" s="46"/>
      <c r="M10" s="46"/>
      <c r="N10" s="46"/>
      <c r="O10" s="46"/>
      <c r="P10" s="46">
        <f>データ!P6</f>
        <v>3.81</v>
      </c>
      <c r="Q10" s="46"/>
      <c r="R10" s="46"/>
      <c r="S10" s="46"/>
      <c r="T10" s="46"/>
      <c r="U10" s="46"/>
      <c r="V10" s="46"/>
      <c r="W10" s="46">
        <f>データ!Q6</f>
        <v>82.12</v>
      </c>
      <c r="X10" s="46"/>
      <c r="Y10" s="46"/>
      <c r="Z10" s="46"/>
      <c r="AA10" s="46"/>
      <c r="AB10" s="46"/>
      <c r="AC10" s="46"/>
      <c r="AD10" s="45">
        <f>データ!R6</f>
        <v>3575</v>
      </c>
      <c r="AE10" s="45"/>
      <c r="AF10" s="45"/>
      <c r="AG10" s="45"/>
      <c r="AH10" s="45"/>
      <c r="AI10" s="45"/>
      <c r="AJ10" s="45"/>
      <c r="AK10" s="2"/>
      <c r="AL10" s="45">
        <f>データ!V6</f>
        <v>5259</v>
      </c>
      <c r="AM10" s="45"/>
      <c r="AN10" s="45"/>
      <c r="AO10" s="45"/>
      <c r="AP10" s="45"/>
      <c r="AQ10" s="45"/>
      <c r="AR10" s="45"/>
      <c r="AS10" s="45"/>
      <c r="AT10" s="46">
        <f>データ!W6</f>
        <v>5.0999999999999996</v>
      </c>
      <c r="AU10" s="46"/>
      <c r="AV10" s="46"/>
      <c r="AW10" s="46"/>
      <c r="AX10" s="46"/>
      <c r="AY10" s="46"/>
      <c r="AZ10" s="46"/>
      <c r="BA10" s="46"/>
      <c r="BB10" s="46">
        <f>データ!X6</f>
        <v>1031.18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2b7BOBsAwTFIJwajZv8AHITsj8P9/xaXR7sfpg7SyxJAYiYSJ0jIV102+0AnXA0vsPHmGMSNWgNHdn//zg31Q==" saltValue="uyQ5F7wqR1k2EloVC6g/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42021</v>
      </c>
      <c r="D6" s="19">
        <f t="shared" si="3"/>
        <v>46</v>
      </c>
      <c r="E6" s="19">
        <f t="shared" si="3"/>
        <v>17</v>
      </c>
      <c r="F6" s="19">
        <f t="shared" si="3"/>
        <v>5</v>
      </c>
      <c r="G6" s="19">
        <f t="shared" si="3"/>
        <v>0</v>
      </c>
      <c r="H6" s="19" t="str">
        <f t="shared" si="3"/>
        <v>宮城県　石巻市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68.819999999999993</v>
      </c>
      <c r="P6" s="20">
        <f t="shared" si="3"/>
        <v>3.81</v>
      </c>
      <c r="Q6" s="20">
        <f t="shared" si="3"/>
        <v>82.12</v>
      </c>
      <c r="R6" s="20">
        <f t="shared" si="3"/>
        <v>3575</v>
      </c>
      <c r="S6" s="20">
        <f t="shared" si="3"/>
        <v>138686</v>
      </c>
      <c r="T6" s="20">
        <f t="shared" si="3"/>
        <v>554.54999999999995</v>
      </c>
      <c r="U6" s="20">
        <f t="shared" si="3"/>
        <v>250.09</v>
      </c>
      <c r="V6" s="20">
        <f t="shared" si="3"/>
        <v>5259</v>
      </c>
      <c r="W6" s="20">
        <f t="shared" si="3"/>
        <v>5.0999999999999996</v>
      </c>
      <c r="X6" s="20">
        <f t="shared" si="3"/>
        <v>1031.18</v>
      </c>
      <c r="Y6" s="21" t="str">
        <f>IF(Y7="",NA(),Y7)</f>
        <v>-</v>
      </c>
      <c r="Z6" s="21" t="str">
        <f t="shared" ref="Z6:AH6" si="4">IF(Z7="",NA(),Z7)</f>
        <v>-</v>
      </c>
      <c r="AA6" s="21" t="str">
        <f t="shared" si="4"/>
        <v>-</v>
      </c>
      <c r="AB6" s="21">
        <f t="shared" si="4"/>
        <v>98.59</v>
      </c>
      <c r="AC6" s="21">
        <f t="shared" si="4"/>
        <v>100.69</v>
      </c>
      <c r="AD6" s="21" t="str">
        <f t="shared" si="4"/>
        <v>-</v>
      </c>
      <c r="AE6" s="21" t="str">
        <f t="shared" si="4"/>
        <v>-</v>
      </c>
      <c r="AF6" s="21" t="str">
        <f t="shared" si="4"/>
        <v>-</v>
      </c>
      <c r="AG6" s="21">
        <f t="shared" si="4"/>
        <v>106.37</v>
      </c>
      <c r="AH6" s="21">
        <f t="shared" si="4"/>
        <v>102.11</v>
      </c>
      <c r="AI6" s="20" t="str">
        <f>IF(AI7="","",IF(AI7="-","【-】","【"&amp;SUBSTITUTE(TEXT(AI7,"#,##0.00"),"-","△")&amp;"】"))</f>
        <v>【104.16】</v>
      </c>
      <c r="AJ6" s="21" t="str">
        <f>IF(AJ7="",NA(),AJ7)</f>
        <v>-</v>
      </c>
      <c r="AK6" s="21" t="str">
        <f t="shared" ref="AK6:AS6" si="5">IF(AK7="",NA(),AK7)</f>
        <v>-</v>
      </c>
      <c r="AL6" s="21" t="str">
        <f t="shared" si="5"/>
        <v>-</v>
      </c>
      <c r="AM6" s="21">
        <f t="shared" si="5"/>
        <v>13.99</v>
      </c>
      <c r="AN6" s="21">
        <f t="shared" si="5"/>
        <v>9.35</v>
      </c>
      <c r="AO6" s="21" t="str">
        <f t="shared" si="5"/>
        <v>-</v>
      </c>
      <c r="AP6" s="21" t="str">
        <f t="shared" si="5"/>
        <v>-</v>
      </c>
      <c r="AQ6" s="21" t="str">
        <f t="shared" si="5"/>
        <v>-</v>
      </c>
      <c r="AR6" s="21">
        <f t="shared" si="5"/>
        <v>139.02000000000001</v>
      </c>
      <c r="AS6" s="21">
        <f t="shared" si="5"/>
        <v>124.9</v>
      </c>
      <c r="AT6" s="20" t="str">
        <f>IF(AT7="","",IF(AT7="-","【-】","【"&amp;SUBSTITUTE(TEXT(AT7,"#,##0.00"),"-","△")&amp;"】"))</f>
        <v>【128.23】</v>
      </c>
      <c r="AU6" s="21" t="str">
        <f>IF(AU7="",NA(),AU7)</f>
        <v>-</v>
      </c>
      <c r="AV6" s="21" t="str">
        <f t="shared" ref="AV6:BD6" si="6">IF(AV7="",NA(),AV7)</f>
        <v>-</v>
      </c>
      <c r="AW6" s="21" t="str">
        <f t="shared" si="6"/>
        <v>-</v>
      </c>
      <c r="AX6" s="21">
        <f t="shared" si="6"/>
        <v>2.81</v>
      </c>
      <c r="AY6" s="21">
        <f t="shared" si="6"/>
        <v>7.87</v>
      </c>
      <c r="AZ6" s="21" t="str">
        <f t="shared" si="6"/>
        <v>-</v>
      </c>
      <c r="BA6" s="21" t="str">
        <f t="shared" si="6"/>
        <v>-</v>
      </c>
      <c r="BB6" s="21" t="str">
        <f t="shared" si="6"/>
        <v>-</v>
      </c>
      <c r="BC6" s="21">
        <f t="shared" si="6"/>
        <v>29.13</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778.81</v>
      </c>
      <c r="BP6" s="20" t="str">
        <f>IF(BP7="","",IF(BP7="-","【-】","【"&amp;SUBSTITUTE(TEXT(BP7,"#,##0.00"),"-","△")&amp;"】"))</f>
        <v>【786.37】</v>
      </c>
      <c r="BQ6" s="21" t="str">
        <f>IF(BQ7="",NA(),BQ7)</f>
        <v>-</v>
      </c>
      <c r="BR6" s="21" t="str">
        <f t="shared" ref="BR6:BZ6" si="8">IF(BR7="",NA(),BR7)</f>
        <v>-</v>
      </c>
      <c r="BS6" s="21" t="str">
        <f t="shared" si="8"/>
        <v>-</v>
      </c>
      <c r="BT6" s="21">
        <f t="shared" si="8"/>
        <v>51.3</v>
      </c>
      <c r="BU6" s="21">
        <f t="shared" si="8"/>
        <v>35.49</v>
      </c>
      <c r="BV6" s="21" t="str">
        <f t="shared" si="8"/>
        <v>-</v>
      </c>
      <c r="BW6" s="21" t="str">
        <f t="shared" si="8"/>
        <v>-</v>
      </c>
      <c r="BX6" s="21" t="str">
        <f t="shared" si="8"/>
        <v>-</v>
      </c>
      <c r="BY6" s="21">
        <f t="shared" si="8"/>
        <v>57.08</v>
      </c>
      <c r="BZ6" s="21">
        <f t="shared" si="8"/>
        <v>67.23</v>
      </c>
      <c r="CA6" s="20" t="str">
        <f>IF(CA7="","",IF(CA7="-","【-】","【"&amp;SUBSTITUTE(TEXT(CA7,"#,##0.00"),"-","△")&amp;"】"))</f>
        <v>【60.65】</v>
      </c>
      <c r="CB6" s="21" t="str">
        <f>IF(CB7="",NA(),CB7)</f>
        <v>-</v>
      </c>
      <c r="CC6" s="21" t="str">
        <f t="shared" ref="CC6:CK6" si="9">IF(CC7="",NA(),CC7)</f>
        <v>-</v>
      </c>
      <c r="CD6" s="21" t="str">
        <f t="shared" si="9"/>
        <v>-</v>
      </c>
      <c r="CE6" s="21">
        <f t="shared" si="9"/>
        <v>342.19</v>
      </c>
      <c r="CF6" s="21">
        <f t="shared" si="9"/>
        <v>495.9</v>
      </c>
      <c r="CG6" s="21" t="str">
        <f t="shared" si="9"/>
        <v>-</v>
      </c>
      <c r="CH6" s="21" t="str">
        <f t="shared" si="9"/>
        <v>-</v>
      </c>
      <c r="CI6" s="21" t="str">
        <f t="shared" si="9"/>
        <v>-</v>
      </c>
      <c r="CJ6" s="21">
        <f t="shared" si="9"/>
        <v>274.99</v>
      </c>
      <c r="CK6" s="21">
        <f t="shared" si="9"/>
        <v>228.21</v>
      </c>
      <c r="CL6" s="20" t="str">
        <f>IF(CL7="","",IF(CL7="-","【-】","【"&amp;SUBSTITUTE(TEXT(CL7,"#,##0.00"),"-","△")&amp;"】"))</f>
        <v>【256.97】</v>
      </c>
      <c r="CM6" s="21" t="str">
        <f>IF(CM7="",NA(),CM7)</f>
        <v>-</v>
      </c>
      <c r="CN6" s="21" t="str">
        <f t="shared" ref="CN6:CV6" si="10">IF(CN7="",NA(),CN7)</f>
        <v>-</v>
      </c>
      <c r="CO6" s="21" t="str">
        <f t="shared" si="10"/>
        <v>-</v>
      </c>
      <c r="CP6" s="21">
        <f t="shared" si="10"/>
        <v>47.48</v>
      </c>
      <c r="CQ6" s="21">
        <f t="shared" si="10"/>
        <v>47.1</v>
      </c>
      <c r="CR6" s="21" t="str">
        <f t="shared" si="10"/>
        <v>-</v>
      </c>
      <c r="CS6" s="21" t="str">
        <f t="shared" si="10"/>
        <v>-</v>
      </c>
      <c r="CT6" s="21" t="str">
        <f t="shared" si="10"/>
        <v>-</v>
      </c>
      <c r="CU6" s="21">
        <f t="shared" si="10"/>
        <v>54.83</v>
      </c>
      <c r="CV6" s="21">
        <f t="shared" si="10"/>
        <v>54.54</v>
      </c>
      <c r="CW6" s="20" t="str">
        <f>IF(CW7="","",IF(CW7="-","【-】","【"&amp;SUBSTITUTE(TEXT(CW7,"#,##0.00"),"-","△")&amp;"】"))</f>
        <v>【61.14】</v>
      </c>
      <c r="CX6" s="21" t="str">
        <f>IF(CX7="",NA(),CX7)</f>
        <v>-</v>
      </c>
      <c r="CY6" s="21" t="str">
        <f t="shared" ref="CY6:DG6" si="11">IF(CY7="",NA(),CY7)</f>
        <v>-</v>
      </c>
      <c r="CZ6" s="21" t="str">
        <f t="shared" si="11"/>
        <v>-</v>
      </c>
      <c r="DA6" s="21">
        <f t="shared" si="11"/>
        <v>74.010000000000005</v>
      </c>
      <c r="DB6" s="21">
        <f t="shared" si="11"/>
        <v>70.010000000000005</v>
      </c>
      <c r="DC6" s="21" t="str">
        <f t="shared" si="11"/>
        <v>-</v>
      </c>
      <c r="DD6" s="21" t="str">
        <f t="shared" si="11"/>
        <v>-</v>
      </c>
      <c r="DE6" s="21" t="str">
        <f t="shared" si="11"/>
        <v>-</v>
      </c>
      <c r="DF6" s="21">
        <f t="shared" si="11"/>
        <v>84.7</v>
      </c>
      <c r="DG6" s="21">
        <f t="shared" si="11"/>
        <v>90.3</v>
      </c>
      <c r="DH6" s="20" t="str">
        <f>IF(DH7="","",IF(DH7="-","【-】","【"&amp;SUBSTITUTE(TEXT(DH7,"#,##0.00"),"-","△")&amp;"】"))</f>
        <v>【86.91】</v>
      </c>
      <c r="DI6" s="21" t="str">
        <f>IF(DI7="",NA(),DI7)</f>
        <v>-</v>
      </c>
      <c r="DJ6" s="21" t="str">
        <f t="shared" ref="DJ6:DR6" si="12">IF(DJ7="",NA(),DJ7)</f>
        <v>-</v>
      </c>
      <c r="DK6" s="21" t="str">
        <f t="shared" si="12"/>
        <v>-</v>
      </c>
      <c r="DL6" s="21">
        <f t="shared" si="12"/>
        <v>3.69</v>
      </c>
      <c r="DM6" s="21">
        <f t="shared" si="12"/>
        <v>7.39</v>
      </c>
      <c r="DN6" s="21" t="str">
        <f t="shared" si="12"/>
        <v>-</v>
      </c>
      <c r="DO6" s="21" t="str">
        <f t="shared" si="12"/>
        <v>-</v>
      </c>
      <c r="DP6" s="21" t="str">
        <f t="shared" si="12"/>
        <v>-</v>
      </c>
      <c r="DQ6" s="21">
        <f t="shared" si="12"/>
        <v>20.34</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0.01</v>
      </c>
      <c r="EO6" s="20" t="str">
        <f>IF(EO7="","",IF(EO7="-","【-】","【"&amp;SUBSTITUTE(TEXT(EO7,"#,##0.00"),"-","△")&amp;"】"))</f>
        <v>【0.03】</v>
      </c>
    </row>
    <row r="7" spans="1:148" s="22" customFormat="1" x14ac:dyDescent="0.15">
      <c r="A7" s="14"/>
      <c r="B7" s="23">
        <v>2021</v>
      </c>
      <c r="C7" s="23">
        <v>42021</v>
      </c>
      <c r="D7" s="23">
        <v>46</v>
      </c>
      <c r="E7" s="23">
        <v>17</v>
      </c>
      <c r="F7" s="23">
        <v>5</v>
      </c>
      <c r="G7" s="23">
        <v>0</v>
      </c>
      <c r="H7" s="23" t="s">
        <v>96</v>
      </c>
      <c r="I7" s="23" t="s">
        <v>97</v>
      </c>
      <c r="J7" s="23" t="s">
        <v>98</v>
      </c>
      <c r="K7" s="23" t="s">
        <v>99</v>
      </c>
      <c r="L7" s="23" t="s">
        <v>100</v>
      </c>
      <c r="M7" s="23" t="s">
        <v>101</v>
      </c>
      <c r="N7" s="24" t="s">
        <v>102</v>
      </c>
      <c r="O7" s="24">
        <v>68.819999999999993</v>
      </c>
      <c r="P7" s="24">
        <v>3.81</v>
      </c>
      <c r="Q7" s="24">
        <v>82.12</v>
      </c>
      <c r="R7" s="24">
        <v>3575</v>
      </c>
      <c r="S7" s="24">
        <v>138686</v>
      </c>
      <c r="T7" s="24">
        <v>554.54999999999995</v>
      </c>
      <c r="U7" s="24">
        <v>250.09</v>
      </c>
      <c r="V7" s="24">
        <v>5259</v>
      </c>
      <c r="W7" s="24">
        <v>5.0999999999999996</v>
      </c>
      <c r="X7" s="24">
        <v>1031.18</v>
      </c>
      <c r="Y7" s="24" t="s">
        <v>102</v>
      </c>
      <c r="Z7" s="24" t="s">
        <v>102</v>
      </c>
      <c r="AA7" s="24" t="s">
        <v>102</v>
      </c>
      <c r="AB7" s="24">
        <v>98.59</v>
      </c>
      <c r="AC7" s="24">
        <v>100.69</v>
      </c>
      <c r="AD7" s="24" t="s">
        <v>102</v>
      </c>
      <c r="AE7" s="24" t="s">
        <v>102</v>
      </c>
      <c r="AF7" s="24" t="s">
        <v>102</v>
      </c>
      <c r="AG7" s="24">
        <v>106.37</v>
      </c>
      <c r="AH7" s="24">
        <v>102.11</v>
      </c>
      <c r="AI7" s="24">
        <v>104.16</v>
      </c>
      <c r="AJ7" s="24" t="s">
        <v>102</v>
      </c>
      <c r="AK7" s="24" t="s">
        <v>102</v>
      </c>
      <c r="AL7" s="24" t="s">
        <v>102</v>
      </c>
      <c r="AM7" s="24">
        <v>13.99</v>
      </c>
      <c r="AN7" s="24">
        <v>9.35</v>
      </c>
      <c r="AO7" s="24" t="s">
        <v>102</v>
      </c>
      <c r="AP7" s="24" t="s">
        <v>102</v>
      </c>
      <c r="AQ7" s="24" t="s">
        <v>102</v>
      </c>
      <c r="AR7" s="24">
        <v>139.02000000000001</v>
      </c>
      <c r="AS7" s="24">
        <v>124.9</v>
      </c>
      <c r="AT7" s="24">
        <v>128.22999999999999</v>
      </c>
      <c r="AU7" s="24" t="s">
        <v>102</v>
      </c>
      <c r="AV7" s="24" t="s">
        <v>102</v>
      </c>
      <c r="AW7" s="24" t="s">
        <v>102</v>
      </c>
      <c r="AX7" s="24">
        <v>2.81</v>
      </c>
      <c r="AY7" s="24">
        <v>7.87</v>
      </c>
      <c r="AZ7" s="24" t="s">
        <v>102</v>
      </c>
      <c r="BA7" s="24" t="s">
        <v>102</v>
      </c>
      <c r="BB7" s="24" t="s">
        <v>102</v>
      </c>
      <c r="BC7" s="24">
        <v>29.13</v>
      </c>
      <c r="BD7" s="24">
        <v>33.58</v>
      </c>
      <c r="BE7" s="24">
        <v>34.770000000000003</v>
      </c>
      <c r="BF7" s="24" t="s">
        <v>102</v>
      </c>
      <c r="BG7" s="24" t="s">
        <v>102</v>
      </c>
      <c r="BH7" s="24" t="s">
        <v>102</v>
      </c>
      <c r="BI7" s="24">
        <v>0</v>
      </c>
      <c r="BJ7" s="24">
        <v>0</v>
      </c>
      <c r="BK7" s="24" t="s">
        <v>102</v>
      </c>
      <c r="BL7" s="24" t="s">
        <v>102</v>
      </c>
      <c r="BM7" s="24" t="s">
        <v>102</v>
      </c>
      <c r="BN7" s="24">
        <v>867.83</v>
      </c>
      <c r="BO7" s="24">
        <v>778.81</v>
      </c>
      <c r="BP7" s="24">
        <v>786.37</v>
      </c>
      <c r="BQ7" s="24" t="s">
        <v>102</v>
      </c>
      <c r="BR7" s="24" t="s">
        <v>102</v>
      </c>
      <c r="BS7" s="24" t="s">
        <v>102</v>
      </c>
      <c r="BT7" s="24">
        <v>51.3</v>
      </c>
      <c r="BU7" s="24">
        <v>35.49</v>
      </c>
      <c r="BV7" s="24" t="s">
        <v>102</v>
      </c>
      <c r="BW7" s="24" t="s">
        <v>102</v>
      </c>
      <c r="BX7" s="24" t="s">
        <v>102</v>
      </c>
      <c r="BY7" s="24">
        <v>57.08</v>
      </c>
      <c r="BZ7" s="24">
        <v>67.23</v>
      </c>
      <c r="CA7" s="24">
        <v>60.65</v>
      </c>
      <c r="CB7" s="24" t="s">
        <v>102</v>
      </c>
      <c r="CC7" s="24" t="s">
        <v>102</v>
      </c>
      <c r="CD7" s="24" t="s">
        <v>102</v>
      </c>
      <c r="CE7" s="24">
        <v>342.19</v>
      </c>
      <c r="CF7" s="24">
        <v>495.9</v>
      </c>
      <c r="CG7" s="24" t="s">
        <v>102</v>
      </c>
      <c r="CH7" s="24" t="s">
        <v>102</v>
      </c>
      <c r="CI7" s="24" t="s">
        <v>102</v>
      </c>
      <c r="CJ7" s="24">
        <v>274.99</v>
      </c>
      <c r="CK7" s="24">
        <v>228.21</v>
      </c>
      <c r="CL7" s="24">
        <v>256.97000000000003</v>
      </c>
      <c r="CM7" s="24" t="s">
        <v>102</v>
      </c>
      <c r="CN7" s="24" t="s">
        <v>102</v>
      </c>
      <c r="CO7" s="24" t="s">
        <v>102</v>
      </c>
      <c r="CP7" s="24">
        <v>47.48</v>
      </c>
      <c r="CQ7" s="24">
        <v>47.1</v>
      </c>
      <c r="CR7" s="24" t="s">
        <v>102</v>
      </c>
      <c r="CS7" s="24" t="s">
        <v>102</v>
      </c>
      <c r="CT7" s="24" t="s">
        <v>102</v>
      </c>
      <c r="CU7" s="24">
        <v>54.83</v>
      </c>
      <c r="CV7" s="24">
        <v>54.54</v>
      </c>
      <c r="CW7" s="24">
        <v>61.14</v>
      </c>
      <c r="CX7" s="24" t="s">
        <v>102</v>
      </c>
      <c r="CY7" s="24" t="s">
        <v>102</v>
      </c>
      <c r="CZ7" s="24" t="s">
        <v>102</v>
      </c>
      <c r="DA7" s="24">
        <v>74.010000000000005</v>
      </c>
      <c r="DB7" s="24">
        <v>70.010000000000005</v>
      </c>
      <c r="DC7" s="24" t="s">
        <v>102</v>
      </c>
      <c r="DD7" s="24" t="s">
        <v>102</v>
      </c>
      <c r="DE7" s="24" t="s">
        <v>102</v>
      </c>
      <c r="DF7" s="24">
        <v>84.7</v>
      </c>
      <c r="DG7" s="24">
        <v>90.3</v>
      </c>
      <c r="DH7" s="24">
        <v>86.91</v>
      </c>
      <c r="DI7" s="24" t="s">
        <v>102</v>
      </c>
      <c r="DJ7" s="24" t="s">
        <v>102</v>
      </c>
      <c r="DK7" s="24" t="s">
        <v>102</v>
      </c>
      <c r="DL7" s="24">
        <v>3.69</v>
      </c>
      <c r="DM7" s="24">
        <v>7.39</v>
      </c>
      <c r="DN7" s="24" t="s">
        <v>102</v>
      </c>
      <c r="DO7" s="24" t="s">
        <v>102</v>
      </c>
      <c r="DP7" s="24" t="s">
        <v>102</v>
      </c>
      <c r="DQ7" s="24">
        <v>20.34</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石森 孝弘 [Takahiro Ishimori]</cp:lastModifiedBy>
  <cp:lastPrinted>2023-01-24T02:52:35Z</cp:lastPrinted>
  <dcterms:created xsi:type="dcterms:W3CDTF">2022-12-01T01:32:20Z</dcterms:created>
  <dcterms:modified xsi:type="dcterms:W3CDTF">2023-01-24T05:56:51Z</dcterms:modified>
  <cp:category/>
</cp:coreProperties>
</file>