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37\disk_zaitaku\在宅班フォルダ\00_在宅班共有\01_物価高騰(R3-R5)\R5_令和５年度宮城県高齢者施設エネルギー価格高騰対策事業補助金\02_下半期\03_広報\03 Web\"/>
    </mc:Choice>
  </mc:AlternateContent>
  <bookViews>
    <workbookView xWindow="0" yWindow="0" windowWidth="28800" windowHeight="11835" tabRatio="990"/>
  </bookViews>
  <sheets>
    <sheet name="【必読】（はじめにお読みください）本申請書の使い方" sheetId="25" r:id="rId1"/>
    <sheet name="個票分類表" sheetId="32" r:id="rId2"/>
    <sheet name="様式第１号　総括表" sheetId="20" r:id="rId3"/>
    <sheet name="個票A1" sheetId="19" r:id="rId4"/>
    <sheet name="申請額一覧A" sheetId="24" r:id="rId5"/>
    <sheet name="個票B" sheetId="29" r:id="rId6"/>
    <sheet name="申請額一覧B" sheetId="28" r:id="rId7"/>
    <sheet name="個票Ｃ●" sheetId="30" r:id="rId8"/>
    <sheet name="個票Ｄ●" sheetId="31" r:id="rId9"/>
    <sheet name="別紙３常勤換算表" sheetId="33" r:id="rId10"/>
    <sheet name="別紙４口座振込依頼書" sheetId="26" r:id="rId11"/>
  </sheets>
  <definedNames>
    <definedName name="_xlnm.Print_Area" localSheetId="0">'【必読】（はじめにお読みください）本申請書の使い方'!$A$1:$D$15</definedName>
    <definedName name="_xlnm.Print_Area" localSheetId="3">個票A1!$A$1:$AP$59</definedName>
    <definedName name="_xlnm.Print_Area" localSheetId="5">個票B!$A$1:$BX$60</definedName>
    <definedName name="_xlnm.Print_Area" localSheetId="7">個票Ｃ●!$A$1:$N$94</definedName>
    <definedName name="_xlnm.Print_Area" localSheetId="8">個票Ｄ●!$A$1:$N$49</definedName>
    <definedName name="_xlnm.Print_Area" localSheetId="4">申請額一覧A!$A$1:$P$91</definedName>
    <definedName name="_xlnm.Print_Area" localSheetId="6">申請額一覧B!$A$1:$BF$27</definedName>
    <definedName name="_xlnm.Print_Area" localSheetId="9">別紙３常勤換算表!$A$1:$L$53</definedName>
    <definedName name="_xlnm.Print_Area" localSheetId="10">別紙４口座振込依頼書!$A$1:$X$41</definedName>
    <definedName name="_xlnm.Print_Area" localSheetId="2">'様式第１号　総括表'!$A$1:$AB$82</definedName>
    <definedName name="_xlnm.Print_Titles" localSheetId="4">申請額一覧A!$3:$3</definedName>
    <definedName name="_xlnm.Print_Titles" localSheetId="2">'様式第１号　総括表'!$31:$31</definedName>
  </definedNames>
  <calcPr calcId="162913"/>
</workbook>
</file>

<file path=xl/calcChain.xml><?xml version="1.0" encoding="utf-8"?>
<calcChain xmlns="http://schemas.openxmlformats.org/spreadsheetml/2006/main">
  <c r="AJ10" i="19" l="1"/>
  <c r="L2" i="29" l="1"/>
  <c r="E4" i="24"/>
  <c r="O10" i="19" l="1"/>
  <c r="L4" i="24"/>
  <c r="C26" i="30" l="1"/>
  <c r="D19" i="33" l="1"/>
  <c r="C19" i="33"/>
  <c r="B18" i="33"/>
  <c r="C17" i="33"/>
  <c r="G31" i="33"/>
  <c r="G25" i="33"/>
  <c r="C18" i="33"/>
  <c r="B23" i="31"/>
  <c r="B67" i="30"/>
  <c r="AH2" i="29" l="1"/>
  <c r="K148" i="29" l="1"/>
  <c r="K9" i="29"/>
  <c r="AY26" i="28" l="1"/>
  <c r="AV26" i="28"/>
  <c r="AV25" i="28"/>
  <c r="AV24" i="28"/>
  <c r="AV23" i="28"/>
  <c r="AV22" i="28"/>
  <c r="AV21" i="28"/>
  <c r="AV20" i="28"/>
  <c r="AV19" i="28"/>
  <c r="AV18" i="28"/>
  <c r="AV17" i="28"/>
  <c r="AV16" i="28"/>
  <c r="AV15" i="28"/>
  <c r="AV14" i="28"/>
  <c r="AV13" i="28"/>
  <c r="AV12" i="28"/>
  <c r="AV11" i="28"/>
  <c r="AV10" i="28"/>
  <c r="AV9" i="28"/>
  <c r="AV8" i="28"/>
  <c r="AV7" i="28"/>
  <c r="V26" i="28"/>
  <c r="V25" i="28"/>
  <c r="V24" i="28"/>
  <c r="V23" i="28"/>
  <c r="V22" i="28"/>
  <c r="V21" i="28"/>
  <c r="V20" i="28"/>
  <c r="V19" i="28"/>
  <c r="V18" i="28"/>
  <c r="V17" i="28"/>
  <c r="V16" i="28"/>
  <c r="V15" i="28"/>
  <c r="V14" i="28"/>
  <c r="V13" i="28"/>
  <c r="V12" i="28"/>
  <c r="V11" i="28"/>
  <c r="V10" i="28"/>
  <c r="V9" i="28"/>
  <c r="V8" i="28"/>
  <c r="V7" i="28"/>
  <c r="V6" i="28"/>
  <c r="Q26" i="28"/>
  <c r="Q25" i="28"/>
  <c r="Q24" i="28"/>
  <c r="Q23" i="28"/>
  <c r="Q22" i="28"/>
  <c r="Q21" i="28"/>
  <c r="Q20" i="28"/>
  <c r="Q19" i="28"/>
  <c r="Q18" i="28"/>
  <c r="Q17" i="28"/>
  <c r="Q16" i="28"/>
  <c r="Q15" i="28"/>
  <c r="Q14" i="28"/>
  <c r="Q13" i="28"/>
  <c r="Q12" i="28"/>
  <c r="Q11" i="28"/>
  <c r="Q10" i="28"/>
  <c r="Q9" i="28"/>
  <c r="Q8" i="28"/>
  <c r="Q7" i="28"/>
  <c r="L26" i="28"/>
  <c r="L25" i="28"/>
  <c r="L24" i="28"/>
  <c r="L23" i="28"/>
  <c r="L22" i="28"/>
  <c r="L21" i="28"/>
  <c r="L20" i="28"/>
  <c r="L19" i="28"/>
  <c r="L18" i="28"/>
  <c r="L17" i="28"/>
  <c r="L16" i="28"/>
  <c r="L15" i="28"/>
  <c r="L14" i="28"/>
  <c r="L13" i="28"/>
  <c r="L12" i="28"/>
  <c r="L11" i="28"/>
  <c r="L10" i="28"/>
  <c r="L9" i="28"/>
  <c r="L8" i="28"/>
  <c r="L7" i="28"/>
  <c r="L6" i="28"/>
  <c r="H6" i="28"/>
  <c r="H26" i="28"/>
  <c r="H25" i="28"/>
  <c r="H24" i="28"/>
  <c r="H23" i="28"/>
  <c r="H22" i="28"/>
  <c r="H21" i="28"/>
  <c r="H20" i="28"/>
  <c r="H19" i="28"/>
  <c r="H18" i="28"/>
  <c r="H17" i="28"/>
  <c r="H16" i="28"/>
  <c r="H15" i="28"/>
  <c r="H14" i="28"/>
  <c r="H13" i="28"/>
  <c r="H12" i="28"/>
  <c r="H11" i="28"/>
  <c r="H10" i="28"/>
  <c r="H9" i="28"/>
  <c r="H8" i="28"/>
  <c r="H7" i="28"/>
  <c r="AY7" i="28" l="1"/>
  <c r="AY8" i="28"/>
  <c r="AY9" i="28"/>
  <c r="AY10" i="28"/>
  <c r="AY11" i="28"/>
  <c r="AY12" i="28"/>
  <c r="AY13" i="28"/>
  <c r="AY14" i="28"/>
  <c r="AY15" i="28"/>
  <c r="AY16" i="28"/>
  <c r="AY17" i="28"/>
  <c r="AY18" i="28"/>
  <c r="AY19" i="28"/>
  <c r="AY20" i="28"/>
  <c r="AY21" i="28"/>
  <c r="AY22" i="28"/>
  <c r="AY23" i="28"/>
  <c r="AY24" i="28"/>
  <c r="AY25" i="28"/>
  <c r="AY6" i="28"/>
  <c r="AV6" i="28"/>
  <c r="Q6" i="28"/>
  <c r="C7" i="28"/>
  <c r="C8" i="28"/>
  <c r="C9" i="28"/>
  <c r="C10" i="28"/>
  <c r="C11" i="28"/>
  <c r="C12" i="28"/>
  <c r="C13" i="28"/>
  <c r="C14" i="28"/>
  <c r="C15" i="28"/>
  <c r="C16" i="28"/>
  <c r="C17" i="28"/>
  <c r="C18" i="28"/>
  <c r="C19" i="28"/>
  <c r="C20" i="28"/>
  <c r="C21" i="28"/>
  <c r="C22" i="28"/>
  <c r="C23" i="28"/>
  <c r="C24" i="28"/>
  <c r="C25" i="28"/>
  <c r="C26" i="28"/>
  <c r="C6" i="28"/>
  <c r="K405" i="29"/>
  <c r="K386" i="29"/>
  <c r="K367" i="29"/>
  <c r="K345" i="29"/>
  <c r="K326" i="29"/>
  <c r="K307" i="29"/>
  <c r="K285" i="29"/>
  <c r="K266" i="29"/>
  <c r="K247" i="29"/>
  <c r="K225" i="29"/>
  <c r="K206" i="29"/>
  <c r="K187" i="29"/>
  <c r="K165" i="29"/>
  <c r="K146" i="29"/>
  <c r="K127" i="29"/>
  <c r="K105" i="29"/>
  <c r="K86" i="29"/>
  <c r="K67" i="29"/>
  <c r="K45" i="29"/>
  <c r="K26" i="29"/>
  <c r="BZ13" i="29"/>
  <c r="AH362" i="29"/>
  <c r="CB420" i="29"/>
  <c r="CA420" i="29"/>
  <c r="BZ420" i="29"/>
  <c r="CB419" i="29"/>
  <c r="CA419" i="29"/>
  <c r="BZ419" i="29"/>
  <c r="CB418" i="29"/>
  <c r="CA418" i="29"/>
  <c r="BZ418" i="29"/>
  <c r="CB417" i="29"/>
  <c r="CA417" i="29"/>
  <c r="BZ417" i="29"/>
  <c r="CB416" i="29"/>
  <c r="CA416" i="29"/>
  <c r="BZ416" i="29"/>
  <c r="CB415" i="29"/>
  <c r="CA415" i="29"/>
  <c r="BZ415" i="29"/>
  <c r="CB414" i="29"/>
  <c r="CA414" i="29"/>
  <c r="BZ414" i="29"/>
  <c r="CB413" i="29"/>
  <c r="CA413" i="29"/>
  <c r="BZ413" i="29"/>
  <c r="CB412" i="29"/>
  <c r="CA412" i="29"/>
  <c r="BZ412" i="29"/>
  <c r="CB411" i="29"/>
  <c r="CA411" i="29"/>
  <c r="BZ411" i="29"/>
  <c r="CB410" i="29"/>
  <c r="CA410" i="29"/>
  <c r="K407" i="29"/>
  <c r="AP26" i="28" s="1"/>
  <c r="CB401" i="29"/>
  <c r="CA401" i="29"/>
  <c r="BZ401" i="29"/>
  <c r="CB400" i="29"/>
  <c r="CA400" i="29"/>
  <c r="BZ400" i="29"/>
  <c r="CB399" i="29"/>
  <c r="CA399" i="29"/>
  <c r="BZ399" i="29"/>
  <c r="CB398" i="29"/>
  <c r="CA398" i="29"/>
  <c r="BZ398" i="29"/>
  <c r="CB397" i="29"/>
  <c r="CA397" i="29"/>
  <c r="BZ397" i="29"/>
  <c r="CB396" i="29"/>
  <c r="CA396" i="29"/>
  <c r="BZ396" i="29"/>
  <c r="CB395" i="29"/>
  <c r="CA395" i="29"/>
  <c r="BZ395" i="29"/>
  <c r="CB394" i="29"/>
  <c r="CA394" i="29"/>
  <c r="BZ394" i="29"/>
  <c r="CB393" i="29"/>
  <c r="CA393" i="29"/>
  <c r="BZ393" i="29"/>
  <c r="CB392" i="29"/>
  <c r="CA392" i="29"/>
  <c r="BZ392" i="29"/>
  <c r="CB391" i="29"/>
  <c r="CA391" i="29"/>
  <c r="K388" i="29"/>
  <c r="AP25" i="28" s="1"/>
  <c r="CB382" i="29"/>
  <c r="CA382" i="29"/>
  <c r="BZ382" i="29"/>
  <c r="CB381" i="29"/>
  <c r="CA381" i="29"/>
  <c r="BZ381" i="29"/>
  <c r="CB380" i="29"/>
  <c r="CA380" i="29"/>
  <c r="BZ380" i="29"/>
  <c r="CB379" i="29"/>
  <c r="CA379" i="29"/>
  <c r="BZ379" i="29"/>
  <c r="CB378" i="29"/>
  <c r="CA378" i="29"/>
  <c r="BZ378" i="29"/>
  <c r="CB377" i="29"/>
  <c r="CA377" i="29"/>
  <c r="BZ377" i="29"/>
  <c r="CB376" i="29"/>
  <c r="CA376" i="29"/>
  <c r="BZ376" i="29"/>
  <c r="CB375" i="29"/>
  <c r="CA375" i="29"/>
  <c r="BZ375" i="29"/>
  <c r="CB374" i="29"/>
  <c r="CA374" i="29"/>
  <c r="BZ374" i="29"/>
  <c r="CB373" i="29"/>
  <c r="CA373" i="29"/>
  <c r="BZ373" i="29"/>
  <c r="CB372" i="29"/>
  <c r="CA372" i="29"/>
  <c r="K369" i="29"/>
  <c r="AP24" i="28" s="1"/>
  <c r="BZ362" i="29"/>
  <c r="CB360" i="29"/>
  <c r="CA360" i="29"/>
  <c r="BZ360" i="29"/>
  <c r="CB359" i="29"/>
  <c r="CA359" i="29"/>
  <c r="BZ359" i="29"/>
  <c r="CB358" i="29"/>
  <c r="CA358" i="29"/>
  <c r="BZ358" i="29"/>
  <c r="CB357" i="29"/>
  <c r="CA357" i="29"/>
  <c r="BZ357" i="29"/>
  <c r="CB356" i="29"/>
  <c r="CA356" i="29"/>
  <c r="BZ356" i="29"/>
  <c r="CB355" i="29"/>
  <c r="CA355" i="29"/>
  <c r="BZ355" i="29"/>
  <c r="CB354" i="29"/>
  <c r="CA354" i="29"/>
  <c r="BZ354" i="29"/>
  <c r="CB353" i="29"/>
  <c r="CA353" i="29"/>
  <c r="BZ353" i="29"/>
  <c r="CB352" i="29"/>
  <c r="CA352" i="29"/>
  <c r="BZ352" i="29"/>
  <c r="CB351" i="29"/>
  <c r="CA351" i="29"/>
  <c r="BZ351" i="29"/>
  <c r="CB350" i="29"/>
  <c r="CA350" i="29"/>
  <c r="K347" i="29"/>
  <c r="AP23" i="28" s="1"/>
  <c r="CB341" i="29"/>
  <c r="CA341" i="29"/>
  <c r="BZ341" i="29"/>
  <c r="CB340" i="29"/>
  <c r="CA340" i="29"/>
  <c r="BZ340" i="29"/>
  <c r="CB339" i="29"/>
  <c r="CA339" i="29"/>
  <c r="BZ339" i="29"/>
  <c r="CB338" i="29"/>
  <c r="CA338" i="29"/>
  <c r="BZ338" i="29"/>
  <c r="CB337" i="29"/>
  <c r="CA337" i="29"/>
  <c r="BZ337" i="29"/>
  <c r="CB336" i="29"/>
  <c r="CA336" i="29"/>
  <c r="BZ336" i="29"/>
  <c r="CB335" i="29"/>
  <c r="CA335" i="29"/>
  <c r="BZ335" i="29"/>
  <c r="CB334" i="29"/>
  <c r="CA334" i="29"/>
  <c r="BZ334" i="29"/>
  <c r="CB333" i="29"/>
  <c r="CA333" i="29"/>
  <c r="BZ333" i="29"/>
  <c r="CB332" i="29"/>
  <c r="CA332" i="29"/>
  <c r="BZ332" i="29"/>
  <c r="CB331" i="29"/>
  <c r="CA331" i="29"/>
  <c r="K328" i="29"/>
  <c r="AP22" i="28" s="1"/>
  <c r="CB322" i="29"/>
  <c r="CA322" i="29"/>
  <c r="BZ322" i="29"/>
  <c r="CB321" i="29"/>
  <c r="CA321" i="29"/>
  <c r="BZ321" i="29"/>
  <c r="CB320" i="29"/>
  <c r="CA320" i="29"/>
  <c r="BZ320" i="29"/>
  <c r="CB319" i="29"/>
  <c r="CA319" i="29"/>
  <c r="BZ319" i="29"/>
  <c r="CB318" i="29"/>
  <c r="CA318" i="29"/>
  <c r="BZ318" i="29"/>
  <c r="CB317" i="29"/>
  <c r="CA317" i="29"/>
  <c r="BZ317" i="29"/>
  <c r="CB316" i="29"/>
  <c r="CA316" i="29"/>
  <c r="BZ316" i="29"/>
  <c r="CB315" i="29"/>
  <c r="CA315" i="29"/>
  <c r="BZ315" i="29"/>
  <c r="CB314" i="29"/>
  <c r="CA314" i="29"/>
  <c r="BZ314" i="29"/>
  <c r="CB313" i="29"/>
  <c r="CA313" i="29"/>
  <c r="BZ313" i="29"/>
  <c r="CB312" i="29"/>
  <c r="CA312" i="29"/>
  <c r="K309" i="29"/>
  <c r="AP21" i="28" s="1"/>
  <c r="BZ302" i="29"/>
  <c r="CB300" i="29"/>
  <c r="CA300" i="29"/>
  <c r="BZ300" i="29"/>
  <c r="CB299" i="29"/>
  <c r="CA299" i="29"/>
  <c r="BZ299" i="29"/>
  <c r="CB298" i="29"/>
  <c r="CA298" i="29"/>
  <c r="BZ298" i="29"/>
  <c r="CB297" i="29"/>
  <c r="CA297" i="29"/>
  <c r="BZ297" i="29"/>
  <c r="CB296" i="29"/>
  <c r="CA296" i="29"/>
  <c r="BZ296" i="29"/>
  <c r="CB295" i="29"/>
  <c r="CA295" i="29"/>
  <c r="BZ295" i="29"/>
  <c r="CB294" i="29"/>
  <c r="CA294" i="29"/>
  <c r="BZ294" i="29"/>
  <c r="CB293" i="29"/>
  <c r="CA293" i="29"/>
  <c r="BZ293" i="29"/>
  <c r="CB292" i="29"/>
  <c r="CA292" i="29"/>
  <c r="BZ292" i="29"/>
  <c r="CB291" i="29"/>
  <c r="CA291" i="29"/>
  <c r="BZ291" i="29"/>
  <c r="CB290" i="29"/>
  <c r="CA290" i="29"/>
  <c r="K287" i="29"/>
  <c r="AP20" i="28" s="1"/>
  <c r="CB281" i="29"/>
  <c r="CA281" i="29"/>
  <c r="BZ281" i="29"/>
  <c r="CB280" i="29"/>
  <c r="CA280" i="29"/>
  <c r="BZ280" i="29"/>
  <c r="CB279" i="29"/>
  <c r="CA279" i="29"/>
  <c r="BZ279" i="29"/>
  <c r="CB278" i="29"/>
  <c r="CA278" i="29"/>
  <c r="BZ278" i="29"/>
  <c r="CB277" i="29"/>
  <c r="CA277" i="29"/>
  <c r="BZ277" i="29"/>
  <c r="CB276" i="29"/>
  <c r="CA276" i="29"/>
  <c r="BZ276" i="29"/>
  <c r="CB275" i="29"/>
  <c r="CA275" i="29"/>
  <c r="BZ275" i="29"/>
  <c r="CB274" i="29"/>
  <c r="CA274" i="29"/>
  <c r="BZ274" i="29"/>
  <c r="CB273" i="29"/>
  <c r="CA273" i="29"/>
  <c r="BZ273" i="29"/>
  <c r="CB272" i="29"/>
  <c r="CA272" i="29"/>
  <c r="BZ272" i="29"/>
  <c r="CB271" i="29"/>
  <c r="CA271" i="29"/>
  <c r="K268" i="29"/>
  <c r="AP19" i="28" s="1"/>
  <c r="CB262" i="29"/>
  <c r="CA262" i="29"/>
  <c r="BZ262" i="29"/>
  <c r="CB261" i="29"/>
  <c r="CA261" i="29"/>
  <c r="BZ261" i="29"/>
  <c r="CB260" i="29"/>
  <c r="CA260" i="29"/>
  <c r="BZ260" i="29"/>
  <c r="CB259" i="29"/>
  <c r="CA259" i="29"/>
  <c r="BZ259" i="29"/>
  <c r="CB258" i="29"/>
  <c r="CA258" i="29"/>
  <c r="BZ258" i="29"/>
  <c r="CB257" i="29"/>
  <c r="CA257" i="29"/>
  <c r="BZ257" i="29"/>
  <c r="CB256" i="29"/>
  <c r="CA256" i="29"/>
  <c r="BZ256" i="29"/>
  <c r="CB255" i="29"/>
  <c r="CA255" i="29"/>
  <c r="BZ255" i="29"/>
  <c r="CB254" i="29"/>
  <c r="CA254" i="29"/>
  <c r="BZ254" i="29"/>
  <c r="CB253" i="29"/>
  <c r="CA253" i="29"/>
  <c r="BZ253" i="29"/>
  <c r="CB252" i="29"/>
  <c r="CA252" i="29"/>
  <c r="K249" i="29"/>
  <c r="AP18" i="28" s="1"/>
  <c r="BZ242" i="29"/>
  <c r="CB240" i="29"/>
  <c r="CA240" i="29"/>
  <c r="BZ240" i="29"/>
  <c r="CB239" i="29"/>
  <c r="CA239" i="29"/>
  <c r="BZ239" i="29"/>
  <c r="CB238" i="29"/>
  <c r="CA238" i="29"/>
  <c r="BZ238" i="29"/>
  <c r="CB237" i="29"/>
  <c r="CA237" i="29"/>
  <c r="BZ237" i="29"/>
  <c r="CB236" i="29"/>
  <c r="CA236" i="29"/>
  <c r="BZ236" i="29"/>
  <c r="CB235" i="29"/>
  <c r="CA235" i="29"/>
  <c r="BZ235" i="29"/>
  <c r="CB234" i="29"/>
  <c r="CA234" i="29"/>
  <c r="BZ234" i="29"/>
  <c r="CB233" i="29"/>
  <c r="CA233" i="29"/>
  <c r="BZ233" i="29"/>
  <c r="CB232" i="29"/>
  <c r="CA232" i="29"/>
  <c r="BZ232" i="29"/>
  <c r="CB231" i="29"/>
  <c r="CA231" i="29"/>
  <c r="BZ231" i="29"/>
  <c r="CB230" i="29"/>
  <c r="CA230" i="29"/>
  <c r="K227" i="29"/>
  <c r="AP17" i="28" s="1"/>
  <c r="CB221" i="29"/>
  <c r="CA221" i="29"/>
  <c r="BZ221" i="29"/>
  <c r="CB220" i="29"/>
  <c r="CA220" i="29"/>
  <c r="BZ220" i="29"/>
  <c r="CB219" i="29"/>
  <c r="CA219" i="29"/>
  <c r="BZ219" i="29"/>
  <c r="CB218" i="29"/>
  <c r="CA218" i="29"/>
  <c r="BZ218" i="29"/>
  <c r="CB217" i="29"/>
  <c r="CA217" i="29"/>
  <c r="BZ217" i="29"/>
  <c r="CB216" i="29"/>
  <c r="CA216" i="29"/>
  <c r="BZ216" i="29"/>
  <c r="CB215" i="29"/>
  <c r="CA215" i="29"/>
  <c r="BZ215" i="29"/>
  <c r="CB214" i="29"/>
  <c r="CA214" i="29"/>
  <c r="BZ214" i="29"/>
  <c r="CB213" i="29"/>
  <c r="CA213" i="29"/>
  <c r="BZ210" i="29" s="1"/>
  <c r="K209" i="29" s="1"/>
  <c r="BZ213" i="29"/>
  <c r="CB212" i="29"/>
  <c r="CA212" i="29"/>
  <c r="BZ212" i="29"/>
  <c r="CB211" i="29"/>
  <c r="CA211" i="29"/>
  <c r="K208" i="29"/>
  <c r="AP16" i="28" s="1"/>
  <c r="CB202" i="29"/>
  <c r="CA202" i="29"/>
  <c r="BZ202" i="29"/>
  <c r="CB201" i="29"/>
  <c r="CA201" i="29"/>
  <c r="BZ201" i="29"/>
  <c r="CB200" i="29"/>
  <c r="CA200" i="29"/>
  <c r="BZ200" i="29"/>
  <c r="CB199" i="29"/>
  <c r="CA199" i="29"/>
  <c r="BZ199" i="29"/>
  <c r="CB198" i="29"/>
  <c r="CA198" i="29"/>
  <c r="BZ198" i="29"/>
  <c r="CB197" i="29"/>
  <c r="CA197" i="29"/>
  <c r="BZ197" i="29"/>
  <c r="CB196" i="29"/>
  <c r="CA196" i="29"/>
  <c r="BZ196" i="29"/>
  <c r="CB195" i="29"/>
  <c r="CA195" i="29"/>
  <c r="BZ195" i="29"/>
  <c r="CB194" i="29"/>
  <c r="CA194" i="29"/>
  <c r="BZ194" i="29"/>
  <c r="CB193" i="29"/>
  <c r="CA193" i="29"/>
  <c r="BZ193" i="29"/>
  <c r="CB192" i="29"/>
  <c r="CA192" i="29"/>
  <c r="K189" i="29"/>
  <c r="AP15" i="28" s="1"/>
  <c r="BZ182" i="29"/>
  <c r="CB180" i="29"/>
  <c r="CA180" i="29"/>
  <c r="BZ180" i="29"/>
  <c r="CB179" i="29"/>
  <c r="CA179" i="29"/>
  <c r="BZ179" i="29"/>
  <c r="CB178" i="29"/>
  <c r="CA178" i="29"/>
  <c r="BZ178" i="29"/>
  <c r="CB177" i="29"/>
  <c r="CA177" i="29"/>
  <c r="BZ177" i="29"/>
  <c r="CB176" i="29"/>
  <c r="CA176" i="29"/>
  <c r="BZ176" i="29"/>
  <c r="CB175" i="29"/>
  <c r="CA175" i="29"/>
  <c r="BZ175" i="29"/>
  <c r="CB174" i="29"/>
  <c r="CA174" i="29"/>
  <c r="BZ174" i="29"/>
  <c r="CB173" i="29"/>
  <c r="CA173" i="29"/>
  <c r="BZ173" i="29"/>
  <c r="CB172" i="29"/>
  <c r="CA172" i="29"/>
  <c r="BZ172" i="29"/>
  <c r="CB171" i="29"/>
  <c r="CA171" i="29"/>
  <c r="BZ171" i="29"/>
  <c r="CB170" i="29"/>
  <c r="CA170" i="29"/>
  <c r="K167" i="29"/>
  <c r="AP14" i="28" s="1"/>
  <c r="CB161" i="29"/>
  <c r="CA161" i="29"/>
  <c r="BZ161" i="29"/>
  <c r="CB160" i="29"/>
  <c r="CA160" i="29"/>
  <c r="BZ160" i="29"/>
  <c r="CB159" i="29"/>
  <c r="CA159" i="29"/>
  <c r="BZ159" i="29"/>
  <c r="CB158" i="29"/>
  <c r="CA158" i="29"/>
  <c r="BZ158" i="29"/>
  <c r="CB157" i="29"/>
  <c r="CA157" i="29"/>
  <c r="BZ157" i="29"/>
  <c r="CB156" i="29"/>
  <c r="CA156" i="29"/>
  <c r="BZ156" i="29"/>
  <c r="CB155" i="29"/>
  <c r="CA155" i="29"/>
  <c r="BZ155" i="29"/>
  <c r="CB154" i="29"/>
  <c r="CA154" i="29"/>
  <c r="BZ154" i="29"/>
  <c r="CB153" i="29"/>
  <c r="CA153" i="29"/>
  <c r="BZ153" i="29"/>
  <c r="CB152" i="29"/>
  <c r="CA152" i="29"/>
  <c r="BZ152" i="29"/>
  <c r="CB151" i="29"/>
  <c r="CA151" i="29"/>
  <c r="AP13" i="28"/>
  <c r="CB142" i="29"/>
  <c r="CA142" i="29"/>
  <c r="BZ142" i="29"/>
  <c r="CB141" i="29"/>
  <c r="CA141" i="29"/>
  <c r="BZ141" i="29"/>
  <c r="CB140" i="29"/>
  <c r="CA140" i="29"/>
  <c r="BZ140" i="29"/>
  <c r="CB139" i="29"/>
  <c r="CA139" i="29"/>
  <c r="BZ139" i="29"/>
  <c r="CB138" i="29"/>
  <c r="CA138" i="29"/>
  <c r="BZ138" i="29"/>
  <c r="CB137" i="29"/>
  <c r="CA137" i="29"/>
  <c r="BZ137" i="29"/>
  <c r="CB136" i="29"/>
  <c r="CA136" i="29"/>
  <c r="BZ136" i="29"/>
  <c r="CB135" i="29"/>
  <c r="CA135" i="29"/>
  <c r="BZ135" i="29"/>
  <c r="CB134" i="29"/>
  <c r="CA134" i="29"/>
  <c r="BZ134" i="29"/>
  <c r="CB133" i="29"/>
  <c r="CA133" i="29"/>
  <c r="BZ133" i="29"/>
  <c r="CB132" i="29"/>
  <c r="CA132" i="29"/>
  <c r="BZ131" i="29" s="1"/>
  <c r="K130" i="29" s="1"/>
  <c r="K129" i="29"/>
  <c r="AP12" i="28" s="1"/>
  <c r="BZ122" i="29"/>
  <c r="CB120" i="29"/>
  <c r="CA120" i="29"/>
  <c r="BZ120" i="29"/>
  <c r="CB119" i="29"/>
  <c r="CA119" i="29"/>
  <c r="BZ119" i="29"/>
  <c r="CB118" i="29"/>
  <c r="CA118" i="29"/>
  <c r="BZ118" i="29"/>
  <c r="CB117" i="29"/>
  <c r="CA117" i="29"/>
  <c r="BZ117" i="29"/>
  <c r="CB116" i="29"/>
  <c r="CA116" i="29"/>
  <c r="BZ116" i="29"/>
  <c r="CB115" i="29"/>
  <c r="CA115" i="29"/>
  <c r="BZ115" i="29"/>
  <c r="CB114" i="29"/>
  <c r="CA114" i="29"/>
  <c r="BZ114" i="29"/>
  <c r="CB113" i="29"/>
  <c r="CA113" i="29"/>
  <c r="BZ113" i="29"/>
  <c r="CB112" i="29"/>
  <c r="CA112" i="29"/>
  <c r="BZ112" i="29"/>
  <c r="CB111" i="29"/>
  <c r="CA111" i="29"/>
  <c r="BZ111" i="29"/>
  <c r="CB110" i="29"/>
  <c r="CA110" i="29"/>
  <c r="K107" i="29"/>
  <c r="AP11" i="28" s="1"/>
  <c r="CB101" i="29"/>
  <c r="CA101" i="29"/>
  <c r="BZ101" i="29"/>
  <c r="CB100" i="29"/>
  <c r="CA100" i="29"/>
  <c r="BZ100" i="29"/>
  <c r="CB99" i="29"/>
  <c r="CA99" i="29"/>
  <c r="BZ99" i="29"/>
  <c r="CB98" i="29"/>
  <c r="CA98" i="29"/>
  <c r="BZ98" i="29"/>
  <c r="CB97" i="29"/>
  <c r="CA97" i="29"/>
  <c r="BZ97" i="29"/>
  <c r="CB96" i="29"/>
  <c r="CA96" i="29"/>
  <c r="BZ96" i="29"/>
  <c r="CB95" i="29"/>
  <c r="CA95" i="29"/>
  <c r="BZ95" i="29"/>
  <c r="CB94" i="29"/>
  <c r="CA94" i="29"/>
  <c r="BZ94" i="29"/>
  <c r="CB93" i="29"/>
  <c r="CA93" i="29"/>
  <c r="BZ93" i="29"/>
  <c r="CB92" i="29"/>
  <c r="CA92" i="29"/>
  <c r="BZ92" i="29"/>
  <c r="CB91" i="29"/>
  <c r="CA91" i="29"/>
  <c r="K88" i="29"/>
  <c r="AP10" i="28" s="1"/>
  <c r="CB82" i="29"/>
  <c r="CA82" i="29"/>
  <c r="BZ82" i="29"/>
  <c r="CB81" i="29"/>
  <c r="CA81" i="29"/>
  <c r="BZ81" i="29"/>
  <c r="CB80" i="29"/>
  <c r="CA80" i="29"/>
  <c r="BZ80" i="29"/>
  <c r="CB79" i="29"/>
  <c r="CA79" i="29"/>
  <c r="BZ79" i="29"/>
  <c r="CB78" i="29"/>
  <c r="CA78" i="29"/>
  <c r="BZ78" i="29"/>
  <c r="CB77" i="29"/>
  <c r="CA77" i="29"/>
  <c r="BZ77" i="29"/>
  <c r="CB76" i="29"/>
  <c r="CA76" i="29"/>
  <c r="BZ76" i="29"/>
  <c r="CB75" i="29"/>
  <c r="CA75" i="29"/>
  <c r="BZ75" i="29"/>
  <c r="CB74" i="29"/>
  <c r="CA74" i="29"/>
  <c r="BZ74" i="29"/>
  <c r="CB73" i="29"/>
  <c r="CA73" i="29"/>
  <c r="BZ73" i="29"/>
  <c r="CB72" i="29"/>
  <c r="CA72" i="29"/>
  <c r="BZ71" i="29"/>
  <c r="K70" i="29" s="1"/>
  <c r="K69" i="29"/>
  <c r="AP9" i="28" s="1"/>
  <c r="BZ62" i="29"/>
  <c r="BZ191" i="29" l="1"/>
  <c r="K190" i="29" s="1"/>
  <c r="BZ311" i="29"/>
  <c r="K310" i="29" s="1"/>
  <c r="BZ169" i="29"/>
  <c r="K168" i="29" s="1"/>
  <c r="BZ289" i="29"/>
  <c r="K288" i="29" s="1"/>
  <c r="BZ330" i="29"/>
  <c r="K329" i="29" s="1"/>
  <c r="BZ409" i="29"/>
  <c r="K408" i="29" s="1"/>
  <c r="BZ150" i="29"/>
  <c r="K149" i="29" s="1"/>
  <c r="BZ270" i="29"/>
  <c r="K269" i="29" s="1"/>
  <c r="BZ109" i="29"/>
  <c r="K108" i="29" s="1"/>
  <c r="BZ251" i="29"/>
  <c r="K250" i="29" s="1"/>
  <c r="BZ371" i="29"/>
  <c r="K370" i="29" s="1"/>
  <c r="BZ90" i="29"/>
  <c r="K89" i="29" s="1"/>
  <c r="BZ229" i="29"/>
  <c r="K228" i="29" s="1"/>
  <c r="BZ349" i="29"/>
  <c r="K348" i="29" s="1"/>
  <c r="BZ390" i="29"/>
  <c r="K389" i="29" s="1"/>
  <c r="AH182" i="29"/>
  <c r="AH242" i="29"/>
  <c r="AH302" i="29"/>
  <c r="AH122" i="29"/>
  <c r="P15" i="26"/>
  <c r="P14" i="26"/>
  <c r="K13" i="26"/>
  <c r="N12" i="26"/>
  <c r="L12" i="26"/>
  <c r="W6" i="26"/>
  <c r="U6" i="26"/>
  <c r="S6" i="26"/>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G33" i="31"/>
  <c r="F33" i="31"/>
  <c r="E33" i="31"/>
  <c r="D33" i="31"/>
  <c r="C33" i="31"/>
  <c r="B33" i="31"/>
  <c r="K35" i="31" s="1"/>
  <c r="K36" i="31" s="1"/>
  <c r="C77" i="30"/>
  <c r="C78" i="30" s="1"/>
  <c r="B77" i="30"/>
  <c r="G75" i="30"/>
  <c r="G77" i="30" s="1"/>
  <c r="F75" i="30"/>
  <c r="F77" i="30" s="1"/>
  <c r="E75" i="30"/>
  <c r="E77" i="30" s="1"/>
  <c r="E78" i="30" s="1"/>
  <c r="D75" i="30"/>
  <c r="D77" i="30" s="1"/>
  <c r="D78" i="30" s="1"/>
  <c r="C75" i="30"/>
  <c r="B75" i="30"/>
  <c r="B78" i="30" s="1"/>
  <c r="C27" i="30"/>
  <c r="C28" i="30" s="1"/>
  <c r="C29" i="30" s="1"/>
  <c r="C30" i="30" s="1"/>
  <c r="C31" i="30" s="1"/>
  <c r="C32" i="30" s="1"/>
  <c r="C33" i="30" s="1"/>
  <c r="C34" i="30" s="1"/>
  <c r="C35" i="30" s="1"/>
  <c r="C36" i="30" s="1"/>
  <c r="C37" i="30" s="1"/>
  <c r="C38" i="30" s="1"/>
  <c r="C39" i="30" s="1"/>
  <c r="C40" i="30" s="1"/>
  <c r="C41" i="30" s="1"/>
  <c r="C42" i="30" s="1"/>
  <c r="C43" i="30" s="1"/>
  <c r="C44" i="30" s="1"/>
  <c r="C45" i="30" s="1"/>
  <c r="C46" i="30" s="1"/>
  <c r="C47" i="30" s="1"/>
  <c r="C48" i="30" s="1"/>
  <c r="C49" i="30" s="1"/>
  <c r="C50" i="30" s="1"/>
  <c r="C51" i="30" s="1"/>
  <c r="C52" i="30" s="1"/>
  <c r="C53" i="30" s="1"/>
  <c r="C54" i="30" s="1"/>
  <c r="C55" i="30" s="1"/>
  <c r="C56" i="30" s="1"/>
  <c r="CB60" i="29"/>
  <c r="CA60" i="29"/>
  <c r="BZ60" i="29"/>
  <c r="CB59" i="29"/>
  <c r="CA59" i="29"/>
  <c r="BZ59" i="29"/>
  <c r="CB58" i="29"/>
  <c r="CA58" i="29"/>
  <c r="BZ58" i="29"/>
  <c r="CB57" i="29"/>
  <c r="CA57" i="29"/>
  <c r="BZ57" i="29"/>
  <c r="CB56" i="29"/>
  <c r="CA56" i="29"/>
  <c r="BZ56" i="29"/>
  <c r="CB55" i="29"/>
  <c r="CA55" i="29"/>
  <c r="BZ55" i="29"/>
  <c r="CB54" i="29"/>
  <c r="CA54" i="29"/>
  <c r="BZ54" i="29"/>
  <c r="CB53" i="29"/>
  <c r="CA53" i="29"/>
  <c r="BZ53" i="29"/>
  <c r="CB52" i="29"/>
  <c r="CA52" i="29"/>
  <c r="BZ52" i="29"/>
  <c r="CB51" i="29"/>
  <c r="CA51" i="29"/>
  <c r="BZ51" i="29"/>
  <c r="CB50" i="29"/>
  <c r="CA50" i="29"/>
  <c r="K47" i="29"/>
  <c r="AP8" i="28" s="1"/>
  <c r="CB41" i="29"/>
  <c r="CA41" i="29"/>
  <c r="BZ41" i="29"/>
  <c r="CB40" i="29"/>
  <c r="CA40" i="29"/>
  <c r="BZ40" i="29"/>
  <c r="CB39" i="29"/>
  <c r="CA39" i="29"/>
  <c r="BZ39" i="29"/>
  <c r="CB38" i="29"/>
  <c r="CA38" i="29"/>
  <c r="BZ38" i="29"/>
  <c r="CB37" i="29"/>
  <c r="CA37" i="29"/>
  <c r="BZ37" i="29"/>
  <c r="CB36" i="29"/>
  <c r="CA36" i="29"/>
  <c r="BZ36" i="29"/>
  <c r="CB35" i="29"/>
  <c r="CA35" i="29"/>
  <c r="BZ35" i="29"/>
  <c r="CB34" i="29"/>
  <c r="CA34" i="29"/>
  <c r="BZ34" i="29"/>
  <c r="CB33" i="29"/>
  <c r="CA33" i="29"/>
  <c r="BZ33" i="29"/>
  <c r="CB32" i="29"/>
  <c r="CA32" i="29"/>
  <c r="BZ32" i="29"/>
  <c r="CB31" i="29"/>
  <c r="CA31" i="29"/>
  <c r="K28" i="29"/>
  <c r="AP7" i="28" s="1"/>
  <c r="CB22" i="29"/>
  <c r="CA22" i="29"/>
  <c r="BZ22" i="29"/>
  <c r="CB21" i="29"/>
  <c r="CA21" i="29"/>
  <c r="BZ21" i="29"/>
  <c r="CB20" i="29"/>
  <c r="CA20" i="29"/>
  <c r="BZ20" i="29"/>
  <c r="CB19" i="29"/>
  <c r="CA19" i="29"/>
  <c r="BZ19" i="29"/>
  <c r="CB18" i="29"/>
  <c r="CA18" i="29"/>
  <c r="BZ18" i="29"/>
  <c r="CB17" i="29"/>
  <c r="CA17" i="29"/>
  <c r="BZ17" i="29"/>
  <c r="CB16" i="29"/>
  <c r="CA16" i="29"/>
  <c r="BZ16" i="29"/>
  <c r="CB15" i="29"/>
  <c r="CA15" i="29"/>
  <c r="BZ15" i="29"/>
  <c r="CB14" i="29"/>
  <c r="CA14" i="29"/>
  <c r="BZ14" i="29"/>
  <c r="CB13" i="29"/>
  <c r="CA13" i="29"/>
  <c r="CB12" i="29"/>
  <c r="CA12" i="29"/>
  <c r="BZ2" i="29"/>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H59" i="19"/>
  <c r="H58" i="19"/>
  <c r="H10" i="19" s="1"/>
  <c r="AR4" i="19"/>
  <c r="T70" i="20"/>
  <c r="X65" i="20"/>
  <c r="T58" i="20"/>
  <c r="A10" i="19" l="1"/>
  <c r="A58" i="19" s="1"/>
  <c r="K23" i="19"/>
  <c r="F57" i="30"/>
  <c r="H59" i="30" s="1"/>
  <c r="F78" i="30"/>
  <c r="G78" i="30"/>
  <c r="AP6" i="28"/>
  <c r="L62" i="29"/>
  <c r="L362" i="29"/>
  <c r="L302" i="29"/>
  <c r="L242" i="29"/>
  <c r="L182" i="29"/>
  <c r="L122" i="29"/>
  <c r="X68" i="20"/>
  <c r="BZ11" i="29"/>
  <c r="K10" i="29" s="1"/>
  <c r="T66" i="20"/>
  <c r="X53" i="20"/>
  <c r="X73" i="20"/>
  <c r="T54" i="20"/>
  <c r="X57" i="20"/>
  <c r="BZ49" i="29"/>
  <c r="K48" i="29" s="1"/>
  <c r="T62" i="20"/>
  <c r="BZ30" i="29"/>
  <c r="K29" i="29" s="1"/>
  <c r="X56" i="20"/>
  <c r="X64" i="20"/>
  <c r="X72" i="20"/>
  <c r="T53" i="20"/>
  <c r="T57" i="20"/>
  <c r="T65" i="20"/>
  <c r="T73" i="20"/>
  <c r="X62" i="20"/>
  <c r="X70" i="20"/>
  <c r="X66" i="20"/>
  <c r="T59" i="20"/>
  <c r="T63" i="20"/>
  <c r="T67" i="20"/>
  <c r="T71" i="20"/>
  <c r="X58" i="20"/>
  <c r="T55" i="20"/>
  <c r="X59" i="20"/>
  <c r="X63" i="20"/>
  <c r="X67" i="20"/>
  <c r="X71" i="20"/>
  <c r="X54" i="20"/>
  <c r="X55" i="20"/>
  <c r="T56" i="20"/>
  <c r="T60" i="20"/>
  <c r="T64" i="20"/>
  <c r="T68" i="20"/>
  <c r="T72" i="20"/>
  <c r="X60" i="20"/>
  <c r="K80" i="30" l="1"/>
  <c r="K81" i="30" s="1"/>
  <c r="K24" i="19"/>
  <c r="AR24" i="19" s="1"/>
  <c r="AR23" i="19"/>
  <c r="AZ2" i="29"/>
  <c r="AZ62" i="29" s="1"/>
  <c r="AH62" i="29"/>
  <c r="T74" i="20"/>
  <c r="X61" i="20"/>
  <c r="T69" i="20"/>
  <c r="X74" i="20"/>
  <c r="X69" i="20"/>
  <c r="T61" i="20"/>
  <c r="K25" i="19" l="1"/>
  <c r="AZ362" i="29"/>
  <c r="AZ122" i="29"/>
  <c r="AZ182" i="29"/>
  <c r="AZ242" i="29"/>
  <c r="AZ302" i="29"/>
  <c r="AR25" i="19" l="1"/>
  <c r="K26" i="19"/>
  <c r="AR26" i="19" l="1"/>
  <c r="K27" i="19"/>
  <c r="AR27" i="19" l="1"/>
  <c r="K28" i="19"/>
  <c r="AR28" i="19" l="1"/>
  <c r="K29" i="19"/>
  <c r="AR29" i="19" l="1"/>
  <c r="K30" i="19"/>
  <c r="AR30" i="19" l="1"/>
  <c r="K31" i="19"/>
  <c r="AR31" i="19" l="1"/>
  <c r="K32" i="19"/>
  <c r="AR32" i="19" l="1"/>
  <c r="K33" i="19"/>
  <c r="AR33" i="19" l="1"/>
  <c r="K34" i="19"/>
  <c r="AR34" i="19" l="1"/>
  <c r="K35" i="19"/>
  <c r="AR35" i="19" l="1"/>
  <c r="K36" i="19"/>
  <c r="AR36" i="19" l="1"/>
  <c r="K37" i="19"/>
  <c r="AR37" i="19" l="1"/>
  <c r="K38" i="19"/>
  <c r="AR38" i="19" l="1"/>
  <c r="K39" i="19"/>
  <c r="AR39" i="19" l="1"/>
  <c r="K40" i="19"/>
  <c r="AR40" i="19" l="1"/>
  <c r="K41" i="19"/>
  <c r="AR41" i="19" l="1"/>
  <c r="K42" i="19"/>
  <c r="J47" i="24"/>
  <c r="I45" i="24"/>
  <c r="J131" i="24"/>
  <c r="I149" i="24"/>
  <c r="E43" i="24"/>
  <c r="I10" i="24"/>
  <c r="E102" i="24"/>
  <c r="L77" i="24"/>
  <c r="L126" i="24"/>
  <c r="I135" i="24"/>
  <c r="F7" i="24"/>
  <c r="N61" i="24"/>
  <c r="N59" i="24"/>
  <c r="H136" i="24"/>
  <c r="I41" i="24"/>
  <c r="J78" i="24"/>
  <c r="M41" i="24"/>
  <c r="L80" i="24"/>
  <c r="H149" i="24"/>
  <c r="N120" i="24"/>
  <c r="H142" i="24"/>
  <c r="L61" i="24"/>
  <c r="K149" i="24"/>
  <c r="H123" i="24"/>
  <c r="J33" i="24"/>
  <c r="O139" i="24"/>
  <c r="I138" i="24"/>
  <c r="N141" i="24"/>
  <c r="M88" i="24"/>
  <c r="K97" i="24"/>
  <c r="M5" i="24"/>
  <c r="O129" i="24"/>
  <c r="F59" i="24"/>
  <c r="E126" i="24"/>
  <c r="N138" i="24"/>
  <c r="J29" i="24"/>
  <c r="E101" i="24"/>
  <c r="N53" i="24"/>
  <c r="H115" i="24"/>
  <c r="K33" i="24"/>
  <c r="E80" i="24"/>
  <c r="L92" i="24"/>
  <c r="H59" i="24"/>
  <c r="O112" i="24"/>
  <c r="M102" i="24"/>
  <c r="E151" i="24"/>
  <c r="J69" i="24"/>
  <c r="H76" i="24"/>
  <c r="E88" i="24"/>
  <c r="K120" i="24"/>
  <c r="J27" i="24"/>
  <c r="J106" i="24"/>
  <c r="M27" i="24"/>
  <c r="F140" i="24"/>
  <c r="E53" i="24"/>
  <c r="H60" i="24"/>
  <c r="I142" i="24"/>
  <c r="J88" i="24"/>
  <c r="K130" i="24"/>
  <c r="D149" i="24"/>
  <c r="K81" i="24"/>
  <c r="F31" i="24"/>
  <c r="D22" i="24"/>
  <c r="I84" i="24"/>
  <c r="N22" i="24"/>
  <c r="K73" i="24"/>
  <c r="F41" i="24"/>
  <c r="N36" i="24"/>
  <c r="M120" i="24"/>
  <c r="M62" i="24"/>
  <c r="N37" i="24"/>
  <c r="D49" i="24"/>
  <c r="N63" i="24"/>
  <c r="E76" i="24"/>
  <c r="H141" i="24"/>
  <c r="O115" i="24"/>
  <c r="K118" i="24"/>
  <c r="I12" i="24"/>
  <c r="D153" i="24"/>
  <c r="K53" i="24"/>
  <c r="F40" i="24"/>
  <c r="O26" i="24"/>
  <c r="L75" i="24"/>
  <c r="O128" i="24"/>
  <c r="O108" i="24"/>
  <c r="D7" i="24"/>
  <c r="F70" i="24"/>
  <c r="H55" i="24"/>
  <c r="L53" i="24"/>
  <c r="D98" i="24"/>
  <c r="F10" i="24"/>
  <c r="O68" i="24"/>
  <c r="D150" i="24"/>
  <c r="L60" i="24"/>
  <c r="F125" i="24"/>
  <c r="D12" i="24"/>
  <c r="M47" i="24"/>
  <c r="O23" i="24"/>
  <c r="O59" i="24"/>
  <c r="N79" i="24"/>
  <c r="O45" i="24"/>
  <c r="K153" i="24"/>
  <c r="N70" i="24"/>
  <c r="M89" i="24"/>
  <c r="D107" i="24"/>
  <c r="N136" i="24"/>
  <c r="L87" i="24"/>
  <c r="L149" i="24"/>
  <c r="F49" i="24"/>
  <c r="N57" i="24"/>
  <c r="F33" i="24"/>
  <c r="L136" i="24"/>
  <c r="H118" i="24"/>
  <c r="N41" i="24"/>
  <c r="O56" i="24"/>
  <c r="I53" i="24"/>
  <c r="D66" i="24"/>
  <c r="K103" i="24"/>
  <c r="H31" i="24"/>
  <c r="D144" i="24"/>
  <c r="F92" i="24"/>
  <c r="K38" i="24"/>
  <c r="K140" i="24"/>
  <c r="I39" i="24"/>
  <c r="I56" i="24"/>
  <c r="D82" i="24"/>
  <c r="H16" i="24"/>
  <c r="L31" i="24"/>
  <c r="H78" i="24"/>
  <c r="H143" i="24"/>
  <c r="J123" i="24"/>
  <c r="D128" i="24"/>
  <c r="D6" i="24"/>
  <c r="E27" i="24"/>
  <c r="H54" i="24"/>
  <c r="F111" i="24"/>
  <c r="O81" i="24"/>
  <c r="N126" i="24"/>
  <c r="H109" i="24"/>
  <c r="J10" i="24"/>
  <c r="F57" i="24"/>
  <c r="E81" i="24"/>
  <c r="F83" i="24"/>
  <c r="I73" i="24"/>
  <c r="D139" i="24"/>
  <c r="N7" i="24"/>
  <c r="H106" i="24"/>
  <c r="J82" i="24"/>
  <c r="F121" i="24"/>
  <c r="O58" i="24"/>
  <c r="J13" i="24"/>
  <c r="K136" i="24"/>
  <c r="F85" i="24"/>
  <c r="N31" i="24"/>
  <c r="F26" i="24"/>
  <c r="I100" i="24"/>
  <c r="M53" i="24"/>
  <c r="D26" i="24"/>
  <c r="D123" i="24"/>
  <c r="I131" i="24"/>
  <c r="O98" i="24"/>
  <c r="D28" i="24"/>
  <c r="J30" i="24"/>
  <c r="O100" i="24"/>
  <c r="E29" i="24"/>
  <c r="F52" i="24"/>
  <c r="D8" i="24"/>
  <c r="L127" i="24"/>
  <c r="O53" i="24"/>
  <c r="N85" i="24"/>
  <c r="I31" i="24"/>
  <c r="D85" i="24"/>
  <c r="K22" i="24"/>
  <c r="J147" i="24"/>
  <c r="K60" i="24"/>
  <c r="I30" i="24"/>
  <c r="N84" i="24"/>
  <c r="E73" i="24"/>
  <c r="K25" i="24"/>
  <c r="J85" i="24"/>
  <c r="F90" i="24"/>
  <c r="O7" i="24"/>
  <c r="M126" i="24"/>
  <c r="N122" i="24"/>
  <c r="I49" i="24"/>
  <c r="E115" i="24"/>
  <c r="F97" i="24"/>
  <c r="J100" i="24"/>
  <c r="D13" i="24"/>
  <c r="D56" i="24"/>
  <c r="E106" i="24"/>
  <c r="I110" i="24"/>
  <c r="E111" i="24"/>
  <c r="E67" i="24"/>
  <c r="I96" i="24"/>
  <c r="H46" i="24"/>
  <c r="D14" i="24"/>
  <c r="N90" i="24"/>
  <c r="L153" i="24"/>
  <c r="E135" i="24"/>
  <c r="D77" i="24"/>
  <c r="H14" i="24"/>
  <c r="F91" i="24"/>
  <c r="H65" i="24"/>
  <c r="H153" i="24"/>
  <c r="O103" i="24"/>
  <c r="D115" i="24"/>
  <c r="M68" i="24"/>
  <c r="E121" i="24"/>
  <c r="K86" i="24"/>
  <c r="I99" i="24"/>
  <c r="H58" i="24"/>
  <c r="D27" i="24"/>
  <c r="O143" i="24"/>
  <c r="O13" i="24"/>
  <c r="N107" i="24"/>
  <c r="H148" i="24"/>
  <c r="F107" i="24"/>
  <c r="O92" i="24"/>
  <c r="H51" i="24"/>
  <c r="N45" i="24"/>
  <c r="O124" i="24"/>
  <c r="E146" i="24"/>
  <c r="H112" i="24"/>
  <c r="D141" i="24"/>
  <c r="N9" i="24"/>
  <c r="I35" i="24"/>
  <c r="M151" i="24"/>
  <c r="N28" i="24"/>
  <c r="K65" i="24"/>
  <c r="E131" i="24"/>
  <c r="O18" i="24"/>
  <c r="I34" i="24"/>
  <c r="L67" i="24"/>
  <c r="F134" i="24"/>
  <c r="E153" i="24"/>
  <c r="F114" i="24"/>
  <c r="K44" i="24"/>
  <c r="J135" i="24"/>
  <c r="H33" i="24"/>
  <c r="F6" i="24"/>
  <c r="K28" i="24"/>
  <c r="I123" i="24"/>
  <c r="H97" i="24"/>
  <c r="M54" i="24"/>
  <c r="K115" i="24"/>
  <c r="E143" i="24"/>
  <c r="D87" i="24"/>
  <c r="I58" i="24"/>
  <c r="N95" i="24"/>
  <c r="O29" i="24"/>
  <c r="M84" i="24"/>
  <c r="N109" i="24"/>
  <c r="L89" i="24"/>
  <c r="I137" i="24"/>
  <c r="L128" i="24"/>
  <c r="M80" i="24"/>
  <c r="E149" i="24"/>
  <c r="M21" i="24"/>
  <c r="I69" i="24"/>
  <c r="O140" i="24"/>
  <c r="I148" i="24"/>
  <c r="E123" i="24"/>
  <c r="N29" i="24"/>
  <c r="N54" i="24"/>
  <c r="K137" i="24"/>
  <c r="H26" i="24"/>
  <c r="K69" i="24"/>
  <c r="K104" i="24"/>
  <c r="O105" i="24"/>
  <c r="K138" i="24"/>
  <c r="K105" i="24"/>
  <c r="J74" i="24"/>
  <c r="E40" i="24"/>
  <c r="H13" i="24"/>
  <c r="H67" i="24"/>
  <c r="L32" i="24"/>
  <c r="L12" i="24"/>
  <c r="M139" i="24"/>
  <c r="F54" i="24"/>
  <c r="D90" i="24"/>
  <c r="E108" i="24"/>
  <c r="E124" i="24"/>
  <c r="E118" i="24"/>
  <c r="H134" i="24"/>
  <c r="O150" i="24"/>
  <c r="K143" i="24"/>
  <c r="D24" i="24"/>
  <c r="I6" i="24"/>
  <c r="I90" i="24"/>
  <c r="D151" i="24"/>
  <c r="K56" i="24"/>
  <c r="N80" i="24"/>
  <c r="H87" i="24"/>
  <c r="I86" i="24"/>
  <c r="L63" i="24"/>
  <c r="M125" i="24"/>
  <c r="H40" i="24"/>
  <c r="F45" i="24"/>
  <c r="L103" i="24"/>
  <c r="F30" i="24"/>
  <c r="L43" i="24"/>
  <c r="E14" i="24"/>
  <c r="F64" i="24"/>
  <c r="M55" i="24"/>
  <c r="K84" i="24"/>
  <c r="F48" i="24"/>
  <c r="N4" i="24"/>
  <c r="K72" i="24"/>
  <c r="O125" i="24"/>
  <c r="I104" i="24"/>
  <c r="F135" i="24"/>
  <c r="L144" i="24"/>
  <c r="D74" i="24"/>
  <c r="D102" i="24"/>
  <c r="H73" i="24"/>
  <c r="K113" i="24"/>
  <c r="O25" i="24"/>
  <c r="J130" i="24"/>
  <c r="O9" i="24"/>
  <c r="L137" i="24"/>
  <c r="H69" i="24"/>
  <c r="I20" i="24"/>
  <c r="L50" i="24"/>
  <c r="M131" i="24"/>
  <c r="M23" i="24"/>
  <c r="E152" i="24"/>
  <c r="M69" i="24"/>
  <c r="I112" i="24"/>
  <c r="F112" i="24"/>
  <c r="D67" i="24"/>
  <c r="J23" i="24"/>
  <c r="N6" i="24"/>
  <c r="M117" i="24"/>
  <c r="O5" i="24"/>
  <c r="O8" i="24"/>
  <c r="K26" i="24"/>
  <c r="E52" i="24"/>
  <c r="I81" i="24"/>
  <c r="N86" i="24"/>
  <c r="L107" i="24"/>
  <c r="F102" i="24"/>
  <c r="O137" i="24"/>
  <c r="E54" i="24"/>
  <c r="L18" i="24"/>
  <c r="L76" i="24"/>
  <c r="O132" i="24"/>
  <c r="J56" i="24"/>
  <c r="N152" i="24"/>
  <c r="O17" i="24"/>
  <c r="D118" i="24"/>
  <c r="L120" i="24"/>
  <c r="N113" i="24"/>
  <c r="O63" i="24"/>
  <c r="L132" i="24"/>
  <c r="L23" i="24"/>
  <c r="I141" i="24"/>
  <c r="E139" i="24"/>
  <c r="H43" i="24"/>
  <c r="L66" i="24"/>
  <c r="O43" i="24"/>
  <c r="D63" i="24"/>
  <c r="D121" i="24"/>
  <c r="L102" i="24"/>
  <c r="E74" i="24"/>
  <c r="L57" i="24"/>
  <c r="L59" i="24"/>
  <c r="L73" i="24"/>
  <c r="O69" i="24"/>
  <c r="H113" i="24"/>
  <c r="K39" i="24"/>
  <c r="O147" i="24"/>
  <c r="O65" i="24"/>
  <c r="D81" i="24"/>
  <c r="O50" i="24"/>
  <c r="I48" i="24"/>
  <c r="N5" i="24"/>
  <c r="E84" i="24"/>
  <c r="K108" i="24"/>
  <c r="J12" i="24"/>
  <c r="M52" i="24"/>
  <c r="E75" i="24"/>
  <c r="I77" i="24"/>
  <c r="H49" i="24"/>
  <c r="N50" i="24"/>
  <c r="M65" i="24"/>
  <c r="L51" i="24"/>
  <c r="F4" i="24"/>
  <c r="E78" i="24"/>
  <c r="E57" i="24"/>
  <c r="N111" i="24"/>
  <c r="N60" i="24"/>
  <c r="K43" i="24"/>
  <c r="E60" i="24"/>
  <c r="J38" i="24"/>
  <c r="O47" i="24"/>
  <c r="O14" i="24"/>
  <c r="M37" i="24"/>
  <c r="M130" i="24"/>
  <c r="L113" i="24"/>
  <c r="L90" i="24"/>
  <c r="K66" i="24"/>
  <c r="N110" i="24"/>
  <c r="D78" i="24"/>
  <c r="J76" i="24"/>
  <c r="L21" i="24"/>
  <c r="F13" i="24"/>
  <c r="H37" i="24"/>
  <c r="H74" i="24"/>
  <c r="I55" i="24"/>
  <c r="F147" i="24"/>
  <c r="F137" i="24"/>
  <c r="J42" i="24"/>
  <c r="E39" i="24"/>
  <c r="N144" i="24"/>
  <c r="F8" i="24"/>
  <c r="K57" i="24"/>
  <c r="J149" i="24"/>
  <c r="F143" i="24"/>
  <c r="J90" i="24"/>
  <c r="J31" i="24"/>
  <c r="H6" i="24"/>
  <c r="N35" i="24"/>
  <c r="I91" i="24"/>
  <c r="I126" i="24"/>
  <c r="E97" i="24"/>
  <c r="J11" i="24"/>
  <c r="H11" i="24"/>
  <c r="K132" i="24"/>
  <c r="D134" i="24"/>
  <c r="M137" i="24"/>
  <c r="E122" i="24"/>
  <c r="K90" i="24"/>
  <c r="F96" i="24"/>
  <c r="L22" i="24"/>
  <c r="F37" i="24"/>
  <c r="F104" i="24"/>
  <c r="N46" i="24"/>
  <c r="M147" i="24"/>
  <c r="E34" i="24"/>
  <c r="I127" i="24"/>
  <c r="D119" i="24"/>
  <c r="K15" i="24"/>
  <c r="L106" i="24"/>
  <c r="M107" i="24"/>
  <c r="E147" i="24"/>
  <c r="O101" i="24"/>
  <c r="D101" i="24"/>
  <c r="H80" i="24"/>
  <c r="N149" i="24"/>
  <c r="O15" i="24"/>
  <c r="O142" i="24"/>
  <c r="J97" i="24"/>
  <c r="J101" i="24"/>
  <c r="L139" i="24"/>
  <c r="N125" i="24"/>
  <c r="F144" i="24"/>
  <c r="H96" i="24"/>
  <c r="N58" i="24"/>
  <c r="K70" i="24"/>
  <c r="L7" i="24"/>
  <c r="E96" i="24"/>
  <c r="L121" i="24"/>
  <c r="D103" i="24"/>
  <c r="E23" i="24"/>
  <c r="H138" i="24"/>
  <c r="J84" i="24"/>
  <c r="O73" i="24"/>
  <c r="H61" i="24"/>
  <c r="F146" i="24"/>
  <c r="I50" i="24"/>
  <c r="D92" i="24"/>
  <c r="H132" i="24"/>
  <c r="D15" i="24"/>
  <c r="O123" i="24"/>
  <c r="L119" i="24"/>
  <c r="K24" i="24"/>
  <c r="E12" i="24"/>
  <c r="H38" i="24"/>
  <c r="D17" i="24"/>
  <c r="O49" i="24"/>
  <c r="D4" i="24"/>
  <c r="O16" i="24"/>
  <c r="E140" i="24"/>
  <c r="K109" i="24"/>
  <c r="O37" i="24"/>
  <c r="E128" i="24"/>
  <c r="O6" i="24"/>
  <c r="K148" i="24"/>
  <c r="H81" i="24"/>
  <c r="M40" i="24"/>
  <c r="L143" i="24"/>
  <c r="H18" i="24"/>
  <c r="O109" i="24"/>
  <c r="O38" i="24"/>
  <c r="N100" i="24"/>
  <c r="M74" i="24"/>
  <c r="E10" i="24"/>
  <c r="O77" i="24"/>
  <c r="H44" i="24"/>
  <c r="O46" i="24"/>
  <c r="F55" i="24"/>
  <c r="I147" i="24"/>
  <c r="F94" i="24"/>
  <c r="E70" i="24"/>
  <c r="D120" i="24"/>
  <c r="J120" i="24"/>
  <c r="I109" i="24"/>
  <c r="F43" i="24"/>
  <c r="H29" i="24"/>
  <c r="H117" i="24"/>
  <c r="H140" i="24"/>
  <c r="D152" i="24"/>
  <c r="M75" i="24"/>
  <c r="H79" i="24"/>
  <c r="D140" i="24"/>
  <c r="M112" i="24"/>
  <c r="I17" i="24"/>
  <c r="E119" i="24"/>
  <c r="N128" i="24"/>
  <c r="M152" i="24"/>
  <c r="H42" i="24"/>
  <c r="M85" i="24"/>
  <c r="H4" i="24"/>
  <c r="I19" i="24"/>
  <c r="J73" i="24"/>
  <c r="H104" i="24"/>
  <c r="N20" i="24"/>
  <c r="F81" i="24"/>
  <c r="D94" i="24"/>
  <c r="L112" i="24"/>
  <c r="M118" i="24"/>
  <c r="K34" i="24"/>
  <c r="H121" i="24"/>
  <c r="D25" i="24"/>
  <c r="K7" i="24"/>
  <c r="D75" i="24"/>
  <c r="M149" i="24"/>
  <c r="I7" i="24"/>
  <c r="F5" i="24"/>
  <c r="H66" i="24"/>
  <c r="L142" i="24"/>
  <c r="D125" i="24"/>
  <c r="N133" i="24"/>
  <c r="L115" i="24"/>
  <c r="K45" i="24"/>
  <c r="N40" i="24"/>
  <c r="E65" i="24"/>
  <c r="O10" i="24"/>
  <c r="O30" i="24"/>
  <c r="J75" i="24"/>
  <c r="I114" i="24"/>
  <c r="L54" i="24"/>
  <c r="M135" i="24"/>
  <c r="N81" i="24"/>
  <c r="I92" i="24"/>
  <c r="D135" i="24"/>
  <c r="D83" i="24"/>
  <c r="H151" i="24"/>
  <c r="L78" i="24"/>
  <c r="K75" i="24"/>
  <c r="M31" i="24"/>
  <c r="D124" i="24"/>
  <c r="I106" i="24"/>
  <c r="N27" i="24"/>
  <c r="F34" i="24"/>
  <c r="E132" i="24"/>
  <c r="N74" i="24"/>
  <c r="I89" i="24"/>
  <c r="E145" i="24"/>
  <c r="J153" i="24"/>
  <c r="I128" i="24"/>
  <c r="L131" i="24"/>
  <c r="O54" i="24"/>
  <c r="J142" i="24"/>
  <c r="J50" i="24"/>
  <c r="H89" i="24"/>
  <c r="D5" i="24"/>
  <c r="D47" i="24"/>
  <c r="I119" i="24"/>
  <c r="L151" i="24"/>
  <c r="M82" i="24"/>
  <c r="J103" i="24"/>
  <c r="H85" i="24"/>
  <c r="J14" i="24"/>
  <c r="M109" i="24"/>
  <c r="H95" i="24"/>
  <c r="N130" i="24"/>
  <c r="I36" i="24"/>
  <c r="K147" i="24"/>
  <c r="D69" i="24"/>
  <c r="J55" i="24"/>
  <c r="K49" i="24"/>
  <c r="H8" i="24"/>
  <c r="M100" i="24"/>
  <c r="D10" i="24"/>
  <c r="N131" i="24"/>
  <c r="E46" i="24"/>
  <c r="I98" i="24"/>
  <c r="D53" i="24"/>
  <c r="H122" i="24"/>
  <c r="L19" i="24"/>
  <c r="K82" i="24"/>
  <c r="N64" i="24"/>
  <c r="J60" i="24"/>
  <c r="D145" i="24"/>
  <c r="E13" i="24"/>
  <c r="D100" i="24"/>
  <c r="D50" i="24"/>
  <c r="H56" i="24"/>
  <c r="N14" i="24"/>
  <c r="D58" i="24"/>
  <c r="E71" i="24"/>
  <c r="L46" i="24"/>
  <c r="M111" i="24"/>
  <c r="O36" i="24"/>
  <c r="E72" i="24"/>
  <c r="D129" i="24"/>
  <c r="M93" i="24"/>
  <c r="F139" i="24"/>
  <c r="O97" i="24"/>
  <c r="J134" i="24"/>
  <c r="L72" i="24"/>
  <c r="N17" i="24"/>
  <c r="J63" i="24"/>
  <c r="J54" i="24"/>
  <c r="F126" i="24"/>
  <c r="M43" i="24"/>
  <c r="J68" i="24"/>
  <c r="M140" i="24"/>
  <c r="L150" i="24"/>
  <c r="D73" i="24"/>
  <c r="E17" i="24"/>
  <c r="M145" i="24"/>
  <c r="J121" i="24"/>
  <c r="O90" i="24"/>
  <c r="K46" i="24"/>
  <c r="K134" i="24"/>
  <c r="M142" i="24"/>
  <c r="H7" i="24"/>
  <c r="L69" i="24"/>
  <c r="F122" i="24"/>
  <c r="D68" i="24"/>
  <c r="F129" i="24"/>
  <c r="K123" i="24"/>
  <c r="M132" i="24"/>
  <c r="O117" i="24"/>
  <c r="K111" i="24"/>
  <c r="E24" i="24"/>
  <c r="K121" i="24"/>
  <c r="K142" i="24"/>
  <c r="E62" i="24"/>
  <c r="I67" i="24"/>
  <c r="M94" i="24"/>
  <c r="D133" i="24"/>
  <c r="O135" i="24"/>
  <c r="J65" i="24"/>
  <c r="E109" i="24"/>
  <c r="F100" i="24"/>
  <c r="I132" i="24"/>
  <c r="I59" i="24"/>
  <c r="I97" i="24"/>
  <c r="E26" i="24"/>
  <c r="O62" i="24"/>
  <c r="F87" i="24"/>
  <c r="J66" i="24"/>
  <c r="M35" i="24"/>
  <c r="F23" i="24"/>
  <c r="N94" i="24"/>
  <c r="F35" i="24"/>
  <c r="E21" i="24"/>
  <c r="M56" i="24"/>
  <c r="O107" i="24"/>
  <c r="H114" i="24"/>
  <c r="L13" i="24"/>
  <c r="N82" i="24"/>
  <c r="N75" i="24"/>
  <c r="J132" i="24"/>
  <c r="D39" i="24"/>
  <c r="E129" i="24"/>
  <c r="D32" i="24"/>
  <c r="F22" i="24"/>
  <c r="L141" i="24"/>
  <c r="J67" i="24"/>
  <c r="N83" i="24"/>
  <c r="F99" i="24"/>
  <c r="E49" i="24"/>
  <c r="K144" i="24"/>
  <c r="J129" i="24"/>
  <c r="I70" i="24"/>
  <c r="J127" i="24"/>
  <c r="J72" i="24"/>
  <c r="M97" i="24"/>
  <c r="E77" i="24"/>
  <c r="O86" i="24"/>
  <c r="O72" i="24"/>
  <c r="J18" i="24"/>
  <c r="L138" i="24"/>
  <c r="H48" i="24"/>
  <c r="M115" i="24"/>
  <c r="J122" i="24"/>
  <c r="O89" i="24"/>
  <c r="O74" i="24"/>
  <c r="I79" i="24"/>
  <c r="M78" i="24"/>
  <c r="E133" i="24"/>
  <c r="D62" i="24"/>
  <c r="L105" i="24"/>
  <c r="K151" i="24"/>
  <c r="D89" i="24"/>
  <c r="E117" i="24"/>
  <c r="M14" i="24"/>
  <c r="D76" i="24"/>
  <c r="F152" i="24"/>
  <c r="K35" i="24"/>
  <c r="K59" i="24"/>
  <c r="L111" i="24"/>
  <c r="N72" i="24"/>
  <c r="M6" i="24"/>
  <c r="F61" i="24"/>
  <c r="D95" i="24"/>
  <c r="M86" i="24"/>
  <c r="N26" i="24"/>
  <c r="D114" i="24"/>
  <c r="I75" i="24"/>
  <c r="E37" i="24"/>
  <c r="M104" i="24"/>
  <c r="I80" i="24"/>
  <c r="O141" i="24"/>
  <c r="J16" i="24"/>
  <c r="N55" i="24"/>
  <c r="K51" i="24"/>
  <c r="J138" i="24"/>
  <c r="J40" i="24"/>
  <c r="M96" i="24"/>
  <c r="L125" i="24"/>
  <c r="M91" i="24"/>
  <c r="D18" i="24"/>
  <c r="H64" i="24"/>
  <c r="D130" i="24"/>
  <c r="H24" i="24"/>
  <c r="I101" i="24"/>
  <c r="N11" i="24"/>
  <c r="D9" i="24"/>
  <c r="J48" i="24"/>
  <c r="N145" i="24"/>
  <c r="J20" i="24"/>
  <c r="M20" i="24"/>
  <c r="I78" i="24"/>
  <c r="K12" i="24"/>
  <c r="L29" i="24"/>
  <c r="M51" i="24"/>
  <c r="K87" i="24"/>
  <c r="M99" i="24"/>
  <c r="M71" i="24"/>
  <c r="N140" i="24"/>
  <c r="K119" i="24"/>
  <c r="O148" i="24"/>
  <c r="E110" i="24"/>
  <c r="K152" i="24"/>
  <c r="J15" i="24"/>
  <c r="M22" i="24"/>
  <c r="K68" i="24"/>
  <c r="N62" i="24"/>
  <c r="E98" i="24"/>
  <c r="I51" i="24"/>
  <c r="L65" i="24"/>
  <c r="M19" i="24"/>
  <c r="M119" i="24"/>
  <c r="D11" i="24"/>
  <c r="F38" i="24"/>
  <c r="M73" i="24"/>
  <c r="O78" i="24"/>
  <c r="H21" i="24"/>
  <c r="K117" i="24"/>
  <c r="K61" i="24"/>
  <c r="O41" i="24"/>
  <c r="L70" i="24"/>
  <c r="O126" i="24"/>
  <c r="E125" i="24"/>
  <c r="M34" i="24"/>
  <c r="O122" i="24"/>
  <c r="F133" i="24"/>
  <c r="N39" i="24"/>
  <c r="K63" i="24"/>
  <c r="J86" i="24"/>
  <c r="I93" i="24"/>
  <c r="D61" i="24"/>
  <c r="H145" i="24"/>
  <c r="L38" i="24"/>
  <c r="F72" i="24"/>
  <c r="O121" i="24"/>
  <c r="E61" i="24"/>
  <c r="N91" i="24"/>
  <c r="K124" i="24"/>
  <c r="L84" i="24"/>
  <c r="I143" i="24"/>
  <c r="F75" i="24"/>
  <c r="N66" i="24"/>
  <c r="J79" i="24"/>
  <c r="N104" i="24"/>
  <c r="E104" i="24"/>
  <c r="M81" i="24"/>
  <c r="L56" i="24"/>
  <c r="M58" i="24"/>
  <c r="L140" i="24"/>
  <c r="L48" i="24"/>
  <c r="E8" i="24"/>
  <c r="H15" i="24"/>
  <c r="D41" i="24"/>
  <c r="F56" i="24"/>
  <c r="J96" i="24"/>
  <c r="K91" i="24"/>
  <c r="J70" i="24"/>
  <c r="F62" i="24"/>
  <c r="E30" i="24"/>
  <c r="D106" i="24"/>
  <c r="J24" i="24"/>
  <c r="O96" i="24"/>
  <c r="H90" i="24"/>
  <c r="O60" i="24"/>
  <c r="I122" i="24"/>
  <c r="F51" i="24"/>
  <c r="N99" i="24"/>
  <c r="K122" i="24"/>
  <c r="F79" i="24"/>
  <c r="L24" i="24"/>
  <c r="E25" i="24"/>
  <c r="H70" i="24"/>
  <c r="H101" i="24"/>
  <c r="I21" i="24"/>
  <c r="M124" i="24"/>
  <c r="J8" i="24"/>
  <c r="D40" i="24"/>
  <c r="K48" i="24"/>
  <c r="K88" i="24"/>
  <c r="O149" i="24"/>
  <c r="F109" i="24"/>
  <c r="E87" i="24"/>
  <c r="O64" i="24"/>
  <c r="D46" i="24"/>
  <c r="L35" i="24"/>
  <c r="I15" i="24"/>
  <c r="N112" i="24"/>
  <c r="O66" i="24"/>
  <c r="N77" i="24"/>
  <c r="N97" i="24"/>
  <c r="I65" i="24"/>
  <c r="J107" i="24"/>
  <c r="I145" i="24"/>
  <c r="F46" i="24"/>
  <c r="J113" i="24"/>
  <c r="F68" i="24"/>
  <c r="O116" i="24"/>
  <c r="E138" i="24"/>
  <c r="L26" i="24"/>
  <c r="O91" i="24"/>
  <c r="L45" i="24"/>
  <c r="K13" i="24"/>
  <c r="M12" i="24"/>
  <c r="K133" i="24"/>
  <c r="J143" i="24"/>
  <c r="N93" i="24"/>
  <c r="J124" i="24"/>
  <c r="D96" i="24"/>
  <c r="I62" i="24"/>
  <c r="E150" i="24"/>
  <c r="J98" i="24"/>
  <c r="J126" i="24"/>
  <c r="F118" i="24"/>
  <c r="J108" i="24"/>
  <c r="M106" i="24"/>
  <c r="J25" i="24"/>
  <c r="H128" i="24"/>
  <c r="N16" i="24"/>
  <c r="H147" i="24"/>
  <c r="L33" i="24"/>
  <c r="I129" i="24"/>
  <c r="O104" i="24"/>
  <c r="J141" i="24"/>
  <c r="M15" i="24"/>
  <c r="D146" i="24"/>
  <c r="O120" i="24"/>
  <c r="M83" i="24"/>
  <c r="E92" i="24"/>
  <c r="J95" i="24"/>
  <c r="H77" i="24"/>
  <c r="D54" i="24"/>
  <c r="D143" i="24"/>
  <c r="E142" i="24"/>
  <c r="N115" i="24"/>
  <c r="F93" i="24"/>
  <c r="D42" i="24"/>
  <c r="F86" i="24"/>
  <c r="L114" i="24"/>
  <c r="O79" i="24"/>
  <c r="L5" i="24"/>
  <c r="H146" i="24"/>
  <c r="M101" i="24"/>
  <c r="N146" i="24"/>
  <c r="E114" i="24"/>
  <c r="I18" i="24"/>
  <c r="F44" i="24"/>
  <c r="L108" i="24"/>
  <c r="E11" i="24"/>
  <c r="M108" i="24"/>
  <c r="K36" i="24"/>
  <c r="F115" i="24"/>
  <c r="K100" i="24"/>
  <c r="D65" i="24"/>
  <c r="J115" i="24"/>
  <c r="K20" i="24"/>
  <c r="F128" i="24"/>
  <c r="H75" i="24"/>
  <c r="N134" i="24"/>
  <c r="O88" i="24"/>
  <c r="K127" i="24"/>
  <c r="J59" i="24"/>
  <c r="N132" i="24"/>
  <c r="K58" i="24"/>
  <c r="J128" i="24"/>
  <c r="F71" i="24"/>
  <c r="L88" i="24"/>
  <c r="L85" i="24"/>
  <c r="O22" i="24"/>
  <c r="I16" i="24"/>
  <c r="I105" i="24"/>
  <c r="F63" i="24"/>
  <c r="O110" i="24"/>
  <c r="D131" i="24"/>
  <c r="O146" i="24"/>
  <c r="H28" i="24"/>
  <c r="E85" i="24"/>
  <c r="M105" i="24"/>
  <c r="O93" i="24"/>
  <c r="E41" i="24"/>
  <c r="E144" i="24"/>
  <c r="O127" i="24"/>
  <c r="E48" i="24"/>
  <c r="D60" i="24"/>
  <c r="J36" i="24"/>
  <c r="L16" i="24"/>
  <c r="N105" i="24"/>
  <c r="H92" i="24"/>
  <c r="H22" i="24"/>
  <c r="J150" i="24"/>
  <c r="M10" i="24"/>
  <c r="N117" i="24"/>
  <c r="H10" i="24"/>
  <c r="F105" i="24"/>
  <c r="H135" i="24"/>
  <c r="O152" i="24"/>
  <c r="K95" i="24"/>
  <c r="L68" i="24"/>
  <c r="O76" i="24"/>
  <c r="I133" i="24"/>
  <c r="K14" i="24"/>
  <c r="J137" i="24"/>
  <c r="N147" i="24"/>
  <c r="E120" i="24"/>
  <c r="F14" i="24"/>
  <c r="M129" i="24"/>
  <c r="J6" i="24"/>
  <c r="J17" i="24"/>
  <c r="F149" i="24"/>
  <c r="I11" i="24"/>
  <c r="L64" i="24"/>
  <c r="O95" i="24"/>
  <c r="N148" i="24"/>
  <c r="I13" i="24"/>
  <c r="L10" i="24"/>
  <c r="M127" i="24"/>
  <c r="L30" i="24"/>
  <c r="D20" i="24"/>
  <c r="J102" i="24"/>
  <c r="E63" i="24"/>
  <c r="F142" i="24"/>
  <c r="D105" i="24"/>
  <c r="J139" i="24"/>
  <c r="J7" i="24"/>
  <c r="J144" i="24"/>
  <c r="K89" i="24"/>
  <c r="F65" i="24"/>
  <c r="D117" i="24"/>
  <c r="M45" i="24"/>
  <c r="J110" i="24"/>
  <c r="I66" i="24"/>
  <c r="E103" i="24"/>
  <c r="K112" i="24"/>
  <c r="I102" i="24"/>
  <c r="K23" i="24"/>
  <c r="D35" i="24"/>
  <c r="O19" i="24"/>
  <c r="E38" i="24"/>
  <c r="N98" i="24"/>
  <c r="N139" i="24"/>
  <c r="N69" i="24"/>
  <c r="K67" i="24"/>
  <c r="I144" i="24"/>
  <c r="L109" i="24"/>
  <c r="M113" i="24"/>
  <c r="F124" i="24"/>
  <c r="L100" i="24"/>
  <c r="I44" i="24"/>
  <c r="K101" i="24"/>
  <c r="K135" i="24"/>
  <c r="I117" i="24"/>
  <c r="K47" i="24"/>
  <c r="O133" i="24"/>
  <c r="F101" i="24"/>
  <c r="F25" i="24"/>
  <c r="L123" i="24"/>
  <c r="N47" i="24"/>
  <c r="K55" i="24"/>
  <c r="F74" i="24"/>
  <c r="F32" i="24"/>
  <c r="J104" i="24"/>
  <c r="M29" i="24"/>
  <c r="K41" i="24"/>
  <c r="L91" i="24"/>
  <c r="K150" i="24"/>
  <c r="L14" i="24"/>
  <c r="O21" i="24"/>
  <c r="D21" i="24"/>
  <c r="H36" i="24"/>
  <c r="I42" i="24"/>
  <c r="L152" i="24"/>
  <c r="E9" i="24"/>
  <c r="N129" i="24"/>
  <c r="O151" i="24"/>
  <c r="E56" i="24"/>
  <c r="M57" i="24"/>
  <c r="I28" i="24"/>
  <c r="M64" i="24"/>
  <c r="L101" i="24"/>
  <c r="N151" i="24"/>
  <c r="J22" i="24"/>
  <c r="N12" i="24"/>
  <c r="D127" i="24"/>
  <c r="K4" i="24"/>
  <c r="L20" i="24"/>
  <c r="M90" i="24"/>
  <c r="N15" i="24"/>
  <c r="M42" i="24"/>
  <c r="I27" i="24"/>
  <c r="N108" i="24"/>
  <c r="K78" i="24"/>
  <c r="H63" i="24"/>
  <c r="D48" i="24"/>
  <c r="L71" i="24"/>
  <c r="K110" i="24"/>
  <c r="M50" i="24"/>
  <c r="K19" i="24"/>
  <c r="H98" i="24"/>
  <c r="L42" i="24"/>
  <c r="D147" i="24"/>
  <c r="M70" i="24"/>
  <c r="I74" i="24"/>
  <c r="L79" i="24"/>
  <c r="I5" i="24"/>
  <c r="M144" i="24"/>
  <c r="D122" i="24"/>
  <c r="D51" i="24"/>
  <c r="J34" i="24"/>
  <c r="O40" i="24"/>
  <c r="N123" i="24"/>
  <c r="L49" i="24"/>
  <c r="M60" i="24"/>
  <c r="M77" i="24"/>
  <c r="H5" i="24"/>
  <c r="F24" i="24"/>
  <c r="M28" i="24"/>
  <c r="K96" i="24"/>
  <c r="H127" i="24"/>
  <c r="E95" i="24"/>
  <c r="E100" i="24"/>
  <c r="J105" i="24"/>
  <c r="N127" i="24"/>
  <c r="D104" i="24"/>
  <c r="O39" i="24"/>
  <c r="K50" i="24"/>
  <c r="D79" i="24"/>
  <c r="E5" i="24"/>
  <c r="M116" i="24"/>
  <c r="J64" i="24"/>
  <c r="M49" i="24"/>
  <c r="M141" i="24"/>
  <c r="J19" i="24"/>
  <c r="F150" i="24"/>
  <c r="L28" i="24"/>
  <c r="L40" i="24"/>
  <c r="N106" i="24"/>
  <c r="J45" i="24"/>
  <c r="D16" i="24"/>
  <c r="O83" i="24"/>
  <c r="D108" i="24"/>
  <c r="E50" i="24"/>
  <c r="M153" i="24"/>
  <c r="D132" i="24"/>
  <c r="E99" i="24"/>
  <c r="N78" i="24"/>
  <c r="E134" i="24"/>
  <c r="J21" i="24"/>
  <c r="O42" i="24"/>
  <c r="F76" i="24"/>
  <c r="F19" i="24"/>
  <c r="M8" i="24"/>
  <c r="H125" i="24"/>
  <c r="D142" i="24"/>
  <c r="M110" i="24"/>
  <c r="H108" i="24"/>
  <c r="F66" i="24"/>
  <c r="I120" i="24"/>
  <c r="K99" i="24"/>
  <c r="H110" i="24"/>
  <c r="J116" i="24"/>
  <c r="H100" i="24"/>
  <c r="I64" i="24"/>
  <c r="K62" i="24"/>
  <c r="H30" i="24"/>
  <c r="L122" i="24"/>
  <c r="I108" i="24"/>
  <c r="K10" i="24"/>
  <c r="H27" i="24"/>
  <c r="F17" i="24"/>
  <c r="H32" i="24"/>
  <c r="M26" i="24"/>
  <c r="L8" i="24"/>
  <c r="E113" i="24"/>
  <c r="F153" i="24"/>
  <c r="E137" i="24"/>
  <c r="D44" i="24"/>
  <c r="J92" i="24"/>
  <c r="K106" i="24"/>
  <c r="E112" i="24"/>
  <c r="J57" i="24"/>
  <c r="J80" i="24"/>
  <c r="O153" i="24"/>
  <c r="F77" i="24"/>
  <c r="L47" i="24"/>
  <c r="F36" i="24"/>
  <c r="M92" i="24"/>
  <c r="H152" i="24"/>
  <c r="E68" i="24"/>
  <c r="J39" i="24"/>
  <c r="J125" i="24"/>
  <c r="J35" i="24"/>
  <c r="J118" i="24"/>
  <c r="L58" i="24"/>
  <c r="O51" i="24"/>
  <c r="M79" i="24"/>
  <c r="E91" i="24"/>
  <c r="D84" i="24"/>
  <c r="N52" i="24"/>
  <c r="F42" i="24"/>
  <c r="O102" i="24"/>
  <c r="I118" i="24"/>
  <c r="M18" i="24"/>
  <c r="M87" i="24"/>
  <c r="I72" i="24"/>
  <c r="N21" i="24"/>
  <c r="J133" i="24"/>
  <c r="N34" i="24"/>
  <c r="L146" i="24"/>
  <c r="I52" i="24"/>
  <c r="O136" i="24"/>
  <c r="O20" i="24"/>
  <c r="D110" i="24"/>
  <c r="H86" i="24"/>
  <c r="M11" i="24"/>
  <c r="K79" i="24"/>
  <c r="D91" i="24"/>
  <c r="N8" i="24"/>
  <c r="H41" i="24"/>
  <c r="L74" i="24"/>
  <c r="N119" i="24"/>
  <c r="I24" i="24"/>
  <c r="L117" i="24"/>
  <c r="E90" i="24"/>
  <c r="D71" i="24"/>
  <c r="H35" i="24"/>
  <c r="I40" i="24"/>
  <c r="J146" i="24"/>
  <c r="L11" i="24"/>
  <c r="M63" i="24"/>
  <c r="D137" i="24"/>
  <c r="J71" i="24"/>
  <c r="E141" i="24"/>
  <c r="L39" i="24"/>
  <c r="O71" i="24"/>
  <c r="I22" i="24"/>
  <c r="I63" i="24"/>
  <c r="J152" i="24"/>
  <c r="N153" i="24"/>
  <c r="N19" i="24"/>
  <c r="D70" i="24"/>
  <c r="K16" i="24"/>
  <c r="E79" i="24"/>
  <c r="I88" i="24"/>
  <c r="F16" i="24"/>
  <c r="D88" i="24"/>
  <c r="L99" i="24"/>
  <c r="H133" i="24"/>
  <c r="E127" i="24"/>
  <c r="H53" i="24"/>
  <c r="I61" i="24"/>
  <c r="J53" i="24"/>
  <c r="L135" i="24"/>
  <c r="D38" i="24"/>
  <c r="H120" i="24"/>
  <c r="E42" i="24"/>
  <c r="I57" i="24"/>
  <c r="L133" i="24"/>
  <c r="F138" i="24"/>
  <c r="H144" i="24"/>
  <c r="O12" i="24"/>
  <c r="K30" i="24"/>
  <c r="N102" i="24"/>
  <c r="F136" i="24"/>
  <c r="M95" i="24"/>
  <c r="K29" i="24"/>
  <c r="M33" i="24"/>
  <c r="E47" i="24"/>
  <c r="K32" i="24"/>
  <c r="F39" i="24"/>
  <c r="L129" i="24"/>
  <c r="D86" i="24"/>
  <c r="M114" i="24"/>
  <c r="H130" i="24"/>
  <c r="H103" i="24"/>
  <c r="L41" i="24"/>
  <c r="D116" i="24"/>
  <c r="I60" i="24"/>
  <c r="N24" i="24"/>
  <c r="N32" i="24"/>
  <c r="L94" i="24"/>
  <c r="M30" i="24"/>
  <c r="F73" i="24"/>
  <c r="J37" i="24"/>
  <c r="M36" i="24"/>
  <c r="K21" i="24"/>
  <c r="D43" i="24"/>
  <c r="L6" i="24"/>
  <c r="J81" i="24"/>
  <c r="O113" i="24"/>
  <c r="D113" i="24"/>
  <c r="H71" i="24"/>
  <c r="I125" i="24"/>
  <c r="E18" i="24"/>
  <c r="I32" i="24"/>
  <c r="N76" i="24"/>
  <c r="N43" i="24"/>
  <c r="K146" i="24"/>
  <c r="L83" i="24"/>
  <c r="D23" i="24"/>
  <c r="E89" i="24"/>
  <c r="O31" i="24"/>
  <c r="H83" i="24"/>
  <c r="D55" i="24"/>
  <c r="E116" i="24"/>
  <c r="N87" i="24"/>
  <c r="I130" i="24"/>
  <c r="J109" i="24"/>
  <c r="I140" i="24"/>
  <c r="F21" i="24"/>
  <c r="O94" i="24"/>
  <c r="D57" i="24"/>
  <c r="O119" i="24"/>
  <c r="E44" i="24"/>
  <c r="I94" i="24"/>
  <c r="D80" i="24"/>
  <c r="O52" i="24"/>
  <c r="L104" i="24"/>
  <c r="O67" i="24"/>
  <c r="J51" i="24"/>
  <c r="O32" i="24"/>
  <c r="K131" i="24"/>
  <c r="M32" i="24"/>
  <c r="O48" i="24"/>
  <c r="J49" i="24"/>
  <c r="O145" i="24"/>
  <c r="D138" i="24"/>
  <c r="N89" i="24"/>
  <c r="M76" i="24"/>
  <c r="F15" i="24"/>
  <c r="O55" i="24"/>
  <c r="F117" i="24"/>
  <c r="K31" i="24"/>
  <c r="K8" i="24"/>
  <c r="J4" i="24"/>
  <c r="K71" i="24"/>
  <c r="F103" i="24"/>
  <c r="I23" i="24"/>
  <c r="F113" i="24"/>
  <c r="L97" i="24"/>
  <c r="H84" i="24"/>
  <c r="N71" i="24"/>
  <c r="I14" i="24"/>
  <c r="I121" i="24"/>
  <c r="M122" i="24"/>
  <c r="H19" i="24"/>
  <c r="N118" i="24"/>
  <c r="J5" i="24"/>
  <c r="F106" i="24"/>
  <c r="N101" i="24"/>
  <c r="M133" i="24"/>
  <c r="I139" i="24"/>
  <c r="K145" i="24"/>
  <c r="E33" i="24"/>
  <c r="H25" i="24"/>
  <c r="K76" i="24"/>
  <c r="I82" i="24"/>
  <c r="H34" i="24"/>
  <c r="F27" i="24"/>
  <c r="F123" i="24"/>
  <c r="F58" i="24"/>
  <c r="M123" i="24"/>
  <c r="H105" i="24"/>
  <c r="N30" i="24"/>
  <c r="I146" i="24"/>
  <c r="E64" i="24"/>
  <c r="O106" i="24"/>
  <c r="H50" i="24"/>
  <c r="J94" i="24"/>
  <c r="H107" i="24"/>
  <c r="I71" i="24"/>
  <c r="K93" i="24"/>
  <c r="L27" i="24"/>
  <c r="F148" i="24"/>
  <c r="F28" i="24"/>
  <c r="K54" i="24"/>
  <c r="F145" i="24"/>
  <c r="F67" i="24"/>
  <c r="M44" i="24"/>
  <c r="D29" i="24"/>
  <c r="N44" i="24"/>
  <c r="O57" i="24"/>
  <c r="E55" i="24"/>
  <c r="J87" i="24"/>
  <c r="K94" i="24"/>
  <c r="D36" i="24"/>
  <c r="I124" i="24"/>
  <c r="O11" i="24"/>
  <c r="N51" i="24"/>
  <c r="N92" i="24"/>
  <c r="K125" i="24"/>
  <c r="E16" i="24"/>
  <c r="F131" i="24"/>
  <c r="I54" i="24"/>
  <c r="F9" i="24"/>
  <c r="L52" i="24"/>
  <c r="H82" i="24"/>
  <c r="I8" i="24"/>
  <c r="N88" i="24"/>
  <c r="N25" i="24"/>
  <c r="H17" i="24"/>
  <c r="F130" i="24"/>
  <c r="K98" i="24"/>
  <c r="O70" i="24"/>
  <c r="L17" i="24"/>
  <c r="H94" i="24"/>
  <c r="F120" i="24"/>
  <c r="H93" i="24"/>
  <c r="L55" i="24"/>
  <c r="J61" i="24"/>
  <c r="J77" i="24"/>
  <c r="H137" i="24"/>
  <c r="F98" i="24"/>
  <c r="H47" i="24"/>
  <c r="D37" i="24"/>
  <c r="M16" i="24"/>
  <c r="K27" i="24"/>
  <c r="O144" i="24"/>
  <c r="K116" i="24"/>
  <c r="N33" i="24"/>
  <c r="K6" i="24"/>
  <c r="E105" i="24"/>
  <c r="L62" i="24"/>
  <c r="E66" i="24"/>
  <c r="M138" i="24"/>
  <c r="O44" i="24"/>
  <c r="M59" i="24"/>
  <c r="F11" i="24"/>
  <c r="O24" i="24"/>
  <c r="H72" i="24"/>
  <c r="J26" i="24"/>
  <c r="L148" i="24"/>
  <c r="N143" i="24"/>
  <c r="M61" i="24"/>
  <c r="D34" i="24"/>
  <c r="M98" i="24"/>
  <c r="K129" i="24"/>
  <c r="L25" i="24"/>
  <c r="H111" i="24"/>
  <c r="L118" i="24"/>
  <c r="O138" i="24"/>
  <c r="J119" i="24"/>
  <c r="M121" i="24"/>
  <c r="D136" i="24"/>
  <c r="H99" i="24"/>
  <c r="M9" i="24"/>
  <c r="L81" i="24"/>
  <c r="D93" i="24"/>
  <c r="F119" i="24"/>
  <c r="K107" i="24"/>
  <c r="I111" i="24"/>
  <c r="J136" i="24"/>
  <c r="L145" i="24"/>
  <c r="M66" i="24"/>
  <c r="I85" i="24"/>
  <c r="M38" i="24"/>
  <c r="L9" i="24"/>
  <c r="E136" i="24"/>
  <c r="H124" i="24"/>
  <c r="M17" i="24"/>
  <c r="O134" i="24"/>
  <c r="J151" i="24"/>
  <c r="K18" i="24"/>
  <c r="H9" i="24"/>
  <c r="J89" i="24"/>
  <c r="I153" i="24"/>
  <c r="E82" i="24"/>
  <c r="E69" i="24"/>
  <c r="J93" i="24"/>
  <c r="E22" i="24"/>
  <c r="L82" i="24"/>
  <c r="I26" i="24"/>
  <c r="L134" i="24"/>
  <c r="I47" i="24"/>
  <c r="M46" i="24"/>
  <c r="D109" i="24"/>
  <c r="O27" i="24"/>
  <c r="M134" i="24"/>
  <c r="E59" i="24"/>
  <c r="K114" i="24"/>
  <c r="L98" i="24"/>
  <c r="I46" i="24"/>
  <c r="H91" i="24"/>
  <c r="L116" i="24"/>
  <c r="N10" i="24"/>
  <c r="N150" i="24"/>
  <c r="O35" i="24"/>
  <c r="K9" i="24"/>
  <c r="E31" i="24"/>
  <c r="E45" i="24"/>
  <c r="J52" i="24"/>
  <c r="F29" i="24"/>
  <c r="J44" i="24"/>
  <c r="E58" i="24"/>
  <c r="N67" i="24"/>
  <c r="D19" i="24"/>
  <c r="J46" i="24"/>
  <c r="K102" i="24"/>
  <c r="D111" i="24"/>
  <c r="N135" i="24"/>
  <c r="D112" i="24"/>
  <c r="F20" i="24"/>
  <c r="N65" i="24"/>
  <c r="K92" i="24"/>
  <c r="K17" i="24"/>
  <c r="F47" i="24"/>
  <c r="I43" i="24"/>
  <c r="E32" i="24"/>
  <c r="E148" i="24"/>
  <c r="H126" i="24"/>
  <c r="I134" i="24"/>
  <c r="E51" i="24"/>
  <c r="F88" i="24"/>
  <c r="E107" i="24"/>
  <c r="D30" i="24"/>
  <c r="N13" i="24"/>
  <c r="O130" i="24"/>
  <c r="M103" i="24"/>
  <c r="I33" i="24"/>
  <c r="O84" i="24"/>
  <c r="D148" i="24"/>
  <c r="H150" i="24"/>
  <c r="L15" i="24"/>
  <c r="N48" i="24"/>
  <c r="N56" i="24"/>
  <c r="K128" i="24"/>
  <c r="D64" i="24"/>
  <c r="M67" i="24"/>
  <c r="E83" i="24"/>
  <c r="H57" i="24"/>
  <c r="L93" i="24"/>
  <c r="H52" i="24"/>
  <c r="F80" i="24"/>
  <c r="J28" i="24"/>
  <c r="K11" i="24"/>
  <c r="F127" i="24"/>
  <c r="F69" i="24"/>
  <c r="J148" i="24"/>
  <c r="J112" i="24"/>
  <c r="M48" i="24"/>
  <c r="H62" i="24"/>
  <c r="I25" i="24"/>
  <c r="O99" i="24"/>
  <c r="I150" i="24"/>
  <c r="M143" i="24"/>
  <c r="E15" i="24"/>
  <c r="L147" i="24"/>
  <c r="M39" i="24"/>
  <c r="I68" i="24"/>
  <c r="K40" i="24"/>
  <c r="J41" i="24"/>
  <c r="O85" i="24"/>
  <c r="F141" i="24"/>
  <c r="I116" i="24"/>
  <c r="F151" i="24"/>
  <c r="O111" i="24"/>
  <c r="H20" i="24"/>
  <c r="I29" i="24"/>
  <c r="H45" i="24"/>
  <c r="O87" i="24"/>
  <c r="D52" i="24"/>
  <c r="N73" i="24"/>
  <c r="L86" i="24"/>
  <c r="D97" i="24"/>
  <c r="J140" i="24"/>
  <c r="D72" i="24"/>
  <c r="O118" i="24"/>
  <c r="H119" i="24"/>
  <c r="F116" i="24"/>
  <c r="I151" i="24"/>
  <c r="K42" i="24"/>
  <c r="E36" i="24"/>
  <c r="H129" i="24"/>
  <c r="F108" i="24"/>
  <c r="I87" i="24"/>
  <c r="K52" i="24"/>
  <c r="D31" i="24"/>
  <c r="O33" i="24"/>
  <c r="N116" i="24"/>
  <c r="N68" i="24"/>
  <c r="L36" i="24"/>
  <c r="I4" i="24"/>
  <c r="N42" i="24"/>
  <c r="H68" i="24"/>
  <c r="K139" i="24"/>
  <c r="M72" i="24"/>
  <c r="L95" i="24"/>
  <c r="O75" i="24"/>
  <c r="I95" i="24"/>
  <c r="K37" i="24"/>
  <c r="E28" i="24"/>
  <c r="N23" i="24"/>
  <c r="M150" i="24"/>
  <c r="F50" i="24"/>
  <c r="I136" i="24"/>
  <c r="N38" i="24"/>
  <c r="N124" i="24"/>
  <c r="D33" i="24"/>
  <c r="E94" i="24"/>
  <c r="J9" i="24"/>
  <c r="O131" i="24"/>
  <c r="I107" i="24"/>
  <c r="E6" i="24"/>
  <c r="F84" i="24"/>
  <c r="O28" i="24"/>
  <c r="F18" i="24"/>
  <c r="F110" i="24"/>
  <c r="N18" i="24"/>
  <c r="K77" i="24"/>
  <c r="I76" i="24"/>
  <c r="F89" i="24"/>
  <c r="M7" i="24"/>
  <c r="F78" i="24"/>
  <c r="E19" i="24"/>
  <c r="F82" i="24"/>
  <c r="I152" i="24"/>
  <c r="D45" i="24"/>
  <c r="H12" i="24"/>
  <c r="O34" i="24"/>
  <c r="E20" i="24"/>
  <c r="M25" i="24"/>
  <c r="M128" i="24"/>
  <c r="N96" i="24"/>
  <c r="H102" i="24"/>
  <c r="J43" i="24"/>
  <c r="I115" i="24"/>
  <c r="L124" i="24"/>
  <c r="N137" i="24"/>
  <c r="F12" i="24"/>
  <c r="J83" i="24"/>
  <c r="I9" i="24"/>
  <c r="E130" i="24"/>
  <c r="E35" i="24"/>
  <c r="K83" i="24"/>
  <c r="M148" i="24"/>
  <c r="O61" i="24"/>
  <c r="H39" i="24"/>
  <c r="L130" i="24"/>
  <c r="M13" i="24"/>
  <c r="H139" i="24"/>
  <c r="K126" i="24"/>
  <c r="M24" i="24"/>
  <c r="H116" i="24"/>
  <c r="K64" i="24"/>
  <c r="H88" i="24"/>
  <c r="I38" i="24"/>
  <c r="J99" i="24"/>
  <c r="L37" i="24"/>
  <c r="O80" i="24"/>
  <c r="L34" i="24"/>
  <c r="L44" i="24"/>
  <c r="K5" i="24"/>
  <c r="M146" i="24"/>
  <c r="D126" i="24"/>
  <c r="J111" i="24"/>
  <c r="K74" i="24"/>
  <c r="J114" i="24"/>
  <c r="I113" i="24"/>
  <c r="L110" i="24"/>
  <c r="F53" i="24"/>
  <c r="N103" i="24"/>
  <c r="N142" i="24"/>
  <c r="J145" i="24"/>
  <c r="D99" i="24"/>
  <c r="M136" i="24"/>
  <c r="I103" i="24"/>
  <c r="F132" i="24"/>
  <c r="J62" i="24"/>
  <c r="J91" i="24"/>
  <c r="E93" i="24"/>
  <c r="O114" i="24"/>
  <c r="K85" i="24"/>
  <c r="N114" i="24"/>
  <c r="N121" i="24"/>
  <c r="J117" i="24"/>
  <c r="E7" i="24"/>
  <c r="O82" i="24"/>
  <c r="F95" i="24"/>
  <c r="N49" i="24"/>
  <c r="H23" i="24"/>
  <c r="K141" i="24"/>
  <c r="K80" i="24"/>
  <c r="D59" i="24"/>
  <c r="L96" i="24"/>
  <c r="J58" i="24"/>
  <c r="I83" i="24"/>
  <c r="F60" i="24"/>
  <c r="J32" i="24"/>
  <c r="I37" i="24"/>
  <c r="E86" i="24"/>
  <c r="H131" i="24"/>
  <c r="G49" i="24" l="1"/>
  <c r="C82" i="24"/>
  <c r="G121" i="24"/>
  <c r="G114" i="24"/>
  <c r="C114" i="24"/>
  <c r="G142" i="24"/>
  <c r="G103" i="24"/>
  <c r="C80" i="24"/>
  <c r="C61" i="24"/>
  <c r="G137" i="24"/>
  <c r="G96" i="24"/>
  <c r="C34" i="24"/>
  <c r="G18" i="24"/>
  <c r="C28" i="24"/>
  <c r="C131" i="24"/>
  <c r="G124" i="24"/>
  <c r="G38" i="24"/>
  <c r="G23" i="24"/>
  <c r="C75" i="24"/>
  <c r="G42" i="24"/>
  <c r="G68" i="24"/>
  <c r="G116" i="24"/>
  <c r="C33" i="24"/>
  <c r="C118" i="24"/>
  <c r="G73" i="24"/>
  <c r="C87" i="24"/>
  <c r="C111" i="24"/>
  <c r="C85" i="24"/>
  <c r="C99" i="24"/>
  <c r="G56" i="24"/>
  <c r="G48" i="24"/>
  <c r="C84" i="24"/>
  <c r="C130" i="24"/>
  <c r="G13" i="24"/>
  <c r="G65" i="24"/>
  <c r="G135" i="24"/>
  <c r="G67" i="24"/>
  <c r="C35" i="24"/>
  <c r="G150" i="24"/>
  <c r="G10" i="24"/>
  <c r="C27" i="24"/>
  <c r="C134" i="24"/>
  <c r="C138" i="24"/>
  <c r="G143" i="24"/>
  <c r="C24" i="24"/>
  <c r="C44" i="24"/>
  <c r="G33" i="24"/>
  <c r="C144" i="24"/>
  <c r="C70" i="24"/>
  <c r="G25" i="24"/>
  <c r="G88" i="24"/>
  <c r="G92" i="24"/>
  <c r="G51" i="24"/>
  <c r="C11" i="24"/>
  <c r="C57" i="24"/>
  <c r="G44" i="24"/>
  <c r="C106" i="24"/>
  <c r="G30" i="24"/>
  <c r="G101" i="24"/>
  <c r="G118" i="24"/>
  <c r="G71" i="24"/>
  <c r="C55" i="24"/>
  <c r="G89" i="24"/>
  <c r="C145" i="24"/>
  <c r="C48" i="24"/>
  <c r="C32" i="24"/>
  <c r="C67" i="24"/>
  <c r="C52" i="24"/>
  <c r="C119" i="24"/>
  <c r="C94" i="24"/>
  <c r="G87" i="24"/>
  <c r="C31" i="24"/>
  <c r="G43" i="24"/>
  <c r="G76" i="24"/>
  <c r="C113" i="24"/>
  <c r="G32" i="24"/>
  <c r="G24" i="24"/>
  <c r="G102" i="24"/>
  <c r="C12" i="24"/>
  <c r="G19" i="24"/>
  <c r="G153" i="24"/>
  <c r="C71" i="24"/>
  <c r="G119" i="24"/>
  <c r="G8" i="24"/>
  <c r="C20" i="24"/>
  <c r="C136" i="24"/>
  <c r="G34" i="24"/>
  <c r="G21" i="24"/>
  <c r="C102" i="24"/>
  <c r="G52" i="24"/>
  <c r="C51" i="24"/>
  <c r="C153" i="24"/>
  <c r="C42" i="24"/>
  <c r="G78" i="24"/>
  <c r="C83" i="24"/>
  <c r="G106" i="24"/>
  <c r="C39" i="24"/>
  <c r="G127" i="24"/>
  <c r="G123" i="24"/>
  <c r="C40" i="24"/>
  <c r="G108" i="24"/>
  <c r="G15" i="24"/>
  <c r="G12" i="24"/>
  <c r="G151" i="24"/>
  <c r="C151" i="24"/>
  <c r="G129" i="24"/>
  <c r="C21" i="24"/>
  <c r="G47" i="24"/>
  <c r="C133" i="24"/>
  <c r="G69" i="24"/>
  <c r="G139" i="24"/>
  <c r="G98" i="24"/>
  <c r="C19" i="24"/>
  <c r="G148" i="24"/>
  <c r="C95" i="24"/>
  <c r="G147" i="24"/>
  <c r="C76" i="24"/>
  <c r="C152" i="24"/>
  <c r="G117" i="24"/>
  <c r="G105" i="24"/>
  <c r="C127" i="24"/>
  <c r="C93" i="24"/>
  <c r="C146" i="24"/>
  <c r="C110" i="24"/>
  <c r="C22" i="24"/>
  <c r="G132" i="24"/>
  <c r="C88" i="24"/>
  <c r="G134" i="24"/>
  <c r="G146" i="24"/>
  <c r="C79" i="24"/>
  <c r="G115" i="24"/>
  <c r="C120" i="24"/>
  <c r="C104" i="24"/>
  <c r="G16" i="24"/>
  <c r="G93" i="24"/>
  <c r="C91" i="24"/>
  <c r="C116" i="24"/>
  <c r="G97" i="24"/>
  <c r="G77" i="24"/>
  <c r="C66" i="24"/>
  <c r="G112" i="24"/>
  <c r="C64" i="24"/>
  <c r="C149" i="24"/>
  <c r="G99" i="24"/>
  <c r="C60" i="24"/>
  <c r="C96" i="24"/>
  <c r="G104" i="24"/>
  <c r="G66" i="24"/>
  <c r="G91" i="24"/>
  <c r="C121" i="24"/>
  <c r="G39" i="24"/>
  <c r="C122" i="24"/>
  <c r="C126" i="24"/>
  <c r="C41" i="24"/>
  <c r="C78" i="24"/>
  <c r="G62" i="24"/>
  <c r="C148" i="24"/>
  <c r="G140" i="24"/>
  <c r="G145" i="24"/>
  <c r="G11" i="24"/>
  <c r="G55" i="24"/>
  <c r="C141" i="24"/>
  <c r="G26" i="24"/>
  <c r="G72" i="24"/>
  <c r="C74" i="24"/>
  <c r="C89" i="24"/>
  <c r="C72" i="24"/>
  <c r="C86" i="24"/>
  <c r="G83" i="24"/>
  <c r="G75" i="24"/>
  <c r="G82" i="24"/>
  <c r="C107" i="24"/>
  <c r="G94" i="24"/>
  <c r="C62" i="24"/>
  <c r="C135" i="24"/>
  <c r="C117" i="24"/>
  <c r="C90" i="24"/>
  <c r="G17" i="24"/>
  <c r="C97" i="24"/>
  <c r="C36" i="24"/>
  <c r="G14" i="24"/>
  <c r="G64" i="24"/>
  <c r="G131" i="24"/>
  <c r="G130" i="24"/>
  <c r="C54" i="24"/>
  <c r="G74" i="24"/>
  <c r="G27" i="24"/>
  <c r="G81" i="24"/>
  <c r="C30" i="24"/>
  <c r="C10" i="24"/>
  <c r="G40" i="24"/>
  <c r="G133" i="24"/>
  <c r="G20" i="24"/>
  <c r="X38" i="20"/>
  <c r="T48" i="20"/>
  <c r="T49" i="20"/>
  <c r="X37" i="20"/>
  <c r="T39" i="20"/>
  <c r="X41" i="20"/>
  <c r="X46" i="20"/>
  <c r="T37" i="20"/>
  <c r="X43" i="20"/>
  <c r="T45" i="20"/>
  <c r="X48" i="20"/>
  <c r="X49" i="20"/>
  <c r="X39" i="20"/>
  <c r="X40" i="20"/>
  <c r="T35" i="20"/>
  <c r="T46" i="20"/>
  <c r="T50" i="20"/>
  <c r="T43" i="20"/>
  <c r="T40" i="20"/>
  <c r="X50" i="20"/>
  <c r="X35" i="20"/>
  <c r="T38" i="20"/>
  <c r="X45" i="20"/>
  <c r="T41" i="20"/>
  <c r="G128" i="24"/>
  <c r="C46" i="24"/>
  <c r="C77" i="24"/>
  <c r="G100" i="24"/>
  <c r="C38" i="24"/>
  <c r="C109" i="24"/>
  <c r="C6" i="24"/>
  <c r="C37" i="24"/>
  <c r="C16" i="24"/>
  <c r="C49" i="24"/>
  <c r="C123" i="24"/>
  <c r="C73" i="24"/>
  <c r="G58" i="24"/>
  <c r="G125" i="24"/>
  <c r="C142" i="24"/>
  <c r="C15" i="24"/>
  <c r="G149" i="24"/>
  <c r="C101" i="24"/>
  <c r="G46" i="24"/>
  <c r="G35" i="24"/>
  <c r="G144" i="24"/>
  <c r="G110" i="24"/>
  <c r="C14" i="24"/>
  <c r="C47" i="24"/>
  <c r="G60" i="24"/>
  <c r="G111" i="24"/>
  <c r="G50" i="24"/>
  <c r="G5" i="24"/>
  <c r="C50" i="24"/>
  <c r="C65" i="24"/>
  <c r="C147" i="24"/>
  <c r="C69" i="24"/>
  <c r="C43" i="24"/>
  <c r="C63" i="24"/>
  <c r="G113" i="24"/>
  <c r="C17" i="24"/>
  <c r="G152" i="24"/>
  <c r="C132" i="24"/>
  <c r="C137" i="24"/>
  <c r="G86" i="24"/>
  <c r="C8" i="24"/>
  <c r="C5" i="24"/>
  <c r="G6" i="24"/>
  <c r="C9" i="24"/>
  <c r="C25" i="24"/>
  <c r="C125" i="24"/>
  <c r="G80" i="24"/>
  <c r="C150" i="24"/>
  <c r="C105" i="24"/>
  <c r="G54" i="24"/>
  <c r="G29" i="24"/>
  <c r="C140" i="24"/>
  <c r="G109" i="24"/>
  <c r="C29" i="24"/>
  <c r="G95" i="24"/>
  <c r="C18" i="24"/>
  <c r="G28" i="24"/>
  <c r="G9" i="24"/>
  <c r="C124" i="24"/>
  <c r="G45" i="24"/>
  <c r="C92" i="24"/>
  <c r="G107" i="24"/>
  <c r="C13" i="24"/>
  <c r="C143" i="24"/>
  <c r="C103" i="24"/>
  <c r="G90" i="24"/>
  <c r="G122" i="24"/>
  <c r="C7" i="24"/>
  <c r="G84" i="24"/>
  <c r="G85" i="24"/>
  <c r="C53" i="24"/>
  <c r="C100" i="24"/>
  <c r="C98" i="24"/>
  <c r="G31" i="24"/>
  <c r="C58" i="24"/>
  <c r="G7" i="24"/>
  <c r="G126" i="24"/>
  <c r="C81" i="24"/>
  <c r="C56" i="24"/>
  <c r="G41" i="24"/>
  <c r="G57" i="24"/>
  <c r="G136" i="24"/>
  <c r="G70" i="24"/>
  <c r="C45" i="24"/>
  <c r="G79" i="24"/>
  <c r="C59" i="24"/>
  <c r="C23" i="24"/>
  <c r="C68" i="24"/>
  <c r="C108" i="24"/>
  <c r="C128" i="24"/>
  <c r="C26" i="24"/>
  <c r="C115" i="24"/>
  <c r="G63" i="24"/>
  <c r="G37" i="24"/>
  <c r="G36" i="24"/>
  <c r="G22" i="24"/>
  <c r="C112" i="24"/>
  <c r="G53" i="24"/>
  <c r="G138" i="24"/>
  <c r="C129" i="24"/>
  <c r="G141" i="24"/>
  <c r="C139" i="24"/>
  <c r="G120" i="24"/>
  <c r="G59" i="24"/>
  <c r="G61" i="24"/>
  <c r="X47" i="20"/>
  <c r="AR42" i="19"/>
  <c r="K43" i="19"/>
  <c r="G4" i="24"/>
  <c r="T47" i="20" l="1"/>
  <c r="AR43" i="19"/>
  <c r="K44" i="19"/>
  <c r="AR44" i="19" l="1"/>
  <c r="K45" i="19"/>
  <c r="AR45" i="19" l="1"/>
  <c r="K46" i="19"/>
  <c r="AR46" i="19" l="1"/>
  <c r="K47" i="19"/>
  <c r="AR47" i="19" l="1"/>
  <c r="K48" i="19"/>
  <c r="AR48" i="19" l="1"/>
  <c r="K49" i="19"/>
  <c r="AR49" i="19" l="1"/>
  <c r="K50" i="19"/>
  <c r="AR50" i="19" l="1"/>
  <c r="K51" i="19"/>
  <c r="AR51" i="19" s="1"/>
  <c r="K52" i="19" l="1"/>
  <c r="AR52" i="19" s="1"/>
  <c r="K53" i="19" l="1"/>
  <c r="AR53" i="19" s="1"/>
  <c r="V54" i="19" l="1"/>
  <c r="V58" i="19" l="1"/>
  <c r="AC58" i="19" s="1"/>
  <c r="V59" i="19" l="1"/>
  <c r="AC59" i="19" s="1"/>
  <c r="AJ58" i="19" s="1"/>
  <c r="V10" i="19" s="1"/>
  <c r="O4" i="24"/>
  <c r="M4" i="24"/>
  <c r="T42" i="20" l="1"/>
  <c r="X42" i="20"/>
  <c r="X51" i="20"/>
  <c r="X52" i="20" s="1"/>
  <c r="T51" i="20"/>
  <c r="T52" i="20" s="1"/>
  <c r="T36" i="20"/>
  <c r="X36" i="20"/>
  <c r="X34" i="20"/>
  <c r="T34" i="20"/>
  <c r="C4" i="24"/>
  <c r="T33" i="20"/>
  <c r="X33" i="20"/>
  <c r="X44" i="20" l="1"/>
  <c r="X75" i="20" s="1"/>
  <c r="T44" i="20"/>
  <c r="T75" i="20" s="1"/>
</calcChain>
</file>

<file path=xl/comments1.xml><?xml version="1.0" encoding="utf-8"?>
<comments xmlns="http://schemas.openxmlformats.org/spreadsheetml/2006/main">
  <authors>
    <author>宮城県</author>
  </authors>
  <commentList>
    <comment ref="N3" authorId="0" shapeId="0">
      <text>
        <r>
          <rPr>
            <sz val="9"/>
            <color indexed="81"/>
            <rFont val="BIZ UD明朝 Medium"/>
            <family val="1"/>
            <charset val="128"/>
          </rPr>
          <t>①　介護保険事業所番号は"10桁"で入力してください。
②　（地域密着型）特定施設入居者生活介護の指定を受けていない【軽費老人ホーム】・【養護老人ホーム】・【サービス付き高齢者向け住宅】、及び【住宅型有料老人ホーム】は記入不要。</t>
        </r>
      </text>
    </comment>
    <comment ref="AK4" authorId="0" shapeId="0">
      <text>
        <r>
          <rPr>
            <sz val="9"/>
            <color indexed="81"/>
            <rFont val="BIZ UD明朝 Medium"/>
            <family val="1"/>
            <charset val="128"/>
          </rPr>
          <t>・事業を開始した日を入力し　　
てください。
・西暦で入力してください。</t>
        </r>
      </text>
    </comment>
    <comment ref="N5" authorId="0" shapeId="0">
      <text>
        <r>
          <rPr>
            <sz val="9"/>
            <color indexed="81"/>
            <rFont val="BIZ UD明朝 Medium"/>
            <family val="1"/>
            <charset val="128"/>
          </rPr>
          <t>介護保険法における特定施設入居者生活介護事業所又は地域密着型特定施設入居者生活介護事業所の指定を受けている、「サービス付き高齢者向け住宅」は、</t>
        </r>
        <r>
          <rPr>
            <u/>
            <sz val="9"/>
            <color indexed="81"/>
            <rFont val="BIZ UD明朝 Medium"/>
            <family val="1"/>
            <charset val="128"/>
          </rPr>
          <t>「介護付き有料老人ホーム」</t>
        </r>
        <r>
          <rPr>
            <sz val="9"/>
            <color indexed="81"/>
            <rFont val="BIZ UD明朝 Medium"/>
            <family val="1"/>
            <charset val="128"/>
          </rPr>
          <t>を選択してください。</t>
        </r>
      </text>
    </comment>
    <comment ref="AH5" authorId="0" shapeId="0">
      <text>
        <r>
          <rPr>
            <sz val="9"/>
            <color indexed="81"/>
            <rFont val="BIZ UD明朝 Medium"/>
            <family val="1"/>
            <charset val="128"/>
          </rPr>
          <t>「サービス付き高齢者向け住宅」は、１戸につき１人で入力してください。</t>
        </r>
      </text>
    </comment>
    <comment ref="V22" authorId="0" shapeId="0">
      <text>
        <r>
          <rPr>
            <b/>
            <sz val="9"/>
            <color indexed="81"/>
            <rFont val="BIZ UD明朝 Medium"/>
            <family val="1"/>
            <charset val="128"/>
          </rPr>
          <t xml:space="preserve">
介護老人福祉施設、地域密着型介護老人福祉施設、介護老人保健施設、介護医療院、短期入所生活介護事業所のみ記入すること。
（N5セルで、上記以外のサービス種別を選択した場合は、この表は非表示となります。）
介護保険法第51条の3第1項又は第61条の3第1項に規定する</t>
        </r>
        <r>
          <rPr>
            <b/>
            <u/>
            <sz val="9"/>
            <color indexed="81"/>
            <rFont val="BIZ UD明朝 Medium"/>
            <family val="1"/>
            <charset val="128"/>
          </rPr>
          <t>特定入所者介護（予防）サービスの対象となる低所得者</t>
        </r>
        <r>
          <rPr>
            <b/>
            <sz val="9"/>
            <color indexed="81"/>
            <rFont val="BIZ UD明朝 Medium"/>
            <family val="1"/>
            <charset val="128"/>
          </rPr>
          <t>（介護保険法施行規則第83条の5又は第97条の3に規定する所得段階が第1・第2・第3段階の者）の各日の利用人数</t>
        </r>
      </text>
    </comment>
  </commentList>
</comments>
</file>

<file path=xl/comments2.xml><?xml version="1.0" encoding="utf-8"?>
<comments xmlns="http://schemas.openxmlformats.org/spreadsheetml/2006/main">
  <authors>
    <author>宮城県</author>
  </authors>
  <commentList>
    <comment ref="A74" authorId="0" shapeId="0">
      <text>
        <r>
          <rPr>
            <b/>
            <sz val="9"/>
            <color indexed="81"/>
            <rFont val="MS P ゴシック"/>
            <family val="3"/>
            <charset val="128"/>
          </rPr>
          <t>休止した場合は〇（マル）を記入してください。</t>
        </r>
      </text>
    </comment>
  </commentList>
</comments>
</file>

<file path=xl/comments3.xml><?xml version="1.0" encoding="utf-8"?>
<comments xmlns="http://schemas.openxmlformats.org/spreadsheetml/2006/main">
  <authors>
    <author>宮城県</author>
  </authors>
  <commentList>
    <comment ref="A31" authorId="0" shapeId="0">
      <text>
        <r>
          <rPr>
            <b/>
            <sz val="9"/>
            <color indexed="81"/>
            <rFont val="MS P ゴシック"/>
            <family val="3"/>
            <charset val="128"/>
          </rPr>
          <t>休止した場合は〇（マル）を記入してください。</t>
        </r>
      </text>
    </comment>
  </commentList>
</comments>
</file>

<file path=xl/sharedStrings.xml><?xml version="1.0" encoding="utf-8"?>
<sst xmlns="http://schemas.openxmlformats.org/spreadsheetml/2006/main" count="1961" uniqueCount="368">
  <si>
    <t>殿</t>
    <rPh sb="0" eb="1">
      <t>トノ</t>
    </rPh>
    <phoneticPr fontId="5"/>
  </si>
  <si>
    <t>日</t>
    <rPh sb="0" eb="1">
      <t>ニチ</t>
    </rPh>
    <phoneticPr fontId="5"/>
  </si>
  <si>
    <t>月</t>
    <rPh sb="0" eb="1">
      <t>ゲツ</t>
    </rPh>
    <phoneticPr fontId="5"/>
  </si>
  <si>
    <t>年</t>
    <rPh sb="0" eb="1">
      <t>ネン</t>
    </rPh>
    <phoneticPr fontId="5"/>
  </si>
  <si>
    <t>フリガナ</t>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</si>
  <si>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</si>
  <si>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</si>
  <si>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</si>
  <si>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</si>
  <si>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</si>
  <si>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職　　名</t>
    <rPh sb="0" eb="1">
      <t>ショク</t>
    </rPh>
    <rPh sb="3" eb="4">
      <t>ナ</t>
    </rPh>
    <phoneticPr fontId="5"/>
  </si>
  <si>
    <t>氏　　名</t>
    <rPh sb="0" eb="1">
      <t>シ</t>
    </rPh>
    <rPh sb="3" eb="4">
      <t>ナ</t>
    </rPh>
    <phoneticPr fontId="5"/>
  </si>
  <si>
    <t>申請に関する担当者</t>
    <rPh sb="0" eb="2">
      <t>シンセイ</t>
    </rPh>
    <rPh sb="3" eb="4">
      <t>カン</t>
    </rPh>
    <rPh sb="6" eb="9">
      <t>タントウシャ</t>
    </rPh>
    <phoneticPr fontId="5"/>
  </si>
  <si>
    <t>申請額</t>
    <rPh sb="0" eb="3">
      <t>シンセイガク</t>
    </rPh>
    <phoneticPr fontId="5"/>
  </si>
  <si>
    <t>か所</t>
    <rPh sb="1" eb="2">
      <t>ショ</t>
    </rPh>
    <phoneticPr fontId="5"/>
  </si>
  <si>
    <t>小規模多機能型居宅介護事業所</t>
  </si>
  <si>
    <t>看護小規模多機能型居宅介護事業所</t>
  </si>
  <si>
    <t>小　　計</t>
    <rPh sb="0" eb="1">
      <t>ショウ</t>
    </rPh>
    <rPh sb="3" eb="4">
      <t>ケイ</t>
    </rPh>
    <phoneticPr fontId="5"/>
  </si>
  <si>
    <t>事業所・施設の名称</t>
    <rPh sb="0" eb="3">
      <t>ジギョウショ</t>
    </rPh>
    <rPh sb="4" eb="6">
      <t>シセツ</t>
    </rPh>
    <rPh sb="7" eb="9">
      <t>メイショウ</t>
    </rPh>
    <phoneticPr fontId="5"/>
  </si>
  <si>
    <t>事業所・施設の状況</t>
    <rPh sb="0" eb="3">
      <t>ジギョウショ</t>
    </rPh>
    <rPh sb="4" eb="6">
      <t>シセツ</t>
    </rPh>
    <rPh sb="7" eb="9">
      <t>ジョウキョウ</t>
    </rPh>
    <phoneticPr fontId="5"/>
  </si>
  <si>
    <t>申請内容</t>
    <rPh sb="0" eb="2">
      <t>シンセイ</t>
    </rPh>
    <rPh sb="2" eb="4">
      <t>ナイヨウ</t>
    </rPh>
    <phoneticPr fontId="5"/>
  </si>
  <si>
    <t>申　請　者</t>
    <rPh sb="0" eb="1">
      <t>サル</t>
    </rPh>
    <rPh sb="2" eb="3">
      <t>ショウ</t>
    </rPh>
    <rPh sb="4" eb="5">
      <t>シャ</t>
    </rPh>
    <phoneticPr fontId="5"/>
  </si>
  <si>
    <t>E-mail</t>
    <phoneticPr fontId="5"/>
  </si>
  <si>
    <t>事業所･施設数</t>
    <rPh sb="0" eb="3">
      <t>ジギョウショ</t>
    </rPh>
    <rPh sb="4" eb="6">
      <t>シセツ</t>
    </rPh>
    <rPh sb="6" eb="7">
      <t>スウ</t>
    </rPh>
    <phoneticPr fontId="5"/>
  </si>
  <si>
    <t>定員</t>
    <rPh sb="0" eb="2">
      <t>テイイン</t>
    </rPh>
    <phoneticPr fontId="5"/>
  </si>
  <si>
    <t>事業所・施設の所在地</t>
    <rPh sb="0" eb="3">
      <t>ジギョウショ</t>
    </rPh>
    <rPh sb="4" eb="6">
      <t>シセツ</t>
    </rPh>
    <rPh sb="7" eb="10">
      <t>ショザイチ</t>
    </rPh>
    <phoneticPr fontId="5"/>
  </si>
  <si>
    <t>事業所・施設名</t>
    <rPh sb="0" eb="3">
      <t>ジギョウショ</t>
    </rPh>
    <rPh sb="4" eb="7">
      <t>シセツメイ</t>
    </rPh>
    <phoneticPr fontId="5"/>
  </si>
  <si>
    <t>介護保険
事業所番号</t>
    <rPh sb="0" eb="2">
      <t>カイゴ</t>
    </rPh>
    <rPh sb="2" eb="4">
      <t>ホケン</t>
    </rPh>
    <rPh sb="5" eb="8">
      <t>ジギョウショ</t>
    </rPh>
    <rPh sb="8" eb="10">
      <t>バンゴウ</t>
    </rPh>
    <phoneticPr fontId="5"/>
  </si>
  <si>
    <t>サービス種別</t>
    <rPh sb="4" eb="6">
      <t>シュベツ</t>
    </rPh>
    <phoneticPr fontId="5"/>
  </si>
  <si>
    <t>No.</t>
    <phoneticPr fontId="5"/>
  </si>
  <si>
    <t>　　令和</t>
    <rPh sb="2" eb="4">
      <t>レイワ</t>
    </rPh>
    <phoneticPr fontId="5"/>
  </si>
  <si>
    <t>各事業所の作業</t>
    <rPh sb="0" eb="1">
      <t>カク</t>
    </rPh>
    <rPh sb="1" eb="4">
      <t>ジギョウショ</t>
    </rPh>
    <rPh sb="5" eb="7">
      <t>サギョウ</t>
    </rPh>
    <phoneticPr fontId="5"/>
  </si>
  <si>
    <t>手順</t>
    <rPh sb="0" eb="2">
      <t>テジュン</t>
    </rPh>
    <phoneticPr fontId="5"/>
  </si>
  <si>
    <t>通所系</t>
    <rPh sb="0" eb="2">
      <t>ツウショ</t>
    </rPh>
    <rPh sb="2" eb="3">
      <t>ケイ</t>
    </rPh>
    <phoneticPr fontId="5"/>
  </si>
  <si>
    <t>認知症対応型共同生活介護事業所</t>
    <phoneticPr fontId="5"/>
  </si>
  <si>
    <t>合　　計</t>
    <rPh sb="0" eb="1">
      <t>ゴウ</t>
    </rPh>
    <rPh sb="3" eb="4">
      <t>ケイ</t>
    </rPh>
    <phoneticPr fontId="5"/>
  </si>
  <si>
    <t>円</t>
  </si>
  <si>
    <t>（単位:円）</t>
    <rPh sb="1" eb="3">
      <t>タンイ</t>
    </rPh>
    <rPh sb="4" eb="5">
      <t>エン</t>
    </rPh>
    <phoneticPr fontId="5"/>
  </si>
  <si>
    <t>誓　約　事　項</t>
    <rPh sb="0" eb="1">
      <t>チカイ</t>
    </rPh>
    <rPh sb="2" eb="3">
      <t>ヤク</t>
    </rPh>
    <rPh sb="4" eb="5">
      <t>コト</t>
    </rPh>
    <rPh sb="6" eb="7">
      <t>コウ</t>
    </rPh>
    <phoneticPr fontId="5"/>
  </si>
  <si>
    <t>人</t>
    <rPh sb="0" eb="1">
      <t>ニン</t>
    </rPh>
    <phoneticPr fontId="5"/>
  </si>
  <si>
    <t xml:space="preserve">　
</t>
    <phoneticPr fontId="5"/>
  </si>
  <si>
    <t>法人本部の作業</t>
    <rPh sb="0" eb="2">
      <t>ホウジン</t>
    </rPh>
    <rPh sb="2" eb="4">
      <t>ホンブ</t>
    </rPh>
    <rPh sb="5" eb="7">
      <t>サギョウ</t>
    </rPh>
    <phoneticPr fontId="5"/>
  </si>
  <si>
    <t>法人名</t>
    <rPh sb="0" eb="2">
      <t>ホウジン</t>
    </rPh>
    <rPh sb="2" eb="3">
      <t>メイ</t>
    </rPh>
    <phoneticPr fontId="5"/>
  </si>
  <si>
    <t>代表者の職・氏名</t>
    <phoneticPr fontId="5"/>
  </si>
  <si>
    <t>本申請書の使い方</t>
    <rPh sb="0" eb="1">
      <t>ホン</t>
    </rPh>
    <rPh sb="1" eb="4">
      <t>シンセイショ</t>
    </rPh>
    <rPh sb="5" eb="6">
      <t>ツカ</t>
    </rPh>
    <rPh sb="7" eb="8">
      <t>カタ</t>
    </rPh>
    <phoneticPr fontId="5"/>
  </si>
  <si>
    <t>「総括表」の入力欄（黄色セル）を記載</t>
    <rPh sb="1" eb="3">
      <t>ソウカツ</t>
    </rPh>
    <rPh sb="3" eb="4">
      <t>ヒョウ</t>
    </rPh>
    <rPh sb="6" eb="8">
      <t>ニュウリョク</t>
    </rPh>
    <rPh sb="10" eb="12">
      <t>キイロ</t>
    </rPh>
    <phoneticPr fontId="5"/>
  </si>
  <si>
    <t>Excelファイル名を代表となる事業所の事業所番号に変更</t>
  </si>
  <si>
    <t>法人所在地</t>
    <rPh sb="0" eb="2">
      <t>ホウジン</t>
    </rPh>
    <rPh sb="2" eb="5">
      <t>ショザイチ</t>
    </rPh>
    <phoneticPr fontId="5"/>
  </si>
  <si>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5"/>
  </si>
  <si>
    <t>　県税に未納がない。</t>
    <phoneticPr fontId="5"/>
  </si>
  <si>
    <t>　暴力団排除条例（平成２２年宮城県条例第６７号）に規定する暴力団又は暴力団員ではない。</t>
    <phoneticPr fontId="5"/>
  </si>
  <si>
    <t>介護老人福祉施設</t>
    <rPh sb="0" eb="2">
      <t>カイゴ</t>
    </rPh>
    <rPh sb="2" eb="4">
      <t>ロウジン</t>
    </rPh>
    <rPh sb="4" eb="6">
      <t>フクシ</t>
    </rPh>
    <rPh sb="6" eb="8">
      <t>シセツ</t>
    </rPh>
    <phoneticPr fontId="5"/>
  </si>
  <si>
    <t>地域密着型介護老人福祉施設</t>
    <rPh sb="0" eb="2">
      <t>チイキ</t>
    </rPh>
    <rPh sb="2" eb="5">
      <t>ミッチャクガタ</t>
    </rPh>
    <rPh sb="5" eb="7">
      <t>カイゴ</t>
    </rPh>
    <rPh sb="7" eb="9">
      <t>ロウジン</t>
    </rPh>
    <rPh sb="9" eb="11">
      <t>フクシ</t>
    </rPh>
    <rPh sb="11" eb="13">
      <t>シセツ</t>
    </rPh>
    <phoneticPr fontId="5"/>
  </si>
  <si>
    <t>介護老人保健施設</t>
    <rPh sb="0" eb="8">
      <t>カイゴロウジンホケンシセツ</t>
    </rPh>
    <phoneticPr fontId="5"/>
  </si>
  <si>
    <t>介護医療院</t>
    <rPh sb="0" eb="2">
      <t>カイゴ</t>
    </rPh>
    <rPh sb="2" eb="4">
      <t>イリョウ</t>
    </rPh>
    <rPh sb="4" eb="5">
      <t>イン</t>
    </rPh>
    <phoneticPr fontId="5"/>
  </si>
  <si>
    <t>養護老人ホーム</t>
    <rPh sb="0" eb="2">
      <t>ヨウゴ</t>
    </rPh>
    <rPh sb="2" eb="4">
      <t>ロウジン</t>
    </rPh>
    <phoneticPr fontId="5"/>
  </si>
  <si>
    <t>軽費老人ホーム</t>
    <rPh sb="0" eb="2">
      <t>ケイヒ</t>
    </rPh>
    <rPh sb="2" eb="4">
      <t>ロウジン</t>
    </rPh>
    <phoneticPr fontId="5"/>
  </si>
  <si>
    <t>入所系及び短期入所系</t>
    <rPh sb="0" eb="2">
      <t>ニュウショ</t>
    </rPh>
    <rPh sb="2" eb="3">
      <t>ケイ</t>
    </rPh>
    <rPh sb="3" eb="4">
      <t>オヨ</t>
    </rPh>
    <rPh sb="5" eb="7">
      <t>タンキ</t>
    </rPh>
    <rPh sb="7" eb="9">
      <t>ニュウショ</t>
    </rPh>
    <rPh sb="9" eb="10">
      <t>ケイ</t>
    </rPh>
    <phoneticPr fontId="5"/>
  </si>
  <si>
    <t>介護付き有料老人ホーム</t>
    <rPh sb="0" eb="2">
      <t>カイゴ</t>
    </rPh>
    <rPh sb="2" eb="3">
      <t>ツ</t>
    </rPh>
    <rPh sb="4" eb="6">
      <t>ユウリョウ</t>
    </rPh>
    <rPh sb="6" eb="8">
      <t>ロウジン</t>
    </rPh>
    <phoneticPr fontId="5"/>
  </si>
  <si>
    <t>短期入所生活介護事業所</t>
    <rPh sb="0" eb="2">
      <t>タンキ</t>
    </rPh>
    <rPh sb="2" eb="4">
      <t>ニュウショ</t>
    </rPh>
    <rPh sb="4" eb="6">
      <t>セイカツ</t>
    </rPh>
    <rPh sb="6" eb="8">
      <t>カイゴ</t>
    </rPh>
    <rPh sb="8" eb="11">
      <t>ジギョウショ</t>
    </rPh>
    <phoneticPr fontId="5"/>
  </si>
  <si>
    <t>通所介護事業所</t>
    <rPh sb="0" eb="2">
      <t>ツウショ</t>
    </rPh>
    <rPh sb="2" eb="4">
      <t>カイゴ</t>
    </rPh>
    <rPh sb="4" eb="7">
      <t>ジギョウショ</t>
    </rPh>
    <phoneticPr fontId="5"/>
  </si>
  <si>
    <t>地域密着型通所介護事業所</t>
    <rPh sb="0" eb="2">
      <t>チイキ</t>
    </rPh>
    <rPh sb="2" eb="5">
      <t>ミッチャクガタ</t>
    </rPh>
    <rPh sb="5" eb="7">
      <t>ツウショ</t>
    </rPh>
    <rPh sb="7" eb="9">
      <t>カイゴ</t>
    </rPh>
    <rPh sb="9" eb="12">
      <t>ジギョウショ</t>
    </rPh>
    <phoneticPr fontId="5"/>
  </si>
  <si>
    <t>認知症対応型通所介護事業所</t>
    <rPh sb="0" eb="3">
      <t>ニンチショウ</t>
    </rPh>
    <rPh sb="3" eb="6">
      <t>タイオウガタ</t>
    </rPh>
    <rPh sb="6" eb="8">
      <t>ツウショ</t>
    </rPh>
    <rPh sb="8" eb="10">
      <t>カイゴ</t>
    </rPh>
    <rPh sb="10" eb="13">
      <t>ジギョウショ</t>
    </rPh>
    <phoneticPr fontId="5"/>
  </si>
  <si>
    <t>通所リハビリテーション事業所</t>
    <rPh sb="0" eb="2">
      <t>ツウショ</t>
    </rPh>
    <rPh sb="11" eb="14">
      <t>ジギョウショ</t>
    </rPh>
    <phoneticPr fontId="5"/>
  </si>
  <si>
    <t>介護保険事業所番号</t>
    <rPh sb="0" eb="2">
      <t>カイゴ</t>
    </rPh>
    <rPh sb="2" eb="4">
      <t>ホケン</t>
    </rPh>
    <rPh sb="4" eb="7">
      <t>ジギョウショ</t>
    </rPh>
    <rPh sb="7" eb="9">
      <t>バンゴウ</t>
    </rPh>
    <phoneticPr fontId="5"/>
  </si>
  <si>
    <t>開設日</t>
    <rPh sb="0" eb="3">
      <t>カイセツビ</t>
    </rPh>
    <phoneticPr fontId="5"/>
  </si>
  <si>
    <t>甲</t>
  </si>
  <si>
    <t>甲</t>
    <rPh sb="0" eb="1">
      <t>コウ</t>
    </rPh>
    <phoneticPr fontId="5"/>
  </si>
  <si>
    <t>乙</t>
  </si>
  <si>
    <t>乙</t>
    <rPh sb="0" eb="1">
      <t>オツ</t>
    </rPh>
    <phoneticPr fontId="5"/>
  </si>
  <si>
    <t>円</t>
    <rPh sb="0" eb="1">
      <t>エン</t>
    </rPh>
    <phoneticPr fontId="5"/>
  </si>
  <si>
    <t>人</t>
    <rPh sb="0" eb="1">
      <t>ニン</t>
    </rPh>
    <phoneticPr fontId="5"/>
  </si>
  <si>
    <t>基準日</t>
    <rPh sb="0" eb="3">
      <t>キジュンビ</t>
    </rPh>
    <phoneticPr fontId="5"/>
  </si>
  <si>
    <t>基準日における定員</t>
    <rPh sb="0" eb="3">
      <t>キジュンビ</t>
    </rPh>
    <rPh sb="7" eb="9">
      <t>テイイン</t>
    </rPh>
    <phoneticPr fontId="5"/>
  </si>
  <si>
    <t>基準単価</t>
    <rPh sb="0" eb="2">
      <t>キジュン</t>
    </rPh>
    <rPh sb="2" eb="4">
      <t>タンカ</t>
    </rPh>
    <phoneticPr fontId="5"/>
  </si>
  <si>
    <t>算定額</t>
    <rPh sb="0" eb="3">
      <t>サンテイガク</t>
    </rPh>
    <phoneticPr fontId="5"/>
  </si>
  <si>
    <t>調整率</t>
    <rPh sb="0" eb="3">
      <t>チョウセイリツ</t>
    </rPh>
    <phoneticPr fontId="5"/>
  </si>
  <si>
    <t>申請額</t>
    <rPh sb="0" eb="2">
      <t>シンセイ</t>
    </rPh>
    <rPh sb="2" eb="3">
      <t>ガク</t>
    </rPh>
    <phoneticPr fontId="5"/>
  </si>
  <si>
    <t>日付</t>
    <rPh sb="0" eb="2">
      <t>ヒヅケ</t>
    </rPh>
    <phoneticPr fontId="5"/>
  </si>
  <si>
    <t>期中平均</t>
    <rPh sb="0" eb="2">
      <t>キチュウ</t>
    </rPh>
    <rPh sb="2" eb="4">
      <t>ヘイキン</t>
    </rPh>
    <phoneticPr fontId="5"/>
  </si>
  <si>
    <t>対象人数</t>
    <rPh sb="0" eb="2">
      <t>タイショウ</t>
    </rPh>
    <rPh sb="2" eb="4">
      <t>ニンズウ</t>
    </rPh>
    <phoneticPr fontId="5"/>
  </si>
  <si>
    <t>小計</t>
    <rPh sb="0" eb="2">
      <t>ショウケイ</t>
    </rPh>
    <phoneticPr fontId="5"/>
  </si>
  <si>
    <t>複合系</t>
    <rPh sb="0" eb="2">
      <t>フクゴウ</t>
    </rPh>
    <rPh sb="2" eb="3">
      <t>ケイ</t>
    </rPh>
    <phoneticPr fontId="5"/>
  </si>
  <si>
    <t>法人名</t>
    <rPh sb="0" eb="2">
      <t>ホウジン</t>
    </rPh>
    <rPh sb="2" eb="3">
      <t>メイ</t>
    </rPh>
    <phoneticPr fontId="5"/>
  </si>
  <si>
    <t>定員</t>
    <rPh sb="0" eb="2">
      <t>テイイン</t>
    </rPh>
    <phoneticPr fontId="5"/>
  </si>
  <si>
    <t>調整率</t>
    <rPh sb="0" eb="3">
      <t>チョウセイリツ</t>
    </rPh>
    <phoneticPr fontId="5"/>
  </si>
  <si>
    <t>基準日</t>
    <rPh sb="0" eb="2">
      <t>キジュン</t>
    </rPh>
    <rPh sb="2" eb="3">
      <t>ビ</t>
    </rPh>
    <phoneticPr fontId="5"/>
  </si>
  <si>
    <t>基準日
定員</t>
    <rPh sb="0" eb="2">
      <t>キジュン</t>
    </rPh>
    <rPh sb="2" eb="3">
      <t>ビ</t>
    </rPh>
    <rPh sb="4" eb="6">
      <t>テイイン</t>
    </rPh>
    <phoneticPr fontId="5"/>
  </si>
  <si>
    <t>審査結果
（宮城県記入）</t>
    <rPh sb="0" eb="2">
      <t>シンサ</t>
    </rPh>
    <rPh sb="2" eb="4">
      <t>ケッカ</t>
    </rPh>
    <rPh sb="6" eb="8">
      <t>ミヤギ</t>
    </rPh>
    <rPh sb="8" eb="9">
      <t>ケン</t>
    </rPh>
    <rPh sb="9" eb="11">
      <t>キニュウ</t>
    </rPh>
    <phoneticPr fontId="5"/>
  </si>
  <si>
    <t>　添付書類</t>
    <rPh sb="1" eb="3">
      <t>テンプ</t>
    </rPh>
    <rPh sb="3" eb="5">
      <t>ショルイ</t>
    </rPh>
    <phoneticPr fontId="5"/>
  </si>
  <si>
    <t>（別記様式第１号）</t>
    <rPh sb="1" eb="3">
      <t>ベッキ</t>
    </rPh>
    <rPh sb="3" eb="5">
      <t>ヨウシキ</t>
    </rPh>
    <rPh sb="5" eb="6">
      <t>ダイ</t>
    </rPh>
    <rPh sb="7" eb="8">
      <t>ゴウ</t>
    </rPh>
    <phoneticPr fontId="5"/>
  </si>
  <si>
    <t>月</t>
    <rPh sb="0" eb="1">
      <t>ガツ</t>
    </rPh>
    <phoneticPr fontId="5"/>
  </si>
  <si>
    <t>日</t>
    <rPh sb="0" eb="1">
      <t>ヒ</t>
    </rPh>
    <phoneticPr fontId="5"/>
  </si>
  <si>
    <t>住所</t>
    <rPh sb="0" eb="2">
      <t>ジュウショ</t>
    </rPh>
    <phoneticPr fontId="5"/>
  </si>
  <si>
    <t>〒</t>
    <phoneticPr fontId="5"/>
  </si>
  <si>
    <t>-</t>
    <phoneticPr fontId="5"/>
  </si>
  <si>
    <t>代表者役職名、氏名</t>
    <rPh sb="0" eb="3">
      <t>ダイヒョウシャ</t>
    </rPh>
    <rPh sb="3" eb="5">
      <t>ヤクショク</t>
    </rPh>
    <rPh sb="5" eb="6">
      <t>メイ</t>
    </rPh>
    <rPh sb="7" eb="9">
      <t>シメイ</t>
    </rPh>
    <phoneticPr fontId="5"/>
  </si>
  <si>
    <t>記</t>
    <rPh sb="0" eb="1">
      <t>キ</t>
    </rPh>
    <phoneticPr fontId="5"/>
  </si>
  <si>
    <t>ゆうちょ銀行以外の金融機関</t>
    <rPh sb="4" eb="6">
      <t>ギンコウ</t>
    </rPh>
    <rPh sb="6" eb="8">
      <t>イガイ</t>
    </rPh>
    <rPh sb="9" eb="11">
      <t>キンユウ</t>
    </rPh>
    <rPh sb="11" eb="13">
      <t>キカン</t>
    </rPh>
    <phoneticPr fontId="5"/>
  </si>
  <si>
    <t>金融機関名・支店名</t>
    <rPh sb="0" eb="2">
      <t>キンユウ</t>
    </rPh>
    <rPh sb="2" eb="4">
      <t>キカン</t>
    </rPh>
    <rPh sb="4" eb="5">
      <t>メイ</t>
    </rPh>
    <rPh sb="6" eb="8">
      <t>シテン</t>
    </rPh>
    <rPh sb="8" eb="9">
      <t>メイ</t>
    </rPh>
    <phoneticPr fontId="5"/>
  </si>
  <si>
    <t>銀　　　行</t>
    <rPh sb="0" eb="1">
      <t>ギン</t>
    </rPh>
    <rPh sb="4" eb="5">
      <t>ギョウ</t>
    </rPh>
    <phoneticPr fontId="5"/>
  </si>
  <si>
    <t>支　 店</t>
    <rPh sb="0" eb="1">
      <t>ササ</t>
    </rPh>
    <rPh sb="3" eb="4">
      <t>テン</t>
    </rPh>
    <phoneticPr fontId="5"/>
  </si>
  <si>
    <t>信用金庫</t>
    <rPh sb="0" eb="2">
      <t>シンヨウ</t>
    </rPh>
    <rPh sb="2" eb="4">
      <t>キンコ</t>
    </rPh>
    <phoneticPr fontId="5"/>
  </si>
  <si>
    <t>営業部</t>
    <rPh sb="0" eb="2">
      <t>エイギョウ</t>
    </rPh>
    <rPh sb="2" eb="3">
      <t>ブ</t>
    </rPh>
    <phoneticPr fontId="5"/>
  </si>
  <si>
    <t>農　　　協</t>
    <rPh sb="0" eb="1">
      <t>ノウ</t>
    </rPh>
    <rPh sb="4" eb="5">
      <t>キョウ</t>
    </rPh>
    <phoneticPr fontId="5"/>
  </si>
  <si>
    <t>出張所</t>
    <rPh sb="0" eb="2">
      <t>シュッチョウ</t>
    </rPh>
    <rPh sb="2" eb="3">
      <t>ショ</t>
    </rPh>
    <phoneticPr fontId="5"/>
  </si>
  <si>
    <t>金融機関コード</t>
    <rPh sb="0" eb="2">
      <t>キンユウ</t>
    </rPh>
    <rPh sb="2" eb="4">
      <t>キカン</t>
    </rPh>
    <phoneticPr fontId="5"/>
  </si>
  <si>
    <t>店舗コード</t>
    <rPh sb="0" eb="2">
      <t>テンポ</t>
    </rPh>
    <phoneticPr fontId="5"/>
  </si>
  <si>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5"/>
  </si>
  <si>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5"/>
  </si>
  <si>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5"/>
  </si>
  <si>
    <t>ゆうちょ銀行</t>
    <rPh sb="4" eb="6">
      <t>ギンコウ</t>
    </rPh>
    <phoneticPr fontId="5"/>
  </si>
  <si>
    <t>記号</t>
    <rPh sb="0" eb="2">
      <t>キゴウ</t>
    </rPh>
    <phoneticPr fontId="5"/>
  </si>
  <si>
    <t>番号</t>
    <rPh sb="0" eb="2">
      <t>バンゴウ</t>
    </rPh>
    <phoneticPr fontId="5"/>
  </si>
  <si>
    <t>　←番号が８桁ない場合は右詰で記入</t>
    <rPh sb="2" eb="4">
      <t>バンゴウ</t>
    </rPh>
    <rPh sb="6" eb="7">
      <t>ケタ</t>
    </rPh>
    <rPh sb="9" eb="11">
      <t>バアイ</t>
    </rPh>
    <rPh sb="12" eb="14">
      <t>ミギヅメ</t>
    </rPh>
    <rPh sb="15" eb="17">
      <t>キニュウ</t>
    </rPh>
    <phoneticPr fontId="5"/>
  </si>
  <si>
    <t>口座振込依頼書</t>
    <rPh sb="0" eb="2">
      <t>コウザ</t>
    </rPh>
    <rPh sb="2" eb="4">
      <t>フリコミ</t>
    </rPh>
    <rPh sb="4" eb="6">
      <t>イライ</t>
    </rPh>
    <rPh sb="6" eb="7">
      <t>ショ</t>
    </rPh>
    <phoneticPr fontId="5"/>
  </si>
  <si>
    <t>令和</t>
    <rPh sb="0" eb="2">
      <t>レイワ</t>
    </rPh>
    <phoneticPr fontId="5"/>
  </si>
  <si>
    <t>　宮城県知事　村 井 嘉 浩　殿</t>
    <rPh sb="1" eb="4">
      <t>ミヤギケン</t>
    </rPh>
    <rPh sb="4" eb="6">
      <t>チジ</t>
    </rPh>
    <rPh sb="7" eb="8">
      <t>ムラ</t>
    </rPh>
    <rPh sb="9" eb="10">
      <t>イ</t>
    </rPh>
    <rPh sb="11" eb="12">
      <t>ヨミ</t>
    </rPh>
    <rPh sb="13" eb="14">
      <t>ヒロシ</t>
    </rPh>
    <rPh sb="15" eb="16">
      <t>ドノ</t>
    </rPh>
    <phoneticPr fontId="5"/>
  </si>
  <si>
    <t>所得段階
第１・第２・第３段階の人数</t>
    <rPh sb="0" eb="2">
      <t>ショトク</t>
    </rPh>
    <rPh sb="2" eb="4">
      <t>ダンカイ</t>
    </rPh>
    <rPh sb="5" eb="6">
      <t>ダイ</t>
    </rPh>
    <rPh sb="8" eb="9">
      <t>ダイ</t>
    </rPh>
    <rPh sb="11" eb="12">
      <t>ダイ</t>
    </rPh>
    <rPh sb="13" eb="15">
      <t>ダンカイ</t>
    </rPh>
    <rPh sb="16" eb="18">
      <t>ニンズウ</t>
    </rPh>
    <phoneticPr fontId="5"/>
  </si>
  <si>
    <t>＜所要額の積算内訳＞　</t>
    <rPh sb="1" eb="4">
      <t>ショヨウガク</t>
    </rPh>
    <rPh sb="5" eb="7">
      <t>セキサン</t>
    </rPh>
    <rPh sb="7" eb="9">
      <t>ウチワケ</t>
    </rPh>
    <phoneticPr fontId="5"/>
  </si>
  <si>
    <t>宮城県知事　村 井 嘉 浩</t>
    <rPh sb="0" eb="2">
      <t>ミヤギ</t>
    </rPh>
    <rPh sb="2" eb="5">
      <t>ケンチジ</t>
    </rPh>
    <rPh sb="3" eb="5">
      <t>チジ</t>
    </rPh>
    <rPh sb="6" eb="7">
      <t>ムラ</t>
    </rPh>
    <rPh sb="8" eb="9">
      <t>イ</t>
    </rPh>
    <rPh sb="10" eb="11">
      <t>ヨミ</t>
    </rPh>
    <rPh sb="12" eb="13">
      <t>ヒロシ</t>
    </rPh>
    <phoneticPr fontId="5"/>
  </si>
  <si>
    <t>高齢者施設原油価格高騰対策事業</t>
    <phoneticPr fontId="5"/>
  </si>
  <si>
    <t>　この補助金に係る証拠書類を適切に整備保管する。</t>
    <rPh sb="3" eb="6">
      <t>ホジョキン</t>
    </rPh>
    <rPh sb="19" eb="21">
      <t>ホカン</t>
    </rPh>
    <phoneticPr fontId="5"/>
  </si>
  <si>
    <t>　この申請書に記載した事項については事実と相違ない。</t>
    <rPh sb="3" eb="6">
      <t>シンセイショ</t>
    </rPh>
    <rPh sb="7" eb="9">
      <t>キサイ</t>
    </rPh>
    <rPh sb="11" eb="13">
      <t>ジコウ</t>
    </rPh>
    <rPh sb="18" eb="20">
      <t>ジジツ</t>
    </rPh>
    <rPh sb="21" eb="23">
      <t>ソウイ</t>
    </rPh>
    <phoneticPr fontId="5"/>
  </si>
  <si>
    <t>※基準日時点</t>
    <rPh sb="1" eb="4">
      <t>キジュンビ</t>
    </rPh>
    <rPh sb="4" eb="6">
      <t>ジテン</t>
    </rPh>
    <phoneticPr fontId="5"/>
  </si>
  <si>
    <t>〇所得段階が第１・第２・第３段階の者の １日当たりの平均利用人数</t>
    <phoneticPr fontId="5"/>
  </si>
  <si>
    <t>令和</t>
    <rPh sb="0" eb="2">
      <t>レイワ</t>
    </rPh>
    <phoneticPr fontId="5"/>
  </si>
  <si>
    <t>年</t>
    <rPh sb="0" eb="1">
      <t>ネン</t>
    </rPh>
    <phoneticPr fontId="5"/>
  </si>
  <si>
    <t>月</t>
    <rPh sb="0" eb="1">
      <t>ツキ</t>
    </rPh>
    <phoneticPr fontId="5"/>
  </si>
  <si>
    <t>から</t>
    <phoneticPr fontId="5"/>
  </si>
  <si>
    <t>まで</t>
    <phoneticPr fontId="5"/>
  </si>
  <si>
    <t>開設日</t>
    <rPh sb="0" eb="2">
      <t>カイセツ</t>
    </rPh>
    <rPh sb="2" eb="3">
      <t>ヒ</t>
    </rPh>
    <phoneticPr fontId="5"/>
  </si>
  <si>
    <t>所在地</t>
    <rPh sb="0" eb="3">
      <t>ショザイチ</t>
    </rPh>
    <phoneticPr fontId="5"/>
  </si>
  <si>
    <t>施設別個票A（別紙２A）</t>
    <rPh sb="0" eb="2">
      <t>シセツ</t>
    </rPh>
    <rPh sb="2" eb="3">
      <t>ベツ</t>
    </rPh>
    <rPh sb="3" eb="5">
      <t>コヒョウ</t>
    </rPh>
    <rPh sb="7" eb="9">
      <t>ベッシ</t>
    </rPh>
    <phoneticPr fontId="5"/>
  </si>
  <si>
    <t>No</t>
    <phoneticPr fontId="19"/>
  </si>
  <si>
    <t>法人名</t>
    <rPh sb="0" eb="2">
      <t>ホウジン</t>
    </rPh>
    <rPh sb="2" eb="3">
      <t>メイ</t>
    </rPh>
    <phoneticPr fontId="19"/>
  </si>
  <si>
    <t>事業所番号</t>
    <rPh sb="0" eb="3">
      <t>ジギョウショ</t>
    </rPh>
    <rPh sb="3" eb="5">
      <t>バンゴウ</t>
    </rPh>
    <phoneticPr fontId="19"/>
  </si>
  <si>
    <t>事業所名</t>
    <rPh sb="0" eb="3">
      <t>ジギョウショ</t>
    </rPh>
    <rPh sb="3" eb="4">
      <t>メイ</t>
    </rPh>
    <phoneticPr fontId="19"/>
  </si>
  <si>
    <t>主たるサービス種別</t>
    <rPh sb="0" eb="1">
      <t>シュ</t>
    </rPh>
    <rPh sb="7" eb="9">
      <t>シュベツ</t>
    </rPh>
    <phoneticPr fontId="19"/>
  </si>
  <si>
    <t>常勤換算数</t>
    <rPh sb="0" eb="2">
      <t>ジョウキン</t>
    </rPh>
    <rPh sb="2" eb="4">
      <t>カンサン</t>
    </rPh>
    <rPh sb="4" eb="5">
      <t>スウ</t>
    </rPh>
    <phoneticPr fontId="19"/>
  </si>
  <si>
    <t>休止期間（年月日）</t>
    <rPh sb="0" eb="2">
      <t>キュウシ</t>
    </rPh>
    <rPh sb="2" eb="4">
      <t>キカン</t>
    </rPh>
    <rPh sb="5" eb="6">
      <t>ネン</t>
    </rPh>
    <rPh sb="6" eb="8">
      <t>ガッピ</t>
    </rPh>
    <phoneticPr fontId="19"/>
  </si>
  <si>
    <t>調整率</t>
    <rPh sb="0" eb="3">
      <t>チョウセイリツ</t>
    </rPh>
    <phoneticPr fontId="19"/>
  </si>
  <si>
    <t>申請可能台数</t>
    <rPh sb="0" eb="2">
      <t>シンセイ</t>
    </rPh>
    <rPh sb="2" eb="4">
      <t>カノウ</t>
    </rPh>
    <rPh sb="4" eb="6">
      <t>ダイスウ</t>
    </rPh>
    <phoneticPr fontId="19"/>
  </si>
  <si>
    <t>基準額</t>
    <rPh sb="0" eb="2">
      <t>キジュン</t>
    </rPh>
    <rPh sb="2" eb="3">
      <t>ガク</t>
    </rPh>
    <phoneticPr fontId="19"/>
  </si>
  <si>
    <t>申請台数</t>
    <rPh sb="0" eb="2">
      <t>シンセイ</t>
    </rPh>
    <rPh sb="2" eb="4">
      <t>ダイスウ</t>
    </rPh>
    <phoneticPr fontId="19"/>
  </si>
  <si>
    <t>申請額</t>
    <rPh sb="0" eb="3">
      <t>シンセイガク</t>
    </rPh>
    <phoneticPr fontId="19"/>
  </si>
  <si>
    <t>訪問介護事業所</t>
    <rPh sb="4" eb="7">
      <t>ジギョウショ</t>
    </rPh>
    <phoneticPr fontId="3"/>
  </si>
  <si>
    <t>訪問介護事業所</t>
    <rPh sb="4" eb="7">
      <t>ジギョウショ</t>
    </rPh>
    <phoneticPr fontId="19"/>
  </si>
  <si>
    <t>訪問入浴介護事業所</t>
    <rPh sb="0" eb="2">
      <t>ホウモン</t>
    </rPh>
    <rPh sb="2" eb="4">
      <t>ニュウヨク</t>
    </rPh>
    <rPh sb="4" eb="6">
      <t>カイゴ</t>
    </rPh>
    <rPh sb="6" eb="9">
      <t>ジギョウショ</t>
    </rPh>
    <phoneticPr fontId="3"/>
  </si>
  <si>
    <t>訪問入浴介護事業所</t>
    <rPh sb="0" eb="2">
      <t>ホウモン</t>
    </rPh>
    <rPh sb="2" eb="4">
      <t>ニュウヨク</t>
    </rPh>
    <rPh sb="4" eb="6">
      <t>カイゴ</t>
    </rPh>
    <rPh sb="6" eb="9">
      <t>ジギョウショ</t>
    </rPh>
    <phoneticPr fontId="19"/>
  </si>
  <si>
    <t>訪問看護事業所</t>
    <rPh sb="0" eb="2">
      <t>ホウモン</t>
    </rPh>
    <rPh sb="2" eb="4">
      <t>カンゴ</t>
    </rPh>
    <rPh sb="4" eb="7">
      <t>ジギョウショ</t>
    </rPh>
    <phoneticPr fontId="3"/>
  </si>
  <si>
    <t>訪問看護事業所</t>
    <rPh sb="0" eb="2">
      <t>ホウモン</t>
    </rPh>
    <rPh sb="2" eb="4">
      <t>カンゴ</t>
    </rPh>
    <rPh sb="4" eb="7">
      <t>ジギョウショ</t>
    </rPh>
    <phoneticPr fontId="19"/>
  </si>
  <si>
    <t>訪問リハビリテーション事業所</t>
    <rPh sb="0" eb="2">
      <t>ホウモン</t>
    </rPh>
    <rPh sb="11" eb="14">
      <t>ジギョウショ</t>
    </rPh>
    <phoneticPr fontId="3"/>
  </si>
  <si>
    <t>訪問リハビリテーション事業所</t>
    <rPh sb="0" eb="2">
      <t>ホウモン</t>
    </rPh>
    <rPh sb="11" eb="14">
      <t>ジギョウショ</t>
    </rPh>
    <phoneticPr fontId="19"/>
  </si>
  <si>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3"/>
  </si>
  <si>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19"/>
  </si>
  <si>
    <t>夜間対応型訪問介護事業所</t>
    <rPh sb="0" eb="2">
      <t>ヤカン</t>
    </rPh>
    <rPh sb="2" eb="5">
      <t>タイオウガタ</t>
    </rPh>
    <rPh sb="5" eb="7">
      <t>ホウモン</t>
    </rPh>
    <rPh sb="7" eb="9">
      <t>カイゴ</t>
    </rPh>
    <rPh sb="9" eb="12">
      <t>ジギョウショ</t>
    </rPh>
    <phoneticPr fontId="3"/>
  </si>
  <si>
    <t>夜間対応型訪問介護事業所</t>
    <rPh sb="0" eb="2">
      <t>ヤカン</t>
    </rPh>
    <rPh sb="2" eb="5">
      <t>タイオウガタ</t>
    </rPh>
    <rPh sb="5" eb="7">
      <t>ホウモン</t>
    </rPh>
    <rPh sb="7" eb="9">
      <t>カイゴ</t>
    </rPh>
    <rPh sb="9" eb="12">
      <t>ジギョウショ</t>
    </rPh>
    <phoneticPr fontId="19"/>
  </si>
  <si>
    <t>居宅療養管理指導事業所</t>
    <rPh sb="0" eb="2">
      <t>キョタク</t>
    </rPh>
    <rPh sb="2" eb="4">
      <t>リョウヨウ</t>
    </rPh>
    <rPh sb="4" eb="6">
      <t>カンリ</t>
    </rPh>
    <rPh sb="6" eb="8">
      <t>シドウ</t>
    </rPh>
    <rPh sb="8" eb="11">
      <t>ジギョウショ</t>
    </rPh>
    <phoneticPr fontId="3"/>
  </si>
  <si>
    <t>居宅療養管理指導事業所</t>
    <rPh sb="0" eb="2">
      <t>キョタク</t>
    </rPh>
    <rPh sb="2" eb="4">
      <t>リョウヨウ</t>
    </rPh>
    <rPh sb="4" eb="6">
      <t>カンリ</t>
    </rPh>
    <rPh sb="6" eb="8">
      <t>シドウ</t>
    </rPh>
    <rPh sb="8" eb="11">
      <t>ジギョウショ</t>
    </rPh>
    <phoneticPr fontId="19"/>
  </si>
  <si>
    <t>居宅介護支援事業所</t>
    <rPh sb="0" eb="2">
      <t>キョタク</t>
    </rPh>
    <rPh sb="2" eb="4">
      <t>カイゴ</t>
    </rPh>
    <rPh sb="4" eb="6">
      <t>シエン</t>
    </rPh>
    <rPh sb="6" eb="9">
      <t>ジギョウショ</t>
    </rPh>
    <phoneticPr fontId="3"/>
  </si>
  <si>
    <t>居宅介護支援事業所</t>
    <rPh sb="0" eb="2">
      <t>キョタク</t>
    </rPh>
    <rPh sb="2" eb="4">
      <t>カイゴ</t>
    </rPh>
    <rPh sb="4" eb="6">
      <t>シエン</t>
    </rPh>
    <rPh sb="6" eb="9">
      <t>ジギョウショ</t>
    </rPh>
    <phoneticPr fontId="19"/>
  </si>
  <si>
    <t>＜施設別個票B（別紙２B）＞事業所別該当車両一覧表（１枚目)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</si>
  <si>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申請事業所数</t>
    <rPh sb="0" eb="2">
      <t>シンセイ</t>
    </rPh>
    <rPh sb="2" eb="5">
      <t>ジギョウショ</t>
    </rPh>
    <rPh sb="5" eb="6">
      <t>スウ</t>
    </rPh>
    <phoneticPr fontId="19"/>
  </si>
  <si>
    <t>申請台数</t>
    <rPh sb="0" eb="2">
      <t>シンセイ</t>
    </rPh>
    <rPh sb="2" eb="4">
      <t>ダイスウ</t>
    </rPh>
    <phoneticPr fontId="5"/>
  </si>
  <si>
    <t>地名</t>
    <rPh sb="0" eb="2">
      <t>チメイ</t>
    </rPh>
    <phoneticPr fontId="19"/>
  </si>
  <si>
    <t>分類番号</t>
    <rPh sb="0" eb="2">
      <t>ブンルイ</t>
    </rPh>
    <rPh sb="2" eb="4">
      <t>バンゴウ</t>
    </rPh>
    <phoneticPr fontId="19"/>
  </si>
  <si>
    <t>ひらがな</t>
    <phoneticPr fontId="19"/>
  </si>
  <si>
    <t>一連指定番号</t>
    <rPh sb="0" eb="2">
      <t>イチレン</t>
    </rPh>
    <rPh sb="2" eb="4">
      <t>シテイ</t>
    </rPh>
    <rPh sb="4" eb="6">
      <t>バンゴウ</t>
    </rPh>
    <phoneticPr fontId="19"/>
  </si>
  <si>
    <t>例）宮城</t>
    <phoneticPr fontId="19"/>
  </si>
  <si>
    <t>う</t>
    <phoneticPr fontId="19"/>
  </si>
  <si>
    <t>－</t>
    <phoneticPr fontId="19"/>
  </si>
  <si>
    <t>開設年月日</t>
    <rPh sb="0" eb="2">
      <t>カイセツ</t>
    </rPh>
    <rPh sb="2" eb="5">
      <t>ネンガッピ</t>
    </rPh>
    <phoneticPr fontId="19"/>
  </si>
  <si>
    <t>【別紙１A】施設別申請額一覧A（訪問系以外）</t>
    <rPh sb="1" eb="3">
      <t>ベッシ</t>
    </rPh>
    <rPh sb="6" eb="8">
      <t>シセツ</t>
    </rPh>
    <rPh sb="8" eb="9">
      <t>ベツ</t>
    </rPh>
    <rPh sb="9" eb="12">
      <t>シンセイガク</t>
    </rPh>
    <rPh sb="12" eb="14">
      <t>イチラン</t>
    </rPh>
    <rPh sb="16" eb="19">
      <t>ホウモンケイ</t>
    </rPh>
    <rPh sb="19" eb="21">
      <t>イガイ</t>
    </rPh>
    <phoneticPr fontId="5"/>
  </si>
  <si>
    <t>所在地</t>
    <rPh sb="0" eb="3">
      <t>ショザイチ</t>
    </rPh>
    <phoneticPr fontId="19"/>
  </si>
  <si>
    <t>普通預金</t>
  </si>
  <si>
    <t>当座預金</t>
  </si>
  <si>
    <t>〇</t>
    <phoneticPr fontId="5"/>
  </si>
  <si>
    <t>「個票」及び「申請額一覧」の内容が「総括表」の「申請内容」にも正しく反映されていることを確認</t>
    <rPh sb="1" eb="3">
      <t>コヒョウ</t>
    </rPh>
    <rPh sb="4" eb="5">
      <t>オヨ</t>
    </rPh>
    <rPh sb="7" eb="10">
      <t>シンセイガク</t>
    </rPh>
    <rPh sb="10" eb="12">
      <t>イチラン</t>
    </rPh>
    <rPh sb="14" eb="16">
      <t>ナイヨウ</t>
    </rPh>
    <rPh sb="18" eb="21">
      <t>ソウカツヒョウ</t>
    </rPh>
    <rPh sb="24" eb="26">
      <t>シンセイ</t>
    </rPh>
    <rPh sb="26" eb="28">
      <t>ナイヨウ</t>
    </rPh>
    <rPh sb="31" eb="32">
      <t>タダ</t>
    </rPh>
    <rPh sb="34" eb="36">
      <t>ハンエイ</t>
    </rPh>
    <rPh sb="44" eb="46">
      <t>カクニン</t>
    </rPh>
    <phoneticPr fontId="5"/>
  </si>
  <si>
    <t>　（１）施設別申請額一覧（Ａ及びＢのうち該当するもの）</t>
    <rPh sb="4" eb="6">
      <t>シセツ</t>
    </rPh>
    <rPh sb="6" eb="7">
      <t>ベツ</t>
    </rPh>
    <rPh sb="7" eb="10">
      <t>シンセイガク</t>
    </rPh>
    <rPh sb="10" eb="12">
      <t>イチラン</t>
    </rPh>
    <rPh sb="14" eb="15">
      <t>オヨ</t>
    </rPh>
    <rPh sb="20" eb="22">
      <t>ガイトウ</t>
    </rPh>
    <phoneticPr fontId="5"/>
  </si>
  <si>
    <t>　（２）施設別個票（Ａ～Ｄのうち該当するもの）</t>
    <rPh sb="4" eb="6">
      <t>シセツ</t>
    </rPh>
    <rPh sb="6" eb="7">
      <t>ベツ</t>
    </rPh>
    <rPh sb="7" eb="9">
      <t>コヒョウ</t>
    </rPh>
    <rPh sb="16" eb="18">
      <t>ガイトウ</t>
    </rPh>
    <phoneticPr fontId="5"/>
  </si>
  <si>
    <t>↓常勤換算数は小数点第一位まで入力してください。</t>
    <rPh sb="1" eb="3">
      <t>ジョウキン</t>
    </rPh>
    <rPh sb="3" eb="6">
      <t>カンサンスウ</t>
    </rPh>
    <rPh sb="7" eb="10">
      <t>ショウスウテン</t>
    </rPh>
    <rPh sb="10" eb="11">
      <t>ダイ</t>
    </rPh>
    <rPh sb="11" eb="13">
      <t>イチイ</t>
    </rPh>
    <rPh sb="15" eb="17">
      <t>ニュウリョク</t>
    </rPh>
    <phoneticPr fontId="5"/>
  </si>
  <si>
    <t>（１）基本情報</t>
    <rPh sb="3" eb="5">
      <t>キホン</t>
    </rPh>
    <rPh sb="5" eb="7">
      <t>ジョウホウ</t>
    </rPh>
    <phoneticPr fontId="21"/>
  </si>
  <si>
    <t>介護老人福祉施設</t>
    <phoneticPr fontId="21"/>
  </si>
  <si>
    <t>「申請額一覧A」No.</t>
    <rPh sb="1" eb="4">
      <t>シンセイガク</t>
    </rPh>
    <rPh sb="4" eb="6">
      <t>イチラン</t>
    </rPh>
    <phoneticPr fontId="21"/>
  </si>
  <si>
    <t>地域密着型介護老人福祉施設</t>
    <phoneticPr fontId="21"/>
  </si>
  <si>
    <t>法人名</t>
    <rPh sb="0" eb="3">
      <t>ホウジンメイ</t>
    </rPh>
    <phoneticPr fontId="21"/>
  </si>
  <si>
    <t>事業所・施設名</t>
    <rPh sb="0" eb="3">
      <t>ジギョウショ</t>
    </rPh>
    <rPh sb="4" eb="7">
      <t>シセツメイ</t>
    </rPh>
    <phoneticPr fontId="21"/>
  </si>
  <si>
    <t>介護老人保健施設</t>
    <phoneticPr fontId="21"/>
  </si>
  <si>
    <t>介護保険事業所番号</t>
    <rPh sb="0" eb="2">
      <t>カイゴ</t>
    </rPh>
    <rPh sb="2" eb="4">
      <t>ホケン</t>
    </rPh>
    <rPh sb="4" eb="7">
      <t>ジギョウショ</t>
    </rPh>
    <rPh sb="7" eb="9">
      <t>バンゴウ</t>
    </rPh>
    <phoneticPr fontId="21"/>
  </si>
  <si>
    <t>サービス種別</t>
    <rPh sb="4" eb="6">
      <t>シュベツ</t>
    </rPh>
    <phoneticPr fontId="21"/>
  </si>
  <si>
    <t>介護医療院</t>
    <phoneticPr fontId="21"/>
  </si>
  <si>
    <t>郵便番号</t>
    <rPh sb="0" eb="2">
      <t>ユウビン</t>
    </rPh>
    <rPh sb="2" eb="4">
      <t>バンゴウ</t>
    </rPh>
    <phoneticPr fontId="21"/>
  </si>
  <si>
    <t>短期入所生活介護事業所</t>
    <phoneticPr fontId="21"/>
  </si>
  <si>
    <t>休止期間１（あれば記載）</t>
    <rPh sb="0" eb="2">
      <t>キュウシ</t>
    </rPh>
    <rPh sb="2" eb="4">
      <t>キカン</t>
    </rPh>
    <rPh sb="9" eb="11">
      <t>キサイ</t>
    </rPh>
    <phoneticPr fontId="21"/>
  </si>
  <si>
    <t>休止期間２（あれば記載）</t>
    <rPh sb="0" eb="2">
      <t>キュウシ</t>
    </rPh>
    <rPh sb="2" eb="4">
      <t>キカン</t>
    </rPh>
    <rPh sb="9" eb="11">
      <t>キサイ</t>
    </rPh>
    <phoneticPr fontId="21"/>
  </si>
  <si>
    <t>休止期間３（あれば記載）</t>
    <rPh sb="0" eb="2">
      <t>キュウシ</t>
    </rPh>
    <rPh sb="2" eb="4">
      <t>キカン</t>
    </rPh>
    <rPh sb="9" eb="11">
      <t>キサイ</t>
    </rPh>
    <phoneticPr fontId="21"/>
  </si>
  <si>
    <t>休止期間４（あれば記載）</t>
    <rPh sb="0" eb="2">
      <t>キュウシ</t>
    </rPh>
    <rPh sb="2" eb="4">
      <t>キカン</t>
    </rPh>
    <rPh sb="9" eb="11">
      <t>キサイ</t>
    </rPh>
    <phoneticPr fontId="21"/>
  </si>
  <si>
    <t>休止期間５（あれば記載）</t>
    <rPh sb="0" eb="2">
      <t>キュウシ</t>
    </rPh>
    <rPh sb="2" eb="4">
      <t>キカン</t>
    </rPh>
    <rPh sb="9" eb="11">
      <t>キサイ</t>
    </rPh>
    <phoneticPr fontId="21"/>
  </si>
  <si>
    <t>開設日</t>
    <rPh sb="0" eb="2">
      <t>カイセツ</t>
    </rPh>
    <rPh sb="2" eb="3">
      <t>ヒ</t>
    </rPh>
    <phoneticPr fontId="21"/>
  </si>
  <si>
    <t>平均利用人数：</t>
    <rPh sb="0" eb="2">
      <t>ヘイキン</t>
    </rPh>
    <rPh sb="2" eb="4">
      <t>リヨウ</t>
    </rPh>
    <rPh sb="4" eb="6">
      <t>ニンズウ</t>
    </rPh>
    <phoneticPr fontId="21"/>
  </si>
  <si>
    <t>（３）助成額の算出</t>
    <rPh sb="3" eb="6">
      <t>ジョセイガク</t>
    </rPh>
    <rPh sb="7" eb="9">
      <t>サンシュツ</t>
    </rPh>
    <phoneticPr fontId="21"/>
  </si>
  <si>
    <t>・基準日及び基準日時点の定員を記載してください。</t>
    <rPh sb="1" eb="4">
      <t>キジュンビ</t>
    </rPh>
    <rPh sb="4" eb="5">
      <t>オヨ</t>
    </rPh>
    <rPh sb="6" eb="9">
      <t>キジュンビ</t>
    </rPh>
    <rPh sb="9" eb="11">
      <t>ジテン</t>
    </rPh>
    <rPh sb="12" eb="14">
      <t>テイイン</t>
    </rPh>
    <rPh sb="15" eb="17">
      <t>キサイ</t>
    </rPh>
    <phoneticPr fontId="21"/>
  </si>
  <si>
    <t>基準日※</t>
    <rPh sb="0" eb="2">
      <t>キジュン</t>
    </rPh>
    <rPh sb="2" eb="3">
      <t>ヒ</t>
    </rPh>
    <phoneticPr fontId="21"/>
  </si>
  <si>
    <t>基準日時点の定員</t>
    <rPh sb="0" eb="3">
      <t>キジュンビ</t>
    </rPh>
    <rPh sb="3" eb="5">
      <t>ジテン</t>
    </rPh>
    <rPh sb="6" eb="8">
      <t>テイイン</t>
    </rPh>
    <phoneticPr fontId="21"/>
  </si>
  <si>
    <t>年</t>
    <rPh sb="0" eb="1">
      <t>ネン</t>
    </rPh>
    <phoneticPr fontId="21"/>
  </si>
  <si>
    <t>月</t>
    <rPh sb="0" eb="1">
      <t>ツキ</t>
    </rPh>
    <phoneticPr fontId="21"/>
  </si>
  <si>
    <t>休止の有無</t>
    <rPh sb="0" eb="2">
      <t>キュウシ</t>
    </rPh>
    <rPh sb="3" eb="5">
      <t>ウム</t>
    </rPh>
    <phoneticPr fontId="21"/>
  </si>
  <si>
    <t>①平均利用人数</t>
    <rPh sb="1" eb="3">
      <t>ヘイキン</t>
    </rPh>
    <rPh sb="3" eb="5">
      <t>リヨウ</t>
    </rPh>
    <rPh sb="5" eb="7">
      <t>ニンズウ</t>
    </rPh>
    <phoneticPr fontId="21"/>
  </si>
  <si>
    <t>②定員</t>
    <rPh sb="1" eb="3">
      <t>テイイン</t>
    </rPh>
    <phoneticPr fontId="21"/>
  </si>
  <si>
    <t>②―①</t>
    <phoneticPr fontId="21"/>
  </si>
  <si>
    <t>月あたり助成額</t>
    <rPh sb="0" eb="1">
      <t>ツキ</t>
    </rPh>
    <rPh sb="4" eb="7">
      <t>ジョセイガク</t>
    </rPh>
    <phoneticPr fontId="21"/>
  </si>
  <si>
    <t>円</t>
    <rPh sb="0" eb="1">
      <t>エン</t>
    </rPh>
    <phoneticPr fontId="21"/>
  </si>
  <si>
    <t>助成額：</t>
    <rPh sb="0" eb="3">
      <t>ジョセイガク</t>
    </rPh>
    <phoneticPr fontId="21"/>
  </si>
  <si>
    <t>【開設年月日による稼働開始月の判断表】</t>
    <rPh sb="1" eb="3">
      <t>カイセツ</t>
    </rPh>
    <rPh sb="3" eb="6">
      <t>ネンガッピ</t>
    </rPh>
    <rPh sb="9" eb="11">
      <t>カドウ</t>
    </rPh>
    <rPh sb="11" eb="13">
      <t>カイシ</t>
    </rPh>
    <rPh sb="13" eb="14">
      <t>ツキ</t>
    </rPh>
    <rPh sb="15" eb="17">
      <t>ハンダン</t>
    </rPh>
    <rPh sb="17" eb="18">
      <t>ヒョウ</t>
    </rPh>
    <phoneticPr fontId="21"/>
  </si>
  <si>
    <t>開設年月日</t>
    <rPh sb="0" eb="5">
      <t>カイセツネンガッピ</t>
    </rPh>
    <phoneticPr fontId="21"/>
  </si>
  <si>
    <t>「休止の有無」に〇を記載する月</t>
    <rPh sb="1" eb="3">
      <t>キュウシ</t>
    </rPh>
    <rPh sb="4" eb="6">
      <t>ウム</t>
    </rPh>
    <rPh sb="10" eb="12">
      <t>キサイ</t>
    </rPh>
    <rPh sb="14" eb="15">
      <t>ツキ</t>
    </rPh>
    <phoneticPr fontId="21"/>
  </si>
  <si>
    <t>開設日（指定等を受けた日）</t>
    <rPh sb="0" eb="2">
      <t>カイセツ</t>
    </rPh>
    <rPh sb="2" eb="3">
      <t>ヒ</t>
    </rPh>
    <rPh sb="4" eb="6">
      <t>シテイ</t>
    </rPh>
    <rPh sb="6" eb="7">
      <t>トウ</t>
    </rPh>
    <rPh sb="8" eb="9">
      <t>ウ</t>
    </rPh>
    <rPh sb="11" eb="12">
      <t>ヒ</t>
    </rPh>
    <phoneticPr fontId="21"/>
  </si>
  <si>
    <t>（２）助成額の算出</t>
    <rPh sb="3" eb="6">
      <t>ジョセイガク</t>
    </rPh>
    <rPh sb="7" eb="9">
      <t>サンシュツ</t>
    </rPh>
    <phoneticPr fontId="21"/>
  </si>
  <si>
    <t>定員</t>
    <rPh sb="0" eb="2">
      <t>テイイン</t>
    </rPh>
    <phoneticPr fontId="21"/>
  </si>
  <si>
    <t>※本用紙裏面へ振込口座が確認できる書類のコピー（通帳の写し等）を貼付願います。</t>
    <rPh sb="1" eb="2">
      <t>ホン</t>
    </rPh>
    <rPh sb="2" eb="4">
      <t>ヨウシ</t>
    </rPh>
    <rPh sb="4" eb="6">
      <t>リメン</t>
    </rPh>
    <rPh sb="7" eb="9">
      <t>フリコミ</t>
    </rPh>
    <rPh sb="9" eb="11">
      <t>コウザ</t>
    </rPh>
    <rPh sb="12" eb="14">
      <t>カクニン</t>
    </rPh>
    <rPh sb="17" eb="19">
      <t>ショルイ</t>
    </rPh>
    <rPh sb="24" eb="26">
      <t>ツウチョウ</t>
    </rPh>
    <rPh sb="27" eb="28">
      <t>ウツ</t>
    </rPh>
    <rPh sb="29" eb="30">
      <t>トウ</t>
    </rPh>
    <rPh sb="32" eb="34">
      <t>テンプ</t>
    </rPh>
    <rPh sb="34" eb="35">
      <t>ネガ</t>
    </rPh>
    <phoneticPr fontId="5"/>
  </si>
  <si>
    <t>個票分類表</t>
    <rPh sb="0" eb="2">
      <t>コヒョウ</t>
    </rPh>
    <rPh sb="2" eb="5">
      <t>ブンルイヒョウ</t>
    </rPh>
    <phoneticPr fontId="5"/>
  </si>
  <si>
    <t>変更がない</t>
    <rPh sb="0" eb="2">
      <t>ヘンコウ</t>
    </rPh>
    <phoneticPr fontId="5"/>
  </si>
  <si>
    <t>変更がある</t>
    <rPh sb="0" eb="2">
      <t>ヘンコウ</t>
    </rPh>
    <phoneticPr fontId="5"/>
  </si>
  <si>
    <t>介護老人福祉施設
地域密着型介護老人福祉施設
介護老人保健施設
介護医療院
短期入所生活介護事業所</t>
    <phoneticPr fontId="5"/>
  </si>
  <si>
    <t>個票Ｃ</t>
    <rPh sb="0" eb="2">
      <t>コヒョウ</t>
    </rPh>
    <phoneticPr fontId="5"/>
  </si>
  <si>
    <t>個票Ｄ</t>
    <rPh sb="0" eb="2">
      <t>コヒョウ</t>
    </rPh>
    <phoneticPr fontId="5"/>
  </si>
  <si>
    <t>　定員の変更があるか</t>
    <rPh sb="1" eb="3">
      <t>テイイン</t>
    </rPh>
    <rPh sb="4" eb="6">
      <t>ヘンコウ</t>
    </rPh>
    <phoneticPr fontId="5"/>
  </si>
  <si>
    <t>←法人本部が提出時に記載</t>
  </si>
  <si>
    <t>←法人本部が提出時に記載</t>
    <rPh sb="1" eb="3">
      <t>ホウジン</t>
    </rPh>
    <rPh sb="3" eb="5">
      <t>ホンブ</t>
    </rPh>
    <rPh sb="6" eb="8">
      <t>テイシュツ</t>
    </rPh>
    <rPh sb="8" eb="9">
      <t>トキ</t>
    </rPh>
    <rPh sb="10" eb="12">
      <t>キサイ</t>
    </rPh>
    <phoneticPr fontId="5"/>
  </si>
  <si>
    <t>（別紙４）</t>
    <rPh sb="1" eb="3">
      <t>ベッシ</t>
    </rPh>
    <phoneticPr fontId="5"/>
  </si>
  <si>
    <t>別紙３　常勤換算表</t>
    <rPh sb="0" eb="2">
      <t>ベッシ</t>
    </rPh>
    <rPh sb="4" eb="6">
      <t>ジョウキン</t>
    </rPh>
    <rPh sb="6" eb="9">
      <t>カンサンヒョウ</t>
    </rPh>
    <phoneticPr fontId="21"/>
  </si>
  <si>
    <t>※水色着色セルに入力ください。</t>
    <rPh sb="1" eb="3">
      <t>ミズイロ</t>
    </rPh>
    <rPh sb="3" eb="5">
      <t>チャクショク</t>
    </rPh>
    <rPh sb="8" eb="10">
      <t>ニュウリョク</t>
    </rPh>
    <phoneticPr fontId="21"/>
  </si>
  <si>
    <t>↓法人本部が記載</t>
    <rPh sb="1" eb="3">
      <t>ホウジン</t>
    </rPh>
    <rPh sb="3" eb="5">
      <t>ホンブ</t>
    </rPh>
    <rPh sb="6" eb="8">
      <t>キサイ</t>
    </rPh>
    <phoneticPr fontId="5"/>
  </si>
  <si>
    <t>「申請額一覧B」No.</t>
    <rPh sb="1" eb="4">
      <t>シンセイガク</t>
    </rPh>
    <rPh sb="4" eb="6">
      <t>イチラン</t>
    </rPh>
    <phoneticPr fontId="21"/>
  </si>
  <si>
    <t>↓各事業所が記載</t>
    <rPh sb="1" eb="2">
      <t>カク</t>
    </rPh>
    <rPh sb="2" eb="5">
      <t>ジギョウショ</t>
    </rPh>
    <rPh sb="6" eb="8">
      <t>キサイ</t>
    </rPh>
    <phoneticPr fontId="21"/>
  </si>
  <si>
    <t>常勤換算</t>
    <rPh sb="0" eb="2">
      <t>ジョウキン</t>
    </rPh>
    <rPh sb="2" eb="4">
      <t>カンサン</t>
    </rPh>
    <phoneticPr fontId="21"/>
  </si>
  <si>
    <t>申請可能車両数</t>
    <rPh sb="0" eb="2">
      <t>シンセイ</t>
    </rPh>
    <rPh sb="2" eb="4">
      <t>カノウ</t>
    </rPh>
    <rPh sb="4" eb="7">
      <t>シャリョウスウ</t>
    </rPh>
    <phoneticPr fontId="21"/>
  </si>
  <si>
    <t>常勤専従</t>
    <rPh sb="0" eb="2">
      <t>ジョウキン</t>
    </rPh>
    <rPh sb="2" eb="4">
      <t>センジュウ</t>
    </rPh>
    <phoneticPr fontId="21"/>
  </si>
  <si>
    <t>－</t>
    <phoneticPr fontId="21"/>
  </si>
  <si>
    <t>常勤専従でない</t>
    <rPh sb="0" eb="2">
      <t>ジョウキン</t>
    </rPh>
    <rPh sb="2" eb="4">
      <t>センジュウ</t>
    </rPh>
    <phoneticPr fontId="21"/>
  </si>
  <si>
    <t>連番</t>
    <rPh sb="0" eb="2">
      <t>レンバン</t>
    </rPh>
    <phoneticPr fontId="21"/>
  </si>
  <si>
    <t>名前</t>
    <rPh sb="0" eb="2">
      <t>ナマエ</t>
    </rPh>
    <phoneticPr fontId="21"/>
  </si>
  <si>
    <t>勤務形態</t>
    <rPh sb="0" eb="2">
      <t>キンム</t>
    </rPh>
    <rPh sb="2" eb="4">
      <t>ケイタイ</t>
    </rPh>
    <phoneticPr fontId="21"/>
  </si>
  <si>
    <t>○月の勤務時間
（介護分として従事した時間に限る）</t>
    <rPh sb="1" eb="2">
      <t>ツキ</t>
    </rPh>
    <rPh sb="3" eb="5">
      <t>キンム</t>
    </rPh>
    <rPh sb="5" eb="7">
      <t>ジカン</t>
    </rPh>
    <rPh sb="9" eb="11">
      <t>カイゴ</t>
    </rPh>
    <rPh sb="11" eb="12">
      <t>ブン</t>
    </rPh>
    <rPh sb="15" eb="17">
      <t>ジュウジ</t>
    </rPh>
    <rPh sb="19" eb="21">
      <t>ジカン</t>
    </rPh>
    <rPh sb="22" eb="23">
      <t>カギ</t>
    </rPh>
    <phoneticPr fontId="21"/>
  </si>
  <si>
    <t>常勤換算計算のための勤務時間</t>
    <rPh sb="0" eb="2">
      <t>ジョウキン</t>
    </rPh>
    <rPh sb="2" eb="4">
      <t>カンサン</t>
    </rPh>
    <rPh sb="4" eb="6">
      <t>ケイサン</t>
    </rPh>
    <rPh sb="10" eb="12">
      <t>キンム</t>
    </rPh>
    <rPh sb="12" eb="14">
      <t>ジカン</t>
    </rPh>
    <phoneticPr fontId="21"/>
  </si>
  <si>
    <t>就業規則等で定められた、常勤職員が１週間に勤務すべき時間</t>
    <rPh sb="0" eb="2">
      <t>シュウギョウ</t>
    </rPh>
    <rPh sb="2" eb="4">
      <t>キソク</t>
    </rPh>
    <rPh sb="4" eb="5">
      <t>トウ</t>
    </rPh>
    <rPh sb="6" eb="7">
      <t>サダ</t>
    </rPh>
    <rPh sb="12" eb="14">
      <t>ジョウキン</t>
    </rPh>
    <rPh sb="14" eb="16">
      <t>ショクイン</t>
    </rPh>
    <rPh sb="18" eb="20">
      <t>シュウカン</t>
    </rPh>
    <rPh sb="21" eb="23">
      <t>キンム</t>
    </rPh>
    <rPh sb="26" eb="28">
      <t>ジカン</t>
    </rPh>
    <phoneticPr fontId="21"/>
  </si>
  <si>
    <t>時間</t>
    <rPh sb="0" eb="2">
      <t>ジカン</t>
    </rPh>
    <phoneticPr fontId="21"/>
  </si>
  <si>
    <t>/週</t>
    <rPh sb="1" eb="2">
      <t>シュウ</t>
    </rPh>
    <phoneticPr fontId="21"/>
  </si>
  <si>
    <t>↓</t>
    <phoneticPr fontId="21"/>
  </si>
  <si>
    <t>一日当たりの勤務時間</t>
    <rPh sb="0" eb="2">
      <t>イチニチ</t>
    </rPh>
    <rPh sb="2" eb="3">
      <t>ア</t>
    </rPh>
    <rPh sb="6" eb="8">
      <t>キンム</t>
    </rPh>
    <rPh sb="8" eb="10">
      <t>ジカン</t>
    </rPh>
    <phoneticPr fontId="21"/>
  </si>
  <si>
    <t>/日</t>
    <rPh sb="1" eb="2">
      <t>ニチ</t>
    </rPh>
    <phoneticPr fontId="21"/>
  </si>
  <si>
    <t>○月における常勤職員が勤務すべき日数</t>
    <rPh sb="1" eb="2">
      <t>ツキ</t>
    </rPh>
    <rPh sb="6" eb="8">
      <t>ジョウキン</t>
    </rPh>
    <rPh sb="8" eb="10">
      <t>ショクイン</t>
    </rPh>
    <rPh sb="11" eb="13">
      <t>キンム</t>
    </rPh>
    <rPh sb="16" eb="18">
      <t>ニッスウ</t>
    </rPh>
    <phoneticPr fontId="21"/>
  </si>
  <si>
    <t>日</t>
    <rPh sb="0" eb="1">
      <t>ニチ</t>
    </rPh>
    <phoneticPr fontId="21"/>
  </si>
  <si>
    <t>○月における常勤職員が勤務すべき時間</t>
    <rPh sb="1" eb="2">
      <t>ゲツ</t>
    </rPh>
    <rPh sb="6" eb="8">
      <t>ジョウキン</t>
    </rPh>
    <rPh sb="8" eb="10">
      <t>ショクイン</t>
    </rPh>
    <rPh sb="11" eb="13">
      <t>キンム</t>
    </rPh>
    <rPh sb="16" eb="18">
      <t>ジカン</t>
    </rPh>
    <phoneticPr fontId="21"/>
  </si>
  <si>
    <t>施設別個票Ｄ（別紙２Ｄ）　　区分Ⅱ施設　助成額算出票</t>
    <rPh sb="14" eb="16">
      <t>クブン</t>
    </rPh>
    <rPh sb="17" eb="19">
      <t>シセツ</t>
    </rPh>
    <rPh sb="20" eb="23">
      <t>ジョセイガク</t>
    </rPh>
    <rPh sb="23" eb="25">
      <t>サンシュツ</t>
    </rPh>
    <rPh sb="25" eb="26">
      <t>ヒョウ</t>
    </rPh>
    <phoneticPr fontId="21"/>
  </si>
  <si>
    <t>施設別個票C（別紙２C）　　区分Ⅰ施設　助成額算出票</t>
    <rPh sb="0" eb="2">
      <t>シセツ</t>
    </rPh>
    <rPh sb="2" eb="3">
      <t>ベツ</t>
    </rPh>
    <rPh sb="3" eb="5">
      <t>コヒョウ</t>
    </rPh>
    <rPh sb="7" eb="9">
      <t>ベッシ</t>
    </rPh>
    <rPh sb="14" eb="16">
      <t>クブン</t>
    </rPh>
    <rPh sb="17" eb="19">
      <t>シセツ</t>
    </rPh>
    <rPh sb="20" eb="23">
      <t>ジョセイガク</t>
    </rPh>
    <rPh sb="23" eb="25">
      <t>サンシュツ</t>
    </rPh>
    <rPh sb="25" eb="26">
      <t>ヒョウ</t>
    </rPh>
    <phoneticPr fontId="21"/>
  </si>
  <si>
    <t>　（３）（訪問系の医療系サービスみなし指定事業所に限る）常勤換算表（別紙３）</t>
    <rPh sb="5" eb="8">
      <t>ホウモンケイ</t>
    </rPh>
    <rPh sb="9" eb="11">
      <t>イリョウ</t>
    </rPh>
    <rPh sb="11" eb="12">
      <t>ケイ</t>
    </rPh>
    <rPh sb="19" eb="21">
      <t>シテイ</t>
    </rPh>
    <rPh sb="21" eb="24">
      <t>ジギョウショ</t>
    </rPh>
    <rPh sb="25" eb="26">
      <t>カギ</t>
    </rPh>
    <rPh sb="28" eb="30">
      <t>ジョウキン</t>
    </rPh>
    <rPh sb="30" eb="32">
      <t>カンサン</t>
    </rPh>
    <rPh sb="32" eb="33">
      <t>ヒョウ</t>
    </rPh>
    <rPh sb="34" eb="36">
      <t>ベッシ</t>
    </rPh>
    <phoneticPr fontId="5"/>
  </si>
  <si>
    <t>　（４）口座振込依頼書（振込口座の通帳の写しを含む）（別紙４）</t>
    <rPh sb="4" eb="6">
      <t>コウザ</t>
    </rPh>
    <rPh sb="6" eb="8">
      <t>フリコミ</t>
    </rPh>
    <rPh sb="8" eb="11">
      <t>イライショ</t>
    </rPh>
    <rPh sb="12" eb="16">
      <t>フリコミコウザ</t>
    </rPh>
    <rPh sb="17" eb="19">
      <t>ツウチョウ</t>
    </rPh>
    <rPh sb="20" eb="21">
      <t>ウツ</t>
    </rPh>
    <rPh sb="23" eb="24">
      <t>フク</t>
    </rPh>
    <rPh sb="27" eb="29">
      <t>ベッシ</t>
    </rPh>
    <phoneticPr fontId="5"/>
  </si>
  <si>
    <t>重度訪問介護事業所</t>
    <rPh sb="0" eb="2">
      <t>ジュウド</t>
    </rPh>
    <rPh sb="2" eb="4">
      <t>ホウモン</t>
    </rPh>
    <rPh sb="4" eb="6">
      <t>カイゴ</t>
    </rPh>
    <rPh sb="6" eb="9">
      <t>ジギョウショ</t>
    </rPh>
    <phoneticPr fontId="19"/>
  </si>
  <si>
    <t>同行援護事業所</t>
    <rPh sb="0" eb="2">
      <t>ドウコウ</t>
    </rPh>
    <rPh sb="2" eb="4">
      <t>エンゴ</t>
    </rPh>
    <rPh sb="4" eb="7">
      <t>ジギョウショ</t>
    </rPh>
    <phoneticPr fontId="5"/>
  </si>
  <si>
    <t>行動援護事業所</t>
    <rPh sb="0" eb="2">
      <t>コウドウ</t>
    </rPh>
    <rPh sb="2" eb="4">
      <t>エンゴ</t>
    </rPh>
    <rPh sb="4" eb="7">
      <t>ジギョウショ</t>
    </rPh>
    <phoneticPr fontId="5"/>
  </si>
  <si>
    <t>居宅訪問型児童発達支援事業所</t>
    <rPh sb="0" eb="2">
      <t>キョタク</t>
    </rPh>
    <rPh sb="2" eb="5">
      <t>ホウモンガタ</t>
    </rPh>
    <rPh sb="5" eb="7">
      <t>ジドウ</t>
    </rPh>
    <rPh sb="7" eb="9">
      <t>ハッタツ</t>
    </rPh>
    <rPh sb="9" eb="11">
      <t>シエン</t>
    </rPh>
    <rPh sb="11" eb="14">
      <t>ジギョウショ</t>
    </rPh>
    <phoneticPr fontId="5"/>
  </si>
  <si>
    <t>保育所等訪問支援事業所</t>
    <rPh sb="0" eb="3">
      <t>ホイクショ</t>
    </rPh>
    <rPh sb="3" eb="4">
      <t>トウ</t>
    </rPh>
    <rPh sb="4" eb="6">
      <t>ホウモン</t>
    </rPh>
    <rPh sb="6" eb="8">
      <t>シエン</t>
    </rPh>
    <rPh sb="8" eb="11">
      <t>ジギョウショ</t>
    </rPh>
    <phoneticPr fontId="5"/>
  </si>
  <si>
    <t>計画相談支援事業所</t>
    <rPh sb="0" eb="2">
      <t>ケイカク</t>
    </rPh>
    <rPh sb="2" eb="4">
      <t>ソウダン</t>
    </rPh>
    <rPh sb="4" eb="6">
      <t>シエン</t>
    </rPh>
    <rPh sb="6" eb="9">
      <t>ジギョウショ</t>
    </rPh>
    <phoneticPr fontId="5"/>
  </si>
  <si>
    <t>障害児相談支援事業所</t>
    <rPh sb="0" eb="3">
      <t>ショウガイジ</t>
    </rPh>
    <rPh sb="3" eb="5">
      <t>ソウダン</t>
    </rPh>
    <rPh sb="5" eb="7">
      <t>シエン</t>
    </rPh>
    <rPh sb="7" eb="10">
      <t>ジギョウショ</t>
    </rPh>
    <phoneticPr fontId="5"/>
  </si>
  <si>
    <t>地域移行支援事業所</t>
    <rPh sb="0" eb="2">
      <t>チイキ</t>
    </rPh>
    <rPh sb="2" eb="4">
      <t>イコウ</t>
    </rPh>
    <rPh sb="4" eb="6">
      <t>シエン</t>
    </rPh>
    <rPh sb="6" eb="9">
      <t>ジギョウショ</t>
    </rPh>
    <phoneticPr fontId="5"/>
  </si>
  <si>
    <t>自立生活援助事業所</t>
    <rPh sb="0" eb="2">
      <t>ジリツ</t>
    </rPh>
    <rPh sb="2" eb="4">
      <t>セイカツ</t>
    </rPh>
    <rPh sb="4" eb="6">
      <t>エンジョ</t>
    </rPh>
    <rPh sb="6" eb="9">
      <t>ジギョウショ</t>
    </rPh>
    <phoneticPr fontId="5"/>
  </si>
  <si>
    <t>訪問系（障害福祉）</t>
    <rPh sb="0" eb="2">
      <t>ホウモン</t>
    </rPh>
    <rPh sb="2" eb="3">
      <t>ケイ</t>
    </rPh>
    <rPh sb="4" eb="6">
      <t>ショウガイ</t>
    </rPh>
    <rPh sb="6" eb="8">
      <t>フクシ</t>
    </rPh>
    <phoneticPr fontId="5"/>
  </si>
  <si>
    <t>訪問系（介護）</t>
    <rPh sb="0" eb="2">
      <t>ホウモン</t>
    </rPh>
    <rPh sb="2" eb="3">
      <t>ケイ</t>
    </rPh>
    <rPh sb="4" eb="6">
      <t>カイゴ</t>
    </rPh>
    <phoneticPr fontId="5"/>
  </si>
  <si>
    <t>居宅介護事業所</t>
    <rPh sb="0" eb="2">
      <t>キョタク</t>
    </rPh>
    <rPh sb="2" eb="4">
      <t>カイゴ</t>
    </rPh>
    <rPh sb="4" eb="7">
      <t>ジギョウショ</t>
    </rPh>
    <phoneticPr fontId="19"/>
  </si>
  <si>
    <t>居宅介護事業所</t>
    <rPh sb="0" eb="2">
      <t>キョタク</t>
    </rPh>
    <rPh sb="4" eb="7">
      <t>ジギョウショ</t>
    </rPh>
    <phoneticPr fontId="3"/>
  </si>
  <si>
    <t>重度訪問介護事業所</t>
    <rPh sb="0" eb="2">
      <t>ジュウド</t>
    </rPh>
    <rPh sb="2" eb="4">
      <t>ホウモン</t>
    </rPh>
    <rPh sb="4" eb="6">
      <t>カイゴ</t>
    </rPh>
    <rPh sb="6" eb="9">
      <t>ジギョウショ</t>
    </rPh>
    <phoneticPr fontId="3"/>
  </si>
  <si>
    <t>同行援護事業所</t>
    <rPh sb="0" eb="2">
      <t>ドウコウ</t>
    </rPh>
    <rPh sb="2" eb="4">
      <t>エンゴ</t>
    </rPh>
    <rPh sb="4" eb="7">
      <t>ジギョウショ</t>
    </rPh>
    <phoneticPr fontId="3"/>
  </si>
  <si>
    <t>行動援護事業所</t>
    <rPh sb="0" eb="2">
      <t>コウドウ</t>
    </rPh>
    <rPh sb="2" eb="4">
      <t>エンゴ</t>
    </rPh>
    <rPh sb="4" eb="7">
      <t>ジギョウショ</t>
    </rPh>
    <phoneticPr fontId="3"/>
  </si>
  <si>
    <t>自立生活援助事業所</t>
    <rPh sb="0" eb="2">
      <t>ジリツ</t>
    </rPh>
    <rPh sb="2" eb="4">
      <t>セイカツ</t>
    </rPh>
    <rPh sb="4" eb="6">
      <t>エンジョ</t>
    </rPh>
    <rPh sb="6" eb="9">
      <t>ジギョウショ</t>
    </rPh>
    <phoneticPr fontId="3"/>
  </si>
  <si>
    <t>居宅訪問型児童発達支援事業所</t>
    <rPh sb="0" eb="2">
      <t>キョタク</t>
    </rPh>
    <rPh sb="2" eb="5">
      <t>ホウモンガタ</t>
    </rPh>
    <rPh sb="5" eb="7">
      <t>ジドウ</t>
    </rPh>
    <rPh sb="7" eb="9">
      <t>ハッタツ</t>
    </rPh>
    <rPh sb="9" eb="11">
      <t>シエン</t>
    </rPh>
    <rPh sb="11" eb="14">
      <t>ジギョウショ</t>
    </rPh>
    <phoneticPr fontId="3"/>
  </si>
  <si>
    <t>保育所等訪問支援事業所</t>
    <rPh sb="0" eb="3">
      <t>ホイクショ</t>
    </rPh>
    <rPh sb="3" eb="4">
      <t>トウ</t>
    </rPh>
    <rPh sb="4" eb="6">
      <t>ホウモン</t>
    </rPh>
    <rPh sb="6" eb="8">
      <t>シエン</t>
    </rPh>
    <rPh sb="8" eb="11">
      <t>ジギョウショ</t>
    </rPh>
    <phoneticPr fontId="3"/>
  </si>
  <si>
    <t>（障害福祉）
相談系</t>
    <rPh sb="1" eb="3">
      <t>ショウガイ</t>
    </rPh>
    <rPh sb="3" eb="5">
      <t>フクシ</t>
    </rPh>
    <rPh sb="7" eb="10">
      <t>ソウダンケイ</t>
    </rPh>
    <phoneticPr fontId="5"/>
  </si>
  <si>
    <t>計画相談支援事業所</t>
    <rPh sb="0" eb="2">
      <t>ケイカク</t>
    </rPh>
    <rPh sb="2" eb="4">
      <t>ソウダン</t>
    </rPh>
    <rPh sb="4" eb="6">
      <t>シエン</t>
    </rPh>
    <rPh sb="6" eb="9">
      <t>ジギョウショ</t>
    </rPh>
    <phoneticPr fontId="3"/>
  </si>
  <si>
    <t>障害児相談支援事業所</t>
    <rPh sb="0" eb="3">
      <t>ショウガイジ</t>
    </rPh>
    <rPh sb="3" eb="5">
      <t>ソウダン</t>
    </rPh>
    <rPh sb="5" eb="7">
      <t>シエン</t>
    </rPh>
    <rPh sb="7" eb="10">
      <t>ジギョウショ</t>
    </rPh>
    <phoneticPr fontId="3"/>
  </si>
  <si>
    <t>地域移行支援事業所</t>
    <rPh sb="0" eb="2">
      <t>チイキ</t>
    </rPh>
    <rPh sb="2" eb="4">
      <t>イコウ</t>
    </rPh>
    <rPh sb="4" eb="6">
      <t>シエン</t>
    </rPh>
    <rPh sb="6" eb="9">
      <t>ジギョウショ</t>
    </rPh>
    <phoneticPr fontId="3"/>
  </si>
  <si>
    <t>地域定着支援事業所</t>
    <rPh sb="0" eb="2">
      <t>チイキ</t>
    </rPh>
    <rPh sb="2" eb="4">
      <t>テイチャク</t>
    </rPh>
    <rPh sb="4" eb="6">
      <t>シエン</t>
    </rPh>
    <rPh sb="6" eb="9">
      <t>ジギョウショ</t>
    </rPh>
    <phoneticPr fontId="3"/>
  </si>
  <si>
    <t>訪問系
（訪問系及び相談系の障害福祉サービス事業所を含む）</t>
    <rPh sb="0" eb="3">
      <t>ホウモンケイ</t>
    </rPh>
    <rPh sb="5" eb="8">
      <t>ホウモンケイ</t>
    </rPh>
    <rPh sb="8" eb="9">
      <t>オヨ</t>
    </rPh>
    <rPh sb="10" eb="12">
      <t>ソウダン</t>
    </rPh>
    <rPh sb="26" eb="27">
      <t>フク</t>
    </rPh>
    <phoneticPr fontId="5"/>
  </si>
  <si>
    <t>個票B</t>
    <rPh sb="0" eb="2">
      <t>コヒョウ</t>
    </rPh>
    <phoneticPr fontId="5"/>
  </si>
  <si>
    <t>各事業所から回収した個票等の入力内容を確認</t>
    <rPh sb="0" eb="1">
      <t>カク</t>
    </rPh>
    <rPh sb="1" eb="4">
      <t>ジギョウショ</t>
    </rPh>
    <rPh sb="6" eb="8">
      <t>カイシュウ</t>
    </rPh>
    <rPh sb="10" eb="12">
      <t>コヒョウ</t>
    </rPh>
    <rPh sb="12" eb="13">
      <t>トウ</t>
    </rPh>
    <rPh sb="14" eb="16">
      <t>ニュウリョク</t>
    </rPh>
    <rPh sb="16" eb="18">
      <t>ナイヨウ</t>
    </rPh>
    <rPh sb="19" eb="21">
      <t>カクニン</t>
    </rPh>
    <phoneticPr fontId="5"/>
  </si>
  <si>
    <t>（訪問系における医療系サービスのみなし指定事業所が申請する場合に作成）</t>
    <rPh sb="25" eb="27">
      <t>シンセイ</t>
    </rPh>
    <rPh sb="29" eb="31">
      <t>バアイ</t>
    </rPh>
    <rPh sb="32" eb="34">
      <t>サクセイ</t>
    </rPh>
    <phoneticPr fontId="5"/>
  </si>
  <si>
    <t>申請額
（助成額）</t>
    <rPh sb="0" eb="3">
      <t>シンセイガク</t>
    </rPh>
    <rPh sb="5" eb="8">
      <t>ジョセイガク</t>
    </rPh>
    <phoneticPr fontId="5"/>
  </si>
  <si>
    <t>基準月</t>
    <rPh sb="0" eb="2">
      <t>キジュン</t>
    </rPh>
    <rPh sb="2" eb="3">
      <t>ツキ</t>
    </rPh>
    <phoneticPr fontId="5"/>
  </si>
  <si>
    <t>審査結果（県が記載）</t>
    <rPh sb="0" eb="2">
      <t>シンサ</t>
    </rPh>
    <rPh sb="2" eb="4">
      <t>ケッカ</t>
    </rPh>
    <rPh sb="5" eb="6">
      <t>ケン</t>
    </rPh>
    <rPh sb="7" eb="9">
      <t>キサイ</t>
    </rPh>
    <phoneticPr fontId="19"/>
  </si>
  <si>
    <t>可</t>
    <rPh sb="0" eb="1">
      <t>カ</t>
    </rPh>
    <phoneticPr fontId="5"/>
  </si>
  <si>
    <t>（２）所得第１から第３段階までの平均利用人数平均利用人数の算出</t>
    <rPh sb="22" eb="24">
      <t>ヘイキン</t>
    </rPh>
    <rPh sb="24" eb="26">
      <t>リヨウ</t>
    </rPh>
    <rPh sb="26" eb="28">
      <t>ニンズウ</t>
    </rPh>
    <rPh sb="29" eb="31">
      <t>サンシュツ</t>
    </rPh>
    <phoneticPr fontId="21"/>
  </si>
  <si>
    <t>事業所所在地</t>
    <rPh sb="0" eb="3">
      <t>ジギョウショ</t>
    </rPh>
    <rPh sb="3" eb="6">
      <t>ショザイチ</t>
    </rPh>
    <phoneticPr fontId="21"/>
  </si>
  <si>
    <t>令和５年度宮城県高齢者施設エネルギー価格高騰対策事業補助金</t>
    <rPh sb="0" eb="2">
      <t>レイワ</t>
    </rPh>
    <rPh sb="3" eb="5">
      <t>ネンド</t>
    </rPh>
    <rPh sb="5" eb="7">
      <t>ミヤギ</t>
    </rPh>
    <rPh sb="7" eb="8">
      <t>ケン</t>
    </rPh>
    <rPh sb="8" eb="11">
      <t>コウレイシャ</t>
    </rPh>
    <rPh sb="11" eb="13">
      <t>シセツ</t>
    </rPh>
    <rPh sb="18" eb="20">
      <t>カカク</t>
    </rPh>
    <rPh sb="20" eb="22">
      <t>コウトウ</t>
    </rPh>
    <rPh sb="22" eb="24">
      <t>タイサク</t>
    </rPh>
    <rPh sb="24" eb="26">
      <t>ジギョウ</t>
    </rPh>
    <rPh sb="26" eb="29">
      <t>ホジョキン</t>
    </rPh>
    <phoneticPr fontId="5"/>
  </si>
  <si>
    <t>※以下、「訪問系」には訪問系及び相談系の障害福祉サービス事業所を含みます。</t>
    <rPh sb="1" eb="3">
      <t>イカ</t>
    </rPh>
    <rPh sb="5" eb="7">
      <t>ホウモン</t>
    </rPh>
    <rPh sb="7" eb="8">
      <t>ケイ</t>
    </rPh>
    <rPh sb="11" eb="14">
      <t>ホウモンケイ</t>
    </rPh>
    <rPh sb="14" eb="15">
      <t>オヨ</t>
    </rPh>
    <rPh sb="16" eb="19">
      <t>ソウダンケイ</t>
    </rPh>
    <rPh sb="20" eb="22">
      <t>ショウガイ</t>
    </rPh>
    <rPh sb="22" eb="24">
      <t>フクシ</t>
    </rPh>
    <rPh sb="28" eb="31">
      <t>ジギョウショ</t>
    </rPh>
    <rPh sb="32" eb="33">
      <t>フク</t>
    </rPh>
    <phoneticPr fontId="5"/>
  </si>
  <si>
    <t>本Excelを各事業所に配布し、個票分類表に応じて、訪問系以外の場合は「個票Ａ●」又は「個票Ｃ●」又は「個票Ｄ●」、訪問系の場合は「個票Ｂ」及び「申請額一覧Ｂ」のシート（着色セル部分）を記入するように依頼
※医療系サービスのみなし指定事業所については、別紙３（「常勤換算表」）も作成を依頼。</t>
    <rPh sb="0" eb="1">
      <t>ホン</t>
    </rPh>
    <rPh sb="7" eb="8">
      <t>カク</t>
    </rPh>
    <rPh sb="8" eb="11">
      <t>ジギョウショ</t>
    </rPh>
    <rPh sb="12" eb="14">
      <t>ハイフ</t>
    </rPh>
    <rPh sb="16" eb="18">
      <t>コヒョウ</t>
    </rPh>
    <rPh sb="18" eb="21">
      <t>ブンルイヒョウ</t>
    </rPh>
    <rPh sb="22" eb="23">
      <t>オウ</t>
    </rPh>
    <rPh sb="26" eb="29">
      <t>ホウモンケイ</t>
    </rPh>
    <rPh sb="29" eb="31">
      <t>イガイ</t>
    </rPh>
    <rPh sb="32" eb="34">
      <t>バアイ</t>
    </rPh>
    <rPh sb="36" eb="38">
      <t>コヒョウ</t>
    </rPh>
    <rPh sb="41" eb="42">
      <t>マタ</t>
    </rPh>
    <rPh sb="44" eb="46">
      <t>コヒョウ</t>
    </rPh>
    <rPh sb="49" eb="50">
      <t>マタ</t>
    </rPh>
    <rPh sb="52" eb="54">
      <t>コヒョウ</t>
    </rPh>
    <rPh sb="58" eb="61">
      <t>ホウモンケイ</t>
    </rPh>
    <rPh sb="62" eb="64">
      <t>バアイ</t>
    </rPh>
    <rPh sb="66" eb="68">
      <t>コヒョウ</t>
    </rPh>
    <rPh sb="70" eb="71">
      <t>オヨ</t>
    </rPh>
    <rPh sb="73" eb="76">
      <t>シンセイガク</t>
    </rPh>
    <rPh sb="76" eb="78">
      <t>イチラン</t>
    </rPh>
    <rPh sb="85" eb="87">
      <t>チャクショク</t>
    </rPh>
    <rPh sb="89" eb="91">
      <t>ブブン</t>
    </rPh>
    <rPh sb="93" eb="95">
      <t>キニュウ</t>
    </rPh>
    <rPh sb="100" eb="102">
      <t>イライ</t>
    </rPh>
    <rPh sb="139" eb="141">
      <t>サクセイ</t>
    </rPh>
    <rPh sb="142" eb="144">
      <t>イライ</t>
    </rPh>
    <phoneticPr fontId="5"/>
  </si>
  <si>
    <t>個票等の必要箇所（着色セル）を入力し、法人本部へ返送</t>
    <rPh sb="0" eb="2">
      <t>コヒョウ</t>
    </rPh>
    <rPh sb="2" eb="3">
      <t>トウ</t>
    </rPh>
    <rPh sb="4" eb="8">
      <t>ヒツヨウカショ</t>
    </rPh>
    <rPh sb="9" eb="11">
      <t>チャクショク</t>
    </rPh>
    <rPh sb="15" eb="17">
      <t>ニュウリョク</t>
    </rPh>
    <rPh sb="19" eb="21">
      <t>ホウジン</t>
    </rPh>
    <rPh sb="21" eb="23">
      <t>ホンブ</t>
    </rPh>
    <rPh sb="24" eb="26">
      <t>ヘンソウ</t>
    </rPh>
    <phoneticPr fontId="5"/>
  </si>
  <si>
    <t>・訪問系以外の場合
各事業所の個票のシート名を「個票Ａ●」「個票Ｃ●」「個票Ｄ●」（●は１からの通し番号、全角）に修正し、一つのExcelファイルに集約
※１事業所しか申請しない場合でも、必ず「個票Ａ１」「個票Ｃ１」「個票Ｄ１」のように数字を入力してください。（個票Ａについては、シート名に数字を入力することで「申請額一覧Ａ」に自動で入力されるように設定しているため）
・訪問系の場合
各事業所から提出のあった「個票Ｂ」及び「申請額一覧Ｂ」の情報を、それぞれ１枚のシートにまとめる（個票に入力した内容は、「開設年月日」「基準月」「所在地」「休止期間（年月日）」「調整率」以外の項目は自動で一覧に入力されるようになっています。）</t>
    <rPh sb="1" eb="4">
      <t>ホウモンケイ</t>
    </rPh>
    <rPh sb="4" eb="6">
      <t>イガイ</t>
    </rPh>
    <rPh sb="7" eb="9">
      <t>バアイ</t>
    </rPh>
    <rPh sb="10" eb="11">
      <t>カク</t>
    </rPh>
    <rPh sb="11" eb="14">
      <t>ジギョウショ</t>
    </rPh>
    <rPh sb="15" eb="17">
      <t>コヒョウ</t>
    </rPh>
    <rPh sb="21" eb="22">
      <t>メイ</t>
    </rPh>
    <rPh sb="24" eb="26">
      <t>コヒョウ</t>
    </rPh>
    <rPh sb="30" eb="32">
      <t>コヒョウ</t>
    </rPh>
    <rPh sb="36" eb="38">
      <t>コヒョウ</t>
    </rPh>
    <rPh sb="48" eb="49">
      <t>トオ</t>
    </rPh>
    <rPh sb="50" eb="52">
      <t>バンゴウ</t>
    </rPh>
    <rPh sb="53" eb="55">
      <t>ゼンカク</t>
    </rPh>
    <rPh sb="57" eb="59">
      <t>シュウセイ</t>
    </rPh>
    <rPh sb="61" eb="62">
      <t>ヒト</t>
    </rPh>
    <rPh sb="74" eb="76">
      <t>シュウヤク</t>
    </rPh>
    <rPh sb="79" eb="82">
      <t>ジギョウショ</t>
    </rPh>
    <rPh sb="84" eb="86">
      <t>シンセイ</t>
    </rPh>
    <rPh sb="89" eb="91">
      <t>バアイ</t>
    </rPh>
    <rPh sb="94" eb="95">
      <t>カナラ</t>
    </rPh>
    <rPh sb="97" eb="99">
      <t>コヒョウ</t>
    </rPh>
    <rPh sb="103" eb="105">
      <t>コヒョウ</t>
    </rPh>
    <rPh sb="109" eb="111">
      <t>コヒョウ</t>
    </rPh>
    <rPh sb="118" eb="120">
      <t>スウジ</t>
    </rPh>
    <rPh sb="121" eb="123">
      <t>ニュウリョク</t>
    </rPh>
    <rPh sb="131" eb="133">
      <t>コヒョウ</t>
    </rPh>
    <rPh sb="143" eb="144">
      <t>メイ</t>
    </rPh>
    <rPh sb="145" eb="147">
      <t>スウジ</t>
    </rPh>
    <rPh sb="148" eb="150">
      <t>ニュウリョク</t>
    </rPh>
    <rPh sb="156" eb="158">
      <t>シンセイ</t>
    </rPh>
    <rPh sb="158" eb="159">
      <t>ガク</t>
    </rPh>
    <rPh sb="159" eb="161">
      <t>イチラン</t>
    </rPh>
    <rPh sb="164" eb="166">
      <t>ジドウ</t>
    </rPh>
    <rPh sb="167" eb="169">
      <t>ニュウリョク</t>
    </rPh>
    <rPh sb="175" eb="177">
      <t>セッテイ</t>
    </rPh>
    <rPh sb="231" eb="232">
      <t>マイ</t>
    </rPh>
    <rPh sb="242" eb="244">
      <t>コヒョウ</t>
    </rPh>
    <rPh sb="245" eb="247">
      <t>ニュウリョク</t>
    </rPh>
    <rPh sb="249" eb="251">
      <t>ナイヨウ</t>
    </rPh>
    <rPh sb="286" eb="288">
      <t>イガイ</t>
    </rPh>
    <rPh sb="289" eb="291">
      <t>コウモク</t>
    </rPh>
    <rPh sb="292" eb="294">
      <t>ジドウ</t>
    </rPh>
    <rPh sb="295" eb="297">
      <t>イチラン</t>
    </rPh>
    <rPh sb="298" eb="300">
      <t>ニュウリョク</t>
    </rPh>
    <phoneticPr fontId="5"/>
  </si>
  <si>
    <t>（訪問系以外の場合）「申請額一覧Ａ」に「個票Ａ●」の全事業所分が正しく反映されているか確認するとともに、「個票Ｃ●」及び「個票Ｄ●」の内容を「申請額一覧Ａ」に入力する</t>
    <rPh sb="1" eb="4">
      <t>ホウモンケイ</t>
    </rPh>
    <rPh sb="4" eb="6">
      <t>イガイ</t>
    </rPh>
    <rPh sb="7" eb="9">
      <t>バアイ</t>
    </rPh>
    <rPh sb="11" eb="14">
      <t>シンセイガク</t>
    </rPh>
    <rPh sb="14" eb="16">
      <t>イチラン</t>
    </rPh>
    <rPh sb="20" eb="22">
      <t>コヒョウ</t>
    </rPh>
    <rPh sb="26" eb="30">
      <t>ゼンジギョウショ</t>
    </rPh>
    <rPh sb="30" eb="31">
      <t>ブン</t>
    </rPh>
    <rPh sb="32" eb="33">
      <t>タダ</t>
    </rPh>
    <rPh sb="35" eb="37">
      <t>ハンエイ</t>
    </rPh>
    <rPh sb="43" eb="45">
      <t>カクニン</t>
    </rPh>
    <rPh sb="53" eb="55">
      <t>コヒョウ</t>
    </rPh>
    <rPh sb="58" eb="59">
      <t>オヨ</t>
    </rPh>
    <rPh sb="61" eb="63">
      <t>コヒョウ</t>
    </rPh>
    <rPh sb="67" eb="69">
      <t>ナイヨウ</t>
    </rPh>
    <rPh sb="71" eb="74">
      <t>シンセイガク</t>
    </rPh>
    <rPh sb="74" eb="76">
      <t>イチラン</t>
    </rPh>
    <rPh sb="79" eb="81">
      <t>ニュウリョク</t>
    </rPh>
    <phoneticPr fontId="5"/>
  </si>
  <si>
    <t>入所系、短期入所系、複合系、通所系</t>
    <rPh sb="0" eb="3">
      <t>ニュウショケイ</t>
    </rPh>
    <rPh sb="4" eb="6">
      <t>タンキ</t>
    </rPh>
    <rPh sb="6" eb="9">
      <t>ニュウショケイ</t>
    </rPh>
    <rPh sb="10" eb="13">
      <t>フクゴウケイ</t>
    </rPh>
    <rPh sb="14" eb="17">
      <t>ツウショケイ</t>
    </rPh>
    <phoneticPr fontId="5"/>
  </si>
  <si>
    <t>※申請額一覧B「開設年月日」「所在地」「休止期間（年月日）」「調整率」も記入。
また、医療系サービスのみなし指定事業所については、別紙３（「常勤換算表」）も提出。</t>
    <rPh sb="43" eb="45">
      <t>イリョウ</t>
    </rPh>
    <rPh sb="78" eb="80">
      <t>テイシュツ</t>
    </rPh>
    <phoneticPr fontId="5"/>
  </si>
  <si>
    <t>令和５年度宮城県高齢者施設エネルギー価格高騰対策事業補助金交付申請書兼実績報告書</t>
    <rPh sb="0" eb="2">
      <t>レイワ</t>
    </rPh>
    <rPh sb="3" eb="5">
      <t>ネンド</t>
    </rPh>
    <rPh sb="5" eb="7">
      <t>ミヤギ</t>
    </rPh>
    <rPh sb="7" eb="8">
      <t>ケン</t>
    </rPh>
    <rPh sb="8" eb="11">
      <t>コウレイシャ</t>
    </rPh>
    <rPh sb="11" eb="13">
      <t>シセツ</t>
    </rPh>
    <rPh sb="18" eb="20">
      <t>カカク</t>
    </rPh>
    <rPh sb="20" eb="22">
      <t>コウトウ</t>
    </rPh>
    <rPh sb="22" eb="24">
      <t>タイサク</t>
    </rPh>
    <rPh sb="24" eb="26">
      <t>ジギョウ</t>
    </rPh>
    <rPh sb="26" eb="29">
      <t>ホジョキン</t>
    </rPh>
    <rPh sb="29" eb="31">
      <t>コウフ</t>
    </rPh>
    <rPh sb="31" eb="34">
      <t>シンセイショ</t>
    </rPh>
    <rPh sb="34" eb="35">
      <t>ケン</t>
    </rPh>
    <rPh sb="35" eb="37">
      <t>ジッセキ</t>
    </rPh>
    <rPh sb="37" eb="40">
      <t>ホウコクショ</t>
    </rPh>
    <phoneticPr fontId="5"/>
  </si>
  <si>
    <t>　標記について、次のとおり申請します。
　なお、補助金の交付決定を受けた際には、この申請をもって補助金等交付規則（昭和５１年宮城県規則第３６号）第１２条第１項による実績報告書といたします。</t>
    <rPh sb="1" eb="3">
      <t>ヒョウキ</t>
    </rPh>
    <rPh sb="8" eb="9">
      <t>ツギ</t>
    </rPh>
    <rPh sb="13" eb="15">
      <t>シンセイ</t>
    </rPh>
    <rPh sb="57" eb="59">
      <t>ショウワ</t>
    </rPh>
    <rPh sb="61" eb="62">
      <t>ネン</t>
    </rPh>
    <rPh sb="62" eb="65">
      <t>ミヤギケン</t>
    </rPh>
    <rPh sb="67" eb="68">
      <t>ダイ</t>
    </rPh>
    <rPh sb="70" eb="71">
      <t>ゴウ</t>
    </rPh>
    <phoneticPr fontId="5"/>
  </si>
  <si>
    <t>　この補助金と対象経費を重複して、他の助成金を受けていない。
 　（もし受けている場合は、収支状況報告書にその内容を正しく記載すること。）</t>
    <rPh sb="3" eb="6">
      <t>ホジョキン</t>
    </rPh>
    <rPh sb="36" eb="37">
      <t>ウ</t>
    </rPh>
    <rPh sb="41" eb="43">
      <t>バアイ</t>
    </rPh>
    <rPh sb="45" eb="47">
      <t>シュウシ</t>
    </rPh>
    <rPh sb="47" eb="49">
      <t>ジョウキョウ</t>
    </rPh>
    <rPh sb="49" eb="52">
      <t>ホウコクショ</t>
    </rPh>
    <rPh sb="55" eb="57">
      <t>ナイヨウ</t>
    </rPh>
    <rPh sb="58" eb="59">
      <t>タダ</t>
    </rPh>
    <rPh sb="61" eb="63">
      <t>キサイ</t>
    </rPh>
    <phoneticPr fontId="5"/>
  </si>
  <si>
    <t>　上記の誓約事項に違反した場合は、補助金の返還があり得ることを理解している。</t>
    <rPh sb="1" eb="3">
      <t>ジョウキ</t>
    </rPh>
    <rPh sb="4" eb="6">
      <t>セイヤク</t>
    </rPh>
    <rPh sb="6" eb="8">
      <t>ジコウ</t>
    </rPh>
    <rPh sb="9" eb="11">
      <t>イハン</t>
    </rPh>
    <rPh sb="13" eb="15">
      <t>バアイ</t>
    </rPh>
    <rPh sb="17" eb="20">
      <t>ホジョキン</t>
    </rPh>
    <rPh sb="21" eb="23">
      <t>ヘンカン</t>
    </rPh>
    <rPh sb="26" eb="27">
      <t>エ</t>
    </rPh>
    <rPh sb="31" eb="33">
      <t>リカイ</t>
    </rPh>
    <phoneticPr fontId="5"/>
  </si>
  <si>
    <t>　この補助金は、施設の光熱費、燃油購入費及び食材購入費又は利用者の訪問等に使用する車両に係るガソリン及び軽油購入費に充てる。</t>
    <rPh sb="3" eb="6">
      <t>ホジョキン</t>
    </rPh>
    <rPh sb="8" eb="10">
      <t>シセツ</t>
    </rPh>
    <rPh sb="11" eb="14">
      <t>コウネツヒ</t>
    </rPh>
    <rPh sb="15" eb="17">
      <t>ネンユ</t>
    </rPh>
    <rPh sb="17" eb="20">
      <t>コウニュウヒ</t>
    </rPh>
    <rPh sb="20" eb="21">
      <t>オヨ</t>
    </rPh>
    <rPh sb="22" eb="24">
      <t>ショクザイ</t>
    </rPh>
    <rPh sb="24" eb="27">
      <t>コウニュウヒ</t>
    </rPh>
    <rPh sb="27" eb="28">
      <t>マタ</t>
    </rPh>
    <rPh sb="29" eb="32">
      <t>リヨウシャ</t>
    </rPh>
    <rPh sb="33" eb="35">
      <t>ホウモン</t>
    </rPh>
    <rPh sb="35" eb="36">
      <t>トウ</t>
    </rPh>
    <rPh sb="37" eb="39">
      <t>シヨウ</t>
    </rPh>
    <rPh sb="41" eb="43">
      <t>シャリョウ</t>
    </rPh>
    <rPh sb="44" eb="45">
      <t>カカ</t>
    </rPh>
    <rPh sb="50" eb="51">
      <t>オヨ</t>
    </rPh>
    <rPh sb="52" eb="54">
      <t>ケイユ</t>
    </rPh>
    <rPh sb="54" eb="57">
      <t>コウニュウヒ</t>
    </rPh>
    <rPh sb="58" eb="59">
      <t>ア</t>
    </rPh>
    <phoneticPr fontId="5"/>
  </si>
  <si>
    <t>〇休止期間（令和５年度中に休止した期間があれば記載してください。なお、ここでいう「休止期間」とは、届出があった期間を指します。）</t>
    <rPh sb="1" eb="3">
      <t>キュウシ</t>
    </rPh>
    <rPh sb="3" eb="5">
      <t>キカン</t>
    </rPh>
    <rPh sb="6" eb="8">
      <t>レイワ</t>
    </rPh>
    <rPh sb="9" eb="11">
      <t>ネンド</t>
    </rPh>
    <rPh sb="11" eb="12">
      <t>チュウ</t>
    </rPh>
    <rPh sb="13" eb="15">
      <t>キュウシ</t>
    </rPh>
    <rPh sb="17" eb="19">
      <t>キカン</t>
    </rPh>
    <rPh sb="23" eb="25">
      <t>キサイ</t>
    </rPh>
    <rPh sb="41" eb="43">
      <t>キュウシ</t>
    </rPh>
    <rPh sb="43" eb="45">
      <t>キカン</t>
    </rPh>
    <rPh sb="49" eb="50">
      <t>トド</t>
    </rPh>
    <rPh sb="50" eb="51">
      <t>デ</t>
    </rPh>
    <rPh sb="55" eb="57">
      <t>キカン</t>
    </rPh>
    <rPh sb="58" eb="59">
      <t>サ</t>
    </rPh>
    <phoneticPr fontId="5"/>
  </si>
  <si>
    <t>　令和５年度宮城県高齢者施設エネルギー価格高騰対策事業補助金について、下記の口座への振込を依頼
いたします（補助金申請者と口座名義人が異なる場合も含む）。</t>
    <rPh sb="1" eb="3">
      <t>レイワ</t>
    </rPh>
    <rPh sb="4" eb="6">
      <t>ネンド</t>
    </rPh>
    <rPh sb="6" eb="9">
      <t>ミヤギケン</t>
    </rPh>
    <rPh sb="9" eb="12">
      <t>コウレイシャ</t>
    </rPh>
    <rPh sb="12" eb="14">
      <t>シセツ</t>
    </rPh>
    <rPh sb="19" eb="21">
      <t>カカク</t>
    </rPh>
    <rPh sb="21" eb="23">
      <t>コウトウ</t>
    </rPh>
    <rPh sb="23" eb="25">
      <t>タイサク</t>
    </rPh>
    <rPh sb="25" eb="27">
      <t>ジギョウ</t>
    </rPh>
    <rPh sb="27" eb="30">
      <t>ホジョキン</t>
    </rPh>
    <rPh sb="35" eb="37">
      <t>カキ</t>
    </rPh>
    <rPh sb="38" eb="40">
      <t>コウザ</t>
    </rPh>
    <rPh sb="42" eb="44">
      <t>フリコミ</t>
    </rPh>
    <rPh sb="45" eb="47">
      <t>イライ</t>
    </rPh>
    <rPh sb="54" eb="57">
      <t>ホジョキン</t>
    </rPh>
    <rPh sb="57" eb="60">
      <t>シンセイシャ</t>
    </rPh>
    <rPh sb="61" eb="63">
      <t>コウザ</t>
    </rPh>
    <rPh sb="63" eb="66">
      <t>メイギニン</t>
    </rPh>
    <rPh sb="67" eb="68">
      <t>コト</t>
    </rPh>
    <rPh sb="70" eb="72">
      <t>バアイ</t>
    </rPh>
    <rPh sb="73" eb="74">
      <t>フク</t>
    </rPh>
    <phoneticPr fontId="5"/>
  </si>
  <si>
    <t>着色されたセルを入力してください。休止期間については、令和５年度内に休止した（する）期間があれば記載してください。</t>
    <rPh sb="0" eb="2">
      <t>チャクショク</t>
    </rPh>
    <rPh sb="8" eb="10">
      <t>ニュウリョク</t>
    </rPh>
    <rPh sb="17" eb="19">
      <t>キュウシ</t>
    </rPh>
    <rPh sb="19" eb="21">
      <t>キカン</t>
    </rPh>
    <rPh sb="27" eb="29">
      <t>レイワ</t>
    </rPh>
    <rPh sb="30" eb="33">
      <t>ネンドナイ</t>
    </rPh>
    <rPh sb="34" eb="36">
      <t>キュウシ</t>
    </rPh>
    <rPh sb="42" eb="44">
      <t>キカン</t>
    </rPh>
    <rPh sb="48" eb="50">
      <t>キサイ</t>
    </rPh>
    <phoneticPr fontId="21"/>
  </si>
  <si>
    <t>「開設日」（年月日）を記載すると日付が自動で表示されますので、表示された日のそれぞれの所得第１から第３段階までの利用人数を記載してください。</t>
    <rPh sb="1" eb="4">
      <t>カイセツヒ</t>
    </rPh>
    <rPh sb="6" eb="9">
      <t>ネンガッピ</t>
    </rPh>
    <rPh sb="11" eb="13">
      <t>キサイ</t>
    </rPh>
    <rPh sb="16" eb="18">
      <t>ヒヅケ</t>
    </rPh>
    <rPh sb="19" eb="21">
      <t>ジドウ</t>
    </rPh>
    <rPh sb="22" eb="24">
      <t>ヒョウジ</t>
    </rPh>
    <rPh sb="31" eb="33">
      <t>ヒョウジ</t>
    </rPh>
    <rPh sb="36" eb="37">
      <t>ヒ</t>
    </rPh>
    <rPh sb="56" eb="58">
      <t>リヨウ</t>
    </rPh>
    <rPh sb="58" eb="60">
      <t>ニンズウ</t>
    </rPh>
    <rPh sb="61" eb="63">
      <t>キサイ</t>
    </rPh>
    <phoneticPr fontId="21"/>
  </si>
  <si>
    <t>（以下、所得第１から第３段階までの平均利用人数を「平均利用人数」と記載します。）</t>
    <phoneticPr fontId="21"/>
  </si>
  <si>
    <t>・各月について、「休止の有無」及び「定員」を記載してください。（「休止の有無」については休止した（する）場合はその月に「〇」を記載してください。）</t>
    <rPh sb="1" eb="2">
      <t>カク</t>
    </rPh>
    <rPh sb="2" eb="3">
      <t>ツキ</t>
    </rPh>
    <rPh sb="9" eb="11">
      <t>キュウシ</t>
    </rPh>
    <rPh sb="12" eb="14">
      <t>ウム</t>
    </rPh>
    <rPh sb="15" eb="16">
      <t>オヨ</t>
    </rPh>
    <rPh sb="18" eb="20">
      <t>テイイン</t>
    </rPh>
    <rPh sb="22" eb="24">
      <t>キサイ</t>
    </rPh>
    <rPh sb="33" eb="35">
      <t>キュウシ</t>
    </rPh>
    <rPh sb="36" eb="38">
      <t>ウム</t>
    </rPh>
    <rPh sb="44" eb="46">
      <t>キュウシ</t>
    </rPh>
    <rPh sb="52" eb="54">
      <t>バアイ</t>
    </rPh>
    <rPh sb="57" eb="58">
      <t>ツキ</t>
    </rPh>
    <rPh sb="63" eb="65">
      <t>キサイ</t>
    </rPh>
    <phoneticPr fontId="21"/>
  </si>
  <si>
    <t>・申請する施設・事業所ごとに、着色されたセル（「開設年月日」「基準月」「所在地」「休止期間（年月日）」「調整率」）を入力してください。（「休止期間」は、令和５年度内に休止期間がある場合に入力してください。また、休止期間が複数ある場合は１つのセルの中に行を分けて記入してください。）
・別表１に掲げる訪問系の事業所のうち、医療系サービスのみなし指定事業所が申請する場合は、事業所ごとに別紙３「常勤換算表」を作成し添付してください。</t>
    <rPh sb="15" eb="17">
      <t>チャクショク</t>
    </rPh>
    <rPh sb="31" eb="34">
      <t>キジュンツキ</t>
    </rPh>
    <rPh sb="36" eb="39">
      <t>ショザイチ</t>
    </rPh>
    <rPh sb="41" eb="43">
      <t>キュウシ</t>
    </rPh>
    <rPh sb="43" eb="45">
      <t>キカン</t>
    </rPh>
    <rPh sb="46" eb="49">
      <t>ネンガッピ</t>
    </rPh>
    <rPh sb="52" eb="55">
      <t>チョウセイリツ</t>
    </rPh>
    <rPh sb="69" eb="71">
      <t>キュウシ</t>
    </rPh>
    <rPh sb="71" eb="73">
      <t>キカン</t>
    </rPh>
    <rPh sb="76" eb="78">
      <t>レイワ</t>
    </rPh>
    <rPh sb="79" eb="81">
      <t>ネンド</t>
    </rPh>
    <rPh sb="81" eb="82">
      <t>ナイ</t>
    </rPh>
    <rPh sb="83" eb="85">
      <t>キュウシ</t>
    </rPh>
    <rPh sb="85" eb="87">
      <t>キカン</t>
    </rPh>
    <rPh sb="90" eb="92">
      <t>バアイ</t>
    </rPh>
    <rPh sb="93" eb="95">
      <t>ニュウリョク</t>
    </rPh>
    <rPh sb="105" eb="107">
      <t>キュウシ</t>
    </rPh>
    <rPh sb="107" eb="109">
      <t>キカン</t>
    </rPh>
    <rPh sb="110" eb="112">
      <t>フクスウ</t>
    </rPh>
    <rPh sb="114" eb="116">
      <t>バアイ</t>
    </rPh>
    <rPh sb="123" eb="124">
      <t>ナカ</t>
    </rPh>
    <rPh sb="125" eb="126">
      <t>ギョウ</t>
    </rPh>
    <rPh sb="127" eb="128">
      <t>ワ</t>
    </rPh>
    <rPh sb="130" eb="132">
      <t>キニュウ</t>
    </rPh>
    <rPh sb="185" eb="188">
      <t>ジギョウショ</t>
    </rPh>
    <rPh sb="191" eb="193">
      <t>ベッシ</t>
    </rPh>
    <rPh sb="195" eb="197">
      <t>ジョウキン</t>
    </rPh>
    <rPh sb="197" eb="200">
      <t>カンサンヒョウ</t>
    </rPh>
    <rPh sb="202" eb="204">
      <t>サクセイ</t>
    </rPh>
    <rPh sb="205" eb="207">
      <t>テンプ</t>
    </rPh>
    <phoneticPr fontId="19"/>
  </si>
  <si>
    <t>色</t>
    <rPh sb="0" eb="1">
      <t>イロ</t>
    </rPh>
    <phoneticPr fontId="5"/>
  </si>
  <si>
    <t>白</t>
    <rPh sb="0" eb="1">
      <t>シロ</t>
    </rPh>
    <phoneticPr fontId="5"/>
  </si>
  <si>
    <t>↓車両のナンバー等（プレートの色）を記載してください。ナンバーは右詰めで記載してください。</t>
    <rPh sb="1" eb="3">
      <t>シャリョウ</t>
    </rPh>
    <rPh sb="8" eb="9">
      <t>トウ</t>
    </rPh>
    <rPh sb="15" eb="16">
      <t>イロ</t>
    </rPh>
    <rPh sb="18" eb="20">
      <t>キサイ</t>
    </rPh>
    <rPh sb="32" eb="34">
      <t>ミギヅメ</t>
    </rPh>
    <rPh sb="36" eb="38">
      <t>キサイ</t>
    </rPh>
    <phoneticPr fontId="19"/>
  </si>
  <si>
    <t>合計</t>
    <rPh sb="0" eb="2">
      <t>ゴウケイ</t>
    </rPh>
    <phoneticPr fontId="21"/>
  </si>
  <si>
    <t>黄</t>
    <rPh sb="0" eb="1">
      <t>キ</t>
    </rPh>
    <phoneticPr fontId="5"/>
  </si>
  <si>
    <t>白</t>
    <rPh sb="0" eb="1">
      <t>シロ</t>
    </rPh>
    <phoneticPr fontId="5"/>
  </si>
  <si>
    <t>住宅型有料老人ホーム</t>
    <rPh sb="0" eb="3">
      <t>ジュウタクガタ</t>
    </rPh>
    <rPh sb="3" eb="5">
      <t>ユウリョウ</t>
    </rPh>
    <rPh sb="5" eb="7">
      <t>ロウジン</t>
    </rPh>
    <phoneticPr fontId="5"/>
  </si>
  <si>
    <t>サービス付き高齢者向け住宅</t>
    <rPh sb="4" eb="5">
      <t>ツ</t>
    </rPh>
    <rPh sb="6" eb="9">
      <t>コウレイシャ</t>
    </rPh>
    <rPh sb="9" eb="10">
      <t>ム</t>
    </rPh>
    <rPh sb="11" eb="13">
      <t>ジュウタク</t>
    </rPh>
    <phoneticPr fontId="5"/>
  </si>
  <si>
    <t>年</t>
    <rPh sb="0" eb="1">
      <t>ネン</t>
    </rPh>
    <phoneticPr fontId="5"/>
  </si>
  <si>
    <t>月</t>
    <rPh sb="0" eb="1">
      <t>ツキ</t>
    </rPh>
    <phoneticPr fontId="5"/>
  </si>
  <si>
    <t>日</t>
  </si>
  <si>
    <t>日</t>
    <rPh sb="0" eb="1">
      <t>ニチ</t>
    </rPh>
    <phoneticPr fontId="5"/>
  </si>
  <si>
    <t>認知症対応型共同生活介護事業所</t>
  </si>
  <si>
    <t>種別</t>
    <rPh sb="0" eb="2">
      <t>シュベツ</t>
    </rPh>
    <phoneticPr fontId="5"/>
  </si>
  <si>
    <t>基準単価</t>
  </si>
  <si>
    <t>介護老人福祉施設</t>
    <phoneticPr fontId="5"/>
  </si>
  <si>
    <t>＜施設別個票B（別紙２B）＞事業所別該当車両一覧表（２枚目)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</si>
  <si>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＜施設別個票B（別紙２B）＞事業所別該当車両一覧表（３枚目)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</si>
  <si>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＜施設別個票B（別紙２B）＞事業所別該当車両一覧表（４枚目)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</si>
  <si>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＜施設別個票B（別紙２B）＞事業所別該当車両一覧表（５枚目)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</si>
  <si>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＜施設別個票B（別紙２B）＞事業所別該当車両一覧表（６枚目)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</si>
  <si>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＜施設別個票B（別紙２B）＞事業所別該当車両一覧表（７枚目)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</si>
  <si>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認知症対応型共同生活介護事業所
養護老人ホーム
軽費老人ホーム
介護付き有料老人ホーム
住宅型有料老人ホーム
サービス付き高齢者向け住宅
小規模多機能型居宅介護事業所
看護小規模多機能型居宅介護事業所
通所介護事業所
地域密着型通所介護事業所
認知症対応型通所介護事業所
通所リハビリテーション事業所</t>
    <rPh sb="44" eb="51">
      <t>ジュウタクガタユウリョウロウジン</t>
    </rPh>
    <rPh sb="59" eb="60">
      <t>ツ</t>
    </rPh>
    <rPh sb="61" eb="65">
      <t>コウレイシャム</t>
    </rPh>
    <rPh sb="66" eb="68">
      <t>ジュウタク</t>
    </rPh>
    <phoneticPr fontId="5"/>
  </si>
  <si>
    <r>
      <t>「個票Ｃ●」及び「個票Ｄ●」の情報を入力する場合は，水色に着色されたセル（</t>
    </r>
    <r>
      <rPr>
        <b/>
        <u/>
        <sz val="9"/>
        <color theme="1"/>
        <rFont val="BIZ UD明朝 Medium"/>
        <family val="1"/>
        <charset val="128"/>
      </rPr>
      <t>「定員」（F列）「基準単価」「算定額」「調整率」「審査結果」以外</t>
    </r>
    <r>
      <rPr>
        <sz val="9"/>
        <color theme="1"/>
        <rFont val="BIZ UD明朝 Medium"/>
        <family val="1"/>
        <charset val="128"/>
      </rPr>
      <t>）に各個票の内容を入力してください。（「個票Ａ●」の場合は，各個票の内容が正しく記載されているか確認してください。（「審査結果」除く））</t>
    </r>
    <rPh sb="1" eb="3">
      <t>コヒョウ</t>
    </rPh>
    <rPh sb="6" eb="7">
      <t>オヨ</t>
    </rPh>
    <rPh sb="9" eb="11">
      <t>コヒョウ</t>
    </rPh>
    <rPh sb="15" eb="17">
      <t>ジョウホウ</t>
    </rPh>
    <rPh sb="18" eb="20">
      <t>ニュウリョク</t>
    </rPh>
    <rPh sb="22" eb="24">
      <t>バアイ</t>
    </rPh>
    <rPh sb="26" eb="28">
      <t>ミズイロ</t>
    </rPh>
    <rPh sb="29" eb="31">
      <t>チャクショク</t>
    </rPh>
    <rPh sb="38" eb="40">
      <t>テイイン</t>
    </rPh>
    <rPh sb="43" eb="44">
      <t>レツ</t>
    </rPh>
    <rPh sb="46" eb="48">
      <t>キジュン</t>
    </rPh>
    <rPh sb="48" eb="50">
      <t>タンカ</t>
    </rPh>
    <rPh sb="52" eb="55">
      <t>サンテイガク</t>
    </rPh>
    <rPh sb="57" eb="60">
      <t>チョウセイリツ</t>
    </rPh>
    <rPh sb="62" eb="64">
      <t>シンサ</t>
    </rPh>
    <rPh sb="64" eb="66">
      <t>ケッカ</t>
    </rPh>
    <rPh sb="67" eb="69">
      <t>イガイ</t>
    </rPh>
    <rPh sb="71" eb="72">
      <t>カク</t>
    </rPh>
    <rPh sb="72" eb="74">
      <t>コヒョウ</t>
    </rPh>
    <rPh sb="75" eb="77">
      <t>ナイヨウ</t>
    </rPh>
    <rPh sb="78" eb="80">
      <t>ニュウリョク</t>
    </rPh>
    <rPh sb="89" eb="91">
      <t>コヒョウ</t>
    </rPh>
    <rPh sb="95" eb="97">
      <t>バアイ</t>
    </rPh>
    <rPh sb="99" eb="100">
      <t>カク</t>
    </rPh>
    <rPh sb="100" eb="102">
      <t>コヒョウ</t>
    </rPh>
    <rPh sb="103" eb="105">
      <t>ナイヨウ</t>
    </rPh>
    <rPh sb="106" eb="107">
      <t>タダ</t>
    </rPh>
    <rPh sb="109" eb="111">
      <t>キサイ</t>
    </rPh>
    <rPh sb="117" eb="119">
      <t>カクニン</t>
    </rPh>
    <rPh sb="128" eb="130">
      <t>シンサ</t>
    </rPh>
    <rPh sb="130" eb="132">
      <t>ケッカ</t>
    </rPh>
    <rPh sb="133" eb="134">
      <t>ノゾ</t>
    </rPh>
    <phoneticPr fontId="5"/>
  </si>
  <si>
    <r>
      <rPr>
        <b/>
        <sz val="11"/>
        <color theme="1"/>
        <rFont val="BIZ UD明朝 Medium"/>
        <family val="1"/>
        <charset val="128"/>
      </rPr>
      <t>【別紙１B】施設別申請額一覧B（必ず表の上から詰めて記載してください。）</t>
    </r>
    <r>
      <rPr>
        <sz val="11"/>
        <rFont val="BIZ UD明朝 Medium"/>
        <family val="1"/>
        <charset val="128"/>
      </rPr>
      <t xml:space="preserve">
　</t>
    </r>
    <rPh sb="6" eb="9">
      <t>シセツベツ</t>
    </rPh>
    <rPh sb="9" eb="12">
      <t>シンセイガク</t>
    </rPh>
    <rPh sb="16" eb="17">
      <t>カナラ</t>
    </rPh>
    <rPh sb="18" eb="19">
      <t>ヒョウ</t>
    </rPh>
    <rPh sb="20" eb="21">
      <t>ウエ</t>
    </rPh>
    <rPh sb="23" eb="24">
      <t>ツ</t>
    </rPh>
    <rPh sb="26" eb="28">
      <t>キサイ</t>
    </rPh>
    <phoneticPr fontId="19"/>
  </si>
  <si>
    <r>
      <t xml:space="preserve">預金種別
</t>
    </r>
    <r>
      <rPr>
        <b/>
        <sz val="16"/>
        <rFont val="BIZ UD明朝 Medium"/>
        <family val="1"/>
        <charset val="128"/>
      </rPr>
      <t>※いずれかに○</t>
    </r>
    <rPh sb="0" eb="2">
      <t>ヨキン</t>
    </rPh>
    <rPh sb="2" eb="3">
      <t>シュ</t>
    </rPh>
    <rPh sb="3" eb="4">
      <t>ベツ</t>
    </rPh>
    <phoneticPr fontId="5"/>
  </si>
  <si>
    <r>
      <rPr>
        <b/>
        <sz val="18"/>
        <rFont val="BIZ UD明朝 Medium"/>
        <family val="1"/>
        <charset val="128"/>
      </rPr>
      <t>口座番号</t>
    </r>
    <r>
      <rPr>
        <sz val="18"/>
        <rFont val="BIZ UD明朝 Medium"/>
        <family val="1"/>
        <charset val="128"/>
      </rPr>
      <t xml:space="preserve">
</t>
    </r>
    <r>
      <rPr>
        <sz val="16"/>
        <rFont val="BIZ UD明朝 Medium"/>
        <family val="1"/>
        <charset val="128"/>
      </rPr>
      <t>※右詰で記入</t>
    </r>
    <rPh sb="0" eb="2">
      <t>コウザ</t>
    </rPh>
    <rPh sb="2" eb="4">
      <t>バンゴウ</t>
    </rPh>
    <rPh sb="6" eb="8">
      <t>ミギヅメ</t>
    </rPh>
    <rPh sb="9" eb="11">
      <t>キニュウ</t>
    </rPh>
    <phoneticPr fontId="5"/>
  </si>
  <si>
    <r>
      <rPr>
        <b/>
        <sz val="18"/>
        <color indexed="10"/>
        <rFont val="BIZ UD明朝 Medium"/>
        <family val="1"/>
        <charset val="128"/>
      </rPr>
      <t>カナ</t>
    </r>
    <r>
      <rPr>
        <b/>
        <sz val="18"/>
        <rFont val="BIZ UD明朝 Medium"/>
        <family val="1"/>
        <charset val="128"/>
      </rPr>
      <t xml:space="preserve">口座名義
</t>
    </r>
    <r>
      <rPr>
        <sz val="14"/>
        <rFont val="BIZ UD明朝 Medium"/>
        <family val="1"/>
        <charset val="128"/>
      </rPr>
      <t>※通帳に表記されているカナ口座名義名を記入</t>
    </r>
    <r>
      <rPr>
        <sz val="16"/>
        <rFont val="BIZ UD明朝 Medium"/>
        <family val="1"/>
        <charset val="128"/>
      </rPr>
      <t xml:space="preserve">
</t>
    </r>
    <r>
      <rPr>
        <sz val="14"/>
        <rFont val="BIZ UD明朝 Medium"/>
        <family val="1"/>
        <charset val="128"/>
      </rPr>
      <t>（漢字名は記入不要）　　</t>
    </r>
    <r>
      <rPr>
        <sz val="16"/>
        <rFont val="BIZ UD明朝 Medium"/>
        <family val="1"/>
        <charset val="128"/>
      </rPr>
      <t>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5"/>
  </si>
  <si>
    <t>※基準日について
・令和５年12月１日までに指定等を受けた場合→令和５年12月１日
・令和５年12月２日から令和６年１月１日までに指定等を受けた場合
　→令和６年１月１日</t>
    <rPh sb="1" eb="4">
      <t>キジュンビ</t>
    </rPh>
    <rPh sb="10" eb="12">
      <t>レイワ</t>
    </rPh>
    <rPh sb="13" eb="14">
      <t>ネン</t>
    </rPh>
    <rPh sb="16" eb="17">
      <t>ツキ</t>
    </rPh>
    <rPh sb="18" eb="19">
      <t>ニチ</t>
    </rPh>
    <rPh sb="22" eb="24">
      <t>シテイ</t>
    </rPh>
    <rPh sb="24" eb="25">
      <t>トウ</t>
    </rPh>
    <rPh sb="26" eb="27">
      <t>ウ</t>
    </rPh>
    <rPh sb="29" eb="31">
      <t>バアイ</t>
    </rPh>
    <phoneticPr fontId="5"/>
  </si>
  <si>
    <t>　令和５年１０月から基準日※以外の期間に</t>
    <rPh sb="7" eb="8">
      <t>ガツ</t>
    </rPh>
    <phoneticPr fontId="5"/>
  </si>
  <si>
    <t>10月</t>
    <rPh sb="2" eb="3">
      <t>ツキ</t>
    </rPh>
    <phoneticPr fontId="55"/>
  </si>
  <si>
    <t>11月</t>
    <rPh sb="2" eb="3">
      <t>ツキ</t>
    </rPh>
    <phoneticPr fontId="55"/>
  </si>
  <si>
    <t>12月</t>
    <rPh sb="2" eb="3">
      <t>ツキ</t>
    </rPh>
    <phoneticPr fontId="55"/>
  </si>
  <si>
    <t>1月</t>
    <rPh sb="1" eb="2">
      <t>ツキ</t>
    </rPh>
    <phoneticPr fontId="55"/>
  </si>
  <si>
    <t>2月</t>
    <rPh sb="1" eb="2">
      <t>ツキ</t>
    </rPh>
    <phoneticPr fontId="55"/>
  </si>
  <si>
    <t>3月</t>
    <rPh sb="1" eb="2">
      <t>ツキ</t>
    </rPh>
    <phoneticPr fontId="55"/>
  </si>
  <si>
    <t>2023年</t>
    <rPh sb="4" eb="5">
      <t>ネン</t>
    </rPh>
    <phoneticPr fontId="5"/>
  </si>
  <si>
    <t>2024年</t>
    <rPh sb="4" eb="5">
      <t>ネン</t>
    </rPh>
    <phoneticPr fontId="5"/>
  </si>
  <si>
    <t>10月</t>
    <rPh sb="2" eb="3">
      <t>ツキ</t>
    </rPh>
    <phoneticPr fontId="21"/>
  </si>
  <si>
    <t>10月及び11月</t>
    <rPh sb="2" eb="3">
      <t>ツキ</t>
    </rPh>
    <rPh sb="3" eb="4">
      <t>オヨ</t>
    </rPh>
    <rPh sb="7" eb="8">
      <t>ツキ</t>
    </rPh>
    <phoneticPr fontId="21"/>
  </si>
  <si>
    <t>※2023年12月1日までに指定等を受けた場合は「2023年12月1日」、2023年12月2日から2024年1月1日までに指定等を受けた場合は「2024年1月1日」となります（2024年1月2日以降に指定等を受けた場合は本補助金は対象外となります。）。</t>
    <rPh sb="5" eb="6">
      <t>ネン</t>
    </rPh>
    <rPh sb="8" eb="9">
      <t>ツキ</t>
    </rPh>
    <rPh sb="10" eb="11">
      <t>ニチ</t>
    </rPh>
    <rPh sb="14" eb="16">
      <t>シテイ</t>
    </rPh>
    <rPh sb="16" eb="17">
      <t>トウ</t>
    </rPh>
    <rPh sb="18" eb="19">
      <t>ウ</t>
    </rPh>
    <rPh sb="21" eb="23">
      <t>バアイ</t>
    </rPh>
    <rPh sb="29" eb="30">
      <t>ネン</t>
    </rPh>
    <rPh sb="32" eb="33">
      <t>ツキ</t>
    </rPh>
    <rPh sb="34" eb="35">
      <t>ニチ</t>
    </rPh>
    <rPh sb="41" eb="42">
      <t>ネン</t>
    </rPh>
    <rPh sb="44" eb="45">
      <t>ツキ</t>
    </rPh>
    <rPh sb="46" eb="47">
      <t>ニチ</t>
    </rPh>
    <rPh sb="53" eb="54">
      <t>ネン</t>
    </rPh>
    <rPh sb="55" eb="56">
      <t>ツキ</t>
    </rPh>
    <rPh sb="57" eb="58">
      <t>ニチ</t>
    </rPh>
    <rPh sb="61" eb="64">
      <t>シテイトウ</t>
    </rPh>
    <rPh sb="65" eb="66">
      <t>ウ</t>
    </rPh>
    <rPh sb="68" eb="70">
      <t>バアイ</t>
    </rPh>
    <rPh sb="76" eb="77">
      <t>ネン</t>
    </rPh>
    <rPh sb="78" eb="79">
      <t>ツキ</t>
    </rPh>
    <rPh sb="80" eb="81">
      <t>ニチ</t>
    </rPh>
    <rPh sb="92" eb="93">
      <t>ネン</t>
    </rPh>
    <rPh sb="94" eb="95">
      <t>ツキ</t>
    </rPh>
    <rPh sb="96" eb="97">
      <t>ニチ</t>
    </rPh>
    <rPh sb="97" eb="99">
      <t>イコウ</t>
    </rPh>
    <rPh sb="100" eb="102">
      <t>シテイ</t>
    </rPh>
    <rPh sb="102" eb="103">
      <t>トウ</t>
    </rPh>
    <rPh sb="104" eb="105">
      <t>ウ</t>
    </rPh>
    <rPh sb="107" eb="109">
      <t>バアイ</t>
    </rPh>
    <rPh sb="110" eb="111">
      <t>ホン</t>
    </rPh>
    <rPh sb="111" eb="114">
      <t>ホジョキン</t>
    </rPh>
    <rPh sb="115" eb="118">
      <t>タイショウガイ</t>
    </rPh>
    <phoneticPr fontId="21"/>
  </si>
  <si>
    <t>　また、2023年12月2日以降に開設した（＝指定等を受けた）場合も、下記の表に応じて該当月の「休止の有無」に〇を記載してください。</t>
    <rPh sb="8" eb="9">
      <t>ネン</t>
    </rPh>
    <rPh sb="11" eb="12">
      <t>ツキ</t>
    </rPh>
    <rPh sb="13" eb="14">
      <t>ニチ</t>
    </rPh>
    <rPh sb="14" eb="16">
      <t>イコウ</t>
    </rPh>
    <rPh sb="17" eb="19">
      <t>カイセツ</t>
    </rPh>
    <rPh sb="23" eb="25">
      <t>シテイ</t>
    </rPh>
    <rPh sb="25" eb="26">
      <t>トウ</t>
    </rPh>
    <rPh sb="27" eb="28">
      <t>ウ</t>
    </rPh>
    <rPh sb="31" eb="33">
      <t>バアイ</t>
    </rPh>
    <rPh sb="35" eb="37">
      <t>カキ</t>
    </rPh>
    <rPh sb="38" eb="39">
      <t>ヒョウ</t>
    </rPh>
    <rPh sb="40" eb="41">
      <t>オウ</t>
    </rPh>
    <rPh sb="43" eb="45">
      <t>ガイトウ</t>
    </rPh>
    <rPh sb="45" eb="46">
      <t>ツキ</t>
    </rPh>
    <rPh sb="48" eb="50">
      <t>キュウシ</t>
    </rPh>
    <rPh sb="51" eb="53">
      <t>ウム</t>
    </rPh>
    <rPh sb="57" eb="59">
      <t>キサイ</t>
    </rPh>
    <phoneticPr fontId="21"/>
  </si>
  <si>
    <t>10月から12月まで</t>
    <rPh sb="2" eb="3">
      <t>ツキ</t>
    </rPh>
    <rPh sb="7" eb="8">
      <t>ツキ</t>
    </rPh>
    <phoneticPr fontId="21"/>
  </si>
  <si>
    <t>〇</t>
  </si>
  <si>
    <t>2023年10月2日から2023年11月1日まで</t>
    <rPh sb="4" eb="5">
      <t>ネン</t>
    </rPh>
    <rPh sb="7" eb="8">
      <t>ツキ</t>
    </rPh>
    <rPh sb="9" eb="10">
      <t>ニチ</t>
    </rPh>
    <rPh sb="16" eb="17">
      <t>ネン</t>
    </rPh>
    <rPh sb="19" eb="20">
      <t>ツキ</t>
    </rPh>
    <rPh sb="21" eb="22">
      <t>ニチ</t>
    </rPh>
    <phoneticPr fontId="55"/>
  </si>
  <si>
    <t>2023年11月2日から2023年12月1日まで</t>
    <rPh sb="4" eb="5">
      <t>ネン</t>
    </rPh>
    <rPh sb="7" eb="8">
      <t>ツキ</t>
    </rPh>
    <rPh sb="9" eb="10">
      <t>ニチ</t>
    </rPh>
    <rPh sb="16" eb="17">
      <t>ネン</t>
    </rPh>
    <rPh sb="19" eb="20">
      <t>ツキ</t>
    </rPh>
    <rPh sb="21" eb="22">
      <t>ニチ</t>
    </rPh>
    <phoneticPr fontId="55"/>
  </si>
  <si>
    <t>2023年12月2日から2024年1月1日まで</t>
    <rPh sb="4" eb="5">
      <t>ネン</t>
    </rPh>
    <rPh sb="7" eb="8">
      <t>ツキ</t>
    </rPh>
    <rPh sb="9" eb="10">
      <t>ニチ</t>
    </rPh>
    <rPh sb="16" eb="17">
      <t>ネン</t>
    </rPh>
    <rPh sb="18" eb="19">
      <t>ツキ</t>
    </rPh>
    <rPh sb="20" eb="21">
      <t>ニチ</t>
    </rPh>
    <phoneticPr fontId="55"/>
  </si>
  <si>
    <t>※令和５年１１月（令和５年１２月１日に指定等を受けた施設等の場合は令和５年１２月、令和５年１２月２日から令和６年１月１日までに指定等を受けた施設等の場合は令和６年１月１日から１月３１日）における，介護保険法第５１条の３第１項又は第６１条の３第１項に規定する特定入所者介護（予防）サービスの対象となる所得段階が第１・第２・第３段階の者の１日当たりの平均利用人数をいう。</t>
    <phoneticPr fontId="5"/>
  </si>
  <si>
    <t>12月</t>
    <rPh sb="2" eb="3">
      <t>ツキ</t>
    </rPh>
    <phoneticPr fontId="5"/>
  </si>
  <si>
    <t>1月</t>
    <rPh sb="1" eb="2">
      <t>ツキ</t>
    </rPh>
    <phoneticPr fontId="5"/>
  </si>
  <si>
    <t>住所</t>
    <rPh sb="0" eb="2">
      <t>ジュウショ</t>
    </rPh>
    <phoneticPr fontId="5"/>
  </si>
  <si>
    <t>個票A
※個票Aを入力し、シート名を変更すると、申請額一覧Aに自動的に反映されます。</t>
    <rPh sb="0" eb="2">
      <t>コヒョウ</t>
    </rPh>
    <rPh sb="5" eb="7">
      <t>コヒョウ</t>
    </rPh>
    <rPh sb="9" eb="11">
      <t>ニュウリョク</t>
    </rPh>
    <rPh sb="16" eb="17">
      <t>メイ</t>
    </rPh>
    <rPh sb="18" eb="20">
      <t>ヘンコウ</t>
    </rPh>
    <rPh sb="24" eb="27">
      <t>シンセイガク</t>
    </rPh>
    <rPh sb="27" eb="29">
      <t>イチラン</t>
    </rPh>
    <rPh sb="31" eb="34">
      <t>ジドウテキ</t>
    </rPh>
    <rPh sb="35" eb="37">
      <t>ハンエイ</t>
    </rPh>
    <phoneticPr fontId="5"/>
  </si>
  <si>
    <t>　市町村及び市町村を構成員とする団体が運営する事業所（指定管理の事業所を含む。）は含まれていない。</t>
    <rPh sb="23" eb="26">
      <t>ジギョウショ</t>
    </rPh>
    <rPh sb="32" eb="35">
      <t>ジギョウショ</t>
    </rPh>
    <rPh sb="41" eb="42">
      <t>フク</t>
    </rPh>
    <phoneticPr fontId="5"/>
  </si>
  <si>
    <t>下記あて郵送により提出してください。（令和６年２月２２日（木）必着）
〒980－8570
仙台市青葉区本町３－８－１
宮城県保健福祉部長寿社会政策課　施設支援班
「高齢者施設エネルギー価格高騰対策事業補助金」担当者　行
※期限を過ぎてから届いたものは対象外となります。
　必ず上記期日までに到着するように郵送してください。
また、郵送とあわせて、電子データ（エクセル形式）を下記アドレスに送付してください。
（振込口座がわかるものの写しについては、データでの提出は不要です。）
genyu-k@pref.miyagi.lg.jp
※件名は「エネルギー高騰補助金申請（●●法人●●（法人名））」としてください。
※電子データのみ提出があっても申請を受け付けいたしません。必ず上記期日までに到着するよう郵送で書類を提出してください。</t>
    <rPh sb="0" eb="2">
      <t>カキ</t>
    </rPh>
    <rPh sb="4" eb="6">
      <t>ユウソウ</t>
    </rPh>
    <rPh sb="9" eb="11">
      <t>テイシュツ</t>
    </rPh>
    <rPh sb="19" eb="21">
      <t>レイワ</t>
    </rPh>
    <rPh sb="22" eb="23">
      <t>ネン</t>
    </rPh>
    <rPh sb="24" eb="25">
      <t>ツキ</t>
    </rPh>
    <rPh sb="27" eb="28">
      <t>ニチ</t>
    </rPh>
    <rPh sb="29" eb="30">
      <t>モク</t>
    </rPh>
    <rPh sb="31" eb="33">
      <t>ヒッチャク</t>
    </rPh>
    <rPh sb="46" eb="49">
      <t>センダイシ</t>
    </rPh>
    <rPh sb="49" eb="52">
      <t>アオバク</t>
    </rPh>
    <rPh sb="52" eb="54">
      <t>ホンチョウ</t>
    </rPh>
    <rPh sb="60" eb="63">
      <t>ミヤギケン</t>
    </rPh>
    <rPh sb="63" eb="65">
      <t>ホケン</t>
    </rPh>
    <rPh sb="65" eb="68">
      <t>フクシブ</t>
    </rPh>
    <rPh sb="68" eb="70">
      <t>チョウジュ</t>
    </rPh>
    <rPh sb="70" eb="72">
      <t>シャカイ</t>
    </rPh>
    <rPh sb="72" eb="74">
      <t>セイサク</t>
    </rPh>
    <rPh sb="74" eb="75">
      <t>カ</t>
    </rPh>
    <rPh sb="76" eb="78">
      <t>シセツ</t>
    </rPh>
    <rPh sb="78" eb="80">
      <t>シエン</t>
    </rPh>
    <rPh sb="80" eb="81">
      <t>ハン</t>
    </rPh>
    <rPh sb="83" eb="86">
      <t>コウレイシャ</t>
    </rPh>
    <rPh sb="86" eb="88">
      <t>シセツ</t>
    </rPh>
    <rPh sb="93" eb="95">
      <t>カカク</t>
    </rPh>
    <rPh sb="95" eb="97">
      <t>コウトウ</t>
    </rPh>
    <rPh sb="97" eb="99">
      <t>タイサク</t>
    </rPh>
    <rPh sb="99" eb="101">
      <t>ジギョウ</t>
    </rPh>
    <rPh sb="101" eb="104">
      <t>ホジョキン</t>
    </rPh>
    <rPh sb="105" eb="108">
      <t>タントウモノ</t>
    </rPh>
    <rPh sb="109" eb="110">
      <t>イキ</t>
    </rPh>
    <rPh sb="113" eb="115">
      <t>キゲン</t>
    </rPh>
    <rPh sb="116" eb="117">
      <t>ス</t>
    </rPh>
    <rPh sb="121" eb="122">
      <t>トド</t>
    </rPh>
    <rPh sb="127" eb="130">
      <t>タイショウガイ</t>
    </rPh>
    <rPh sb="138" eb="139">
      <t>カナラ</t>
    </rPh>
    <rPh sb="140" eb="142">
      <t>ジョウキ</t>
    </rPh>
    <rPh sb="142" eb="144">
      <t>キジツ</t>
    </rPh>
    <rPh sb="147" eb="149">
      <t>トウチャク</t>
    </rPh>
    <rPh sb="154" eb="156">
      <t>ユウソウ</t>
    </rPh>
    <rPh sb="169" eb="171">
      <t>ユウソウ</t>
    </rPh>
    <rPh sb="177" eb="179">
      <t>デンシ</t>
    </rPh>
    <rPh sb="187" eb="189">
      <t>ケイシキ</t>
    </rPh>
    <rPh sb="191" eb="193">
      <t>カキ</t>
    </rPh>
    <rPh sb="198" eb="200">
      <t>ソウフ</t>
    </rPh>
    <rPh sb="209" eb="211">
      <t>フリコミ</t>
    </rPh>
    <rPh sb="211" eb="213">
      <t>コウザ</t>
    </rPh>
    <rPh sb="220" eb="221">
      <t>ウツ</t>
    </rPh>
    <rPh sb="233" eb="235">
      <t>テイシュツ</t>
    </rPh>
    <rPh sb="236" eb="238">
      <t>フヨウ</t>
    </rPh>
    <rPh sb="272" eb="274">
      <t>ケンメイ</t>
    </rPh>
    <rPh sb="281" eb="283">
      <t>コウトウ</t>
    </rPh>
    <rPh sb="283" eb="286">
      <t>ホジョキン</t>
    </rPh>
    <rPh sb="286" eb="288">
      <t>シンセイ</t>
    </rPh>
    <rPh sb="291" eb="293">
      <t>ホウジン</t>
    </rPh>
    <rPh sb="296" eb="298">
      <t>ホウジン</t>
    </rPh>
    <rPh sb="298" eb="299">
      <t>メイ</t>
    </rPh>
    <rPh sb="312" eb="314">
      <t>デンシ</t>
    </rPh>
    <rPh sb="319" eb="321">
      <t>テイシュツ</t>
    </rPh>
    <rPh sb="326" eb="328">
      <t>シンセイ</t>
    </rPh>
    <rPh sb="342" eb="344">
      <t>ジョウキ</t>
    </rPh>
    <rPh sb="344" eb="346">
      <t>キジツ</t>
    </rPh>
    <rPh sb="349" eb="351">
      <t>トウチャク</t>
    </rPh>
    <rPh sb="355" eb="357">
      <t>ユウソウ</t>
    </rPh>
    <rPh sb="358" eb="360">
      <t>ショルイ</t>
    </rPh>
    <rPh sb="361" eb="363">
      <t>テイシュツ</t>
    </rPh>
    <phoneticPr fontId="5"/>
  </si>
  <si>
    <t>別記のとおり</t>
    <rPh sb="0" eb="2">
      <t>ベッキ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</si>
</sst>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0;&quot;&quot;"/>
    <numFmt numFmtId="178" formatCode="yyyy/m/d;@"/>
    <numFmt numFmtId="179" formatCode="[$-411]ggge&quot;年&quot;m&quot;月&quot;d&quot;日&quot;;@"/>
    <numFmt numFmtId="180" formatCode="0_);[Red]\(0\)"/>
    <numFmt numFmtId="181" formatCode="0.000000000_);[Red]\(0.000000000\)"/>
    <numFmt numFmtId="182" formatCode="#,##0_ &quot;台&quot;"/>
    <numFmt numFmtId="183" formatCode="#,##0&quot;台&quot;"/>
    <numFmt numFmtId="184" formatCode="#,##0&quot;円&quot;"/>
    <numFmt numFmtId="185" formatCode="#,##0&quot;施&quot;&quot;設&quot;&quot;・&quot;&quot;事&quot;&quot;業&quot;&quot;所&quot;"/>
    <numFmt numFmtId="186" formatCode="#,##0.0_ "/>
    <numFmt numFmtId="187" formatCode="[$-F800]dddd\,\ mmmm\ dd\,\ yyyy"/>
    <numFmt numFmtId="188" formatCode="0.0"/>
    <numFmt numFmtId="189" formatCode="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b/>
      <sz val="10"/>
      <name val="ＭＳ 明朝"/>
      <family val="1"/>
      <charset val="128"/>
    </font>
    <font>
      <sz val="11"/>
      <name val="ＭＳ 明朝"/>
      <family val="1"/>
      <charset val="128"/>
    </font>
    <font>
      <sz val="20"/>
      <name val="ＭＳ 明朝"/>
      <family val="1"/>
      <charset val="128"/>
    </font>
    <font>
      <sz val="18"/>
      <name val="ＭＳ 明朝"/>
      <family val="1"/>
      <charset val="128"/>
    </font>
    <font>
      <sz val="15"/>
      <name val="ＭＳ 明朝"/>
      <family val="1"/>
      <charset val="128"/>
    </font>
    <font>
      <b/>
      <sz val="9"/>
      <color indexed="81"/>
      <name val="MS P ゴシック"/>
      <family val="3"/>
      <charset val="128"/>
    </font>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10"/>
      <name val="游明朝"/>
      <family val="1"/>
      <charset val="128"/>
    </font>
    <font>
      <sz val="6"/>
      <name val="ＭＳ Ｐゴシック"/>
      <family val="2"/>
      <charset val="128"/>
      <scheme val="minor"/>
    </font>
    <font>
      <sz val="11"/>
      <color theme="1"/>
      <name val="UD デジタル 教科書体 NK-R"/>
      <family val="1"/>
      <charset val="128"/>
    </font>
    <font>
      <sz val="16"/>
      <name val="BIZ UDPゴシック"/>
      <family val="3"/>
      <charset val="128"/>
    </font>
    <font>
      <sz val="11"/>
      <name val="BIZ UDPゴシック"/>
      <family val="3"/>
      <charset val="128"/>
    </font>
    <font>
      <sz val="12"/>
      <name val="BIZ UDPゴシック"/>
      <family val="3"/>
      <charset val="128"/>
    </font>
    <font>
      <sz val="10"/>
      <name val="BIZ UDPゴシック"/>
      <family val="3"/>
      <charset val="128"/>
    </font>
    <font>
      <sz val="9"/>
      <name val="BIZ UDPゴシック"/>
      <family val="3"/>
      <charset val="128"/>
    </font>
    <font>
      <b/>
      <sz val="9"/>
      <color indexed="81"/>
      <name val="BIZ UD明朝 Medium"/>
      <family val="1"/>
      <charset val="128"/>
    </font>
    <font>
      <b/>
      <u/>
      <sz val="9"/>
      <color indexed="81"/>
      <name val="BIZ UD明朝 Medium"/>
      <family val="1"/>
      <charset val="128"/>
    </font>
    <font>
      <sz val="9"/>
      <color theme="1"/>
      <name val="BIZ UD明朝 Medium"/>
      <family val="1"/>
      <charset val="128"/>
    </font>
    <font>
      <sz val="10"/>
      <color theme="1"/>
      <name val="BIZ UD明朝 Medium"/>
      <family val="1"/>
      <charset val="128"/>
    </font>
    <font>
      <sz val="6"/>
      <color theme="1"/>
      <name val="BIZ UD明朝 Medium"/>
      <family val="1"/>
      <charset val="128"/>
    </font>
    <font>
      <b/>
      <sz val="10"/>
      <name val="BIZ UD明朝 Medium"/>
      <family val="1"/>
      <charset val="128"/>
    </font>
    <font>
      <sz val="9"/>
      <name val="BIZ UD明朝 Medium"/>
      <family val="1"/>
      <charset val="128"/>
    </font>
    <font>
      <sz val="8"/>
      <color theme="1"/>
      <name val="BIZ UD明朝 Medium"/>
      <family val="1"/>
      <charset val="128"/>
    </font>
    <font>
      <sz val="10"/>
      <name val="BIZ UD明朝 Medium"/>
      <family val="1"/>
      <charset val="128"/>
    </font>
    <font>
      <b/>
      <sz val="10"/>
      <color theme="1"/>
      <name val="BIZ UD明朝 Medium"/>
      <family val="1"/>
      <charset val="128"/>
    </font>
    <font>
      <sz val="11"/>
      <color theme="1"/>
      <name val="BIZ UD明朝 Medium"/>
      <family val="1"/>
      <charset val="128"/>
    </font>
    <font>
      <sz val="12"/>
      <color theme="1"/>
      <name val="BIZ UD明朝 Medium"/>
      <family val="1"/>
      <charset val="128"/>
    </font>
    <font>
      <b/>
      <sz val="12"/>
      <color theme="1"/>
      <name val="BIZ UD明朝 Medium"/>
      <family val="1"/>
      <charset val="128"/>
    </font>
    <font>
      <sz val="6"/>
      <name val="BIZ UD明朝 Medium"/>
      <family val="1"/>
      <charset val="128"/>
    </font>
    <font>
      <sz val="8"/>
      <name val="BIZ UD明朝 Medium"/>
      <family val="1"/>
      <charset val="128"/>
    </font>
    <font>
      <b/>
      <u/>
      <sz val="9"/>
      <color theme="1"/>
      <name val="BIZ UD明朝 Medium"/>
      <family val="1"/>
      <charset val="128"/>
    </font>
    <font>
      <b/>
      <sz val="11"/>
      <name val="BIZ UD明朝 Medium"/>
      <family val="1"/>
      <charset val="128"/>
    </font>
    <font>
      <b/>
      <sz val="11"/>
      <color rgb="FFFF0000"/>
      <name val="BIZ UD明朝 Medium"/>
      <family val="1"/>
      <charset val="128"/>
    </font>
    <font>
      <b/>
      <sz val="11"/>
      <color theme="1"/>
      <name val="BIZ UD明朝 Medium"/>
      <family val="1"/>
      <charset val="128"/>
    </font>
    <font>
      <sz val="11"/>
      <name val="BIZ UD明朝 Medium"/>
      <family val="1"/>
      <charset val="128"/>
    </font>
    <font>
      <sz val="14"/>
      <color theme="1"/>
      <name val="BIZ UD明朝 Medium"/>
      <family val="1"/>
      <charset val="128"/>
    </font>
    <font>
      <b/>
      <sz val="14"/>
      <color theme="1"/>
      <name val="BIZ UD明朝 Medium"/>
      <family val="1"/>
      <charset val="128"/>
    </font>
    <font>
      <sz val="20"/>
      <name val="BIZ UD明朝 Medium"/>
      <family val="1"/>
      <charset val="128"/>
    </font>
    <font>
      <sz val="16"/>
      <name val="BIZ UD明朝 Medium"/>
      <family val="1"/>
      <charset val="128"/>
    </font>
    <font>
      <b/>
      <sz val="30"/>
      <name val="BIZ UD明朝 Medium"/>
      <family val="1"/>
      <charset val="128"/>
    </font>
    <font>
      <b/>
      <sz val="35"/>
      <name val="BIZ UD明朝 Medium"/>
      <family val="1"/>
      <charset val="128"/>
    </font>
    <font>
      <sz val="18"/>
      <name val="BIZ UD明朝 Medium"/>
      <family val="1"/>
      <charset val="128"/>
    </font>
    <font>
      <sz val="15"/>
      <name val="BIZ UD明朝 Medium"/>
      <family val="1"/>
      <charset val="128"/>
    </font>
    <font>
      <b/>
      <sz val="18"/>
      <name val="BIZ UD明朝 Medium"/>
      <family val="1"/>
      <charset val="128"/>
    </font>
    <font>
      <sz val="22"/>
      <name val="BIZ UD明朝 Medium"/>
      <family val="1"/>
      <charset val="128"/>
    </font>
    <font>
      <b/>
      <sz val="16"/>
      <name val="BIZ UD明朝 Medium"/>
      <family val="1"/>
      <charset val="128"/>
    </font>
    <font>
      <b/>
      <sz val="18"/>
      <color indexed="10"/>
      <name val="BIZ UD明朝 Medium"/>
      <family val="1"/>
      <charset val="128"/>
    </font>
    <font>
      <sz val="14"/>
      <name val="BIZ UD明朝 Medium"/>
      <family val="1"/>
      <charset val="128"/>
    </font>
    <font>
      <sz val="22"/>
      <color indexed="63"/>
      <name val="BIZ UD明朝 Medium"/>
      <family val="1"/>
      <charset val="128"/>
    </font>
    <font>
      <b/>
      <u/>
      <sz val="24"/>
      <name val="BIZ UD明朝 Medium"/>
      <family val="1"/>
      <charset val="128"/>
    </font>
    <font>
      <b/>
      <sz val="16"/>
      <color theme="1"/>
      <name val="BIZ UD明朝 Medium"/>
      <family val="1"/>
      <charset val="128"/>
    </font>
    <font>
      <sz val="10"/>
      <name val="ＭＳ 明朝"/>
      <family val="1"/>
      <charset val="128"/>
    </font>
    <font>
      <sz val="9"/>
      <name val="ＭＳ 明朝"/>
      <family val="1"/>
      <charset val="128"/>
    </font>
    <font>
      <sz val="8"/>
      <name val="ＭＳ 明朝"/>
      <family val="1"/>
      <charset val="128"/>
    </font>
    <font>
      <sz val="9"/>
      <color indexed="81"/>
      <name val="BIZ UD明朝 Medium"/>
      <family val="1"/>
      <charset val="128"/>
    </font>
    <font>
      <u/>
      <sz val="9"/>
      <color indexed="81"/>
      <name val="BIZ UD明朝 Medium"/>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6337778862885"/>
        <bgColor indexed="64"/>
      </patternFill>
    </fill>
    <fill>
      <patternFill patternType="solid">
        <fgColor theme="0" tint="-0.249977111117893"/>
        <bgColor indexed="64"/>
      </patternFill>
    </fill>
    <fill>
      <patternFill patternType="solid">
        <fgColor theme="0" tint="-0.14999847407452621"/>
        <bgColor indexed="64"/>
      </patternFill>
    </fill>
  </fills>
  <borders count="1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thin">
        <color indexed="64"/>
      </top>
      <bottom style="thin">
        <color auto="1"/>
      </bottom>
      <diagonal/>
    </border>
    <border>
      <left style="double">
        <color indexed="64"/>
      </left>
      <right/>
      <top style="thin">
        <color indexed="64"/>
      </top>
      <bottom style="thin">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double">
        <color indexed="64"/>
      </left>
      <right/>
      <top style="thin">
        <color indexed="64"/>
      </top>
      <bottom style="medium">
        <color auto="1"/>
      </bottom>
      <diagonal/>
    </border>
    <border>
      <left style="hair">
        <color auto="1"/>
      </left>
      <right style="thin">
        <color indexed="64"/>
      </right>
      <top style="thin">
        <color auto="1"/>
      </top>
      <bottom style="medium">
        <color auto="1"/>
      </bottom>
      <diagonal/>
    </border>
    <border>
      <left style="hair">
        <color auto="1"/>
      </left>
      <right style="medium">
        <color auto="1"/>
      </right>
      <top style="thin">
        <color auto="1"/>
      </top>
      <bottom style="medium">
        <color auto="1"/>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top/>
      <bottom/>
      <diagonal/>
    </border>
    <border>
      <left style="hair">
        <color indexed="64"/>
      </left>
      <right/>
      <top/>
      <bottom style="thin">
        <color indexed="64"/>
      </bottom>
      <diagonal/>
    </border>
    <border>
      <left/>
      <right style="hair">
        <color auto="1"/>
      </right>
      <top/>
      <bottom/>
      <diagonal/>
    </border>
    <border>
      <left style="thin">
        <color indexed="64"/>
      </left>
      <right style="thin">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s>
  <cellStyleXfs count="14">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7" fillId="0" borderId="0"/>
    <xf numFmtId="0" fontId="6" fillId="0" borderId="0">
      <alignment vertical="center"/>
    </xf>
    <xf numFmtId="0" fontId="6"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968">
    <xf numFmtId="0" fontId="0" fillId="0" borderId="0" xfId="0">
      <alignment vertical="center"/>
    </xf>
    <xf numFmtId="0" fontId="7" fillId="0" borderId="0" xfId="0" applyFont="1" applyFill="1" applyBorder="1" applyAlignment="1" applyProtection="1">
      <alignment vertical="center"/>
    </xf>
    <xf numFmtId="0" fontId="10" fillId="0" borderId="0" xfId="0" applyFont="1" applyFill="1" applyProtection="1">
      <alignment vertical="center"/>
    </xf>
    <xf numFmtId="0" fontId="11" fillId="0" borderId="0" xfId="0" applyFont="1" applyFill="1" applyBorder="1" applyAlignment="1">
      <alignment vertical="center"/>
    </xf>
    <xf numFmtId="13" fontId="9" fillId="0" borderId="0" xfId="0" applyNumberFormat="1" applyFont="1" applyFill="1">
      <alignment vertical="center"/>
    </xf>
    <xf numFmtId="0" fontId="17" fillId="0" borderId="0" xfId="7"/>
    <xf numFmtId="13" fontId="17" fillId="0" borderId="0" xfId="7" applyNumberFormat="1"/>
    <xf numFmtId="0" fontId="7" fillId="0" borderId="0" xfId="0" applyFont="1" applyFill="1" applyAlignment="1" applyProtection="1">
      <alignment horizontal="center" vertical="center"/>
    </xf>
    <xf numFmtId="0" fontId="22" fillId="0" borderId="0" xfId="0" applyFont="1" applyProtection="1">
      <alignment vertical="center"/>
    </xf>
    <xf numFmtId="0" fontId="22" fillId="0" borderId="0" xfId="0" applyFont="1" applyFill="1" applyProtection="1">
      <alignment vertical="center"/>
    </xf>
    <xf numFmtId="0" fontId="23" fillId="2" borderId="0" xfId="0" applyFont="1" applyFill="1">
      <alignment vertical="center"/>
    </xf>
    <xf numFmtId="0" fontId="24" fillId="2" borderId="0" xfId="0" applyFont="1" applyFill="1">
      <alignment vertical="center"/>
    </xf>
    <xf numFmtId="0" fontId="24" fillId="2" borderId="121" xfId="0" applyFont="1" applyFill="1" applyBorder="1">
      <alignment vertical="center"/>
    </xf>
    <xf numFmtId="0" fontId="24" fillId="2" borderId="0" xfId="0" applyFont="1" applyFill="1" applyBorder="1" applyAlignment="1">
      <alignment horizontal="center" vertical="center"/>
    </xf>
    <xf numFmtId="0" fontId="26" fillId="2" borderId="0" xfId="0" applyFont="1" applyFill="1" applyBorder="1" applyAlignment="1">
      <alignment vertical="center" wrapText="1"/>
    </xf>
    <xf numFmtId="0" fontId="26" fillId="2" borderId="0" xfId="0" applyFont="1" applyFill="1" applyBorder="1" applyAlignment="1">
      <alignment vertical="center"/>
    </xf>
    <xf numFmtId="0" fontId="24" fillId="2" borderId="0" xfId="0" applyFont="1" applyFill="1" applyBorder="1" applyAlignment="1">
      <alignment vertical="center" wrapText="1"/>
    </xf>
    <xf numFmtId="0" fontId="24" fillId="2" borderId="121" xfId="0" applyFont="1" applyFill="1" applyBorder="1" applyAlignment="1">
      <alignment vertical="center" wrapText="1"/>
    </xf>
    <xf numFmtId="0" fontId="26" fillId="2" borderId="122" xfId="0" applyFont="1" applyFill="1" applyBorder="1" applyAlignment="1">
      <alignment vertical="center" wrapText="1"/>
    </xf>
    <xf numFmtId="0" fontId="24" fillId="2" borderId="0" xfId="0" applyFont="1" applyFill="1" applyBorder="1">
      <alignment vertical="center"/>
    </xf>
    <xf numFmtId="0" fontId="24" fillId="0" borderId="0" xfId="0" applyFont="1">
      <alignment vertical="center"/>
    </xf>
    <xf numFmtId="0" fontId="10" fillId="0" borderId="0" xfId="0" applyFont="1" applyFill="1" applyAlignment="1" applyProtection="1">
      <alignment horizontal="center" vertical="center"/>
    </xf>
    <xf numFmtId="0" fontId="7" fillId="0" borderId="0" xfId="0" applyFont="1" applyFill="1" applyProtection="1">
      <alignment vertical="center"/>
    </xf>
    <xf numFmtId="0" fontId="9" fillId="0" borderId="0" xfId="0" applyFont="1" applyFill="1" applyProtection="1">
      <alignment vertical="center"/>
    </xf>
    <xf numFmtId="14" fontId="7" fillId="0" borderId="0" xfId="0" applyNumberFormat="1" applyFont="1" applyFill="1" applyProtection="1">
      <alignment vertical="center"/>
    </xf>
    <xf numFmtId="0" fontId="9" fillId="0" borderId="0" xfId="0" applyFont="1" applyFill="1" applyBorder="1" applyProtection="1">
      <alignment vertical="center"/>
    </xf>
    <xf numFmtId="13" fontId="9" fillId="0" borderId="0" xfId="0" applyNumberFormat="1" applyFont="1" applyFill="1" applyProtection="1">
      <alignment vertical="center"/>
    </xf>
    <xf numFmtId="0" fontId="7" fillId="0" borderId="0" xfId="0" applyFont="1" applyFill="1" applyBorder="1" applyAlignment="1" applyProtection="1">
      <alignment horizontal="center" vertical="center"/>
    </xf>
    <xf numFmtId="14" fontId="10" fillId="0" borderId="0" xfId="0" applyNumberFormat="1" applyFont="1" applyFill="1" applyProtection="1">
      <alignment vertical="center"/>
    </xf>
    <xf numFmtId="0" fontId="10" fillId="0" borderId="0" xfId="0" applyFont="1" applyFill="1" applyBorder="1" applyProtection="1">
      <alignment vertical="center"/>
    </xf>
    <xf numFmtId="0" fontId="9" fillId="0" borderId="0" xfId="0" applyFont="1" applyFill="1" applyAlignment="1" applyProtection="1">
      <alignment horizontal="center" vertical="center"/>
    </xf>
    <xf numFmtId="0" fontId="20" fillId="0" borderId="0" xfId="8" applyFont="1" applyBorder="1" applyAlignment="1" applyProtection="1">
      <alignment vertical="center" shrinkToFit="1"/>
    </xf>
    <xf numFmtId="0" fontId="20" fillId="0" borderId="0" xfId="8" applyFont="1" applyAlignment="1" applyProtection="1">
      <alignment horizontal="left" vertical="center"/>
    </xf>
    <xf numFmtId="0" fontId="17" fillId="0" borderId="0" xfId="7" applyProtection="1"/>
    <xf numFmtId="0" fontId="20" fillId="0" borderId="0" xfId="8" applyFont="1" applyAlignment="1" applyProtection="1">
      <alignment vertical="center" shrinkToFit="1"/>
    </xf>
    <xf numFmtId="0" fontId="20" fillId="0" borderId="0" xfId="8" applyFont="1" applyProtection="1">
      <alignment vertical="center"/>
    </xf>
    <xf numFmtId="0" fontId="20" fillId="0" borderId="0" xfId="8" applyFont="1" applyBorder="1" applyProtection="1">
      <alignment vertical="center"/>
    </xf>
    <xf numFmtId="0" fontId="20" fillId="0" borderId="0" xfId="8" applyFont="1" applyBorder="1" applyAlignment="1" applyProtection="1">
      <alignment horizontal="center" vertical="center" shrinkToFit="1"/>
    </xf>
    <xf numFmtId="0" fontId="20" fillId="0" borderId="95" xfId="8" applyFont="1" applyBorder="1" applyAlignment="1" applyProtection="1">
      <alignment horizontal="center" vertical="center" shrinkToFit="1"/>
    </xf>
    <xf numFmtId="0" fontId="17" fillId="0" borderId="0" xfId="7" applyBorder="1" applyProtection="1"/>
    <xf numFmtId="0" fontId="20" fillId="0" borderId="0" xfId="8" applyFont="1" applyAlignment="1" applyProtection="1">
      <alignment vertical="center" shrinkToFit="1"/>
      <protection locked="0"/>
    </xf>
    <xf numFmtId="0" fontId="20" fillId="0" borderId="0" xfId="8" applyFont="1" applyAlignment="1" applyProtection="1">
      <alignment horizontal="left" vertical="center"/>
      <protection locked="0"/>
    </xf>
    <xf numFmtId="0" fontId="20" fillId="0" borderId="95" xfId="8" applyFont="1" applyBorder="1" applyAlignment="1" applyProtection="1">
      <alignment horizontal="center" vertical="center" shrinkToFit="1"/>
      <protection locked="0"/>
    </xf>
    <xf numFmtId="0" fontId="17" fillId="0" borderId="0" xfId="7" applyBorder="1" applyProtection="1">
      <protection locked="0"/>
    </xf>
    <xf numFmtId="0" fontId="31" fillId="0" borderId="0" xfId="0" applyFont="1" applyFill="1" applyBorder="1" applyAlignment="1" applyProtection="1">
      <alignment vertical="center"/>
    </xf>
    <xf numFmtId="0" fontId="31" fillId="0" borderId="0" xfId="0" applyFont="1" applyFill="1" applyBorder="1" applyProtection="1">
      <alignment vertical="center"/>
    </xf>
    <xf numFmtId="0" fontId="36" fillId="0" borderId="16" xfId="0" applyFont="1" applyBorder="1" applyProtection="1">
      <alignment vertical="center"/>
    </xf>
    <xf numFmtId="0" fontId="36" fillId="0" borderId="0" xfId="0" applyFont="1" applyBorder="1" applyProtection="1">
      <alignment vertical="center"/>
    </xf>
    <xf numFmtId="0" fontId="36" fillId="0" borderId="19" xfId="0" applyFont="1" applyBorder="1" applyProtection="1">
      <alignment vertical="center"/>
    </xf>
    <xf numFmtId="0" fontId="36" fillId="0" borderId="0" xfId="0" applyFont="1" applyAlignment="1" applyProtection="1">
      <alignment horizontal="left" vertical="center"/>
    </xf>
    <xf numFmtId="0" fontId="36" fillId="0" borderId="0" xfId="0" applyFont="1" applyProtection="1">
      <alignment vertical="center"/>
    </xf>
    <xf numFmtId="0" fontId="30" fillId="0" borderId="0" xfId="0" applyFont="1" applyFill="1" applyProtection="1">
      <alignment vertical="center"/>
    </xf>
    <xf numFmtId="0" fontId="38" fillId="0" borderId="0" xfId="0" applyFont="1" applyFill="1" applyProtection="1">
      <alignment vertical="center"/>
    </xf>
    <xf numFmtId="180" fontId="38" fillId="0" borderId="0" xfId="0" applyNumberFormat="1" applyFont="1" applyFill="1" applyProtection="1">
      <alignment vertical="center"/>
    </xf>
    <xf numFmtId="0" fontId="31" fillId="0" borderId="73" xfId="0" applyFont="1" applyFill="1" applyBorder="1" applyAlignment="1" applyProtection="1">
      <alignment horizontal="centerContinuous" vertical="center"/>
    </xf>
    <xf numFmtId="0" fontId="31" fillId="0" borderId="46" xfId="0" applyFont="1" applyFill="1" applyBorder="1" applyAlignment="1" applyProtection="1">
      <alignment horizontal="centerContinuous" vertical="center"/>
    </xf>
    <xf numFmtId="0" fontId="31" fillId="0" borderId="70" xfId="0" applyFont="1" applyFill="1" applyBorder="1" applyAlignment="1" applyProtection="1">
      <alignment horizontal="centerContinuous" vertical="center"/>
    </xf>
    <xf numFmtId="49" fontId="31" fillId="0" borderId="46" xfId="0" applyNumberFormat="1" applyFont="1" applyFill="1" applyBorder="1" applyAlignment="1" applyProtection="1">
      <alignment vertical="center" shrinkToFit="1"/>
    </xf>
    <xf numFmtId="0" fontId="35" fillId="0" borderId="46" xfId="0" applyFont="1" applyFill="1" applyBorder="1" applyAlignment="1" applyProtection="1">
      <alignment horizontal="center" vertical="center"/>
    </xf>
    <xf numFmtId="0" fontId="35" fillId="0" borderId="47" xfId="0" applyFont="1" applyFill="1" applyBorder="1" applyAlignment="1" applyProtection="1">
      <alignment horizontal="center" vertical="center"/>
    </xf>
    <xf numFmtId="0" fontId="31" fillId="0" borderId="60" xfId="0" applyFont="1" applyFill="1" applyBorder="1" applyAlignment="1" applyProtection="1">
      <alignment horizontal="centerContinuous" vertical="center"/>
    </xf>
    <xf numFmtId="0" fontId="31" fillId="0" borderId="8" xfId="0" applyFont="1" applyFill="1" applyBorder="1" applyAlignment="1" applyProtection="1">
      <alignment horizontal="centerContinuous" vertical="center"/>
    </xf>
    <xf numFmtId="0" fontId="31" fillId="0" borderId="12" xfId="0" applyFont="1" applyFill="1" applyBorder="1" applyAlignment="1" applyProtection="1">
      <alignment horizontal="centerContinuous" vertical="center"/>
    </xf>
    <xf numFmtId="0" fontId="31" fillId="0" borderId="1" xfId="0" applyNumberFormat="1" applyFont="1" applyFill="1" applyBorder="1" applyAlignment="1" applyProtection="1">
      <alignment vertical="center" shrinkToFit="1"/>
      <protection locked="0"/>
    </xf>
    <xf numFmtId="0" fontId="31" fillId="0" borderId="2" xfId="0" applyNumberFormat="1" applyFont="1" applyFill="1" applyBorder="1" applyAlignment="1" applyProtection="1">
      <alignment horizontal="center" vertical="center" shrinkToFit="1"/>
    </xf>
    <xf numFmtId="0" fontId="31" fillId="0" borderId="2" xfId="0" applyNumberFormat="1" applyFont="1" applyFill="1" applyBorder="1" applyAlignment="1" applyProtection="1">
      <alignment horizontal="center" vertical="center" shrinkToFit="1"/>
      <protection locked="0"/>
    </xf>
    <xf numFmtId="0" fontId="31" fillId="0" borderId="50" xfId="0" applyNumberFormat="1" applyFont="1" applyFill="1" applyBorder="1" applyAlignment="1" applyProtection="1">
      <alignment horizontal="center" vertical="center" shrinkToFit="1"/>
    </xf>
    <xf numFmtId="0" fontId="31" fillId="0" borderId="58" xfId="0" applyFont="1" applyFill="1" applyBorder="1" applyAlignment="1" applyProtection="1">
      <alignment horizontal="centerContinuous" vertical="center"/>
    </xf>
    <xf numFmtId="0" fontId="31" fillId="0" borderId="0" xfId="0" applyFont="1" applyFill="1" applyBorder="1" applyAlignment="1" applyProtection="1">
      <alignment horizontal="centerContinuous" vertical="center"/>
    </xf>
    <xf numFmtId="0" fontId="31" fillId="0" borderId="10" xfId="0" applyFont="1" applyFill="1" applyBorder="1" applyAlignment="1" applyProtection="1">
      <alignment horizontal="centerContinuous" vertical="center"/>
    </xf>
    <xf numFmtId="0" fontId="31" fillId="0" borderId="2" xfId="0" applyFont="1" applyFill="1" applyBorder="1" applyAlignment="1" applyProtection="1">
      <alignment vertical="center" shrinkToFit="1"/>
    </xf>
    <xf numFmtId="0" fontId="31" fillId="0" borderId="5" xfId="0" applyFont="1" applyFill="1" applyBorder="1" applyProtection="1">
      <alignment vertical="center"/>
    </xf>
    <xf numFmtId="0" fontId="31" fillId="0" borderId="5" xfId="0" applyFont="1" applyFill="1" applyBorder="1" applyAlignment="1" applyProtection="1">
      <alignment horizontal="center" vertical="center"/>
    </xf>
    <xf numFmtId="49" fontId="31" fillId="0" borderId="5" xfId="0" applyNumberFormat="1" applyFont="1" applyFill="1" applyBorder="1" applyAlignment="1" applyProtection="1">
      <alignment horizontal="center" vertical="center" shrinkToFit="1"/>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7"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176" fontId="30" fillId="0" borderId="0" xfId="0" applyNumberFormat="1" applyFont="1" applyFill="1" applyBorder="1" applyAlignment="1" applyProtection="1">
      <alignment horizontal="right" vertical="center" shrinkToFit="1"/>
    </xf>
    <xf numFmtId="177" fontId="30" fillId="0" borderId="0" xfId="0" applyNumberFormat="1" applyFont="1" applyFill="1" applyBorder="1" applyAlignment="1" applyProtection="1">
      <alignment horizontal="right" vertical="center" shrinkToFit="1"/>
    </xf>
    <xf numFmtId="0" fontId="31" fillId="0" borderId="0" xfId="0" applyFont="1" applyFill="1" applyBorder="1" applyAlignment="1" applyProtection="1">
      <alignment vertical="center" wrapText="1"/>
    </xf>
    <xf numFmtId="0" fontId="31" fillId="0" borderId="0" xfId="0" applyFont="1" applyFill="1" applyBorder="1" applyAlignment="1" applyProtection="1">
      <alignment horizontal="center" vertical="center" wrapText="1"/>
    </xf>
    <xf numFmtId="181" fontId="31" fillId="0" borderId="0" xfId="0" applyNumberFormat="1" applyFont="1" applyFill="1" applyBorder="1" applyAlignment="1" applyProtection="1">
      <alignment horizontal="center" vertical="center" wrapText="1"/>
    </xf>
    <xf numFmtId="0" fontId="31" fillId="0" borderId="41" xfId="0" applyFont="1" applyFill="1" applyBorder="1" applyAlignment="1" applyProtection="1">
      <alignment vertical="center"/>
    </xf>
    <xf numFmtId="0" fontId="31" fillId="0" borderId="58" xfId="0" applyFont="1" applyFill="1" applyBorder="1" applyAlignment="1" applyProtection="1">
      <alignment vertical="center"/>
    </xf>
    <xf numFmtId="0" fontId="31" fillId="0" borderId="58" xfId="0" applyFont="1" applyFill="1" applyBorder="1" applyAlignment="1" applyProtection="1">
      <alignment horizontal="left" vertical="center"/>
    </xf>
    <xf numFmtId="0" fontId="31" fillId="0" borderId="41" xfId="0" applyFont="1" applyFill="1" applyBorder="1" applyAlignment="1" applyProtection="1">
      <alignment horizontal="left" vertical="center"/>
    </xf>
    <xf numFmtId="14" fontId="31" fillId="0" borderId="58" xfId="0" applyNumberFormat="1" applyFont="1" applyFill="1" applyBorder="1" applyAlignment="1" applyProtection="1">
      <alignment vertical="center"/>
    </xf>
    <xf numFmtId="14" fontId="31" fillId="0" borderId="0" xfId="0" applyNumberFormat="1" applyFont="1" applyFill="1" applyBorder="1" applyAlignment="1" applyProtection="1">
      <alignment vertical="center"/>
    </xf>
    <xf numFmtId="0" fontId="35" fillId="0" borderId="0" xfId="0" applyFont="1" applyFill="1" applyBorder="1" applyAlignment="1" applyProtection="1">
      <alignment vertical="center" wrapText="1"/>
    </xf>
    <xf numFmtId="0" fontId="30" fillId="0" borderId="0" xfId="0" applyFont="1" applyFill="1" applyBorder="1" applyAlignment="1" applyProtection="1">
      <alignment vertical="center"/>
    </xf>
    <xf numFmtId="0" fontId="30" fillId="0" borderId="0" xfId="0" applyFont="1" applyFill="1" applyBorder="1" applyAlignment="1" applyProtection="1">
      <alignment vertical="center" wrapText="1"/>
    </xf>
    <xf numFmtId="177" fontId="30" fillId="0" borderId="0" xfId="0" applyNumberFormat="1" applyFont="1" applyFill="1" applyBorder="1" applyAlignment="1" applyProtection="1">
      <alignment vertical="center" shrinkToFit="1"/>
    </xf>
    <xf numFmtId="0" fontId="30" fillId="0" borderId="41" xfId="0" applyFont="1" applyFill="1" applyBorder="1" applyAlignment="1" applyProtection="1">
      <alignment vertical="center"/>
    </xf>
    <xf numFmtId="58" fontId="38" fillId="0" borderId="58" xfId="0" applyNumberFormat="1" applyFont="1" applyFill="1" applyBorder="1" applyAlignment="1" applyProtection="1">
      <alignment vertical="center" shrinkToFit="1"/>
    </xf>
    <xf numFmtId="58" fontId="38" fillId="0" borderId="0" xfId="0" applyNumberFormat="1" applyFont="1" applyFill="1" applyBorder="1" applyAlignment="1" applyProtection="1">
      <alignment vertical="center" shrinkToFit="1"/>
    </xf>
    <xf numFmtId="0" fontId="38" fillId="0" borderId="0" xfId="0" applyFont="1" applyFill="1" applyBorder="1" applyAlignment="1" applyProtection="1">
      <alignment vertical="center" wrapText="1"/>
    </xf>
    <xf numFmtId="176" fontId="31" fillId="0" borderId="0" xfId="0" applyNumberFormat="1" applyFont="1" applyFill="1" applyBorder="1" applyAlignment="1" applyProtection="1">
      <alignment vertical="center" shrinkToFit="1"/>
    </xf>
    <xf numFmtId="0" fontId="35" fillId="0" borderId="0" xfId="0" applyFont="1" applyFill="1" applyBorder="1" applyAlignment="1" applyProtection="1">
      <alignment vertical="center" shrinkToFit="1"/>
    </xf>
    <xf numFmtId="0" fontId="35" fillId="0" borderId="41" xfId="0" applyFont="1" applyFill="1" applyBorder="1" applyAlignment="1" applyProtection="1">
      <alignment vertical="center" shrinkToFit="1"/>
    </xf>
    <xf numFmtId="38" fontId="31" fillId="0" borderId="0" xfId="4" applyFont="1" applyFill="1" applyBorder="1" applyAlignment="1" applyProtection="1">
      <alignment vertical="center"/>
    </xf>
    <xf numFmtId="38" fontId="30" fillId="0" borderId="0" xfId="4" applyFont="1" applyFill="1" applyBorder="1" applyAlignment="1" applyProtection="1">
      <alignment vertical="center"/>
    </xf>
    <xf numFmtId="38" fontId="38" fillId="0" borderId="0" xfId="4" applyFont="1" applyFill="1" applyBorder="1" applyAlignment="1" applyProtection="1">
      <alignment vertical="center"/>
    </xf>
    <xf numFmtId="38" fontId="40" fillId="0" borderId="0" xfId="4"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32" fillId="0" borderId="41" xfId="0" applyFont="1" applyFill="1" applyBorder="1" applyAlignment="1" applyProtection="1">
      <alignment vertical="center" shrinkToFit="1"/>
    </xf>
    <xf numFmtId="0" fontId="38" fillId="0" borderId="58" xfId="0" applyFont="1" applyFill="1" applyBorder="1" applyAlignment="1" applyProtection="1">
      <alignment vertical="center"/>
    </xf>
    <xf numFmtId="0" fontId="38" fillId="0" borderId="0" xfId="0" applyFont="1" applyFill="1" applyBorder="1" applyAlignment="1" applyProtection="1">
      <alignment vertical="center"/>
    </xf>
    <xf numFmtId="0" fontId="38" fillId="0" borderId="41" xfId="0" applyFont="1" applyFill="1" applyBorder="1" applyAlignment="1" applyProtection="1">
      <alignment vertical="center"/>
    </xf>
    <xf numFmtId="0" fontId="39" fillId="0" borderId="0" xfId="0" applyFont="1" applyFill="1" applyBorder="1" applyAlignment="1" applyProtection="1">
      <alignment horizontal="center" vertical="center" wrapText="1"/>
    </xf>
    <xf numFmtId="181" fontId="39" fillId="0" borderId="0" xfId="0" applyNumberFormat="1"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4" fillId="0" borderId="0" xfId="0" applyFont="1" applyFill="1" applyBorder="1" applyAlignment="1" applyProtection="1">
      <alignment vertical="center"/>
    </xf>
    <xf numFmtId="0" fontId="41" fillId="0" borderId="0" xfId="0" applyFont="1" applyFill="1" applyBorder="1" applyAlignment="1" applyProtection="1">
      <alignment vertical="center" wrapText="1"/>
    </xf>
    <xf numFmtId="0" fontId="36" fillId="0" borderId="0" xfId="0" applyFont="1" applyFill="1" applyBorder="1" applyAlignment="1" applyProtection="1">
      <alignment horizontal="center" vertical="center"/>
    </xf>
    <xf numFmtId="0" fontId="41" fillId="2" borderId="0" xfId="0" applyFont="1" applyFill="1" applyBorder="1" applyAlignment="1" applyProtection="1">
      <alignment vertical="center" wrapText="1"/>
    </xf>
    <xf numFmtId="0" fontId="35" fillId="0" borderId="0" xfId="0" applyFont="1" applyFill="1" applyProtection="1">
      <alignment vertical="center"/>
    </xf>
    <xf numFmtId="0" fontId="35" fillId="0" borderId="0" xfId="0" applyFont="1" applyFill="1" applyAlignment="1" applyProtection="1">
      <alignment horizontal="center" vertical="center"/>
    </xf>
    <xf numFmtId="0" fontId="35" fillId="0" borderId="0" xfId="0" applyFont="1" applyFill="1" applyBorder="1" applyProtection="1">
      <alignment vertical="center"/>
    </xf>
    <xf numFmtId="38" fontId="35" fillId="0" borderId="0" xfId="0" applyNumberFormat="1" applyFont="1" applyFill="1" applyBorder="1" applyProtection="1">
      <alignment vertical="center"/>
    </xf>
    <xf numFmtId="176" fontId="35" fillId="0" borderId="0" xfId="0" applyNumberFormat="1" applyFont="1" applyFill="1" applyBorder="1" applyProtection="1">
      <alignment vertical="center"/>
    </xf>
    <xf numFmtId="31" fontId="35" fillId="0" borderId="0" xfId="0" applyNumberFormat="1" applyFont="1" applyFill="1" applyProtection="1">
      <alignment vertical="center"/>
    </xf>
    <xf numFmtId="13" fontId="35" fillId="0" borderId="0" xfId="0" applyNumberFormat="1" applyFont="1" applyFill="1" applyProtection="1">
      <alignment vertical="center"/>
    </xf>
    <xf numFmtId="13" fontId="42" fillId="0" borderId="0" xfId="0" applyNumberFormat="1" applyFont="1" applyFill="1" applyProtection="1">
      <alignment vertical="center"/>
    </xf>
    <xf numFmtId="12" fontId="35" fillId="0" borderId="0" xfId="0" applyNumberFormat="1" applyFont="1" applyFill="1" applyProtection="1">
      <alignment vertical="center"/>
    </xf>
    <xf numFmtId="56" fontId="35" fillId="0" borderId="0" xfId="0" applyNumberFormat="1" applyFont="1" applyFill="1" applyProtection="1">
      <alignment vertical="center"/>
    </xf>
    <xf numFmtId="38" fontId="35" fillId="0" borderId="0" xfId="0" applyNumberFormat="1" applyFont="1" applyFill="1" applyProtection="1">
      <alignment vertical="center"/>
    </xf>
    <xf numFmtId="176" fontId="35" fillId="0" borderId="0" xfId="0" applyNumberFormat="1" applyFont="1" applyFill="1" applyProtection="1">
      <alignment vertical="center"/>
    </xf>
    <xf numFmtId="14" fontId="35" fillId="0" borderId="0" xfId="0" applyNumberFormat="1" applyFont="1" applyFill="1" applyProtection="1">
      <alignment vertical="center"/>
    </xf>
    <xf numFmtId="0" fontId="38" fillId="0" borderId="0" xfId="0" applyFont="1" applyProtection="1">
      <alignment vertical="center"/>
    </xf>
    <xf numFmtId="0" fontId="38" fillId="0" borderId="0" xfId="0" applyFont="1" applyAlignment="1" applyProtection="1">
      <alignment horizontal="right" vertical="center"/>
    </xf>
    <xf numFmtId="0" fontId="30" fillId="0" borderId="0" xfId="0" applyFont="1" applyFill="1" applyBorder="1" applyAlignment="1" applyProtection="1">
      <alignment horizontal="left" vertical="center"/>
    </xf>
    <xf numFmtId="0" fontId="38" fillId="0" borderId="0" xfId="0" applyFont="1" applyFill="1" applyAlignment="1" applyProtection="1">
      <alignment horizontal="right" vertical="center"/>
    </xf>
    <xf numFmtId="0" fontId="38" fillId="3" borderId="21" xfId="0" applyFont="1" applyFill="1" applyBorder="1" applyAlignment="1" applyProtection="1">
      <alignment horizontal="center" vertical="center" shrinkToFit="1"/>
    </xf>
    <xf numFmtId="0" fontId="31" fillId="3" borderId="1" xfId="0" applyFont="1" applyFill="1" applyBorder="1" applyAlignment="1" applyProtection="1">
      <alignment horizontal="center" vertical="center" shrinkToFit="1"/>
    </xf>
    <xf numFmtId="0" fontId="31" fillId="3" borderId="1" xfId="0" applyFont="1" applyFill="1" applyBorder="1" applyAlignment="1" applyProtection="1">
      <alignment horizontal="center" vertical="center"/>
    </xf>
    <xf numFmtId="0" fontId="31" fillId="3" borderId="21" xfId="0" applyFont="1" applyFill="1" applyBorder="1" applyAlignment="1" applyProtection="1">
      <alignment horizontal="center" vertical="center" wrapText="1"/>
    </xf>
    <xf numFmtId="0" fontId="31" fillId="3" borderId="21" xfId="0" applyFont="1" applyFill="1" applyBorder="1" applyAlignment="1" applyProtection="1">
      <alignment horizontal="center" vertical="center"/>
    </xf>
    <xf numFmtId="0" fontId="31" fillId="3" borderId="82" xfId="0" applyFont="1" applyFill="1" applyBorder="1" applyAlignment="1" applyProtection="1">
      <alignment horizontal="center" vertical="center"/>
    </xf>
    <xf numFmtId="0" fontId="31" fillId="3" borderId="24" xfId="0" applyFont="1" applyFill="1" applyBorder="1" applyAlignment="1" applyProtection="1">
      <alignment horizontal="center" vertical="center" wrapText="1"/>
    </xf>
    <xf numFmtId="0" fontId="31" fillId="3" borderId="22" xfId="0" applyFont="1" applyFill="1" applyBorder="1" applyAlignment="1" applyProtection="1">
      <alignment horizontal="center" vertical="center" wrapText="1"/>
    </xf>
    <xf numFmtId="0" fontId="38" fillId="0" borderId="0" xfId="0" applyFont="1" applyAlignment="1" applyProtection="1">
      <alignment horizontal="center" vertical="center"/>
    </xf>
    <xf numFmtId="177" fontId="38" fillId="0" borderId="21" xfId="0" applyNumberFormat="1" applyFont="1" applyBorder="1" applyAlignment="1" applyProtection="1">
      <alignment horizontal="center" vertical="center" shrinkToFit="1"/>
    </xf>
    <xf numFmtId="177" fontId="38" fillId="4" borderId="1" xfId="0" applyNumberFormat="1" applyFont="1" applyFill="1" applyBorder="1" applyAlignment="1" applyProtection="1">
      <alignment horizontal="center" vertical="center" shrinkToFit="1"/>
      <protection locked="0"/>
    </xf>
    <xf numFmtId="177" fontId="38" fillId="0" borderId="1" xfId="0" applyNumberFormat="1" applyFont="1" applyBorder="1" applyAlignment="1" applyProtection="1">
      <alignment horizontal="center" vertical="center" shrinkToFit="1"/>
    </xf>
    <xf numFmtId="31" fontId="38" fillId="4" borderId="1" xfId="0" applyNumberFormat="1" applyFont="1" applyFill="1" applyBorder="1" applyAlignment="1" applyProtection="1">
      <alignment horizontal="center" vertical="center" shrinkToFit="1"/>
      <protection locked="0"/>
    </xf>
    <xf numFmtId="177" fontId="38" fillId="4" borderId="1" xfId="0" applyNumberFormat="1" applyFont="1" applyFill="1" applyBorder="1" applyAlignment="1" applyProtection="1">
      <alignment horizontal="left" vertical="center" shrinkToFit="1"/>
      <protection locked="0"/>
    </xf>
    <xf numFmtId="14" fontId="38" fillId="4" borderId="21" xfId="4" applyNumberFormat="1" applyFont="1" applyFill="1" applyBorder="1" applyAlignment="1" applyProtection="1">
      <alignment horizontal="right" vertical="center" shrinkToFit="1"/>
      <protection locked="0"/>
    </xf>
    <xf numFmtId="177" fontId="38" fillId="4" borderId="21" xfId="4" applyNumberFormat="1" applyFont="1" applyFill="1" applyBorder="1" applyAlignment="1" applyProtection="1">
      <alignment horizontal="right" vertical="center" shrinkToFit="1"/>
      <protection locked="0"/>
    </xf>
    <xf numFmtId="177" fontId="38" fillId="0" borderId="21" xfId="4" applyNumberFormat="1" applyFont="1" applyBorder="1" applyAlignment="1" applyProtection="1">
      <alignment horizontal="right" vertical="center" shrinkToFit="1"/>
    </xf>
    <xf numFmtId="12" fontId="38" fillId="0" borderId="2" xfId="4" applyNumberFormat="1" applyFont="1" applyBorder="1" applyAlignment="1" applyProtection="1">
      <alignment horizontal="right" vertical="center" shrinkToFit="1"/>
    </xf>
    <xf numFmtId="177" fontId="38" fillId="4" borderId="23" xfId="4" applyNumberFormat="1" applyFont="1" applyFill="1" applyBorder="1" applyAlignment="1" applyProtection="1">
      <alignment horizontal="right" vertical="center" shrinkToFit="1"/>
      <protection locked="0"/>
    </xf>
    <xf numFmtId="177" fontId="38" fillId="0" borderId="22" xfId="4" applyNumberFormat="1" applyFont="1" applyFill="1" applyBorder="1" applyAlignment="1" applyProtection="1">
      <alignment horizontal="center" vertical="center" shrinkToFit="1"/>
    </xf>
    <xf numFmtId="177" fontId="38" fillId="4" borderId="83" xfId="4" applyNumberFormat="1" applyFont="1" applyFill="1" applyBorder="1" applyAlignment="1" applyProtection="1">
      <alignment horizontal="right" vertical="center" shrinkToFit="1"/>
      <protection locked="0"/>
    </xf>
    <xf numFmtId="0" fontId="36" fillId="2" borderId="0" xfId="8" applyFont="1" applyFill="1" applyAlignment="1" applyProtection="1">
      <alignment vertical="center"/>
    </xf>
    <xf numFmtId="0" fontId="36" fillId="2" borderId="58" xfId="9" applyFont="1" applyFill="1" applyBorder="1" applyAlignment="1" applyProtection="1">
      <alignment horizontal="center" vertical="center"/>
    </xf>
    <xf numFmtId="0" fontId="36" fillId="2" borderId="0" xfId="8" applyFont="1" applyFill="1" applyAlignment="1" applyProtection="1">
      <alignment horizontal="left" vertical="center"/>
    </xf>
    <xf numFmtId="0" fontId="36" fillId="2" borderId="0" xfId="8" applyFont="1" applyFill="1" applyBorder="1" applyAlignment="1" applyProtection="1">
      <alignment horizontal="left" vertical="center"/>
    </xf>
    <xf numFmtId="0" fontId="45" fillId="2" borderId="0" xfId="8" applyFont="1" applyFill="1" applyBorder="1" applyAlignment="1" applyProtection="1">
      <alignment horizontal="left" vertical="center"/>
    </xf>
    <xf numFmtId="0" fontId="36" fillId="2" borderId="0" xfId="8" applyNumberFormat="1" applyFont="1" applyFill="1" applyBorder="1" applyAlignment="1" applyProtection="1">
      <alignment horizontal="center" vertical="center" shrinkToFit="1"/>
    </xf>
    <xf numFmtId="0" fontId="31" fillId="2" borderId="0" xfId="8" applyFont="1" applyFill="1" applyBorder="1" applyAlignment="1" applyProtection="1">
      <alignment vertical="center" shrinkToFit="1"/>
    </xf>
    <xf numFmtId="186" fontId="36" fillId="2" borderId="0" xfId="8" applyNumberFormat="1" applyFont="1" applyFill="1" applyBorder="1" applyAlignment="1" applyProtection="1">
      <alignment vertical="center" shrinkToFit="1"/>
    </xf>
    <xf numFmtId="0" fontId="36" fillId="0" borderId="0" xfId="8" applyFont="1" applyFill="1" applyBorder="1" applyAlignment="1" applyProtection="1">
      <alignment vertical="center" shrinkToFit="1"/>
    </xf>
    <xf numFmtId="0" fontId="36" fillId="2" borderId="0" xfId="8" applyFont="1" applyFill="1" applyProtection="1">
      <alignment vertical="center"/>
    </xf>
    <xf numFmtId="0" fontId="36" fillId="0" borderId="0" xfId="8" applyFont="1" applyFill="1" applyBorder="1" applyAlignment="1" applyProtection="1">
      <alignment vertical="center" textRotation="255" wrapText="1"/>
    </xf>
    <xf numFmtId="38" fontId="36" fillId="0" borderId="0" xfId="4" applyFont="1" applyFill="1" applyBorder="1" applyAlignment="1" applyProtection="1">
      <alignment vertical="center"/>
    </xf>
    <xf numFmtId="0" fontId="36" fillId="0" borderId="0" xfId="8" applyFont="1" applyFill="1" applyBorder="1" applyAlignment="1" applyProtection="1">
      <alignment vertical="center"/>
    </xf>
    <xf numFmtId="183" fontId="36" fillId="0" borderId="0" xfId="8" applyNumberFormat="1" applyFont="1" applyFill="1" applyBorder="1" applyAlignment="1" applyProtection="1">
      <alignment vertical="center"/>
    </xf>
    <xf numFmtId="0" fontId="38" fillId="2" borderId="100" xfId="7" applyFont="1" applyFill="1" applyBorder="1" applyAlignment="1" applyProtection="1">
      <alignment vertical="center" shrinkToFit="1"/>
    </xf>
    <xf numFmtId="0" fontId="38" fillId="2" borderId="12" xfId="7" applyFont="1" applyFill="1" applyBorder="1" applyAlignment="1" applyProtection="1">
      <alignment vertical="center" shrinkToFit="1"/>
    </xf>
    <xf numFmtId="0" fontId="36" fillId="2" borderId="107" xfId="8" applyFont="1" applyFill="1" applyBorder="1" applyAlignment="1" applyProtection="1">
      <alignment horizontal="center" vertical="center" textRotation="255" wrapText="1"/>
    </xf>
    <xf numFmtId="0" fontId="38" fillId="2" borderId="3" xfId="7" applyFont="1" applyFill="1" applyBorder="1" applyAlignment="1" applyProtection="1">
      <alignment vertical="center" shrinkToFit="1"/>
      <protection locked="0"/>
    </xf>
    <xf numFmtId="0" fontId="36" fillId="2" borderId="111" xfId="8" applyFont="1" applyFill="1" applyBorder="1" applyAlignment="1" applyProtection="1">
      <alignment horizontal="center" vertical="center" textRotation="255" wrapText="1"/>
    </xf>
    <xf numFmtId="0" fontId="38" fillId="2" borderId="12" xfId="7" applyFont="1" applyFill="1" applyBorder="1" applyAlignment="1" applyProtection="1">
      <alignment vertical="center" shrinkToFit="1"/>
      <protection locked="0"/>
    </xf>
    <xf numFmtId="0" fontId="38" fillId="2" borderId="55" xfId="7" applyFont="1" applyFill="1" applyBorder="1" applyAlignment="1" applyProtection="1">
      <alignment vertical="center" shrinkToFit="1"/>
      <protection locked="0"/>
    </xf>
    <xf numFmtId="0" fontId="36" fillId="2" borderId="92" xfId="8" applyFont="1" applyFill="1" applyBorder="1" applyAlignment="1" applyProtection="1">
      <alignment horizontal="center" vertical="center" textRotation="255" wrapText="1"/>
    </xf>
    <xf numFmtId="0" fontId="36" fillId="0" borderId="0" xfId="8" applyFont="1" applyBorder="1" applyProtection="1">
      <alignment vertical="center"/>
    </xf>
    <xf numFmtId="0" fontId="36" fillId="0" borderId="0" xfId="8" applyFont="1" applyBorder="1" applyAlignment="1" applyProtection="1">
      <alignment vertical="center" textRotation="255" shrinkToFit="1"/>
    </xf>
    <xf numFmtId="0" fontId="38" fillId="2" borderId="0" xfId="7" applyFont="1" applyFill="1" applyBorder="1" applyAlignment="1">
      <alignment horizontal="left" vertical="top"/>
    </xf>
    <xf numFmtId="0" fontId="38" fillId="6" borderId="2" xfId="7" applyFont="1" applyFill="1" applyBorder="1" applyAlignment="1">
      <alignment horizontal="center"/>
    </xf>
    <xf numFmtId="0" fontId="38" fillId="2" borderId="2" xfId="7" applyFont="1" applyFill="1" applyBorder="1" applyAlignment="1" applyProtection="1">
      <alignment horizontal="center" shrinkToFit="1"/>
      <protection locked="0"/>
    </xf>
    <xf numFmtId="0" fontId="38" fillId="2" borderId="0" xfId="7" applyFont="1" applyFill="1"/>
    <xf numFmtId="0" fontId="38" fillId="0" borderId="0" xfId="7" applyFont="1"/>
    <xf numFmtId="14" fontId="39" fillId="2" borderId="21" xfId="10" applyNumberFormat="1" applyFont="1" applyFill="1" applyBorder="1" applyProtection="1">
      <alignment vertical="center"/>
      <protection locked="0"/>
    </xf>
    <xf numFmtId="0" fontId="39" fillId="2" borderId="21" xfId="10" applyFont="1" applyFill="1" applyBorder="1" applyProtection="1">
      <alignment vertical="center"/>
      <protection locked="0"/>
    </xf>
    <xf numFmtId="0" fontId="38" fillId="2" borderId="21" xfId="10" applyFont="1" applyFill="1" applyBorder="1" applyProtection="1">
      <alignment vertical="center"/>
      <protection locked="0"/>
    </xf>
    <xf numFmtId="0" fontId="48" fillId="2" borderId="0" xfId="12" applyFont="1" applyFill="1" applyProtection="1">
      <alignment vertical="center"/>
    </xf>
    <xf numFmtId="0" fontId="38" fillId="2" borderId="0" xfId="12" applyFont="1" applyFill="1" applyProtection="1">
      <alignment vertical="center"/>
    </xf>
    <xf numFmtId="0" fontId="38" fillId="2" borderId="0" xfId="13" applyFont="1" applyFill="1" applyProtection="1">
      <alignment vertical="center"/>
    </xf>
    <xf numFmtId="0" fontId="38" fillId="2" borderId="21" xfId="13" applyFont="1" applyFill="1" applyBorder="1" applyAlignment="1" applyProtection="1">
      <alignment vertical="center"/>
    </xf>
    <xf numFmtId="0" fontId="38" fillId="2" borderId="21" xfId="13" applyFont="1" applyFill="1" applyBorder="1" applyProtection="1">
      <alignment vertical="center"/>
    </xf>
    <xf numFmtId="0" fontId="38" fillId="2" borderId="21" xfId="12" applyFont="1" applyFill="1" applyBorder="1" applyProtection="1">
      <alignment vertical="center"/>
    </xf>
    <xf numFmtId="0" fontId="38" fillId="2" borderId="21" xfId="12" applyNumberFormat="1" applyFont="1" applyFill="1" applyBorder="1" applyProtection="1">
      <alignment vertical="center"/>
    </xf>
    <xf numFmtId="0" fontId="38" fillId="2" borderId="1" xfId="12" applyFont="1" applyFill="1" applyBorder="1" applyProtection="1">
      <alignment vertical="center"/>
    </xf>
    <xf numFmtId="0" fontId="38" fillId="2" borderId="95" xfId="12" applyFont="1" applyFill="1" applyBorder="1" applyProtection="1">
      <alignment vertical="center"/>
    </xf>
    <xf numFmtId="0" fontId="31" fillId="2" borderId="21" xfId="12" applyFont="1" applyFill="1" applyBorder="1" applyAlignment="1" applyProtection="1">
      <alignment vertical="center" wrapText="1"/>
    </xf>
    <xf numFmtId="0" fontId="38" fillId="2" borderId="21" xfId="12" applyFont="1" applyFill="1" applyBorder="1" applyAlignment="1" applyProtection="1">
      <alignment vertical="center" wrapText="1"/>
    </xf>
    <xf numFmtId="0" fontId="31" fillId="2" borderId="0" xfId="12" applyFont="1" applyFill="1" applyProtection="1">
      <alignment vertical="center"/>
    </xf>
    <xf numFmtId="0" fontId="38" fillId="2" borderId="21" xfId="12" applyFont="1" applyFill="1" applyBorder="1" applyProtection="1">
      <alignment vertical="center"/>
      <protection locked="0"/>
    </xf>
    <xf numFmtId="0" fontId="57" fillId="2" borderId="78" xfId="0" applyFont="1" applyFill="1" applyBorder="1" applyAlignment="1" applyProtection="1">
      <alignment horizontal="center" vertical="center"/>
      <protection locked="0"/>
    </xf>
    <xf numFmtId="0" fontId="57" fillId="2" borderId="21" xfId="0" applyFont="1" applyFill="1" applyBorder="1" applyAlignment="1" applyProtection="1">
      <alignment horizontal="center" vertical="center"/>
      <protection locked="0"/>
    </xf>
    <xf numFmtId="0" fontId="57" fillId="2" borderId="81" xfId="0" applyFont="1" applyFill="1" applyBorder="1" applyAlignment="1" applyProtection="1">
      <alignment horizontal="center" vertical="center"/>
      <protection locked="0"/>
    </xf>
    <xf numFmtId="0" fontId="57" fillId="2" borderId="27" xfId="0" applyFont="1" applyFill="1" applyBorder="1" applyAlignment="1" applyProtection="1">
      <alignment horizontal="center" vertical="center"/>
      <protection locked="0"/>
    </xf>
    <xf numFmtId="0" fontId="57" fillId="2" borderId="117" xfId="0" applyFont="1" applyFill="1" applyBorder="1" applyAlignment="1" applyProtection="1">
      <alignment horizontal="center" vertical="center"/>
      <protection locked="0"/>
    </xf>
    <xf numFmtId="0" fontId="57" fillId="2" borderId="118" xfId="0" applyFont="1" applyFill="1" applyBorder="1" applyAlignment="1" applyProtection="1">
      <alignment horizontal="center" vertical="center"/>
      <protection locked="0"/>
    </xf>
    <xf numFmtId="0" fontId="57" fillId="2" borderId="44" xfId="0" applyFont="1" applyFill="1" applyBorder="1" applyAlignment="1" applyProtection="1">
      <alignment vertical="center"/>
      <protection locked="0"/>
    </xf>
    <xf numFmtId="0" fontId="57" fillId="2" borderId="88" xfId="0" applyFont="1" applyFill="1" applyBorder="1" applyAlignment="1" applyProtection="1">
      <alignment horizontal="center" vertical="center"/>
      <protection locked="0"/>
    </xf>
    <xf numFmtId="0" fontId="57" fillId="2" borderId="69" xfId="0" applyFont="1" applyFill="1" applyBorder="1" applyAlignment="1" applyProtection="1">
      <alignment horizontal="center" vertical="center"/>
      <protection locked="0"/>
    </xf>
    <xf numFmtId="0" fontId="57" fillId="2" borderId="89" xfId="0" applyFont="1" applyFill="1" applyBorder="1" applyAlignment="1" applyProtection="1">
      <alignment horizontal="center" vertical="center"/>
      <protection locked="0"/>
    </xf>
    <xf numFmtId="0" fontId="57" fillId="2" borderId="87" xfId="0" applyFont="1" applyFill="1" applyBorder="1" applyAlignment="1" applyProtection="1">
      <alignment horizontal="center" vertical="center"/>
      <protection locked="0"/>
    </xf>
    <xf numFmtId="0" fontId="57" fillId="2" borderId="91" xfId="0" applyFont="1" applyFill="1" applyBorder="1" applyAlignment="1" applyProtection="1">
      <alignment horizontal="center" vertical="center"/>
      <protection locked="0"/>
    </xf>
    <xf numFmtId="0" fontId="57" fillId="2" borderId="92" xfId="0" applyFont="1" applyFill="1" applyBorder="1" applyAlignment="1" applyProtection="1">
      <alignment horizontal="center" vertical="center"/>
      <protection locked="0"/>
    </xf>
    <xf numFmtId="0" fontId="38" fillId="0" borderId="0" xfId="0" applyFont="1" applyAlignment="1" applyProtection="1">
      <alignment horizontal="left" vertical="top"/>
    </xf>
    <xf numFmtId="0" fontId="63" fillId="0" borderId="0" xfId="0" applyFont="1" applyAlignment="1" applyProtection="1">
      <alignment vertical="center"/>
    </xf>
    <xf numFmtId="0" fontId="39" fillId="0" borderId="0" xfId="0" applyFont="1" applyAlignment="1" applyProtection="1">
      <alignment horizontal="left" vertical="top"/>
    </xf>
    <xf numFmtId="0" fontId="40" fillId="0" borderId="0" xfId="0" applyFont="1" applyFill="1" applyAlignment="1" applyProtection="1">
      <alignment vertical="center"/>
    </xf>
    <xf numFmtId="0" fontId="39" fillId="0" borderId="0" xfId="0" applyFont="1" applyFill="1" applyAlignment="1" applyProtection="1">
      <alignment horizontal="left" vertical="top"/>
    </xf>
    <xf numFmtId="0" fontId="38" fillId="0" borderId="0" xfId="0" applyFont="1" applyFill="1" applyAlignment="1" applyProtection="1">
      <alignment horizontal="left" vertical="top"/>
    </xf>
    <xf numFmtId="0" fontId="39" fillId="3" borderId="78" xfId="0" applyFont="1" applyFill="1" applyBorder="1" applyAlignment="1" applyProtection="1">
      <alignment horizontal="center" vertical="center"/>
    </xf>
    <xf numFmtId="0" fontId="31" fillId="0" borderId="21" xfId="0" applyFont="1" applyBorder="1" applyAlignment="1" applyProtection="1">
      <alignment horizontal="left" vertical="center" wrapText="1"/>
    </xf>
    <xf numFmtId="0" fontId="31" fillId="0" borderId="14" xfId="0" applyFont="1" applyBorder="1" applyAlignment="1" applyProtection="1">
      <alignment horizontal="left" vertical="center" wrapText="1"/>
    </xf>
    <xf numFmtId="0" fontId="31" fillId="0" borderId="21" xfId="0" applyFont="1" applyFill="1" applyBorder="1" applyAlignment="1" applyProtection="1">
      <alignment horizontal="left" vertical="center" wrapText="1"/>
    </xf>
    <xf numFmtId="0" fontId="36" fillId="2" borderId="107" xfId="8" applyFont="1" applyFill="1" applyBorder="1" applyAlignment="1" applyProtection="1">
      <alignment horizontal="center" vertical="center" wrapText="1"/>
    </xf>
    <xf numFmtId="0" fontId="36" fillId="2" borderId="0" xfId="8" applyFont="1" applyFill="1" applyBorder="1" applyAlignment="1" applyProtection="1">
      <alignment horizontal="center" vertical="center"/>
    </xf>
    <xf numFmtId="0" fontId="36" fillId="2" borderId="92" xfId="8" applyFont="1" applyFill="1" applyBorder="1" applyAlignment="1" applyProtection="1">
      <alignment horizontal="center" vertical="center" wrapText="1"/>
    </xf>
    <xf numFmtId="0" fontId="39" fillId="2" borderId="21" xfId="10" applyFont="1" applyFill="1" applyBorder="1" applyAlignment="1" applyProtection="1">
      <alignment horizontal="center" vertical="center"/>
      <protection locked="0"/>
    </xf>
    <xf numFmtId="0" fontId="36" fillId="2" borderId="111" xfId="8" applyFont="1" applyFill="1" applyBorder="1" applyAlignment="1" applyProtection="1">
      <alignment horizontal="center" vertical="center" wrapText="1"/>
    </xf>
    <xf numFmtId="0" fontId="36" fillId="0" borderId="0" xfId="8" applyFont="1" applyBorder="1" applyAlignment="1" applyProtection="1">
      <alignment vertical="center"/>
    </xf>
    <xf numFmtId="0" fontId="36" fillId="0" borderId="0" xfId="8" applyFont="1" applyBorder="1" applyAlignment="1" applyProtection="1">
      <alignment horizontal="center" vertical="center" shrinkToFit="1"/>
    </xf>
    <xf numFmtId="0" fontId="38" fillId="2" borderId="21" xfId="10" applyFont="1" applyFill="1" applyBorder="1" applyAlignment="1" applyProtection="1">
      <alignment horizontal="center" vertical="center"/>
      <protection locked="0"/>
    </xf>
    <xf numFmtId="0" fontId="57" fillId="2" borderId="71" xfId="0" applyFont="1" applyFill="1" applyBorder="1" applyAlignment="1" applyProtection="1">
      <alignment horizontal="center" vertical="center"/>
      <protection locked="0"/>
    </xf>
    <xf numFmtId="0" fontId="38" fillId="0" borderId="0" xfId="0" applyFont="1" applyBorder="1" applyAlignment="1" applyProtection="1">
      <alignment horizontal="left" vertical="top"/>
    </xf>
    <xf numFmtId="0" fontId="48" fillId="2" borderId="0" xfId="10" applyFont="1" applyFill="1" applyProtection="1">
      <alignment vertical="center"/>
    </xf>
    <xf numFmtId="0" fontId="38" fillId="2" borderId="0" xfId="10" applyFont="1" applyFill="1" applyProtection="1">
      <alignment vertical="center"/>
    </xf>
    <xf numFmtId="0" fontId="18" fillId="0" borderId="0" xfId="10" applyFont="1" applyProtection="1">
      <alignment vertical="center"/>
    </xf>
    <xf numFmtId="0" fontId="39" fillId="2" borderId="0" xfId="10" applyFont="1" applyFill="1" applyProtection="1">
      <alignment vertical="center"/>
    </xf>
    <xf numFmtId="0" fontId="39" fillId="2" borderId="76" xfId="10" applyFont="1" applyFill="1" applyBorder="1" applyProtection="1">
      <alignment vertical="center"/>
    </xf>
    <xf numFmtId="0" fontId="39" fillId="2" borderId="44" xfId="10" applyFont="1" applyFill="1" applyBorder="1" applyProtection="1">
      <alignment vertical="center"/>
    </xf>
    <xf numFmtId="0" fontId="39" fillId="2" borderId="8" xfId="10" applyFont="1" applyFill="1" applyBorder="1" applyAlignment="1" applyProtection="1">
      <alignment vertical="center"/>
    </xf>
    <xf numFmtId="0" fontId="49" fillId="2" borderId="0" xfId="10" applyFont="1" applyFill="1" applyBorder="1" applyProtection="1">
      <alignment vertical="center"/>
    </xf>
    <xf numFmtId="0" fontId="39" fillId="2" borderId="0" xfId="10" applyFont="1" applyFill="1" applyBorder="1" applyProtection="1">
      <alignment vertical="center"/>
    </xf>
    <xf numFmtId="0" fontId="39" fillId="2" borderId="21" xfId="10" applyFont="1" applyFill="1" applyBorder="1" applyProtection="1">
      <alignment vertical="center"/>
    </xf>
    <xf numFmtId="0" fontId="39" fillId="2" borderId="0" xfId="10" applyFont="1" applyFill="1" applyBorder="1" applyAlignment="1" applyProtection="1">
      <alignment vertical="center" wrapText="1"/>
    </xf>
    <xf numFmtId="0" fontId="39" fillId="2" borderId="21" xfId="10" applyFont="1" applyFill="1" applyBorder="1" applyAlignment="1" applyProtection="1">
      <alignment vertical="center" wrapText="1"/>
    </xf>
    <xf numFmtId="31" fontId="39" fillId="2" borderId="0" xfId="10" applyNumberFormat="1" applyFont="1" applyFill="1" applyProtection="1">
      <alignment vertical="center"/>
    </xf>
    <xf numFmtId="0" fontId="38" fillId="2" borderId="21" xfId="10" applyFont="1" applyFill="1" applyBorder="1" applyProtection="1">
      <alignment vertical="center"/>
    </xf>
    <xf numFmtId="31" fontId="18" fillId="0" borderId="0" xfId="10" applyNumberFormat="1" applyFont="1" applyProtection="1">
      <alignment vertical="center"/>
    </xf>
    <xf numFmtId="0" fontId="38" fillId="2" borderId="0" xfId="10" applyFont="1" applyFill="1" applyBorder="1" applyProtection="1">
      <alignment vertical="center"/>
    </xf>
    <xf numFmtId="0" fontId="39" fillId="2" borderId="21" xfId="10" applyFont="1" applyFill="1" applyBorder="1" applyAlignment="1" applyProtection="1">
      <alignment horizontal="center" vertical="center"/>
    </xf>
    <xf numFmtId="188" fontId="39" fillId="2" borderId="21" xfId="10" applyNumberFormat="1" applyFont="1" applyFill="1" applyBorder="1" applyProtection="1">
      <alignment vertical="center"/>
    </xf>
    <xf numFmtId="0" fontId="39" fillId="2" borderId="21" xfId="10" applyFont="1" applyFill="1" applyBorder="1" applyAlignment="1" applyProtection="1">
      <alignment vertical="center" shrinkToFit="1"/>
    </xf>
    <xf numFmtId="0" fontId="39" fillId="2" borderId="36" xfId="10" applyFont="1" applyFill="1" applyBorder="1" applyAlignment="1" applyProtection="1">
      <alignment horizontal="center" vertical="center"/>
    </xf>
    <xf numFmtId="0" fontId="39" fillId="2" borderId="0" xfId="10" applyFont="1" applyFill="1" applyBorder="1" applyAlignment="1" applyProtection="1">
      <alignment vertical="center"/>
    </xf>
    <xf numFmtId="0" fontId="38" fillId="0" borderId="0" xfId="10" applyFont="1" applyProtection="1">
      <alignment vertical="center"/>
    </xf>
    <xf numFmtId="0" fontId="39" fillId="2" borderId="81" xfId="10" applyFont="1" applyFill="1" applyBorder="1" applyAlignment="1" applyProtection="1">
      <alignment horizontal="left" vertical="center"/>
      <protection locked="0"/>
    </xf>
    <xf numFmtId="0" fontId="38" fillId="2" borderId="76" xfId="10" applyFont="1" applyFill="1" applyBorder="1" applyProtection="1">
      <alignment vertical="center"/>
    </xf>
    <xf numFmtId="0" fontId="38" fillId="2" borderId="44" xfId="10" applyFont="1" applyFill="1" applyBorder="1" applyProtection="1">
      <alignment vertical="center"/>
    </xf>
    <xf numFmtId="0" fontId="39" fillId="2" borderId="81" xfId="10" applyFont="1" applyFill="1" applyBorder="1" applyAlignment="1" applyProtection="1">
      <alignment horizontal="left" vertical="center"/>
    </xf>
    <xf numFmtId="0" fontId="38" fillId="2" borderId="0" xfId="10" applyFont="1" applyFill="1" applyBorder="1" applyAlignment="1" applyProtection="1">
      <alignment horizontal="left" vertical="center"/>
    </xf>
    <xf numFmtId="14" fontId="38" fillId="2" borderId="0" xfId="10" applyNumberFormat="1" applyFont="1" applyFill="1" applyBorder="1" applyAlignment="1" applyProtection="1">
      <alignment horizontal="left" vertical="center"/>
    </xf>
    <xf numFmtId="0" fontId="31" fillId="2" borderId="21" xfId="10" applyFont="1" applyFill="1" applyBorder="1" applyProtection="1">
      <alignment vertical="center"/>
    </xf>
    <xf numFmtId="0" fontId="31" fillId="2" borderId="0" xfId="10" applyFont="1" applyFill="1" applyBorder="1" applyProtection="1">
      <alignment vertical="center"/>
    </xf>
    <xf numFmtId="0" fontId="38" fillId="2" borderId="21" xfId="10" applyFont="1" applyFill="1" applyBorder="1" applyAlignment="1" applyProtection="1">
      <alignment horizontal="center" vertical="center"/>
    </xf>
    <xf numFmtId="38" fontId="38" fillId="2" borderId="21" xfId="11" applyFont="1" applyFill="1" applyBorder="1" applyAlignment="1" applyProtection="1">
      <alignment vertical="center" shrinkToFit="1"/>
    </xf>
    <xf numFmtId="0" fontId="38" fillId="2" borderId="36" xfId="10" applyFont="1" applyFill="1" applyBorder="1" applyAlignment="1" applyProtection="1">
      <alignment horizontal="center" vertical="center"/>
    </xf>
    <xf numFmtId="0" fontId="38" fillId="2" borderId="0" xfId="10" applyFont="1" applyFill="1" applyBorder="1" applyAlignment="1" applyProtection="1">
      <alignment horizontal="center" vertical="center"/>
    </xf>
    <xf numFmtId="38" fontId="38" fillId="2" borderId="0" xfId="11" applyFont="1" applyFill="1" applyBorder="1" applyAlignment="1" applyProtection="1">
      <alignment horizontal="center" vertical="center"/>
    </xf>
    <xf numFmtId="0" fontId="38" fillId="2" borderId="0" xfId="10" applyFont="1" applyFill="1" applyBorder="1" applyAlignment="1" applyProtection="1">
      <alignment vertical="center"/>
    </xf>
    <xf numFmtId="0" fontId="1" fillId="0" borderId="0" xfId="12" applyProtection="1">
      <alignment vertical="center"/>
    </xf>
    <xf numFmtId="0" fontId="18" fillId="0" borderId="0" xfId="13" applyFont="1" applyProtection="1">
      <alignment vertical="center"/>
    </xf>
    <xf numFmtId="0" fontId="38" fillId="0" borderId="0" xfId="12" applyFont="1" applyProtection="1">
      <alignment vertical="center"/>
    </xf>
    <xf numFmtId="0" fontId="50" fillId="2" borderId="0" xfId="0" applyFont="1" applyFill="1" applyAlignment="1" applyProtection="1">
      <alignment vertical="center"/>
    </xf>
    <xf numFmtId="0" fontId="47" fillId="2" borderId="0" xfId="0" applyFont="1" applyFill="1" applyAlignment="1" applyProtection="1">
      <alignment vertical="center"/>
    </xf>
    <xf numFmtId="0" fontId="12" fillId="0" borderId="0" xfId="0" applyFont="1" applyAlignment="1" applyProtection="1">
      <alignment vertical="center"/>
    </xf>
    <xf numFmtId="0" fontId="51" fillId="2" borderId="0" xfId="0" applyFont="1" applyFill="1" applyAlignment="1" applyProtection="1">
      <alignment vertical="center"/>
    </xf>
    <xf numFmtId="0" fontId="53" fillId="2" borderId="0" xfId="0" applyFont="1" applyFill="1" applyAlignment="1" applyProtection="1">
      <alignment horizontal="center" vertical="center"/>
    </xf>
    <xf numFmtId="0" fontId="50" fillId="2" borderId="0" xfId="0" applyFont="1" applyFill="1" applyAlignment="1" applyProtection="1">
      <alignment horizontal="right" vertical="center"/>
    </xf>
    <xf numFmtId="0" fontId="50" fillId="2" borderId="0" xfId="0" applyFont="1" applyFill="1" applyAlignment="1" applyProtection="1">
      <alignment horizontal="center" vertical="center"/>
    </xf>
    <xf numFmtId="0" fontId="13" fillId="0" borderId="0" xfId="0" applyFont="1" applyAlignment="1" applyProtection="1">
      <alignment vertical="center"/>
    </xf>
    <xf numFmtId="0" fontId="50" fillId="2" borderId="8" xfId="0" applyFont="1" applyFill="1" applyBorder="1" applyAlignment="1" applyProtection="1">
      <alignment vertical="center"/>
    </xf>
    <xf numFmtId="0" fontId="50" fillId="2" borderId="8" xfId="0" applyFont="1" applyFill="1" applyBorder="1" applyAlignment="1" applyProtection="1">
      <alignment horizontal="center" vertical="center"/>
    </xf>
    <xf numFmtId="0" fontId="50" fillId="2" borderId="0" xfId="0" applyFont="1" applyFill="1" applyBorder="1" applyAlignment="1" applyProtection="1">
      <alignment vertical="center"/>
    </xf>
    <xf numFmtId="0" fontId="47" fillId="2" borderId="0" xfId="0" applyFont="1" applyFill="1" applyAlignment="1" applyProtection="1">
      <alignment horizontal="center" vertical="center"/>
    </xf>
    <xf numFmtId="0" fontId="50" fillId="2" borderId="53" xfId="0" applyFont="1" applyFill="1" applyBorder="1" applyAlignment="1" applyProtection="1">
      <alignment horizontal="center" vertical="center"/>
    </xf>
    <xf numFmtId="0" fontId="50" fillId="2" borderId="72" xfId="0" applyFont="1" applyFill="1" applyBorder="1" applyAlignment="1" applyProtection="1">
      <alignment horizontal="center" vertical="center"/>
    </xf>
    <xf numFmtId="0" fontId="50" fillId="2" borderId="75" xfId="0" applyFont="1" applyFill="1" applyBorder="1" applyAlignment="1" applyProtection="1">
      <alignment horizontal="center" vertical="center"/>
    </xf>
    <xf numFmtId="0" fontId="54" fillId="2" borderId="58"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41" xfId="0" applyFont="1" applyFill="1" applyBorder="1" applyAlignment="1" applyProtection="1">
      <alignment vertical="center"/>
    </xf>
    <xf numFmtId="0" fontId="14" fillId="0" borderId="0" xfId="0" applyFont="1" applyAlignment="1" applyProtection="1">
      <alignment vertical="center"/>
    </xf>
    <xf numFmtId="0" fontId="55" fillId="2" borderId="0" xfId="0" applyFont="1" applyFill="1" applyBorder="1" applyAlignment="1" applyProtection="1">
      <alignment horizontal="right" vertical="center"/>
    </xf>
    <xf numFmtId="0" fontId="54" fillId="2" borderId="0" xfId="0" applyFont="1" applyFill="1" applyAlignment="1" applyProtection="1">
      <alignment vertical="center"/>
    </xf>
    <xf numFmtId="0" fontId="54" fillId="2" borderId="0" xfId="0" applyFont="1" applyFill="1" applyBorder="1" applyAlignment="1" applyProtection="1">
      <alignment horizontal="center" vertical="center"/>
    </xf>
    <xf numFmtId="0" fontId="54" fillId="2" borderId="0" xfId="0" applyFont="1" applyFill="1" applyBorder="1" applyAlignment="1" applyProtection="1">
      <alignment horizontal="left" vertical="center"/>
    </xf>
    <xf numFmtId="0" fontId="54" fillId="2" borderId="0" xfId="0" applyFont="1" applyFill="1" applyBorder="1" applyAlignment="1" applyProtection="1">
      <alignment horizontal="center" vertical="center" wrapText="1"/>
    </xf>
    <xf numFmtId="0" fontId="50" fillId="2" borderId="0" xfId="0" applyFont="1" applyFill="1" applyBorder="1" applyAlignment="1" applyProtection="1">
      <alignment horizontal="left" vertical="center"/>
    </xf>
    <xf numFmtId="0" fontId="54" fillId="2" borderId="0" xfId="0" applyFont="1" applyFill="1" applyBorder="1" applyAlignment="1" applyProtection="1">
      <alignment horizontal="left" vertical="center" wrapText="1"/>
    </xf>
    <xf numFmtId="0" fontId="55" fillId="2" borderId="58" xfId="0" applyFont="1" applyFill="1" applyBorder="1" applyAlignment="1" applyProtection="1">
      <alignment vertical="center"/>
    </xf>
    <xf numFmtId="0" fontId="55" fillId="2" borderId="0" xfId="0" applyFont="1" applyFill="1" applyAlignment="1" applyProtection="1">
      <alignment vertical="center"/>
    </xf>
    <xf numFmtId="0" fontId="55" fillId="2" borderId="0" xfId="0" applyFont="1" applyFill="1" applyBorder="1" applyAlignment="1" applyProtection="1">
      <alignment horizontal="left" vertical="center"/>
    </xf>
    <xf numFmtId="0" fontId="55" fillId="2" borderId="0" xfId="0" applyFont="1" applyFill="1" applyBorder="1" applyAlignment="1" applyProtection="1">
      <alignment horizontal="center" vertical="center"/>
    </xf>
    <xf numFmtId="0" fontId="55" fillId="2" borderId="0" xfId="0" applyFont="1" applyFill="1" applyBorder="1" applyAlignment="1" applyProtection="1">
      <alignment horizontal="left" vertical="center" wrapText="1"/>
    </xf>
    <xf numFmtId="0" fontId="55" fillId="2" borderId="0" xfId="0" applyFont="1" applyFill="1" applyBorder="1" applyAlignment="1" applyProtection="1">
      <alignment vertical="center"/>
    </xf>
    <xf numFmtId="0" fontId="55" fillId="2" borderId="41" xfId="0" applyFont="1" applyFill="1" applyBorder="1" applyAlignment="1" applyProtection="1">
      <alignment vertical="center"/>
    </xf>
    <xf numFmtId="0" fontId="15" fillId="0" borderId="0" xfId="0" applyFont="1" applyAlignment="1" applyProtection="1">
      <alignment vertical="center"/>
    </xf>
    <xf numFmtId="0" fontId="61" fillId="2" borderId="86" xfId="0" applyFont="1" applyFill="1" applyBorder="1" applyAlignment="1" applyProtection="1">
      <alignment horizontal="center" vertical="center"/>
    </xf>
    <xf numFmtId="0" fontId="61" fillId="2" borderId="90" xfId="0" applyFont="1" applyFill="1" applyBorder="1" applyAlignment="1" applyProtection="1">
      <alignment horizontal="center" vertical="center"/>
    </xf>
    <xf numFmtId="0" fontId="61" fillId="2" borderId="89" xfId="0" applyFont="1" applyFill="1" applyBorder="1" applyAlignment="1" applyProtection="1">
      <alignment horizontal="center" vertical="center"/>
    </xf>
    <xf numFmtId="0" fontId="54" fillId="2" borderId="42" xfId="0" applyFont="1" applyFill="1" applyBorder="1" applyAlignment="1" applyProtection="1">
      <alignment vertical="center"/>
    </xf>
    <xf numFmtId="0" fontId="54" fillId="2" borderId="34" xfId="0" applyFont="1" applyFill="1" applyBorder="1" applyAlignment="1" applyProtection="1">
      <alignment vertical="center"/>
    </xf>
    <xf numFmtId="0" fontId="54" fillId="2" borderId="35" xfId="0" applyFont="1" applyFill="1" applyBorder="1" applyAlignment="1" applyProtection="1">
      <alignment vertical="center"/>
    </xf>
    <xf numFmtId="0" fontId="62" fillId="2" borderId="0" xfId="0" applyFont="1" applyFill="1" applyBorder="1" applyAlignment="1" applyProtection="1">
      <alignment vertical="center"/>
    </xf>
    <xf numFmtId="0" fontId="54" fillId="0" borderId="0" xfId="0" applyFont="1" applyAlignment="1" applyProtection="1">
      <alignment vertical="center"/>
    </xf>
    <xf numFmtId="0" fontId="47" fillId="0" borderId="0" xfId="0" applyFont="1" applyAlignment="1" applyProtection="1">
      <alignment vertical="center"/>
    </xf>
    <xf numFmtId="0" fontId="50" fillId="2" borderId="0" xfId="0" applyFont="1" applyFill="1" applyAlignment="1" applyProtection="1">
      <alignment horizontal="right" vertical="center"/>
      <protection locked="0"/>
    </xf>
    <xf numFmtId="0" fontId="50" fillId="2" borderId="8" xfId="0" applyFont="1" applyFill="1" applyBorder="1" applyAlignment="1" applyProtection="1">
      <alignment vertical="center"/>
      <protection locked="0"/>
    </xf>
    <xf numFmtId="0" fontId="34" fillId="0" borderId="0" xfId="0" applyFont="1" applyProtection="1">
      <alignment vertical="center"/>
    </xf>
    <xf numFmtId="0" fontId="36" fillId="0" borderId="0" xfId="0" applyFont="1" applyBorder="1" applyAlignment="1" applyProtection="1">
      <alignment horizontal="center" vertical="center"/>
    </xf>
    <xf numFmtId="0" fontId="41" fillId="0" borderId="0" xfId="0" applyFont="1" applyAlignment="1" applyProtection="1">
      <alignment horizontal="right" vertical="center"/>
    </xf>
    <xf numFmtId="0" fontId="64" fillId="0" borderId="0" xfId="0" applyFont="1" applyProtection="1">
      <alignment vertical="center"/>
    </xf>
    <xf numFmtId="0" fontId="64" fillId="0" borderId="0" xfId="0" applyFont="1" applyAlignment="1" applyProtection="1">
      <alignment vertical="center"/>
    </xf>
    <xf numFmtId="0" fontId="36" fillId="0" borderId="0" xfId="0" applyFont="1" applyAlignment="1" applyProtection="1">
      <alignment horizontal="center" vertical="center"/>
    </xf>
    <xf numFmtId="0" fontId="64" fillId="0" borderId="0" xfId="0" applyFont="1" applyAlignment="1" applyProtection="1">
      <alignment horizontal="center" vertical="center"/>
    </xf>
    <xf numFmtId="0" fontId="36" fillId="0" borderId="0" xfId="0" applyFont="1" applyAlignment="1" applyProtection="1">
      <alignment vertical="center"/>
    </xf>
    <xf numFmtId="0" fontId="36" fillId="0" borderId="0" xfId="0" applyFont="1" applyAlignment="1" applyProtection="1">
      <alignment horizontal="right" vertical="center"/>
    </xf>
    <xf numFmtId="0" fontId="64" fillId="0" borderId="0" xfId="0" applyFont="1" applyBorder="1" applyProtection="1">
      <alignment vertical="center"/>
    </xf>
    <xf numFmtId="0" fontId="36" fillId="0" borderId="13" xfId="0" applyFont="1" applyBorder="1" applyProtection="1">
      <alignment vertical="center"/>
    </xf>
    <xf numFmtId="0" fontId="36" fillId="0" borderId="64" xfId="0" applyFont="1" applyBorder="1" applyProtection="1">
      <alignment vertical="center"/>
    </xf>
    <xf numFmtId="0" fontId="64" fillId="0" borderId="0" xfId="0" applyFont="1" applyFill="1">
      <alignment vertical="center"/>
    </xf>
    <xf numFmtId="0" fontId="64" fillId="0" borderId="0" xfId="0" applyFont="1" applyFill="1" applyAlignment="1">
      <alignment horizontal="center" vertical="center"/>
    </xf>
    <xf numFmtId="0" fontId="65" fillId="0" borderId="0" xfId="0" applyFont="1" applyFill="1" applyBorder="1" applyAlignment="1">
      <alignment vertical="center"/>
    </xf>
    <xf numFmtId="0" fontId="65" fillId="0" borderId="0" xfId="0" applyFont="1" applyFill="1" applyBorder="1" applyAlignment="1" applyProtection="1">
      <alignment vertical="center"/>
      <protection locked="0"/>
    </xf>
    <xf numFmtId="0" fontId="64" fillId="0" borderId="0" xfId="0" applyFont="1" applyBorder="1" applyProtection="1">
      <alignment vertical="center"/>
      <protection locked="0"/>
    </xf>
    <xf numFmtId="0" fontId="64" fillId="0" borderId="0" xfId="0" applyFont="1" applyFill="1" applyBorder="1" applyAlignment="1" applyProtection="1">
      <alignment vertical="center"/>
    </xf>
    <xf numFmtId="0" fontId="36" fillId="0" borderId="0" xfId="0" applyFont="1" applyBorder="1" applyAlignment="1" applyProtection="1">
      <alignment horizontal="center" vertical="center" textRotation="255"/>
    </xf>
    <xf numFmtId="0" fontId="36" fillId="0" borderId="0" xfId="0" applyFont="1" applyFill="1" applyBorder="1" applyAlignment="1" applyProtection="1">
      <alignment vertical="center"/>
    </xf>
    <xf numFmtId="0" fontId="36" fillId="0" borderId="0" xfId="0" applyFont="1" applyFill="1" applyBorder="1" applyProtection="1">
      <alignment vertical="center"/>
    </xf>
    <xf numFmtId="0" fontId="65" fillId="0" borderId="0" xfId="0" applyFont="1" applyBorder="1" applyAlignment="1" applyProtection="1">
      <alignment vertical="center"/>
    </xf>
    <xf numFmtId="0" fontId="36" fillId="0" borderId="74" xfId="0" applyFont="1" applyBorder="1" applyAlignment="1" applyProtection="1">
      <alignment horizontal="center" vertical="center" textRotation="255"/>
    </xf>
    <xf numFmtId="0" fontId="36" fillId="0" borderId="132" xfId="0" applyFont="1" applyBorder="1" applyAlignment="1" applyProtection="1">
      <alignment vertical="center"/>
    </xf>
    <xf numFmtId="0" fontId="36" fillId="0" borderId="56" xfId="0" applyFont="1" applyBorder="1" applyAlignment="1" applyProtection="1">
      <alignment vertical="center"/>
    </xf>
    <xf numFmtId="0" fontId="36" fillId="0" borderId="133" xfId="0" applyFont="1" applyBorder="1" applyAlignment="1" applyProtection="1">
      <alignment vertical="center"/>
    </xf>
    <xf numFmtId="0" fontId="34" fillId="0" borderId="33" xfId="0" applyFont="1" applyBorder="1" applyAlignment="1" applyProtection="1">
      <alignment vertical="center"/>
    </xf>
    <xf numFmtId="176" fontId="65" fillId="0" borderId="0" xfId="0" applyNumberFormat="1" applyFont="1" applyBorder="1" applyAlignment="1" applyProtection="1">
      <alignment vertical="center"/>
    </xf>
    <xf numFmtId="0" fontId="36" fillId="0" borderId="28" xfId="0" applyFont="1" applyBorder="1" applyAlignment="1" applyProtection="1">
      <alignment horizontal="center" vertical="center" textRotation="255"/>
    </xf>
    <xf numFmtId="0" fontId="36" fillId="0" borderId="17" xfId="0" applyFont="1" applyBorder="1" applyProtection="1">
      <alignment vertical="center"/>
    </xf>
    <xf numFmtId="176" fontId="34" fillId="0" borderId="32" xfId="0" applyNumberFormat="1" applyFont="1" applyBorder="1" applyAlignment="1" applyProtection="1">
      <alignment vertical="center"/>
    </xf>
    <xf numFmtId="0" fontId="36" fillId="0" borderId="26" xfId="0" applyFont="1" applyBorder="1" applyAlignment="1" applyProtection="1">
      <alignment horizontal="center" vertical="center" textRotation="255"/>
    </xf>
    <xf numFmtId="0" fontId="34" fillId="0" borderId="32" xfId="0" applyFont="1" applyBorder="1" applyAlignment="1" applyProtection="1">
      <alignment vertical="center"/>
    </xf>
    <xf numFmtId="0" fontId="36" fillId="0" borderId="27" xfId="0" applyFont="1" applyBorder="1" applyAlignment="1" applyProtection="1">
      <alignment horizontal="center" vertical="center" textRotation="255"/>
    </xf>
    <xf numFmtId="0" fontId="36" fillId="0" borderId="29" xfId="0" applyFont="1" applyBorder="1" applyAlignment="1" applyProtection="1">
      <alignment horizontal="center" vertical="center" textRotation="255"/>
    </xf>
    <xf numFmtId="0" fontId="64" fillId="0" borderId="0" xfId="0" applyFont="1" applyBorder="1" applyAlignment="1" applyProtection="1">
      <alignment vertical="center"/>
    </xf>
    <xf numFmtId="0" fontId="65" fillId="0" borderId="0" xfId="0" applyFont="1" applyBorder="1" applyAlignment="1" applyProtection="1">
      <alignment horizontal="center" vertical="center"/>
    </xf>
    <xf numFmtId="176" fontId="64" fillId="0" borderId="0" xfId="0" applyNumberFormat="1" applyFont="1" applyBorder="1" applyAlignment="1" applyProtection="1">
      <alignment vertical="center"/>
    </xf>
    <xf numFmtId="0" fontId="36" fillId="0" borderId="58" xfId="0" applyFont="1" applyBorder="1" applyAlignment="1" applyProtection="1">
      <alignment horizontal="center" vertical="center" textRotation="255"/>
    </xf>
    <xf numFmtId="0" fontId="36" fillId="0" borderId="28" xfId="0" applyFont="1" applyBorder="1" applyAlignment="1" applyProtection="1">
      <alignment horizontal="center" vertical="center"/>
    </xf>
    <xf numFmtId="0" fontId="36" fillId="0" borderId="131" xfId="0" applyFont="1" applyBorder="1" applyProtection="1">
      <alignment vertical="center"/>
    </xf>
    <xf numFmtId="0" fontId="36" fillId="0" borderId="29" xfId="0" applyFont="1" applyBorder="1" applyAlignment="1" applyProtection="1">
      <alignment horizontal="center" vertical="center"/>
    </xf>
    <xf numFmtId="176" fontId="34" fillId="0" borderId="40" xfId="0" applyNumberFormat="1" applyFont="1" applyBorder="1" applyAlignment="1" applyProtection="1">
      <alignment vertical="center"/>
    </xf>
    <xf numFmtId="0" fontId="36" fillId="0" borderId="26" xfId="0" applyFont="1" applyBorder="1" applyAlignment="1" applyProtection="1">
      <alignment horizontal="center" vertical="center"/>
    </xf>
    <xf numFmtId="176" fontId="34" fillId="0" borderId="33" xfId="0" applyNumberFormat="1" applyFont="1" applyBorder="1" applyAlignment="1" applyProtection="1">
      <alignment vertical="center"/>
    </xf>
    <xf numFmtId="176" fontId="34" fillId="0" borderId="41" xfId="0" applyNumberFormat="1" applyFont="1" applyBorder="1" applyAlignment="1" applyProtection="1">
      <alignment vertical="center"/>
    </xf>
    <xf numFmtId="176" fontId="34" fillId="0" borderId="35" xfId="0" applyNumberFormat="1" applyFont="1" applyBorder="1" applyAlignment="1" applyProtection="1">
      <alignment vertical="center"/>
    </xf>
    <xf numFmtId="0" fontId="66" fillId="0" borderId="0" xfId="0" applyFont="1" applyProtection="1">
      <alignment vertical="center"/>
    </xf>
    <xf numFmtId="0" fontId="42" fillId="0" borderId="0" xfId="0" applyFont="1" applyAlignment="1" applyProtection="1">
      <alignment horizontal="left" vertical="center"/>
    </xf>
    <xf numFmtId="0" fontId="66" fillId="0" borderId="0" xfId="0" applyFont="1" applyAlignment="1" applyProtection="1">
      <alignment horizontal="left" vertical="center"/>
    </xf>
    <xf numFmtId="0" fontId="42" fillId="0" borderId="0" xfId="0" applyFont="1" applyProtection="1">
      <alignment vertical="center"/>
    </xf>
    <xf numFmtId="0" fontId="35" fillId="0" borderId="58" xfId="0" applyFont="1" applyFill="1" applyBorder="1" applyAlignment="1" applyProtection="1">
      <alignment vertical="center"/>
    </xf>
    <xf numFmtId="0" fontId="38" fillId="3" borderId="77" xfId="0" applyFont="1" applyFill="1" applyBorder="1" applyAlignment="1" applyProtection="1">
      <alignment horizontal="center" vertical="center" shrinkToFit="1"/>
    </xf>
    <xf numFmtId="0" fontId="39" fillId="3" borderId="79" xfId="0" applyFont="1" applyFill="1" applyBorder="1" applyAlignment="1" applyProtection="1">
      <alignment horizontal="center" vertical="center"/>
    </xf>
    <xf numFmtId="0" fontId="38" fillId="0" borderId="22" xfId="0" applyFont="1" applyBorder="1" applyAlignment="1" applyProtection="1">
      <alignment horizontal="center" vertical="center"/>
    </xf>
    <xf numFmtId="0" fontId="31" fillId="0" borderId="82" xfId="0" applyFont="1" applyBorder="1" applyAlignment="1" applyProtection="1">
      <alignment horizontal="left" vertical="center" wrapText="1"/>
    </xf>
    <xf numFmtId="0" fontId="31" fillId="0" borderId="137" xfId="0" applyFont="1" applyBorder="1" applyAlignment="1" applyProtection="1">
      <alignment vertical="center" wrapText="1"/>
    </xf>
    <xf numFmtId="0" fontId="38" fillId="0" borderId="58" xfId="0" applyFont="1" applyBorder="1" applyProtection="1">
      <alignment vertical="center"/>
    </xf>
    <xf numFmtId="0" fontId="38" fillId="0" borderId="41" xfId="0" applyFont="1" applyBorder="1" applyAlignment="1" applyProtection="1">
      <alignment horizontal="left" vertical="top"/>
    </xf>
    <xf numFmtId="189" fontId="38" fillId="4" borderId="1" xfId="0" applyNumberFormat="1" applyFont="1" applyFill="1" applyBorder="1" applyAlignment="1" applyProtection="1">
      <alignment horizontal="center" vertical="center" shrinkToFit="1"/>
      <protection locked="0"/>
    </xf>
    <xf numFmtId="0" fontId="31" fillId="0" borderId="14" xfId="0" applyFont="1" applyFill="1" applyBorder="1" applyAlignment="1" applyProtection="1">
      <alignment horizontal="left" vertical="center" wrapText="1"/>
    </xf>
    <xf numFmtId="0" fontId="31" fillId="0" borderId="124" xfId="0" applyFont="1" applyFill="1" applyBorder="1" applyAlignment="1" applyProtection="1">
      <alignment horizontal="left" vertical="center" wrapText="1"/>
    </xf>
    <xf numFmtId="0" fontId="38" fillId="0" borderId="138" xfId="0" applyFont="1" applyBorder="1" applyAlignment="1" applyProtection="1">
      <alignment horizontal="center" vertical="center"/>
    </xf>
    <xf numFmtId="0" fontId="38" fillId="0" borderId="119" xfId="0" applyFont="1" applyBorder="1" applyAlignment="1" applyProtection="1">
      <alignment horizontal="center" vertical="center"/>
    </xf>
    <xf numFmtId="0" fontId="31" fillId="0" borderId="137" xfId="0" applyFont="1" applyBorder="1" applyAlignment="1" applyProtection="1">
      <alignment horizontal="left" vertical="center" wrapText="1"/>
    </xf>
    <xf numFmtId="0" fontId="31" fillId="0" borderId="139" xfId="0" applyFont="1" applyBorder="1" applyAlignment="1" applyProtection="1">
      <alignment horizontal="left" vertical="center" wrapText="1"/>
    </xf>
    <xf numFmtId="0" fontId="26" fillId="2" borderId="121"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23" xfId="0" applyFont="1" applyFill="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9" xfId="0" applyFont="1" applyBorder="1" applyAlignment="1">
      <alignment horizontal="left" vertical="center" wrapText="1"/>
    </xf>
    <xf numFmtId="0" fontId="26" fillId="0" borderId="0" xfId="0" applyFont="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8" xfId="0" applyFont="1" applyBorder="1" applyAlignment="1">
      <alignment horizontal="left" vertical="center" wrapText="1"/>
    </xf>
    <xf numFmtId="0" fontId="26" fillId="0" borderId="12" xfId="0" applyFont="1" applyBorder="1" applyAlignment="1">
      <alignment horizontal="left" vertical="center" wrapText="1"/>
    </xf>
    <xf numFmtId="0" fontId="25" fillId="2" borderId="21" xfId="0" applyFont="1" applyFill="1" applyBorder="1" applyAlignment="1">
      <alignment horizontal="left" vertical="center" wrapText="1"/>
    </xf>
    <xf numFmtId="0" fontId="24" fillId="2" borderId="21" xfId="0" applyFont="1" applyFill="1" applyBorder="1" applyAlignment="1">
      <alignment horizontal="center" vertical="center" wrapText="1"/>
    </xf>
    <xf numFmtId="0" fontId="24" fillId="2" borderId="21" xfId="0" applyFont="1" applyFill="1" applyBorder="1" applyAlignment="1">
      <alignment horizontal="center" vertical="center"/>
    </xf>
    <xf numFmtId="0" fontId="24" fillId="2" borderId="77" xfId="0" applyFont="1" applyFill="1" applyBorder="1" applyAlignment="1">
      <alignment horizontal="center" vertical="center" wrapText="1"/>
    </xf>
    <xf numFmtId="0" fontId="24" fillId="2" borderId="78" xfId="0" applyFont="1" applyFill="1" applyBorder="1" applyAlignment="1">
      <alignment horizontal="center" vertical="center" wrapText="1"/>
    </xf>
    <xf numFmtId="0" fontId="24" fillId="2" borderId="79"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82" xfId="0" applyFont="1" applyFill="1" applyBorder="1" applyAlignment="1">
      <alignment horizontal="center" vertical="center" wrapText="1"/>
    </xf>
    <xf numFmtId="0" fontId="24" fillId="2" borderId="80" xfId="0" applyFont="1" applyFill="1" applyBorder="1" applyAlignment="1">
      <alignment horizontal="center" vertical="center" wrapText="1"/>
    </xf>
    <xf numFmtId="0" fontId="24" fillId="2" borderId="81" xfId="0" applyFont="1" applyFill="1" applyBorder="1" applyAlignment="1">
      <alignment horizontal="center" vertical="center" wrapText="1"/>
    </xf>
    <xf numFmtId="0" fontId="24" fillId="2" borderId="120"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4" fillId="2" borderId="77" xfId="0" applyFont="1" applyFill="1" applyBorder="1" applyAlignment="1">
      <alignment horizontal="center" vertical="center"/>
    </xf>
    <xf numFmtId="0" fontId="24" fillId="2" borderId="78" xfId="0" applyFont="1" applyFill="1" applyBorder="1" applyAlignment="1">
      <alignment horizontal="center" vertical="center"/>
    </xf>
    <xf numFmtId="0" fontId="24" fillId="2" borderId="79"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82" xfId="0" applyFont="1" applyFill="1" applyBorder="1" applyAlignment="1">
      <alignment horizontal="center" vertical="center"/>
    </xf>
    <xf numFmtId="0" fontId="24" fillId="2" borderId="80" xfId="0" applyFont="1" applyFill="1" applyBorder="1" applyAlignment="1">
      <alignment horizontal="center" vertical="center"/>
    </xf>
    <xf numFmtId="0" fontId="24" fillId="2" borderId="81" xfId="0" applyFont="1" applyFill="1" applyBorder="1" applyAlignment="1">
      <alignment horizontal="center" vertical="center"/>
    </xf>
    <xf numFmtId="0" fontId="24" fillId="2" borderId="120" xfId="0" applyFont="1" applyFill="1" applyBorder="1" applyAlignment="1">
      <alignment horizontal="center" vertical="center"/>
    </xf>
    <xf numFmtId="0" fontId="26" fillId="2" borderId="21"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24" fillId="2" borderId="0" xfId="0" applyFont="1" applyFill="1" applyBorder="1" applyAlignment="1">
      <alignment horizontal="left" vertical="center"/>
    </xf>
    <xf numFmtId="0" fontId="36" fillId="0" borderId="36" xfId="0" applyFont="1" applyBorder="1" applyAlignment="1" applyProtection="1">
      <alignment horizontal="center" vertical="center"/>
    </xf>
    <xf numFmtId="0" fontId="36" fillId="0" borderId="37" xfId="0" applyFont="1" applyBorder="1" applyAlignment="1" applyProtection="1">
      <alignment horizontal="center" vertical="center"/>
    </xf>
    <xf numFmtId="0" fontId="36" fillId="0" borderId="38" xfId="0" applyFont="1" applyBorder="1" applyAlignment="1" applyProtection="1">
      <alignment horizontal="center" vertical="center"/>
    </xf>
    <xf numFmtId="0" fontId="34" fillId="0" borderId="39" xfId="0" applyFont="1" applyBorder="1" applyAlignment="1" applyProtection="1">
      <alignment vertical="center"/>
    </xf>
    <xf numFmtId="0" fontId="34" fillId="0" borderId="37" xfId="0" applyFont="1" applyBorder="1" applyAlignment="1" applyProtection="1">
      <alignment vertical="center"/>
    </xf>
    <xf numFmtId="0" fontId="34" fillId="0" borderId="37" xfId="0" applyFont="1" applyBorder="1" applyAlignment="1" applyProtection="1">
      <alignment horizontal="center" vertical="center"/>
    </xf>
    <xf numFmtId="0" fontId="34" fillId="0" borderId="38" xfId="0" applyFont="1" applyBorder="1" applyAlignment="1" applyProtection="1">
      <alignment horizontal="center" vertical="center"/>
    </xf>
    <xf numFmtId="38" fontId="34" fillId="0" borderId="39" xfId="4" applyFont="1" applyBorder="1" applyAlignment="1" applyProtection="1">
      <alignment vertical="center" shrinkToFit="1"/>
    </xf>
    <xf numFmtId="38" fontId="34" fillId="0" borderId="37" xfId="4" applyFont="1" applyBorder="1" applyAlignment="1" applyProtection="1">
      <alignment vertical="center" shrinkToFit="1"/>
    </xf>
    <xf numFmtId="176" fontId="64" fillId="0" borderId="0" xfId="0" applyNumberFormat="1" applyFont="1" applyBorder="1" applyAlignment="1" applyProtection="1">
      <alignment vertical="center"/>
    </xf>
    <xf numFmtId="0" fontId="41" fillId="0" borderId="31" xfId="0" applyFont="1" applyBorder="1" applyAlignment="1" applyProtection="1">
      <alignment horizontal="center" vertical="center" textRotation="255" wrapText="1"/>
    </xf>
    <xf numFmtId="0" fontId="34" fillId="0" borderId="18" xfId="0" applyFont="1" applyBorder="1" applyAlignment="1" applyProtection="1">
      <alignment vertical="center"/>
    </xf>
    <xf numFmtId="0" fontId="34" fillId="0" borderId="19" xfId="0" applyFont="1" applyBorder="1" applyAlignment="1" applyProtection="1">
      <alignment vertical="center"/>
    </xf>
    <xf numFmtId="0" fontId="34" fillId="0" borderId="19" xfId="0" applyFont="1" applyBorder="1" applyAlignment="1" applyProtection="1">
      <alignment horizontal="center" vertical="center"/>
    </xf>
    <xf numFmtId="0" fontId="34" fillId="0" borderId="20" xfId="0" applyFont="1" applyBorder="1" applyAlignment="1" applyProtection="1">
      <alignment horizontal="center" vertical="center"/>
    </xf>
    <xf numFmtId="38" fontId="34" fillId="0" borderId="18" xfId="4" applyFont="1" applyBorder="1" applyAlignment="1" applyProtection="1">
      <alignment vertical="center" shrinkToFit="1"/>
    </xf>
    <xf numFmtId="38" fontId="34" fillId="0" borderId="19" xfId="4" applyFont="1" applyBorder="1" applyAlignment="1" applyProtection="1">
      <alignment vertical="center" shrinkToFit="1"/>
    </xf>
    <xf numFmtId="0" fontId="64" fillId="0" borderId="0" xfId="0" applyFont="1" applyBorder="1" applyAlignment="1" applyProtection="1">
      <alignment vertical="center"/>
    </xf>
    <xf numFmtId="0" fontId="65" fillId="0" borderId="0" xfId="0" applyFont="1" applyBorder="1" applyAlignment="1" applyProtection="1">
      <alignment horizontal="center" vertical="center"/>
    </xf>
    <xf numFmtId="0" fontId="34" fillId="0" borderId="15" xfId="0" applyFont="1" applyBorder="1" applyAlignment="1" applyProtection="1">
      <alignment vertical="center"/>
    </xf>
    <xf numFmtId="0" fontId="34" fillId="0" borderId="16" xfId="0" applyFont="1" applyBorder="1" applyAlignment="1" applyProtection="1">
      <alignment vertical="center"/>
    </xf>
    <xf numFmtId="0" fontId="34" fillId="0" borderId="16" xfId="0" applyFont="1" applyBorder="1" applyAlignment="1" applyProtection="1">
      <alignment horizontal="center" vertical="center"/>
    </xf>
    <xf numFmtId="0" fontId="34" fillId="0" borderId="17" xfId="0" applyFont="1" applyBorder="1" applyAlignment="1" applyProtection="1">
      <alignment horizontal="center" vertical="center"/>
    </xf>
    <xf numFmtId="0" fontId="36" fillId="0" borderId="31" xfId="0" applyFont="1" applyBorder="1" applyAlignment="1" applyProtection="1">
      <alignment horizontal="center" vertical="center" textRotation="255"/>
    </xf>
    <xf numFmtId="0" fontId="36" fillId="0" borderId="0" xfId="0" applyFont="1" applyFill="1" applyAlignment="1" applyProtection="1">
      <alignment horizontal="center" vertical="center"/>
      <protection locked="0"/>
    </xf>
    <xf numFmtId="38" fontId="34" fillId="0" borderId="15" xfId="4" applyFont="1" applyBorder="1" applyAlignment="1" applyProtection="1">
      <alignment vertical="center" shrinkToFit="1"/>
    </xf>
    <xf numFmtId="38" fontId="34" fillId="0" borderId="16" xfId="4" applyFont="1" applyBorder="1" applyAlignment="1" applyProtection="1">
      <alignment vertical="center" shrinkToFit="1"/>
    </xf>
    <xf numFmtId="0" fontId="36" fillId="0" borderId="0" xfId="0" applyFont="1" applyAlignment="1" applyProtection="1">
      <alignment horizontal="left" vertical="center" wrapText="1"/>
    </xf>
    <xf numFmtId="0" fontId="36" fillId="0" borderId="1" xfId="0" applyFont="1" applyBorder="1" applyAlignment="1" applyProtection="1">
      <alignment horizontal="center" vertical="center"/>
    </xf>
    <xf numFmtId="0" fontId="36" fillId="0" borderId="2" xfId="0" applyFont="1" applyBorder="1" applyAlignment="1" applyProtection="1">
      <alignment horizontal="center" vertical="center"/>
    </xf>
    <xf numFmtId="0" fontId="36" fillId="0" borderId="2" xfId="0" applyFont="1" applyFill="1" applyBorder="1" applyAlignment="1" applyProtection="1">
      <alignment horizontal="center" vertical="center" shrinkToFit="1"/>
      <protection locked="0"/>
    </xf>
    <xf numFmtId="0" fontId="36" fillId="0" borderId="3" xfId="0" applyFont="1" applyFill="1" applyBorder="1" applyAlignment="1" applyProtection="1">
      <alignment horizontal="center" vertical="center" shrinkToFit="1"/>
      <protection locked="0"/>
    </xf>
    <xf numFmtId="0" fontId="36" fillId="0" borderId="50" xfId="0" applyFont="1" applyFill="1" applyBorder="1" applyAlignment="1" applyProtection="1">
      <alignment horizontal="center" vertical="center" shrinkToFit="1"/>
      <protection locked="0"/>
    </xf>
    <xf numFmtId="0" fontId="36" fillId="0" borderId="61" xfId="0" applyFont="1" applyBorder="1" applyAlignment="1" applyProtection="1">
      <alignment horizontal="center" vertical="center"/>
    </xf>
    <xf numFmtId="0" fontId="36" fillId="0" borderId="5" xfId="0" applyFont="1" applyBorder="1" applyAlignment="1" applyProtection="1">
      <alignment horizontal="center" vertical="center"/>
    </xf>
    <xf numFmtId="0" fontId="36" fillId="0" borderId="30" xfId="0" applyFont="1" applyBorder="1" applyAlignment="1" applyProtection="1">
      <alignment horizontal="center" vertical="center"/>
    </xf>
    <xf numFmtId="0" fontId="36" fillId="0" borderId="42" xfId="0" applyFont="1" applyBorder="1" applyAlignment="1" applyProtection="1">
      <alignment horizontal="center" vertical="center"/>
    </xf>
    <xf numFmtId="0" fontId="36" fillId="0" borderId="34" xfId="0" applyFont="1" applyBorder="1" applyAlignment="1" applyProtection="1">
      <alignment horizontal="center" vertical="center"/>
    </xf>
    <xf numFmtId="0" fontId="36" fillId="0" borderId="69" xfId="0" applyFont="1" applyBorder="1" applyAlignment="1" applyProtection="1">
      <alignment horizontal="center" vertical="center"/>
    </xf>
    <xf numFmtId="0" fontId="36" fillId="0" borderId="2" xfId="0" applyFont="1" applyFill="1" applyBorder="1" applyAlignment="1" applyProtection="1">
      <alignment horizontal="left" vertical="center" shrinkToFit="1"/>
      <protection locked="0"/>
    </xf>
    <xf numFmtId="0" fontId="36" fillId="0" borderId="50" xfId="0" applyFont="1" applyFill="1" applyBorder="1" applyAlignment="1" applyProtection="1">
      <alignment horizontal="left" vertical="center" shrinkToFit="1"/>
      <protection locked="0"/>
    </xf>
    <xf numFmtId="0" fontId="36" fillId="0" borderId="60" xfId="0" applyFont="1" applyBorder="1" applyAlignment="1" applyProtection="1">
      <alignment horizontal="center" vertical="center"/>
    </xf>
    <xf numFmtId="0" fontId="36" fillId="0" borderId="8" xfId="0" applyFont="1" applyBorder="1" applyAlignment="1" applyProtection="1">
      <alignment horizontal="center" vertical="center"/>
    </xf>
    <xf numFmtId="0" fontId="36" fillId="0" borderId="12" xfId="0" applyFont="1" applyBorder="1" applyAlignment="1" applyProtection="1">
      <alignment horizontal="center" vertical="center"/>
    </xf>
    <xf numFmtId="0" fontId="36" fillId="0" borderId="7" xfId="0" applyFont="1" applyFill="1" applyBorder="1" applyAlignment="1" applyProtection="1">
      <alignment horizontal="left" vertical="center" shrinkToFit="1"/>
      <protection locked="0"/>
    </xf>
    <xf numFmtId="0" fontId="36" fillId="0" borderId="63" xfId="0" applyFont="1" applyFill="1" applyBorder="1" applyAlignment="1" applyProtection="1">
      <alignment horizontal="left" vertical="center" shrinkToFit="1"/>
      <protection locked="0"/>
    </xf>
    <xf numFmtId="0" fontId="66" fillId="0" borderId="0" xfId="0" applyFont="1" applyBorder="1" applyAlignment="1" applyProtection="1">
      <alignment horizontal="center" vertical="center"/>
    </xf>
    <xf numFmtId="0" fontId="36" fillId="0" borderId="61" xfId="0" applyFont="1" applyBorder="1" applyAlignment="1" applyProtection="1">
      <alignment horizontal="center" vertical="center" wrapText="1"/>
    </xf>
    <xf numFmtId="49" fontId="36" fillId="0" borderId="13" xfId="0" applyNumberFormat="1" applyFont="1" applyFill="1" applyBorder="1" applyAlignment="1" applyProtection="1">
      <alignment horizontal="center" vertical="center"/>
      <protection locked="0"/>
    </xf>
    <xf numFmtId="0" fontId="36" fillId="0" borderId="67" xfId="0" applyFont="1" applyFill="1" applyBorder="1" applyAlignment="1" applyProtection="1">
      <alignment horizontal="left" vertical="center" shrinkToFit="1"/>
      <protection locked="0"/>
    </xf>
    <xf numFmtId="0" fontId="36" fillId="0" borderId="66" xfId="0" applyFont="1" applyFill="1" applyBorder="1" applyAlignment="1" applyProtection="1">
      <alignment horizontal="left" vertical="center" shrinkToFit="1"/>
      <protection locked="0"/>
    </xf>
    <xf numFmtId="0" fontId="36" fillId="0" borderId="68" xfId="0" applyFont="1" applyFill="1" applyBorder="1" applyAlignment="1" applyProtection="1">
      <alignment horizontal="left" vertical="center" shrinkToFit="1"/>
      <protection locked="0"/>
    </xf>
    <xf numFmtId="0" fontId="36" fillId="0" borderId="62" xfId="0" applyFont="1" applyBorder="1" applyAlignment="1" applyProtection="1">
      <alignment horizontal="center" vertical="center"/>
    </xf>
    <xf numFmtId="0" fontId="66" fillId="0" borderId="0" xfId="0" applyFont="1" applyBorder="1" applyAlignment="1" applyProtection="1">
      <alignment horizontal="center" vertical="center" shrinkToFit="1"/>
    </xf>
    <xf numFmtId="0" fontId="36" fillId="0" borderId="8"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49" xfId="0" applyFont="1" applyFill="1" applyBorder="1" applyAlignment="1" applyProtection="1">
      <alignment horizontal="center" vertical="center"/>
      <protection locked="0"/>
    </xf>
    <xf numFmtId="0" fontId="36" fillId="0" borderId="3" xfId="0" applyFont="1" applyBorder="1" applyAlignment="1" applyProtection="1">
      <alignment horizontal="center" vertical="center"/>
    </xf>
    <xf numFmtId="0" fontId="34" fillId="0" borderId="62" xfId="0" applyFont="1" applyFill="1" applyBorder="1" applyAlignment="1" applyProtection="1">
      <alignment horizontal="center" vertical="center"/>
      <protection locked="0"/>
    </xf>
    <xf numFmtId="0" fontId="34" fillId="0" borderId="2" xfId="0" applyFont="1" applyFill="1" applyBorder="1" applyAlignment="1" applyProtection="1">
      <alignment horizontal="center" vertical="center"/>
      <protection locked="0"/>
    </xf>
    <xf numFmtId="0" fontId="34" fillId="0" borderId="50" xfId="0" applyFont="1" applyFill="1" applyBorder="1" applyAlignment="1" applyProtection="1">
      <alignment horizontal="center" vertical="center"/>
      <protection locked="0"/>
    </xf>
    <xf numFmtId="0" fontId="36" fillId="0" borderId="62"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50" xfId="0" applyFont="1" applyFill="1" applyBorder="1" applyAlignment="1">
      <alignment horizontal="left" vertical="center" wrapText="1"/>
    </xf>
    <xf numFmtId="0" fontId="36" fillId="0" borderId="56" xfId="0" applyFont="1" applyFill="1" applyBorder="1" applyAlignment="1" applyProtection="1">
      <alignment horizontal="left" vertical="center"/>
      <protection locked="0"/>
    </xf>
    <xf numFmtId="0" fontId="36" fillId="0" borderId="59" xfId="0" applyFont="1" applyFill="1" applyBorder="1" applyAlignment="1" applyProtection="1">
      <alignment horizontal="left" vertical="center"/>
      <protection locked="0"/>
    </xf>
    <xf numFmtId="0" fontId="34" fillId="0" borderId="42" xfId="0" applyFont="1" applyFill="1" applyBorder="1" applyAlignment="1" applyProtection="1">
      <alignment horizontal="center" vertical="center"/>
      <protection locked="0"/>
    </xf>
    <xf numFmtId="0" fontId="34" fillId="0" borderId="34"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36" fillId="0" borderId="42" xfId="0" applyFont="1" applyFill="1" applyBorder="1" applyAlignment="1">
      <alignment horizontal="left" vertical="center"/>
    </xf>
    <xf numFmtId="0" fontId="36" fillId="0" borderId="34" xfId="0" applyFont="1" applyFill="1" applyBorder="1" applyAlignment="1">
      <alignment horizontal="left" vertical="center"/>
    </xf>
    <xf numFmtId="0" fontId="36" fillId="0" borderId="35" xfId="0" applyFont="1" applyFill="1" applyBorder="1" applyAlignment="1">
      <alignment horizontal="left" vertical="center"/>
    </xf>
    <xf numFmtId="0" fontId="33" fillId="0" borderId="3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40" xfId="0" applyFont="1" applyFill="1" applyBorder="1" applyAlignment="1">
      <alignment horizontal="center" vertical="center"/>
    </xf>
    <xf numFmtId="0" fontId="36" fillId="0" borderId="53" xfId="0" applyFont="1" applyFill="1" applyBorder="1" applyAlignment="1">
      <alignment horizontal="left" vertical="center" wrapText="1"/>
    </xf>
    <xf numFmtId="0" fontId="36" fillId="0" borderId="72" xfId="0" applyFont="1" applyFill="1" applyBorder="1" applyAlignment="1">
      <alignment horizontal="left" vertical="center" wrapText="1"/>
    </xf>
    <xf numFmtId="0" fontId="36" fillId="0" borderId="75" xfId="0" applyFont="1" applyFill="1" applyBorder="1" applyAlignment="1">
      <alignment horizontal="left" vertical="center" wrapText="1"/>
    </xf>
    <xf numFmtId="0" fontId="36" fillId="0" borderId="2" xfId="0" applyFont="1" applyFill="1" applyBorder="1" applyAlignment="1">
      <alignment horizontal="left" vertical="center"/>
    </xf>
    <xf numFmtId="0" fontId="36" fillId="0" borderId="50" xfId="0" applyFont="1" applyFill="1" applyBorder="1" applyAlignment="1">
      <alignment horizontal="left" vertical="center"/>
    </xf>
    <xf numFmtId="0" fontId="36" fillId="0" borderId="62" xfId="0" applyFont="1" applyFill="1" applyBorder="1" applyAlignment="1">
      <alignment horizontal="left" vertical="center"/>
    </xf>
    <xf numFmtId="0" fontId="34" fillId="0" borderId="53" xfId="0" applyFont="1" applyFill="1" applyBorder="1" applyAlignment="1" applyProtection="1">
      <alignment horizontal="center" vertical="center"/>
      <protection locked="0"/>
    </xf>
    <xf numFmtId="0" fontId="34" fillId="0" borderId="72" xfId="0" applyFont="1" applyFill="1" applyBorder="1" applyAlignment="1" applyProtection="1">
      <alignment horizontal="center" vertical="center"/>
      <protection locked="0"/>
    </xf>
    <xf numFmtId="0" fontId="34" fillId="0" borderId="75" xfId="0" applyFont="1" applyFill="1" applyBorder="1" applyAlignment="1" applyProtection="1">
      <alignment horizontal="center" vertical="center"/>
      <protection locked="0"/>
    </xf>
    <xf numFmtId="49" fontId="36" fillId="0" borderId="2" xfId="0" applyNumberFormat="1" applyFont="1" applyFill="1" applyBorder="1" applyAlignment="1" applyProtection="1">
      <alignment horizontal="center" vertical="center"/>
      <protection locked="0"/>
    </xf>
    <xf numFmtId="49" fontId="36" fillId="0" borderId="3" xfId="0" applyNumberFormat="1" applyFont="1" applyFill="1" applyBorder="1" applyAlignment="1" applyProtection="1">
      <alignment horizontal="center" vertical="center"/>
      <protection locked="0"/>
    </xf>
    <xf numFmtId="0" fontId="34" fillId="0" borderId="9" xfId="0" applyFont="1" applyBorder="1" applyAlignment="1" applyProtection="1">
      <alignment vertical="center"/>
    </xf>
    <xf numFmtId="0" fontId="34" fillId="0" borderId="0" xfId="0" applyFont="1" applyBorder="1" applyAlignment="1" applyProtection="1">
      <alignment vertical="center"/>
    </xf>
    <xf numFmtId="0" fontId="34" fillId="0" borderId="0" xfId="0" applyFont="1" applyBorder="1" applyAlignment="1" applyProtection="1">
      <alignment horizontal="center" vertical="center"/>
    </xf>
    <xf numFmtId="0" fontId="34" fillId="0" borderId="10" xfId="0" applyFont="1" applyBorder="1" applyAlignment="1" applyProtection="1">
      <alignment horizontal="center" vertical="center"/>
    </xf>
    <xf numFmtId="0" fontId="36" fillId="0" borderId="0" xfId="0" applyFont="1" applyFill="1" applyAlignment="1" applyProtection="1">
      <alignment horizontal="center" vertical="center"/>
    </xf>
    <xf numFmtId="0" fontId="34" fillId="5" borderId="37" xfId="0" applyFont="1" applyFill="1" applyBorder="1" applyAlignment="1" applyProtection="1">
      <alignment horizontal="center" vertical="center" wrapText="1"/>
    </xf>
    <xf numFmtId="0" fontId="34" fillId="5" borderId="40" xfId="0" applyFont="1" applyFill="1" applyBorder="1" applyAlignment="1" applyProtection="1">
      <alignment horizontal="center" vertical="center" wrapText="1"/>
    </xf>
    <xf numFmtId="0" fontId="36" fillId="0" borderId="54" xfId="0" applyFont="1" applyBorder="1" applyAlignment="1" applyProtection="1">
      <alignment horizontal="center" vertical="center" textRotation="255"/>
    </xf>
    <xf numFmtId="0" fontId="36" fillId="0" borderId="65" xfId="0" applyFont="1" applyBorder="1" applyAlignment="1" applyProtection="1">
      <alignment horizontal="center" vertical="center" textRotation="255"/>
    </xf>
    <xf numFmtId="0" fontId="36" fillId="0" borderId="25" xfId="0" applyFont="1" applyBorder="1" applyAlignment="1" applyProtection="1">
      <alignment horizontal="center" vertical="center" textRotation="255"/>
    </xf>
    <xf numFmtId="38" fontId="34" fillId="0" borderId="9" xfId="4" applyFont="1" applyBorder="1" applyAlignment="1" applyProtection="1">
      <alignment vertical="center" shrinkToFit="1"/>
    </xf>
    <xf numFmtId="38" fontId="34" fillId="0" borderId="0" xfId="4" applyFont="1" applyBorder="1" applyAlignment="1" applyProtection="1">
      <alignment vertical="center" shrinkToFit="1"/>
    </xf>
    <xf numFmtId="0" fontId="36" fillId="0" borderId="31" xfId="0" applyFont="1" applyBorder="1" applyAlignment="1" applyProtection="1">
      <alignment horizontal="center" vertical="center" textRotation="255" shrinkToFit="1"/>
    </xf>
    <xf numFmtId="0" fontId="36" fillId="0" borderId="39" xfId="0" applyNumberFormat="1" applyFont="1" applyBorder="1" applyAlignment="1" applyProtection="1">
      <alignment horizontal="right" vertical="center"/>
    </xf>
    <xf numFmtId="0" fontId="36" fillId="0" borderId="37" xfId="0" applyNumberFormat="1" applyFont="1" applyBorder="1" applyAlignment="1" applyProtection="1">
      <alignment horizontal="right" vertical="center"/>
    </xf>
    <xf numFmtId="38" fontId="33" fillId="0" borderId="39" xfId="4" applyFont="1" applyBorder="1" applyAlignment="1" applyProtection="1">
      <alignment horizontal="right" vertical="center" shrinkToFit="1"/>
    </xf>
    <xf numFmtId="38" fontId="33" fillId="0" borderId="37" xfId="4" applyFont="1" applyBorder="1" applyAlignment="1" applyProtection="1">
      <alignment horizontal="right" vertical="center" shrinkToFit="1"/>
    </xf>
    <xf numFmtId="0" fontId="36" fillId="5" borderId="36" xfId="0" applyFont="1" applyFill="1" applyBorder="1" applyAlignment="1" applyProtection="1">
      <alignment horizontal="center" vertical="center"/>
    </xf>
    <xf numFmtId="0" fontId="36" fillId="5" borderId="37" xfId="0" applyFont="1" applyFill="1" applyBorder="1" applyAlignment="1" applyProtection="1">
      <alignment horizontal="center" vertical="center"/>
    </xf>
    <xf numFmtId="0" fontId="36" fillId="5" borderId="38" xfId="0" applyFont="1" applyFill="1" applyBorder="1" applyAlignment="1" applyProtection="1">
      <alignment horizontal="center" vertical="center"/>
    </xf>
    <xf numFmtId="0" fontId="36" fillId="0" borderId="0" xfId="0" applyFont="1" applyAlignment="1" applyProtection="1">
      <alignment horizontal="center" vertical="center"/>
    </xf>
    <xf numFmtId="0" fontId="36" fillId="0" borderId="43" xfId="0" applyFont="1" applyBorder="1" applyAlignment="1" applyProtection="1">
      <alignment horizontal="center" vertical="center"/>
    </xf>
    <xf numFmtId="0" fontId="36" fillId="0" borderId="11" xfId="0" applyFont="1" applyBorder="1" applyAlignment="1" applyProtection="1">
      <alignment horizontal="center" vertical="center"/>
    </xf>
    <xf numFmtId="0" fontId="36" fillId="0" borderId="56" xfId="0" applyFont="1" applyBorder="1" applyAlignment="1" applyProtection="1">
      <alignment horizontal="center" vertical="center"/>
    </xf>
    <xf numFmtId="0" fontId="36" fillId="0" borderId="7" xfId="0" applyFont="1" applyBorder="1" applyAlignment="1" applyProtection="1">
      <alignment horizontal="center" vertical="center"/>
    </xf>
    <xf numFmtId="0" fontId="64" fillId="0" borderId="0" xfId="0" applyFont="1" applyFill="1" applyBorder="1" applyAlignment="1">
      <alignment horizontal="left" vertical="center"/>
    </xf>
    <xf numFmtId="0" fontId="42" fillId="5" borderId="39" xfId="0" applyFont="1" applyFill="1" applyBorder="1" applyAlignment="1" applyProtection="1">
      <alignment horizontal="center" vertical="center" shrinkToFit="1"/>
    </xf>
    <xf numFmtId="0" fontId="42" fillId="5" borderId="37" xfId="0" applyFont="1" applyFill="1" applyBorder="1" applyAlignment="1" applyProtection="1">
      <alignment horizontal="center" vertical="center" shrinkToFit="1"/>
    </xf>
    <xf numFmtId="0" fontId="42" fillId="5" borderId="38" xfId="0" applyFont="1" applyFill="1" applyBorder="1" applyAlignment="1" applyProtection="1">
      <alignment horizontal="center" vertical="center" shrinkToFit="1"/>
    </xf>
    <xf numFmtId="0" fontId="38" fillId="0" borderId="1" xfId="0" applyFont="1" applyFill="1" applyBorder="1" applyAlignment="1" applyProtection="1">
      <alignment horizontal="center" vertical="center" wrapText="1"/>
    </xf>
    <xf numFmtId="0" fontId="38" fillId="0" borderId="3" xfId="0" applyFont="1" applyFill="1" applyBorder="1" applyAlignment="1" applyProtection="1">
      <alignment horizontal="center" vertical="center" wrapText="1"/>
    </xf>
    <xf numFmtId="0" fontId="31" fillId="0" borderId="78" xfId="0" applyFont="1" applyFill="1" applyBorder="1" applyAlignment="1" applyProtection="1">
      <alignment horizontal="center" vertical="center"/>
    </xf>
    <xf numFmtId="0" fontId="31" fillId="0" borderId="79" xfId="0" applyFont="1" applyFill="1" applyBorder="1" applyAlignment="1" applyProtection="1">
      <alignment horizontal="center" vertical="center"/>
    </xf>
    <xf numFmtId="38" fontId="39" fillId="0" borderId="21" xfId="4" applyFont="1" applyFill="1" applyBorder="1" applyAlignment="1" applyProtection="1">
      <alignment horizontal="right" vertical="center" shrinkToFit="1"/>
    </xf>
    <xf numFmtId="38" fontId="39" fillId="0" borderId="1" xfId="4" applyFont="1" applyFill="1" applyBorder="1" applyAlignment="1" applyProtection="1">
      <alignment horizontal="right" vertical="center" shrinkToFit="1"/>
    </xf>
    <xf numFmtId="38" fontId="39" fillId="0" borderId="81" xfId="4" applyFont="1" applyFill="1" applyBorder="1" applyAlignment="1" applyProtection="1">
      <alignment horizontal="right" vertical="center" shrinkToFit="1"/>
    </xf>
    <xf numFmtId="38" fontId="39" fillId="0" borderId="51" xfId="4" applyFont="1" applyFill="1" applyBorder="1" applyAlignment="1" applyProtection="1">
      <alignment horizontal="right" vertical="center" shrinkToFit="1"/>
    </xf>
    <xf numFmtId="0" fontId="31" fillId="0" borderId="3" xfId="0" applyFont="1" applyFill="1" applyBorder="1" applyAlignment="1" applyProtection="1">
      <alignment horizontal="center" vertical="center"/>
    </xf>
    <xf numFmtId="0" fontId="31" fillId="0" borderId="21" xfId="0" applyFont="1" applyFill="1" applyBorder="1" applyAlignment="1" applyProtection="1">
      <alignment horizontal="center" vertical="center"/>
    </xf>
    <xf numFmtId="0" fontId="31" fillId="0" borderId="55" xfId="0" applyFont="1" applyFill="1" applyBorder="1" applyAlignment="1" applyProtection="1">
      <alignment horizontal="center" vertical="center"/>
    </xf>
    <xf numFmtId="0" fontId="31" fillId="0" borderId="81" xfId="0" applyFont="1" applyFill="1" applyBorder="1" applyAlignment="1" applyProtection="1">
      <alignment horizontal="center" vertical="center"/>
    </xf>
    <xf numFmtId="0" fontId="31" fillId="0" borderId="82" xfId="0" applyFont="1" applyFill="1" applyBorder="1" applyAlignment="1" applyProtection="1">
      <alignment horizontal="center" vertical="center"/>
    </xf>
    <xf numFmtId="0" fontId="31" fillId="0" borderId="120" xfId="0" applyFont="1" applyFill="1" applyBorder="1" applyAlignment="1" applyProtection="1">
      <alignment horizontal="center" vertical="center"/>
    </xf>
    <xf numFmtId="0" fontId="39" fillId="0" borderId="1"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39" fillId="0" borderId="3" xfId="0" applyFont="1" applyFill="1" applyBorder="1" applyAlignment="1" applyProtection="1">
      <alignment horizontal="center" vertical="center" wrapText="1"/>
      <protection locked="0"/>
    </xf>
    <xf numFmtId="31" fontId="31" fillId="0" borderId="22" xfId="0" applyNumberFormat="1" applyFont="1" applyFill="1" applyBorder="1" applyAlignment="1" applyProtection="1">
      <alignment horizontal="center" vertical="center"/>
    </xf>
    <xf numFmtId="31" fontId="31" fillId="0" borderId="21" xfId="0" applyNumberFormat="1" applyFont="1" applyFill="1" applyBorder="1" applyAlignment="1" applyProtection="1">
      <alignment horizontal="center" vertical="center"/>
    </xf>
    <xf numFmtId="31" fontId="31" fillId="0" borderId="80" xfId="0" applyNumberFormat="1" applyFont="1" applyFill="1" applyBorder="1" applyAlignment="1" applyProtection="1">
      <alignment horizontal="center" vertical="center"/>
    </xf>
    <xf numFmtId="31" fontId="31" fillId="0" borderId="81" xfId="0" applyNumberFormat="1" applyFont="1" applyFill="1" applyBorder="1" applyAlignment="1" applyProtection="1">
      <alignment horizontal="center" vertical="center"/>
    </xf>
    <xf numFmtId="38" fontId="39" fillId="0" borderId="21" xfId="4" applyFont="1" applyFill="1" applyBorder="1" applyAlignment="1" applyProtection="1">
      <alignment horizontal="right" vertical="center"/>
    </xf>
    <xf numFmtId="38" fontId="39" fillId="0" borderId="1" xfId="4" applyFont="1" applyFill="1" applyBorder="1" applyAlignment="1" applyProtection="1">
      <alignment horizontal="right" vertical="center"/>
    </xf>
    <xf numFmtId="38" fontId="39" fillId="0" borderId="81" xfId="4" applyFont="1" applyFill="1" applyBorder="1" applyAlignment="1" applyProtection="1">
      <alignment horizontal="right" vertical="center"/>
    </xf>
    <xf numFmtId="38" fontId="39" fillId="0" borderId="51" xfId="4" applyFont="1" applyFill="1" applyBorder="1" applyAlignment="1" applyProtection="1">
      <alignment horizontal="right" vertical="center"/>
    </xf>
    <xf numFmtId="0" fontId="39" fillId="0" borderId="21" xfId="0" applyFont="1" applyFill="1" applyBorder="1" applyAlignment="1" applyProtection="1">
      <alignment horizontal="right" vertical="center"/>
    </xf>
    <xf numFmtId="0" fontId="39" fillId="0" borderId="1" xfId="0" applyFont="1" applyFill="1" applyBorder="1" applyAlignment="1" applyProtection="1">
      <alignment horizontal="right" vertical="center"/>
    </xf>
    <xf numFmtId="0" fontId="39" fillId="0" borderId="81" xfId="0" applyFont="1" applyFill="1" applyBorder="1" applyAlignment="1" applyProtection="1">
      <alignment horizontal="right" vertical="center"/>
    </xf>
    <xf numFmtId="0" fontId="39" fillId="0" borderId="51" xfId="0" applyFont="1" applyFill="1" applyBorder="1" applyAlignment="1" applyProtection="1">
      <alignment horizontal="right" vertical="center"/>
    </xf>
    <xf numFmtId="0" fontId="39" fillId="0" borderId="21" xfId="0" applyFont="1" applyFill="1" applyBorder="1" applyAlignment="1" applyProtection="1">
      <alignment horizontal="center" vertical="center" wrapText="1"/>
    </xf>
    <xf numFmtId="181" fontId="39" fillId="0" borderId="21" xfId="0" applyNumberFormat="1" applyFont="1" applyFill="1" applyBorder="1" applyAlignment="1" applyProtection="1">
      <alignment horizontal="center" vertical="center" wrapText="1"/>
    </xf>
    <xf numFmtId="178" fontId="39" fillId="0" borderId="21" xfId="0" applyNumberFormat="1" applyFont="1" applyFill="1" applyBorder="1" applyAlignment="1" applyProtection="1">
      <alignment horizontal="center" vertical="center" wrapText="1"/>
    </xf>
    <xf numFmtId="0" fontId="31" fillId="0" borderId="77" xfId="0" applyFont="1" applyFill="1" applyBorder="1" applyAlignment="1" applyProtection="1">
      <alignment horizontal="center" vertical="center"/>
    </xf>
    <xf numFmtId="0" fontId="30" fillId="0" borderId="78" xfId="0" applyFont="1" applyFill="1" applyBorder="1" applyAlignment="1" applyProtection="1">
      <alignment horizontal="center" vertical="center" wrapText="1"/>
    </xf>
    <xf numFmtId="38" fontId="31" fillId="0" borderId="78" xfId="4" applyFont="1" applyFill="1" applyBorder="1" applyAlignment="1" applyProtection="1">
      <alignment horizontal="center" vertical="center"/>
    </xf>
    <xf numFmtId="12" fontId="31" fillId="0" borderId="78" xfId="0" applyNumberFormat="1" applyFont="1" applyFill="1" applyBorder="1" applyAlignment="1" applyProtection="1">
      <alignment horizontal="center" vertical="center" shrinkToFit="1"/>
    </xf>
    <xf numFmtId="178" fontId="39" fillId="0" borderId="1" xfId="0" applyNumberFormat="1" applyFont="1" applyFill="1" applyBorder="1" applyAlignment="1" applyProtection="1">
      <alignment horizontal="center" vertical="center" wrapText="1"/>
    </xf>
    <xf numFmtId="178" fontId="39" fillId="0" borderId="2" xfId="0" applyNumberFormat="1" applyFont="1" applyFill="1" applyBorder="1" applyAlignment="1" applyProtection="1">
      <alignment horizontal="center" vertical="center" wrapText="1"/>
    </xf>
    <xf numFmtId="178" fontId="39" fillId="0" borderId="3" xfId="0" applyNumberFormat="1"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31" fillId="0" borderId="53" xfId="0" applyFont="1" applyFill="1" applyBorder="1" applyAlignment="1" applyProtection="1">
      <alignment horizontal="left" vertical="center"/>
    </xf>
    <xf numFmtId="0" fontId="31" fillId="0" borderId="72" xfId="0" applyFont="1" applyFill="1" applyBorder="1" applyAlignment="1" applyProtection="1">
      <alignment horizontal="left" vertical="center"/>
    </xf>
    <xf numFmtId="0" fontId="31" fillId="0" borderId="75" xfId="0" applyFont="1" applyFill="1" applyBorder="1" applyAlignment="1" applyProtection="1">
      <alignment horizontal="left" vertical="center"/>
    </xf>
    <xf numFmtId="0" fontId="31" fillId="0" borderId="8"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protection locked="0"/>
    </xf>
    <xf numFmtId="0" fontId="35" fillId="0" borderId="58"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49" fontId="31" fillId="0" borderId="57" xfId="0" applyNumberFormat="1" applyFont="1" applyFill="1" applyBorder="1" applyAlignment="1" applyProtection="1">
      <alignment horizontal="center" vertical="center" shrinkToFit="1"/>
      <protection locked="0"/>
    </xf>
    <xf numFmtId="49" fontId="31" fillId="0" borderId="46" xfId="0" applyNumberFormat="1" applyFont="1" applyFill="1" applyBorder="1" applyAlignment="1" applyProtection="1">
      <alignment horizontal="center" vertical="center" shrinkToFit="1"/>
      <protection locked="0"/>
    </xf>
    <xf numFmtId="49" fontId="31" fillId="0" borderId="70" xfId="0" applyNumberFormat="1" applyFont="1" applyFill="1" applyBorder="1" applyAlignment="1" applyProtection="1">
      <alignment horizontal="center" vertical="center" shrinkToFit="1"/>
      <protection locked="0"/>
    </xf>
    <xf numFmtId="13" fontId="39" fillId="0" borderId="51" xfId="0" applyNumberFormat="1" applyFont="1" applyFill="1" applyBorder="1" applyAlignment="1" applyProtection="1">
      <alignment vertical="center"/>
      <protection locked="0"/>
    </xf>
    <xf numFmtId="13" fontId="39" fillId="0" borderId="52" xfId="0" applyNumberFormat="1" applyFont="1" applyFill="1" applyBorder="1" applyAlignment="1" applyProtection="1">
      <alignment vertical="center"/>
      <protection locked="0"/>
    </xf>
    <xf numFmtId="13" fontId="39" fillId="0" borderId="55" xfId="0" applyNumberFormat="1" applyFont="1" applyFill="1" applyBorder="1" applyAlignment="1" applyProtection="1">
      <alignment vertical="center"/>
      <protection locked="0"/>
    </xf>
    <xf numFmtId="0" fontId="31" fillId="0" borderId="53" xfId="0" applyFont="1" applyFill="1" applyBorder="1" applyAlignment="1" applyProtection="1">
      <alignment horizontal="center" vertical="center" textRotation="255"/>
    </xf>
    <xf numFmtId="0" fontId="31" fillId="0" borderId="72" xfId="0" applyFont="1" applyFill="1" applyBorder="1" applyAlignment="1" applyProtection="1">
      <alignment horizontal="center" vertical="center" textRotation="255"/>
    </xf>
    <xf numFmtId="0" fontId="31" fillId="0" borderId="75" xfId="0" applyFont="1" applyFill="1" applyBorder="1" applyAlignment="1" applyProtection="1">
      <alignment horizontal="center" vertical="center" textRotation="255"/>
    </xf>
    <xf numFmtId="0" fontId="31" fillId="0" borderId="58" xfId="0" applyFont="1" applyFill="1" applyBorder="1" applyAlignment="1" applyProtection="1">
      <alignment horizontal="center" vertical="center" textRotation="255"/>
    </xf>
    <xf numFmtId="0" fontId="31" fillId="0" borderId="0" xfId="0" applyFont="1" applyFill="1" applyBorder="1" applyAlignment="1" applyProtection="1">
      <alignment horizontal="center" vertical="center" textRotation="255"/>
    </xf>
    <xf numFmtId="0" fontId="31" fillId="0" borderId="41" xfId="0" applyFont="1" applyFill="1" applyBorder="1" applyAlignment="1" applyProtection="1">
      <alignment horizontal="center" vertical="center" textRotation="255"/>
    </xf>
    <xf numFmtId="0" fontId="31" fillId="0" borderId="42" xfId="0" applyFont="1" applyFill="1" applyBorder="1" applyAlignment="1" applyProtection="1">
      <alignment horizontal="center" vertical="center" textRotation="255"/>
    </xf>
    <xf numFmtId="0" fontId="31" fillId="0" borderId="34" xfId="0" applyFont="1" applyFill="1" applyBorder="1" applyAlignment="1" applyProtection="1">
      <alignment horizontal="center" vertical="center" textRotation="255"/>
    </xf>
    <xf numFmtId="0" fontId="31" fillId="0" borderId="35" xfId="0" applyFont="1" applyFill="1" applyBorder="1" applyAlignment="1" applyProtection="1">
      <alignment horizontal="center" vertical="center" textRotation="255"/>
    </xf>
    <xf numFmtId="0" fontId="31" fillId="0" borderId="1" xfId="0" applyFont="1" applyFill="1" applyBorder="1" applyAlignment="1" applyProtection="1">
      <alignment horizontal="center" vertical="center" shrinkToFit="1"/>
    </xf>
    <xf numFmtId="0" fontId="31" fillId="0" borderId="2" xfId="0" applyFont="1" applyFill="1" applyBorder="1" applyAlignment="1" applyProtection="1">
      <alignment horizontal="center" vertical="center" shrinkToFit="1"/>
    </xf>
    <xf numFmtId="0" fontId="31" fillId="0" borderId="3" xfId="0" applyFont="1" applyFill="1" applyBorder="1" applyAlignment="1" applyProtection="1">
      <alignment horizontal="center" vertical="center" shrinkToFit="1"/>
    </xf>
    <xf numFmtId="12" fontId="31" fillId="0" borderId="57" xfId="0" applyNumberFormat="1" applyFont="1" applyFill="1" applyBorder="1" applyAlignment="1" applyProtection="1">
      <alignment horizontal="center" vertical="center" shrinkToFit="1"/>
    </xf>
    <xf numFmtId="12" fontId="31" fillId="0" borderId="46" xfId="0" applyNumberFormat="1" applyFont="1" applyFill="1" applyBorder="1" applyAlignment="1" applyProtection="1">
      <alignment horizontal="center" vertical="center" shrinkToFit="1"/>
    </xf>
    <xf numFmtId="12" fontId="31" fillId="0" borderId="70" xfId="0" applyNumberFormat="1" applyFont="1" applyFill="1" applyBorder="1" applyAlignment="1" applyProtection="1">
      <alignment horizontal="center" vertical="center" shrinkToFit="1"/>
    </xf>
    <xf numFmtId="0" fontId="31" fillId="0" borderId="57" xfId="0" applyFont="1" applyFill="1" applyBorder="1" applyAlignment="1" applyProtection="1">
      <alignment horizontal="center" vertical="center"/>
    </xf>
    <xf numFmtId="0" fontId="31" fillId="0" borderId="46" xfId="0" applyFont="1" applyFill="1" applyBorder="1" applyAlignment="1" applyProtection="1">
      <alignment horizontal="center" vertical="center"/>
    </xf>
    <xf numFmtId="0" fontId="31" fillId="0" borderId="47" xfId="0" applyFont="1" applyFill="1" applyBorder="1" applyAlignment="1" applyProtection="1">
      <alignment horizontal="center" vertical="center"/>
    </xf>
    <xf numFmtId="0" fontId="31" fillId="0" borderId="61"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6"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0" fontId="31" fillId="0" borderId="34" xfId="0" applyFont="1" applyFill="1" applyBorder="1" applyAlignment="1" applyProtection="1">
      <alignment horizontal="center" vertical="center"/>
    </xf>
    <xf numFmtId="0" fontId="31" fillId="0" borderId="43" xfId="0" applyFont="1" applyFill="1" applyBorder="1" applyAlignment="1" applyProtection="1">
      <alignment horizontal="center" vertical="center"/>
    </xf>
    <xf numFmtId="55" fontId="31" fillId="0" borderId="80" xfId="0" applyNumberFormat="1" applyFont="1" applyFill="1" applyBorder="1" applyAlignment="1" applyProtection="1">
      <alignment horizontal="center" vertical="center"/>
    </xf>
    <xf numFmtId="55" fontId="31" fillId="0" borderId="81" xfId="0" applyNumberFormat="1" applyFont="1" applyFill="1" applyBorder="1" applyAlignment="1" applyProtection="1">
      <alignment horizontal="center" vertical="center"/>
    </xf>
    <xf numFmtId="38" fontId="31" fillId="0" borderId="51" xfId="4" applyFont="1" applyFill="1" applyBorder="1" applyAlignment="1" applyProtection="1">
      <alignment horizontal="right" vertical="center" wrapText="1"/>
    </xf>
    <xf numFmtId="38" fontId="31" fillId="0" borderId="52" xfId="4" applyFont="1" applyFill="1" applyBorder="1" applyAlignment="1" applyProtection="1">
      <alignment horizontal="right" vertical="center" wrapText="1"/>
    </xf>
    <xf numFmtId="0" fontId="31" fillId="0" borderId="52" xfId="0" applyFont="1" applyFill="1" applyBorder="1" applyAlignment="1" applyProtection="1">
      <alignment horizontal="center" vertical="center"/>
    </xf>
    <xf numFmtId="0" fontId="39" fillId="0" borderId="52" xfId="0" applyFont="1" applyFill="1" applyBorder="1" applyAlignment="1" applyProtection="1">
      <alignment horizontal="right" vertical="center"/>
    </xf>
    <xf numFmtId="0" fontId="31" fillId="0" borderId="94" xfId="0" applyFont="1" applyFill="1" applyBorder="1" applyAlignment="1" applyProtection="1">
      <alignment horizontal="center" vertical="center"/>
    </xf>
    <xf numFmtId="0" fontId="30" fillId="0" borderId="1" xfId="0" applyFont="1" applyFill="1" applyBorder="1" applyAlignment="1" applyProtection="1">
      <alignment horizontal="left" vertical="center" wrapText="1" shrinkToFit="1"/>
    </xf>
    <xf numFmtId="0" fontId="30" fillId="0" borderId="2" xfId="0" applyFont="1" applyFill="1" applyBorder="1" applyAlignment="1" applyProtection="1">
      <alignment horizontal="left" vertical="center" wrapText="1" shrinkToFit="1"/>
    </xf>
    <xf numFmtId="0" fontId="30" fillId="0" borderId="50" xfId="0" applyFont="1" applyFill="1" applyBorder="1" applyAlignment="1" applyProtection="1">
      <alignment horizontal="left" vertical="center" wrapText="1" shrinkToFit="1"/>
    </xf>
    <xf numFmtId="38" fontId="39" fillId="0" borderId="52" xfId="4" applyFont="1" applyFill="1" applyBorder="1" applyAlignment="1" applyProtection="1">
      <alignment horizontal="right" vertical="center" shrinkToFit="1"/>
    </xf>
    <xf numFmtId="0" fontId="31" fillId="0" borderId="73" xfId="0" applyFont="1" applyFill="1" applyBorder="1" applyAlignment="1" applyProtection="1">
      <alignment horizontal="center" vertical="center"/>
    </xf>
    <xf numFmtId="0" fontId="31" fillId="0" borderId="70" xfId="0" applyFont="1" applyFill="1" applyBorder="1" applyAlignment="1" applyProtection="1">
      <alignment horizontal="center" vertical="center"/>
    </xf>
    <xf numFmtId="0" fontId="30" fillId="0" borderId="57" xfId="0" applyFont="1" applyFill="1" applyBorder="1" applyAlignment="1" applyProtection="1">
      <alignment horizontal="center" vertical="center" wrapText="1"/>
    </xf>
    <xf numFmtId="0" fontId="30" fillId="0" borderId="46" xfId="0" applyFont="1" applyFill="1" applyBorder="1" applyAlignment="1" applyProtection="1">
      <alignment horizontal="center" vertical="center" wrapText="1"/>
    </xf>
    <xf numFmtId="0" fontId="30" fillId="0" borderId="70" xfId="0" applyFont="1" applyFill="1" applyBorder="1" applyAlignment="1" applyProtection="1">
      <alignment horizontal="center" vertical="center" wrapText="1"/>
    </xf>
    <xf numFmtId="38" fontId="31" fillId="0" borderId="57" xfId="4" applyFont="1" applyFill="1" applyBorder="1" applyAlignment="1" applyProtection="1">
      <alignment horizontal="center" vertical="center"/>
    </xf>
    <xf numFmtId="38" fontId="31" fillId="0" borderId="46" xfId="4" applyFont="1" applyFill="1" applyBorder="1" applyAlignment="1" applyProtection="1">
      <alignment horizontal="center" vertical="center"/>
    </xf>
    <xf numFmtId="38" fontId="31" fillId="0" borderId="70" xfId="4"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38" fontId="8" fillId="0" borderId="0" xfId="4" applyFont="1" applyFill="1" applyBorder="1" applyAlignment="1" applyProtection="1">
      <alignment horizontal="right" vertical="center"/>
    </xf>
    <xf numFmtId="179" fontId="39" fillId="0" borderId="21" xfId="0" applyNumberFormat="1" applyFont="1" applyFill="1" applyBorder="1" applyAlignment="1" applyProtection="1">
      <alignment horizontal="center" vertical="center" wrapText="1"/>
    </xf>
    <xf numFmtId="58" fontId="9"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32" fillId="0" borderId="5" xfId="0" applyFont="1" applyFill="1" applyBorder="1" applyAlignment="1" applyProtection="1">
      <alignment horizontal="left" vertical="top" wrapText="1"/>
    </xf>
    <xf numFmtId="0" fontId="32" fillId="0" borderId="48" xfId="0" applyFont="1" applyFill="1" applyBorder="1" applyAlignment="1" applyProtection="1">
      <alignment horizontal="left" vertical="top" wrapText="1"/>
    </xf>
    <xf numFmtId="0" fontId="30" fillId="0" borderId="2" xfId="0" applyFont="1" applyFill="1" applyBorder="1" applyAlignment="1" applyProtection="1">
      <alignment vertical="center" shrinkToFit="1"/>
      <protection locked="0"/>
    </xf>
    <xf numFmtId="0" fontId="30" fillId="0" borderId="3" xfId="0" applyFont="1" applyFill="1" applyBorder="1" applyAlignment="1" applyProtection="1">
      <alignment vertical="center" shrinkToFit="1"/>
      <protection locked="0"/>
    </xf>
    <xf numFmtId="0" fontId="9" fillId="0" borderId="0" xfId="0" applyFont="1" applyFill="1" applyBorder="1" applyAlignment="1" applyProtection="1">
      <alignment horizontal="center" vertical="center" wrapText="1"/>
    </xf>
    <xf numFmtId="49" fontId="30" fillId="0" borderId="1"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0" fontId="31" fillId="0" borderId="1" xfId="0" applyFont="1" applyFill="1" applyBorder="1" applyAlignment="1" applyProtection="1">
      <alignment horizontal="left" vertical="center" shrinkToFit="1"/>
      <protection locked="0"/>
    </xf>
    <xf numFmtId="0" fontId="31" fillId="0" borderId="2" xfId="0" applyFont="1" applyFill="1" applyBorder="1" applyAlignment="1" applyProtection="1">
      <alignment horizontal="left" vertical="center" shrinkToFit="1"/>
      <protection locked="0"/>
    </xf>
    <xf numFmtId="49" fontId="31" fillId="0" borderId="5" xfId="0" applyNumberFormat="1" applyFont="1" applyFill="1" applyBorder="1" applyAlignment="1" applyProtection="1">
      <alignment horizontal="center" vertical="center" shrinkToFit="1"/>
      <protection locked="0"/>
    </xf>
    <xf numFmtId="180" fontId="31" fillId="0" borderId="2" xfId="4" applyNumberFormat="1" applyFont="1" applyFill="1" applyBorder="1" applyAlignment="1" applyProtection="1">
      <alignment horizontal="center" vertical="center" shrinkToFit="1"/>
      <protection locked="0"/>
    </xf>
    <xf numFmtId="0" fontId="31" fillId="0" borderId="71" xfId="0" applyFont="1" applyFill="1" applyBorder="1" applyAlignment="1" applyProtection="1">
      <alignment horizontal="left" vertical="center" shrinkToFit="1"/>
      <protection locked="0"/>
    </xf>
    <xf numFmtId="0" fontId="31" fillId="0" borderId="34" xfId="0" applyFont="1" applyFill="1" applyBorder="1" applyAlignment="1" applyProtection="1">
      <alignment horizontal="left" vertical="center" shrinkToFit="1"/>
      <protection locked="0"/>
    </xf>
    <xf numFmtId="0" fontId="31" fillId="0" borderId="35" xfId="0" applyFont="1" applyFill="1" applyBorder="1" applyAlignment="1" applyProtection="1">
      <alignment horizontal="left" vertical="center" shrinkToFit="1"/>
      <protection locked="0"/>
    </xf>
    <xf numFmtId="0" fontId="38" fillId="0" borderId="0" xfId="0" applyFont="1" applyFill="1" applyBorder="1" applyAlignment="1" applyProtection="1">
      <alignment horizontal="left" vertical="center"/>
    </xf>
    <xf numFmtId="0" fontId="36" fillId="2" borderId="1" xfId="8" applyFont="1" applyFill="1" applyBorder="1" applyAlignment="1" applyProtection="1">
      <alignment horizontal="center" vertical="center" wrapText="1"/>
      <protection locked="0"/>
    </xf>
    <xf numFmtId="0" fontId="31" fillId="2" borderId="2" xfId="7" applyFont="1" applyFill="1" applyBorder="1" applyAlignment="1" applyProtection="1">
      <alignment horizontal="center" vertical="center" wrapText="1"/>
      <protection locked="0"/>
    </xf>
    <xf numFmtId="0" fontId="31" fillId="2" borderId="3" xfId="7" applyFont="1" applyFill="1" applyBorder="1" applyAlignment="1" applyProtection="1">
      <alignment horizontal="center" vertical="center" wrapText="1"/>
      <protection locked="0"/>
    </xf>
    <xf numFmtId="0" fontId="36" fillId="2" borderId="110" xfId="8" applyFont="1" applyFill="1" applyBorder="1" applyAlignment="1" applyProtection="1">
      <alignment horizontal="center" vertical="center" wrapText="1"/>
      <protection locked="0"/>
    </xf>
    <xf numFmtId="0" fontId="31" fillId="2" borderId="111" xfId="7" applyFont="1" applyFill="1" applyBorder="1" applyAlignment="1" applyProtection="1">
      <alignment horizontal="center" vertical="center" wrapText="1"/>
      <protection locked="0"/>
    </xf>
    <xf numFmtId="0" fontId="36" fillId="2" borderId="111" xfId="8" applyFont="1" applyFill="1" applyBorder="1" applyAlignment="1" applyProtection="1">
      <alignment horizontal="center" vertical="center" wrapText="1"/>
      <protection locked="0"/>
    </xf>
    <xf numFmtId="0" fontId="31" fillId="2" borderId="113" xfId="7" applyFont="1" applyFill="1" applyBorder="1" applyAlignment="1" applyProtection="1">
      <alignment horizontal="center" vertical="center" wrapText="1"/>
      <protection locked="0"/>
    </xf>
    <xf numFmtId="0" fontId="36" fillId="2" borderId="62" xfId="8" applyFont="1" applyFill="1" applyBorder="1" applyAlignment="1" applyProtection="1">
      <alignment vertical="center" shrinkToFit="1"/>
      <protection locked="0"/>
    </xf>
    <xf numFmtId="0" fontId="36" fillId="2" borderId="2" xfId="8" applyFont="1" applyFill="1" applyBorder="1" applyAlignment="1" applyProtection="1">
      <alignment vertical="center" shrinkToFit="1"/>
      <protection locked="0"/>
    </xf>
    <xf numFmtId="0" fontId="36" fillId="2" borderId="129" xfId="8" applyFont="1" applyFill="1" applyBorder="1" applyAlignment="1" applyProtection="1">
      <alignment vertical="center" shrinkToFit="1"/>
      <protection locked="0"/>
    </xf>
    <xf numFmtId="0" fontId="36" fillId="2" borderId="110" xfId="8" applyFont="1" applyFill="1" applyBorder="1" applyAlignment="1" applyProtection="1">
      <alignment horizontal="center" vertical="center" shrinkToFit="1"/>
      <protection locked="0"/>
    </xf>
    <xf numFmtId="0" fontId="31" fillId="2" borderId="111" xfId="7" applyFont="1" applyFill="1" applyBorder="1" applyAlignment="1" applyProtection="1">
      <alignment horizontal="center" vertical="center" shrinkToFit="1"/>
      <protection locked="0"/>
    </xf>
    <xf numFmtId="0" fontId="36" fillId="2" borderId="111" xfId="8" applyFont="1" applyFill="1" applyBorder="1" applyAlignment="1" applyProtection="1">
      <alignment horizontal="center" vertical="center" shrinkToFit="1"/>
      <protection locked="0"/>
    </xf>
    <xf numFmtId="0" fontId="31" fillId="2" borderId="112" xfId="7" applyFont="1" applyFill="1" applyBorder="1" applyAlignment="1" applyProtection="1">
      <alignment horizontal="center" vertical="center" shrinkToFit="1"/>
      <protection locked="0"/>
    </xf>
    <xf numFmtId="0" fontId="36" fillId="2" borderId="93" xfId="8" applyFont="1" applyFill="1" applyBorder="1" applyAlignment="1" applyProtection="1">
      <alignment vertical="center" shrinkToFit="1"/>
      <protection locked="0"/>
    </xf>
    <xf numFmtId="0" fontId="36" fillId="2" borderId="52" xfId="8" applyFont="1" applyFill="1" applyBorder="1" applyAlignment="1" applyProtection="1">
      <alignment vertical="center" shrinkToFit="1"/>
      <protection locked="0"/>
    </xf>
    <xf numFmtId="0" fontId="36" fillId="2" borderId="130" xfId="8" applyFont="1" applyFill="1" applyBorder="1" applyAlignment="1" applyProtection="1">
      <alignment vertical="center" shrinkToFit="1"/>
      <protection locked="0"/>
    </xf>
    <xf numFmtId="0" fontId="36" fillId="2" borderId="91" xfId="8" applyFont="1" applyFill="1" applyBorder="1" applyAlignment="1" applyProtection="1">
      <alignment horizontal="center" vertical="center" shrinkToFit="1"/>
      <protection locked="0"/>
    </xf>
    <xf numFmtId="0" fontId="31" fillId="2" borderId="92" xfId="7" applyFont="1" applyFill="1" applyBorder="1" applyAlignment="1" applyProtection="1">
      <alignment horizontal="center" vertical="center" shrinkToFit="1"/>
      <protection locked="0"/>
    </xf>
    <xf numFmtId="0" fontId="36" fillId="2" borderId="92" xfId="8" applyFont="1" applyFill="1" applyBorder="1" applyAlignment="1" applyProtection="1">
      <alignment horizontal="center" vertical="center" shrinkToFit="1"/>
      <protection locked="0"/>
    </xf>
    <xf numFmtId="0" fontId="31" fillId="2" borderId="115" xfId="7" applyFont="1" applyFill="1" applyBorder="1" applyAlignment="1" applyProtection="1">
      <alignment horizontal="center" vertical="center" shrinkToFit="1"/>
      <protection locked="0"/>
    </xf>
    <xf numFmtId="0" fontId="36" fillId="2" borderId="107" xfId="8" applyFont="1" applyFill="1" applyBorder="1" applyAlignment="1" applyProtection="1">
      <alignment horizontal="center" vertical="center" wrapText="1"/>
      <protection locked="0"/>
    </xf>
    <xf numFmtId="0" fontId="31" fillId="2" borderId="109" xfId="7" applyFont="1" applyFill="1" applyBorder="1" applyAlignment="1" applyProtection="1">
      <alignment horizontal="center" vertical="center" wrapText="1"/>
      <protection locked="0"/>
    </xf>
    <xf numFmtId="0" fontId="36" fillId="2" borderId="60" xfId="8" applyFont="1" applyFill="1" applyBorder="1" applyAlignment="1" applyProtection="1">
      <alignment vertical="center" shrinkToFit="1"/>
      <protection locked="0"/>
    </xf>
    <xf numFmtId="0" fontId="36" fillId="2" borderId="8" xfId="8" applyFont="1" applyFill="1" applyBorder="1" applyAlignment="1" applyProtection="1">
      <alignment vertical="center" shrinkToFit="1"/>
      <protection locked="0"/>
    </xf>
    <xf numFmtId="0" fontId="36" fillId="2" borderId="134" xfId="8" applyFont="1" applyFill="1" applyBorder="1" applyAlignment="1" applyProtection="1">
      <alignment vertical="center" shrinkToFit="1"/>
      <protection locked="0"/>
    </xf>
    <xf numFmtId="0" fontId="36" fillId="2" borderId="106" xfId="8" applyFont="1" applyFill="1" applyBorder="1" applyAlignment="1" applyProtection="1">
      <alignment horizontal="center" vertical="center" shrinkToFit="1"/>
      <protection locked="0"/>
    </xf>
    <xf numFmtId="0" fontId="31" fillId="2" borderId="107" xfId="7" applyFont="1" applyFill="1" applyBorder="1" applyAlignment="1" applyProtection="1">
      <alignment horizontal="center" vertical="center" shrinkToFit="1"/>
      <protection locked="0"/>
    </xf>
    <xf numFmtId="0" fontId="36" fillId="2" borderId="107" xfId="8" applyFont="1" applyFill="1" applyBorder="1" applyAlignment="1" applyProtection="1">
      <alignment horizontal="center" vertical="center" shrinkToFit="1"/>
      <protection locked="0"/>
    </xf>
    <xf numFmtId="0" fontId="31" fillId="2" borderId="108" xfId="7" applyFont="1" applyFill="1" applyBorder="1" applyAlignment="1" applyProtection="1">
      <alignment horizontal="center" vertical="center" shrinkToFit="1"/>
      <protection locked="0"/>
    </xf>
    <xf numFmtId="0" fontId="36" fillId="2" borderId="11" xfId="8" applyFont="1" applyFill="1" applyBorder="1" applyAlignment="1" applyProtection="1">
      <alignment horizontal="center" vertical="center" wrapText="1"/>
      <protection locked="0"/>
    </xf>
    <xf numFmtId="0" fontId="31" fillId="2" borderId="8" xfId="7" applyFont="1" applyFill="1" applyBorder="1" applyAlignment="1" applyProtection="1">
      <alignment horizontal="center" vertical="center" wrapText="1"/>
      <protection locked="0"/>
    </xf>
    <xf numFmtId="0" fontId="31" fillId="2" borderId="12" xfId="7" applyFont="1" applyFill="1" applyBorder="1" applyAlignment="1" applyProtection="1">
      <alignment horizontal="center" vertical="center" wrapText="1"/>
      <protection locked="0"/>
    </xf>
    <xf numFmtId="0" fontId="36" fillId="2" borderId="106" xfId="8" applyFont="1" applyFill="1" applyBorder="1" applyAlignment="1" applyProtection="1">
      <alignment horizontal="center" vertical="center" wrapText="1"/>
      <protection locked="0"/>
    </xf>
    <xf numFmtId="0" fontId="31" fillId="2" borderId="107" xfId="7" applyFont="1" applyFill="1" applyBorder="1" applyAlignment="1" applyProtection="1">
      <alignment horizontal="center" vertical="center" wrapText="1"/>
      <protection locked="0"/>
    </xf>
    <xf numFmtId="0" fontId="36" fillId="2" borderId="58" xfId="8" applyFont="1" applyFill="1" applyBorder="1" applyAlignment="1" applyProtection="1">
      <alignment horizontal="center" vertical="center" shrinkToFit="1"/>
    </xf>
    <xf numFmtId="0" fontId="38" fillId="2" borderId="10" xfId="7" applyFont="1" applyFill="1" applyBorder="1" applyAlignment="1" applyProtection="1">
      <alignment horizontal="center" vertical="center" shrinkToFit="1"/>
    </xf>
    <xf numFmtId="0" fontId="38" fillId="2" borderId="58" xfId="7" applyFont="1" applyFill="1" applyBorder="1" applyAlignment="1" applyProtection="1">
      <alignment horizontal="center" vertical="center" shrinkToFit="1"/>
    </xf>
    <xf numFmtId="0" fontId="36" fillId="2" borderId="11" xfId="8" applyFont="1" applyFill="1" applyBorder="1" applyAlignment="1" applyProtection="1">
      <alignment horizontal="center" vertical="center" shrinkToFit="1"/>
    </xf>
    <xf numFmtId="0" fontId="38" fillId="2" borderId="8" xfId="7" applyFont="1" applyFill="1" applyBorder="1" applyAlignment="1" applyProtection="1">
      <alignment horizontal="center" vertical="center" shrinkToFit="1"/>
    </xf>
    <xf numFmtId="0" fontId="38" fillId="2" borderId="135" xfId="7" applyFont="1" applyFill="1" applyBorder="1" applyAlignment="1" applyProtection="1">
      <alignment horizontal="center" vertical="center" shrinkToFit="1"/>
    </xf>
    <xf numFmtId="0" fontId="36" fillId="2" borderId="98" xfId="8" applyFont="1" applyFill="1" applyBorder="1" applyAlignment="1" applyProtection="1">
      <alignment horizontal="center" vertical="center" shrinkToFit="1"/>
    </xf>
    <xf numFmtId="0" fontId="36" fillId="2" borderId="99" xfId="8" applyFont="1" applyFill="1" applyBorder="1" applyAlignment="1" applyProtection="1">
      <alignment horizontal="center" vertical="center" shrinkToFit="1"/>
    </xf>
    <xf numFmtId="0" fontId="36" fillId="2" borderId="127" xfId="8" applyFont="1" applyFill="1" applyBorder="1" applyAlignment="1" applyProtection="1">
      <alignment horizontal="center" vertical="center" shrinkToFit="1"/>
    </xf>
    <xf numFmtId="0" fontId="36" fillId="2" borderId="102" xfId="8" applyFont="1" applyFill="1" applyBorder="1" applyAlignment="1" applyProtection="1">
      <alignment horizontal="center" vertical="center" wrapText="1"/>
    </xf>
    <xf numFmtId="0" fontId="31" fillId="2" borderId="99" xfId="7" applyFont="1" applyFill="1" applyBorder="1" applyAlignment="1" applyProtection="1">
      <alignment horizontal="center" vertical="center" wrapText="1"/>
    </xf>
    <xf numFmtId="0" fontId="31" fillId="2" borderId="100" xfId="7" applyFont="1" applyFill="1" applyBorder="1" applyAlignment="1" applyProtection="1">
      <alignment horizontal="center" vertical="center" wrapText="1"/>
    </xf>
    <xf numFmtId="0" fontId="36" fillId="2" borderId="125" xfId="8" applyFont="1" applyFill="1" applyBorder="1" applyAlignment="1" applyProtection="1">
      <alignment horizontal="center" vertical="center" shrinkToFit="1"/>
    </xf>
    <xf numFmtId="0" fontId="36" fillId="2" borderId="126" xfId="8" applyFont="1" applyFill="1" applyBorder="1" applyAlignment="1" applyProtection="1">
      <alignment horizontal="center" vertical="center" shrinkToFit="1"/>
    </xf>
    <xf numFmtId="0" fontId="36" fillId="2" borderId="128" xfId="8" applyFont="1" applyFill="1" applyBorder="1" applyAlignment="1" applyProtection="1">
      <alignment horizontal="center" vertical="center" shrinkToFit="1"/>
    </xf>
    <xf numFmtId="0" fontId="36" fillId="2" borderId="106" xfId="8" applyFont="1" applyFill="1" applyBorder="1" applyAlignment="1" applyProtection="1">
      <alignment horizontal="center" vertical="center" shrinkToFit="1"/>
    </xf>
    <xf numFmtId="0" fontId="31" fillId="2" borderId="107" xfId="7" applyFont="1" applyFill="1" applyBorder="1" applyAlignment="1" applyProtection="1">
      <alignment horizontal="center" vertical="center" shrinkToFit="1"/>
    </xf>
    <xf numFmtId="0" fontId="36" fillId="2" borderId="107" xfId="8" applyFont="1" applyFill="1" applyBorder="1" applyAlignment="1" applyProtection="1">
      <alignment horizontal="center" vertical="center" shrinkToFit="1"/>
    </xf>
    <xf numFmtId="0" fontId="31" fillId="2" borderId="108" xfId="7" applyFont="1" applyFill="1" applyBorder="1" applyAlignment="1" applyProtection="1">
      <alignment horizontal="center" vertical="center" shrinkToFit="1"/>
    </xf>
    <xf numFmtId="0" fontId="36" fillId="2" borderId="11" xfId="8" applyFont="1" applyFill="1" applyBorder="1" applyAlignment="1" applyProtection="1">
      <alignment horizontal="center" vertical="center" wrapText="1"/>
    </xf>
    <xf numFmtId="0" fontId="31" fillId="2" borderId="8" xfId="7" applyFont="1" applyFill="1" applyBorder="1" applyAlignment="1" applyProtection="1">
      <alignment horizontal="center" vertical="center" wrapText="1"/>
    </xf>
    <xf numFmtId="0" fontId="31" fillId="2" borderId="12" xfId="7" applyFont="1" applyFill="1" applyBorder="1" applyAlignment="1" applyProtection="1">
      <alignment horizontal="center" vertical="center" wrapText="1"/>
    </xf>
    <xf numFmtId="0" fontId="36" fillId="2" borderId="106" xfId="8" applyFont="1" applyFill="1" applyBorder="1" applyAlignment="1" applyProtection="1">
      <alignment horizontal="center" vertical="center" wrapText="1"/>
    </xf>
    <xf numFmtId="0" fontId="31" fillId="2" borderId="107" xfId="7" applyFont="1" applyFill="1" applyBorder="1" applyAlignment="1" applyProtection="1">
      <alignment horizontal="center" vertical="center" wrapText="1"/>
    </xf>
    <xf numFmtId="0" fontId="36" fillId="2" borderId="107" xfId="8" applyFont="1" applyFill="1" applyBorder="1" applyAlignment="1" applyProtection="1">
      <alignment horizontal="center" vertical="center" wrapText="1"/>
    </xf>
    <xf numFmtId="0" fontId="31" fillId="2" borderId="109" xfId="7" applyFont="1" applyFill="1" applyBorder="1" applyAlignment="1" applyProtection="1">
      <alignment horizontal="center" vertical="center" wrapText="1"/>
    </xf>
    <xf numFmtId="0" fontId="36" fillId="2" borderId="51" xfId="8" applyFont="1" applyFill="1" applyBorder="1" applyAlignment="1" applyProtection="1">
      <alignment horizontal="center" vertical="center" wrapText="1"/>
      <protection locked="0"/>
    </xf>
    <xf numFmtId="0" fontId="31" fillId="2" borderId="52" xfId="7" applyFont="1" applyFill="1" applyBorder="1" applyAlignment="1" applyProtection="1">
      <alignment horizontal="center" vertical="center" wrapText="1"/>
      <protection locked="0"/>
    </xf>
    <xf numFmtId="0" fontId="31" fillId="2" borderId="55" xfId="7" applyFont="1" applyFill="1" applyBorder="1" applyAlignment="1" applyProtection="1">
      <alignment horizontal="center" vertical="center" wrapText="1"/>
      <protection locked="0"/>
    </xf>
    <xf numFmtId="0" fontId="36" fillId="2" borderId="91" xfId="8" applyFont="1" applyFill="1" applyBorder="1" applyAlignment="1" applyProtection="1">
      <alignment horizontal="center" vertical="center" wrapText="1"/>
      <protection locked="0"/>
    </xf>
    <xf numFmtId="0" fontId="31" fillId="2" borderId="92" xfId="7" applyFont="1" applyFill="1" applyBorder="1" applyAlignment="1" applyProtection="1">
      <alignment horizontal="center" vertical="center" wrapText="1"/>
      <protection locked="0"/>
    </xf>
    <xf numFmtId="0" fontId="36" fillId="2" borderId="92" xfId="8" applyFont="1" applyFill="1" applyBorder="1" applyAlignment="1" applyProtection="1">
      <alignment horizontal="center" vertical="center" wrapText="1"/>
      <protection locked="0"/>
    </xf>
    <xf numFmtId="0" fontId="31" fillId="2" borderId="116" xfId="7" applyFont="1" applyFill="1" applyBorder="1" applyAlignment="1" applyProtection="1">
      <alignment horizontal="center" vertical="center" wrapText="1"/>
      <protection locked="0"/>
    </xf>
    <xf numFmtId="183" fontId="36" fillId="2" borderId="114" xfId="8" applyNumberFormat="1" applyFont="1" applyFill="1" applyBorder="1" applyAlignment="1" applyProtection="1">
      <alignment horizontal="center" vertical="center"/>
    </xf>
    <xf numFmtId="183" fontId="36" fillId="2" borderId="52" xfId="8" applyNumberFormat="1" applyFont="1" applyFill="1" applyBorder="1" applyAlignment="1" applyProtection="1">
      <alignment horizontal="center" vertical="center"/>
    </xf>
    <xf numFmtId="183" fontId="36" fillId="2" borderId="94" xfId="8" applyNumberFormat="1" applyFont="1" applyFill="1" applyBorder="1" applyAlignment="1" applyProtection="1">
      <alignment horizontal="center" vertical="center"/>
    </xf>
    <xf numFmtId="0" fontId="36" fillId="2" borderId="101" xfId="8" applyFont="1" applyFill="1" applyBorder="1" applyAlignment="1" applyProtection="1">
      <alignment horizontal="center" vertical="center" shrinkToFit="1"/>
    </xf>
    <xf numFmtId="0" fontId="31" fillId="2" borderId="101" xfId="7" applyFont="1" applyFill="1" applyBorder="1" applyAlignment="1" applyProtection="1">
      <alignment horizontal="center" vertical="center" shrinkToFit="1"/>
    </xf>
    <xf numFmtId="0" fontId="36" fillId="2" borderId="102" xfId="8" applyFont="1" applyFill="1" applyBorder="1" applyAlignment="1" applyProtection="1">
      <alignment horizontal="center" vertical="center" shrinkToFit="1"/>
    </xf>
    <xf numFmtId="0" fontId="31" fillId="2" borderId="99" xfId="7" applyFont="1" applyFill="1" applyBorder="1" applyAlignment="1" applyProtection="1">
      <alignment horizontal="center" vertical="center" shrinkToFit="1"/>
    </xf>
    <xf numFmtId="0" fontId="31" fillId="2" borderId="103" xfId="7" applyFont="1" applyFill="1" applyBorder="1" applyAlignment="1" applyProtection="1">
      <alignment horizontal="center" vertical="center" shrinkToFit="1"/>
    </xf>
    <xf numFmtId="189" fontId="36" fillId="2" borderId="136" xfId="8" applyNumberFormat="1" applyFont="1" applyFill="1" applyBorder="1" applyAlignment="1" applyProtection="1">
      <alignment horizontal="center" vertical="center" shrinkToFit="1"/>
      <protection locked="0"/>
    </xf>
    <xf numFmtId="189" fontId="36" fillId="2" borderId="8" xfId="8" applyNumberFormat="1" applyFont="1" applyFill="1" applyBorder="1" applyAlignment="1" applyProtection="1">
      <alignment horizontal="center" vertical="center" shrinkToFit="1"/>
      <protection locked="0"/>
    </xf>
    <xf numFmtId="189" fontId="36" fillId="2" borderId="49" xfId="8" applyNumberFormat="1" applyFont="1" applyFill="1" applyBorder="1" applyAlignment="1" applyProtection="1">
      <alignment horizontal="center" vertical="center" shrinkToFit="1"/>
      <protection locked="0"/>
    </xf>
    <xf numFmtId="0" fontId="36" fillId="2" borderId="1" xfId="8" applyFont="1" applyFill="1" applyBorder="1" applyAlignment="1" applyProtection="1">
      <alignment horizontal="center" vertical="center" shrinkToFit="1"/>
    </xf>
    <xf numFmtId="0" fontId="38" fillId="2" borderId="2" xfId="7" applyFont="1" applyFill="1" applyBorder="1" applyAlignment="1" applyProtection="1">
      <alignment horizontal="center" vertical="center" shrinkToFit="1"/>
    </xf>
    <xf numFmtId="0" fontId="38" fillId="2" borderId="104" xfId="7" applyFont="1" applyFill="1" applyBorder="1" applyAlignment="1" applyProtection="1">
      <alignment horizontal="center" vertical="center" shrinkToFit="1"/>
    </xf>
    <xf numFmtId="0" fontId="36" fillId="2" borderId="105" xfId="8" applyFont="1" applyFill="1" applyBorder="1" applyAlignment="1" applyProtection="1">
      <alignment horizontal="center" vertical="center" shrinkToFit="1"/>
      <protection locked="0"/>
    </xf>
    <xf numFmtId="0" fontId="36" fillId="2" borderId="2" xfId="8" applyFont="1" applyFill="1" applyBorder="1" applyAlignment="1" applyProtection="1">
      <alignment horizontal="center" vertical="center" shrinkToFit="1"/>
      <protection locked="0"/>
    </xf>
    <xf numFmtId="0" fontId="36" fillId="2" borderId="50" xfId="8" applyFont="1" applyFill="1" applyBorder="1" applyAlignment="1" applyProtection="1">
      <alignment horizontal="center" vertical="center" shrinkToFit="1"/>
      <protection locked="0"/>
    </xf>
    <xf numFmtId="0" fontId="36" fillId="2" borderId="105" xfId="8" applyFont="1" applyFill="1" applyBorder="1" applyAlignment="1" applyProtection="1">
      <alignment horizontal="center" vertical="center" wrapText="1"/>
      <protection locked="0"/>
    </xf>
    <xf numFmtId="0" fontId="36" fillId="2" borderId="2" xfId="8" applyFont="1" applyFill="1" applyBorder="1" applyAlignment="1" applyProtection="1">
      <alignment horizontal="center" vertical="center" wrapText="1"/>
      <protection locked="0"/>
    </xf>
    <xf numFmtId="0" fontId="36" fillId="2" borderId="50" xfId="8" applyFont="1" applyFill="1" applyBorder="1" applyAlignment="1" applyProtection="1">
      <alignment horizontal="center" vertical="center" wrapText="1"/>
      <protection locked="0"/>
    </xf>
    <xf numFmtId="184" fontId="36" fillId="2" borderId="105" xfId="4" applyNumberFormat="1" applyFont="1" applyFill="1" applyBorder="1" applyAlignment="1" applyProtection="1">
      <alignment horizontal="center" vertical="center"/>
    </xf>
    <xf numFmtId="184" fontId="36" fillId="2" borderId="2" xfId="4" applyNumberFormat="1" applyFont="1" applyFill="1" applyBorder="1" applyAlignment="1" applyProtection="1">
      <alignment horizontal="center" vertical="center"/>
    </xf>
    <xf numFmtId="184" fontId="36" fillId="2" borderId="50" xfId="4" applyNumberFormat="1" applyFont="1" applyFill="1" applyBorder="1" applyAlignment="1" applyProtection="1">
      <alignment horizontal="center" vertical="center"/>
    </xf>
    <xf numFmtId="0" fontId="36" fillId="2" borderId="105" xfId="8" applyFont="1" applyFill="1" applyBorder="1" applyAlignment="1" applyProtection="1">
      <alignment horizontal="center" vertical="center"/>
      <protection locked="0"/>
    </xf>
    <xf numFmtId="0" fontId="38" fillId="2" borderId="2" xfId="7" applyFont="1" applyFill="1" applyBorder="1" applyAlignment="1" applyProtection="1">
      <alignment horizontal="center" vertical="center"/>
      <protection locked="0"/>
    </xf>
    <xf numFmtId="0" fontId="38" fillId="2" borderId="50" xfId="7" applyFont="1" applyFill="1" applyBorder="1" applyAlignment="1" applyProtection="1">
      <alignment horizontal="center" vertical="center"/>
      <protection locked="0"/>
    </xf>
    <xf numFmtId="0" fontId="36" fillId="2" borderId="105" xfId="8" applyFont="1" applyFill="1" applyBorder="1" applyAlignment="1" applyProtection="1">
      <alignment horizontal="center" vertical="center"/>
    </xf>
    <xf numFmtId="0" fontId="36" fillId="2" borderId="2" xfId="8" applyFont="1" applyFill="1" applyBorder="1" applyAlignment="1" applyProtection="1">
      <alignment horizontal="center" vertical="center"/>
    </xf>
    <xf numFmtId="0" fontId="36" fillId="2" borderId="50" xfId="8" applyFont="1" applyFill="1" applyBorder="1" applyAlignment="1" applyProtection="1">
      <alignment horizontal="center" vertical="center"/>
    </xf>
    <xf numFmtId="0" fontId="45" fillId="2" borderId="34" xfId="8" applyFont="1" applyFill="1" applyBorder="1" applyAlignment="1" applyProtection="1">
      <alignment horizontal="left" vertical="center"/>
    </xf>
    <xf numFmtId="0" fontId="36" fillId="2" borderId="53" xfId="8" applyFont="1" applyFill="1" applyBorder="1" applyAlignment="1" applyProtection="1">
      <alignment horizontal="center" vertical="center" shrinkToFit="1"/>
    </xf>
    <xf numFmtId="0" fontId="38" fillId="2" borderId="84" xfId="7" applyFont="1" applyFill="1" applyBorder="1" applyAlignment="1" applyProtection="1">
      <alignment horizontal="center" vertical="center" shrinkToFit="1"/>
    </xf>
    <xf numFmtId="0" fontId="36" fillId="2" borderId="57" xfId="8" applyFont="1" applyFill="1" applyBorder="1" applyAlignment="1" applyProtection="1">
      <alignment horizontal="center" vertical="center" shrinkToFit="1"/>
    </xf>
    <xf numFmtId="0" fontId="38" fillId="2" borderId="46" xfId="7" applyFont="1" applyFill="1" applyBorder="1" applyAlignment="1" applyProtection="1">
      <alignment horizontal="center" vertical="center" shrinkToFit="1"/>
    </xf>
    <xf numFmtId="0" fontId="38" fillId="2" borderId="96" xfId="7" applyFont="1" applyFill="1" applyBorder="1" applyAlignment="1" applyProtection="1">
      <alignment horizontal="center" vertical="center" shrinkToFit="1"/>
    </xf>
    <xf numFmtId="189" fontId="36" fillId="2" borderId="97" xfId="8" applyNumberFormat="1" applyFont="1" applyFill="1" applyBorder="1" applyAlignment="1" applyProtection="1">
      <alignment horizontal="center" vertical="center" shrinkToFit="1"/>
      <protection locked="0"/>
    </xf>
    <xf numFmtId="189" fontId="36" fillId="2" borderId="46" xfId="8" applyNumberFormat="1" applyFont="1" applyFill="1" applyBorder="1" applyAlignment="1" applyProtection="1">
      <alignment horizontal="center" vertical="center" shrinkToFit="1"/>
      <protection locked="0"/>
    </xf>
    <xf numFmtId="189" fontId="36" fillId="2" borderId="47" xfId="8" applyNumberFormat="1" applyFont="1" applyFill="1" applyBorder="1" applyAlignment="1" applyProtection="1">
      <alignment horizontal="center" vertical="center" shrinkToFit="1"/>
      <protection locked="0"/>
    </xf>
    <xf numFmtId="185" fontId="36" fillId="2" borderId="36" xfId="8" applyNumberFormat="1" applyFont="1" applyFill="1" applyBorder="1" applyAlignment="1" applyProtection="1">
      <alignment horizontal="center" vertical="center"/>
    </xf>
    <xf numFmtId="185" fontId="38" fillId="2" borderId="37" xfId="7" applyNumberFormat="1" applyFont="1" applyFill="1" applyBorder="1" applyAlignment="1" applyProtection="1">
      <alignment horizontal="center" vertical="center"/>
    </xf>
    <xf numFmtId="185" fontId="38" fillId="2" borderId="40" xfId="7" applyNumberFormat="1" applyFont="1" applyFill="1" applyBorder="1" applyAlignment="1" applyProtection="1">
      <alignment horizontal="center" vertical="center"/>
    </xf>
    <xf numFmtId="183" fontId="36" fillId="2" borderId="36" xfId="8" applyNumberFormat="1" applyFont="1" applyFill="1" applyBorder="1" applyAlignment="1" applyProtection="1">
      <alignment horizontal="center" vertical="center"/>
    </xf>
    <xf numFmtId="0" fontId="38" fillId="2" borderId="37" xfId="7" applyFont="1" applyFill="1" applyBorder="1" applyAlignment="1" applyProtection="1">
      <alignment horizontal="center" vertical="center"/>
    </xf>
    <xf numFmtId="0" fontId="38" fillId="2" borderId="40" xfId="7" applyFont="1" applyFill="1" applyBorder="1" applyAlignment="1" applyProtection="1">
      <alignment horizontal="center" vertical="center"/>
    </xf>
    <xf numFmtId="184" fontId="36" fillId="2" borderId="0" xfId="8" applyNumberFormat="1" applyFont="1" applyFill="1" applyBorder="1" applyAlignment="1" applyProtection="1">
      <alignment horizontal="center" vertical="center"/>
    </xf>
    <xf numFmtId="0" fontId="38" fillId="2" borderId="0" xfId="7" applyFont="1" applyFill="1" applyBorder="1" applyAlignment="1" applyProtection="1">
      <alignment horizontal="center" vertical="center"/>
    </xf>
    <xf numFmtId="0" fontId="36" fillId="2" borderId="95" xfId="8" applyFont="1" applyFill="1" applyBorder="1" applyAlignment="1" applyProtection="1">
      <alignment horizontal="center" vertical="center"/>
    </xf>
    <xf numFmtId="0" fontId="38" fillId="2" borderId="95" xfId="7" applyFont="1" applyFill="1" applyBorder="1" applyAlignment="1" applyProtection="1">
      <alignment vertical="center"/>
    </xf>
    <xf numFmtId="0" fontId="36" fillId="2" borderId="95" xfId="9" applyFont="1" applyFill="1" applyBorder="1" applyAlignment="1" applyProtection="1">
      <alignment horizontal="center" vertical="center"/>
    </xf>
    <xf numFmtId="0" fontId="38" fillId="2" borderId="95" xfId="7" applyFont="1" applyFill="1" applyBorder="1" applyAlignment="1" applyProtection="1">
      <alignment horizontal="center" vertical="center"/>
    </xf>
    <xf numFmtId="0" fontId="36" fillId="2" borderId="36" xfId="8" applyFont="1" applyFill="1" applyBorder="1" applyAlignment="1" applyProtection="1">
      <alignment horizontal="center" vertical="center"/>
    </xf>
    <xf numFmtId="0" fontId="36" fillId="2" borderId="37" xfId="8" applyFont="1" applyFill="1" applyBorder="1" applyAlignment="1" applyProtection="1">
      <alignment horizontal="center" vertical="center"/>
    </xf>
    <xf numFmtId="0" fontId="36" fillId="2" borderId="0" xfId="8" applyFont="1" applyFill="1" applyBorder="1" applyAlignment="1" applyProtection="1">
      <alignment horizontal="center" vertical="center"/>
    </xf>
    <xf numFmtId="0" fontId="44" fillId="2" borderId="0" xfId="8" applyFont="1" applyFill="1" applyAlignment="1" applyProtection="1">
      <alignment horizontal="center" vertical="center"/>
    </xf>
    <xf numFmtId="0" fontId="44" fillId="2" borderId="0" xfId="9" applyFont="1" applyFill="1" applyAlignment="1" applyProtection="1">
      <alignment horizontal="center" vertical="center"/>
    </xf>
    <xf numFmtId="0" fontId="36" fillId="2" borderId="92" xfId="8" applyFont="1" applyFill="1" applyBorder="1" applyAlignment="1" applyProtection="1">
      <alignment horizontal="center" vertical="center" wrapText="1"/>
    </xf>
    <xf numFmtId="0" fontId="31" fillId="2" borderId="92" xfId="7" applyFont="1" applyFill="1" applyBorder="1" applyAlignment="1" applyProtection="1">
      <alignment horizontal="center" vertical="center" wrapText="1"/>
    </xf>
    <xf numFmtId="0" fontId="31" fillId="2" borderId="116" xfId="7" applyFont="1" applyFill="1" applyBorder="1" applyAlignment="1" applyProtection="1">
      <alignment horizontal="center" vertical="center" wrapText="1"/>
    </xf>
    <xf numFmtId="184" fontId="38" fillId="2" borderId="1" xfId="7" applyNumberFormat="1" applyFont="1" applyFill="1" applyBorder="1" applyAlignment="1" applyProtection="1">
      <alignment horizontal="center"/>
      <protection locked="0"/>
    </xf>
    <xf numFmtId="184" fontId="38" fillId="2" borderId="2" xfId="7" applyNumberFormat="1" applyFont="1" applyFill="1" applyBorder="1" applyAlignment="1" applyProtection="1">
      <alignment horizontal="center"/>
      <protection locked="0"/>
    </xf>
    <xf numFmtId="184" fontId="38" fillId="2" borderId="3" xfId="7" applyNumberFormat="1" applyFont="1" applyFill="1" applyBorder="1" applyAlignment="1" applyProtection="1">
      <alignment horizontal="center"/>
      <protection locked="0"/>
    </xf>
    <xf numFmtId="0" fontId="30" fillId="6" borderId="21" xfId="7" applyFont="1" applyFill="1" applyBorder="1" applyAlignment="1">
      <alignment horizontal="center"/>
    </xf>
    <xf numFmtId="0" fontId="30" fillId="6" borderId="21" xfId="7" applyFont="1" applyFill="1" applyBorder="1" applyAlignment="1"/>
    <xf numFmtId="0" fontId="38" fillId="2" borderId="0" xfId="7" applyFont="1" applyFill="1" applyBorder="1" applyAlignment="1">
      <alignment horizontal="left" vertical="top" wrapText="1"/>
    </xf>
    <xf numFmtId="0" fontId="38" fillId="2" borderId="8" xfId="7" applyFont="1" applyFill="1" applyBorder="1" applyAlignment="1">
      <alignment horizontal="left" vertical="top" wrapText="1"/>
    </xf>
    <xf numFmtId="0" fontId="38" fillId="2" borderId="1" xfId="7" applyFont="1" applyFill="1" applyBorder="1" applyAlignment="1">
      <alignment horizontal="center"/>
    </xf>
    <xf numFmtId="0" fontId="38" fillId="2" borderId="3" xfId="7" applyFont="1" applyFill="1" applyBorder="1" applyAlignment="1">
      <alignment horizontal="center"/>
    </xf>
    <xf numFmtId="0" fontId="38" fillId="2" borderId="1" xfId="7" applyNumberFormat="1" applyFont="1" applyFill="1" applyBorder="1" applyAlignment="1" applyProtection="1">
      <alignment horizontal="center" shrinkToFit="1"/>
    </xf>
    <xf numFmtId="0" fontId="38" fillId="2" borderId="2" xfId="7" applyNumberFormat="1" applyFont="1" applyFill="1" applyBorder="1" applyAlignment="1" applyProtection="1">
      <alignment horizontal="center" shrinkToFit="1"/>
    </xf>
    <xf numFmtId="0" fontId="38" fillId="2" borderId="3" xfId="7" applyNumberFormat="1" applyFont="1" applyFill="1" applyBorder="1" applyAlignment="1" applyProtection="1">
      <alignment horizontal="center" shrinkToFit="1"/>
    </xf>
    <xf numFmtId="189" fontId="38" fillId="2" borderId="1" xfId="7" applyNumberFormat="1" applyFont="1" applyFill="1" applyBorder="1" applyAlignment="1">
      <alignment horizontal="center" shrinkToFit="1"/>
    </xf>
    <xf numFmtId="189" fontId="38" fillId="2" borderId="2" xfId="7" applyNumberFormat="1" applyFont="1" applyFill="1" applyBorder="1" applyAlignment="1">
      <alignment horizontal="center" shrinkToFit="1"/>
    </xf>
    <xf numFmtId="189" fontId="38" fillId="2" borderId="3" xfId="7" applyNumberFormat="1" applyFont="1" applyFill="1" applyBorder="1" applyAlignment="1">
      <alignment horizontal="center" shrinkToFit="1"/>
    </xf>
    <xf numFmtId="182" fontId="38" fillId="2" borderId="1" xfId="7" applyNumberFormat="1" applyFont="1" applyFill="1" applyBorder="1" applyAlignment="1">
      <alignment horizontal="center" shrinkToFit="1"/>
    </xf>
    <xf numFmtId="182" fontId="38" fillId="2" borderId="2" xfId="7" applyNumberFormat="1" applyFont="1" applyFill="1" applyBorder="1" applyAlignment="1">
      <alignment horizontal="center" shrinkToFit="1"/>
    </xf>
    <xf numFmtId="182" fontId="38" fillId="2" borderId="3" xfId="7" applyNumberFormat="1" applyFont="1" applyFill="1" applyBorder="1" applyAlignment="1">
      <alignment horizontal="center" shrinkToFit="1"/>
    </xf>
    <xf numFmtId="0" fontId="38" fillId="2" borderId="1" xfId="7" applyFont="1" applyFill="1" applyBorder="1" applyAlignment="1" applyProtection="1">
      <alignment horizontal="center" shrinkToFit="1"/>
    </xf>
    <xf numFmtId="0" fontId="38" fillId="2" borderId="2" xfId="7" applyFont="1" applyFill="1" applyBorder="1" applyAlignment="1" applyProtection="1">
      <alignment horizontal="center" shrinkToFit="1"/>
    </xf>
    <xf numFmtId="0" fontId="38" fillId="2" borderId="3" xfId="7" applyFont="1" applyFill="1" applyBorder="1" applyAlignment="1" applyProtection="1">
      <alignment horizontal="center" shrinkToFit="1"/>
    </xf>
    <xf numFmtId="14" fontId="38" fillId="2" borderId="1" xfId="7" applyNumberFormat="1" applyFont="1" applyFill="1" applyBorder="1" applyAlignment="1" applyProtection="1">
      <alignment horizontal="center" shrinkToFit="1"/>
      <protection locked="0"/>
    </xf>
    <xf numFmtId="14" fontId="38" fillId="2" borderId="2" xfId="7" applyNumberFormat="1" applyFont="1" applyFill="1" applyBorder="1" applyAlignment="1" applyProtection="1">
      <alignment horizontal="center" shrinkToFit="1"/>
      <protection locked="0"/>
    </xf>
    <xf numFmtId="14" fontId="38" fillId="2" borderId="3" xfId="7" applyNumberFormat="1" applyFont="1" applyFill="1" applyBorder="1" applyAlignment="1" applyProtection="1">
      <alignment horizontal="center" shrinkToFit="1"/>
      <protection locked="0"/>
    </xf>
    <xf numFmtId="0" fontId="38" fillId="2" borderId="1" xfId="7" applyFont="1" applyFill="1" applyBorder="1" applyAlignment="1" applyProtection="1">
      <alignment horizontal="center" shrinkToFit="1"/>
      <protection locked="0"/>
    </xf>
    <xf numFmtId="0" fontId="38" fillId="2" borderId="2" xfId="7" applyFont="1" applyFill="1" applyBorder="1" applyAlignment="1" applyProtection="1">
      <alignment horizontal="center" shrinkToFit="1"/>
      <protection locked="0"/>
    </xf>
    <xf numFmtId="0" fontId="38" fillId="2" borderId="3" xfId="7" applyFont="1" applyFill="1" applyBorder="1" applyAlignment="1" applyProtection="1">
      <alignment horizontal="center" shrinkToFit="1"/>
      <protection locked="0"/>
    </xf>
    <xf numFmtId="13" fontId="38" fillId="2" borderId="1" xfId="7" applyNumberFormat="1" applyFont="1" applyFill="1" applyBorder="1" applyAlignment="1" applyProtection="1">
      <alignment horizontal="center" shrinkToFit="1"/>
      <protection locked="0"/>
    </xf>
    <xf numFmtId="13" fontId="38" fillId="2" borderId="2" xfId="7" applyNumberFormat="1" applyFont="1" applyFill="1" applyBorder="1" applyAlignment="1" applyProtection="1">
      <alignment horizontal="center" shrinkToFit="1"/>
      <protection locked="0"/>
    </xf>
    <xf numFmtId="13" fontId="38" fillId="2" borderId="3" xfId="7" applyNumberFormat="1" applyFont="1" applyFill="1" applyBorder="1" applyAlignment="1" applyProtection="1">
      <alignment horizontal="center" shrinkToFit="1"/>
      <protection locked="0"/>
    </xf>
    <xf numFmtId="184" fontId="38" fillId="2" borderId="1" xfId="7" applyNumberFormat="1" applyFont="1" applyFill="1" applyBorder="1" applyAlignment="1">
      <alignment horizontal="center" shrinkToFit="1"/>
    </xf>
    <xf numFmtId="184" fontId="38" fillId="2" borderId="2" xfId="7" applyNumberFormat="1" applyFont="1" applyFill="1" applyBorder="1" applyAlignment="1">
      <alignment horizontal="center" shrinkToFit="1"/>
    </xf>
    <xf numFmtId="184" fontId="38" fillId="2" borderId="3" xfId="7" applyNumberFormat="1" applyFont="1" applyFill="1" applyBorder="1" applyAlignment="1">
      <alignment horizontal="center" shrinkToFit="1"/>
    </xf>
    <xf numFmtId="0" fontId="38" fillId="2" borderId="1" xfId="7" applyFont="1" applyFill="1" applyBorder="1" applyAlignment="1" applyProtection="1">
      <alignment horizontal="left" shrinkToFit="1"/>
      <protection locked="0"/>
    </xf>
    <xf numFmtId="0" fontId="38" fillId="2" borderId="2" xfId="7" applyFont="1" applyFill="1" applyBorder="1" applyAlignment="1" applyProtection="1">
      <alignment horizontal="left" shrinkToFit="1"/>
      <protection locked="0"/>
    </xf>
    <xf numFmtId="0" fontId="38" fillId="2" borderId="3" xfId="7" applyFont="1" applyFill="1" applyBorder="1" applyAlignment="1" applyProtection="1">
      <alignment horizontal="left" shrinkToFit="1"/>
      <protection locked="0"/>
    </xf>
    <xf numFmtId="183" fontId="38" fillId="2" borderId="1" xfId="7" applyNumberFormat="1" applyFont="1" applyFill="1" applyBorder="1" applyAlignment="1">
      <alignment horizontal="center" shrinkToFit="1"/>
    </xf>
    <xf numFmtId="183" fontId="38" fillId="2" borderId="2" xfId="7" applyNumberFormat="1" applyFont="1" applyFill="1" applyBorder="1" applyAlignment="1">
      <alignment horizontal="center" shrinkToFit="1"/>
    </xf>
    <xf numFmtId="183" fontId="38" fillId="2" borderId="3" xfId="7" applyNumberFormat="1" applyFont="1" applyFill="1" applyBorder="1" applyAlignment="1">
      <alignment horizontal="center" shrinkToFit="1"/>
    </xf>
    <xf numFmtId="0" fontId="38" fillId="2" borderId="0" xfId="7" applyFont="1" applyFill="1" applyBorder="1" applyAlignment="1">
      <alignment horizontal="left" vertical="top"/>
    </xf>
    <xf numFmtId="0" fontId="38" fillId="6" borderId="21" xfId="7" applyFont="1" applyFill="1" applyBorder="1" applyAlignment="1">
      <alignment horizontal="center" wrapText="1"/>
    </xf>
    <xf numFmtId="0" fontId="38" fillId="6" borderId="21" xfId="7" applyFont="1" applyFill="1" applyBorder="1" applyAlignment="1">
      <alignment horizontal="center"/>
    </xf>
    <xf numFmtId="0" fontId="38" fillId="6" borderId="1" xfId="7" applyFont="1" applyFill="1" applyBorder="1" applyAlignment="1">
      <alignment horizontal="center"/>
    </xf>
    <xf numFmtId="0" fontId="38" fillId="6" borderId="2" xfId="7" applyFont="1" applyFill="1" applyBorder="1" applyAlignment="1">
      <alignment horizontal="center"/>
    </xf>
    <xf numFmtId="0" fontId="38" fillId="6" borderId="3" xfId="7" applyFont="1" applyFill="1" applyBorder="1" applyAlignment="1">
      <alignment horizontal="center"/>
    </xf>
    <xf numFmtId="0" fontId="31" fillId="6" borderId="1" xfId="7" applyFont="1" applyFill="1" applyBorder="1" applyAlignment="1">
      <alignment horizontal="center"/>
    </xf>
    <xf numFmtId="0" fontId="31" fillId="6" borderId="2" xfId="7" applyFont="1" applyFill="1" applyBorder="1" applyAlignment="1">
      <alignment horizontal="center"/>
    </xf>
    <xf numFmtId="0" fontId="31" fillId="6" borderId="3" xfId="7" applyFont="1" applyFill="1" applyBorder="1" applyAlignment="1">
      <alignment horizontal="center"/>
    </xf>
    <xf numFmtId="0" fontId="38" fillId="6" borderId="1" xfId="7" applyFont="1" applyFill="1" applyBorder="1" applyAlignment="1">
      <alignment horizontal="center" shrinkToFit="1"/>
    </xf>
    <xf numFmtId="0" fontId="38" fillId="6" borderId="2" xfId="7" applyFont="1" applyFill="1" applyBorder="1" applyAlignment="1"/>
    <xf numFmtId="0" fontId="38" fillId="6" borderId="3" xfId="7" applyFont="1" applyFill="1" applyBorder="1" applyAlignment="1"/>
    <xf numFmtId="0" fontId="38" fillId="6" borderId="21" xfId="7" applyFont="1" applyFill="1" applyBorder="1" applyAlignment="1"/>
    <xf numFmtId="0" fontId="39" fillId="2" borderId="51" xfId="10" applyFont="1" applyFill="1" applyBorder="1" applyAlignment="1" applyProtection="1">
      <alignment horizontal="left" vertical="center"/>
      <protection locked="0"/>
    </xf>
    <xf numFmtId="0" fontId="39" fillId="2" borderId="52" xfId="10" applyFont="1" applyFill="1" applyBorder="1" applyAlignment="1" applyProtection="1">
      <alignment horizontal="left" vertical="center"/>
      <protection locked="0"/>
    </xf>
    <xf numFmtId="0" fontId="39" fillId="2" borderId="94" xfId="10" applyFont="1" applyFill="1" applyBorder="1" applyAlignment="1" applyProtection="1">
      <alignment horizontal="left" vertical="center"/>
      <protection locked="0"/>
    </xf>
    <xf numFmtId="0" fontId="39" fillId="2" borderId="34" xfId="10" applyFont="1" applyFill="1" applyBorder="1" applyAlignment="1" applyProtection="1">
      <alignment horizontal="center" vertical="center" shrinkToFit="1"/>
    </xf>
    <xf numFmtId="0" fontId="39" fillId="2" borderId="37" xfId="10" applyFont="1" applyFill="1" applyBorder="1" applyAlignment="1" applyProtection="1">
      <alignment horizontal="center" vertical="center" shrinkToFit="1"/>
    </xf>
    <xf numFmtId="0" fontId="39" fillId="2" borderId="40" xfId="10" applyFont="1" applyFill="1" applyBorder="1" applyAlignment="1" applyProtection="1">
      <alignment horizontal="center" vertical="center" shrinkToFit="1"/>
    </xf>
    <xf numFmtId="0" fontId="39" fillId="2" borderId="1" xfId="10" applyFont="1" applyFill="1" applyBorder="1" applyAlignment="1" applyProtection="1">
      <alignment horizontal="center" vertical="center"/>
    </xf>
    <xf numFmtId="0" fontId="39" fillId="2" borderId="2" xfId="10" applyFont="1" applyFill="1" applyBorder="1" applyAlignment="1" applyProtection="1">
      <alignment horizontal="center" vertical="center"/>
    </xf>
    <xf numFmtId="0" fontId="39" fillId="2" borderId="3" xfId="10" applyFont="1" applyFill="1" applyBorder="1" applyAlignment="1" applyProtection="1">
      <alignment horizontal="center" vertical="center"/>
    </xf>
    <xf numFmtId="0" fontId="39" fillId="2" borderId="1" xfId="10" applyFont="1" applyFill="1" applyBorder="1" applyAlignment="1" applyProtection="1">
      <alignment horizontal="left" vertical="center"/>
    </xf>
    <xf numFmtId="0" fontId="39" fillId="2" borderId="2" xfId="10" applyFont="1" applyFill="1" applyBorder="1" applyAlignment="1" applyProtection="1">
      <alignment horizontal="left" vertical="center"/>
    </xf>
    <xf numFmtId="0" fontId="39" fillId="2" borderId="3" xfId="10" applyFont="1" applyFill="1" applyBorder="1" applyAlignment="1" applyProtection="1">
      <alignment horizontal="left" vertical="center"/>
    </xf>
    <xf numFmtId="0" fontId="39" fillId="2" borderId="21" xfId="10" applyFont="1" applyFill="1" applyBorder="1" applyAlignment="1" applyProtection="1">
      <alignment horizontal="center" vertical="center"/>
    </xf>
    <xf numFmtId="0" fontId="39" fillId="2" borderId="36" xfId="10" applyFont="1" applyFill="1" applyBorder="1" applyAlignment="1" applyProtection="1">
      <alignment horizontal="center" vertical="center"/>
    </xf>
    <xf numFmtId="0" fontId="39" fillId="2" borderId="37" xfId="10" applyFont="1" applyFill="1" applyBorder="1" applyAlignment="1" applyProtection="1">
      <alignment horizontal="center" vertical="center"/>
    </xf>
    <xf numFmtId="180" fontId="39" fillId="2" borderId="37" xfId="10" applyNumberFormat="1" applyFont="1" applyFill="1" applyBorder="1" applyAlignment="1" applyProtection="1">
      <alignment horizontal="center" vertical="center"/>
    </xf>
    <xf numFmtId="180" fontId="39" fillId="2" borderId="40" xfId="10" applyNumberFormat="1" applyFont="1" applyFill="1" applyBorder="1" applyAlignment="1" applyProtection="1">
      <alignment horizontal="center" vertical="center"/>
    </xf>
    <xf numFmtId="187" fontId="39" fillId="2" borderId="21" xfId="10" applyNumberFormat="1" applyFont="1" applyFill="1" applyBorder="1" applyAlignment="1" applyProtection="1">
      <alignment horizontal="center" vertical="center"/>
    </xf>
    <xf numFmtId="0" fontId="31" fillId="2" borderId="0" xfId="10" applyFont="1" applyFill="1" applyAlignment="1" applyProtection="1">
      <alignment horizontal="left" vertical="center" wrapText="1"/>
    </xf>
    <xf numFmtId="0" fontId="39" fillId="2" borderId="21" xfId="10" applyFont="1" applyFill="1" applyBorder="1" applyAlignment="1" applyProtection="1">
      <alignment horizontal="center" vertical="center"/>
      <protection locked="0"/>
    </xf>
    <xf numFmtId="178" fontId="39" fillId="2" borderId="1" xfId="10" applyNumberFormat="1" applyFont="1" applyFill="1" applyBorder="1" applyAlignment="1" applyProtection="1">
      <alignment horizontal="center" vertical="center" wrapText="1"/>
    </xf>
    <xf numFmtId="178" fontId="39" fillId="2" borderId="2" xfId="10" applyNumberFormat="1" applyFont="1" applyFill="1" applyBorder="1" applyAlignment="1" applyProtection="1">
      <alignment horizontal="center" vertical="center" wrapText="1"/>
    </xf>
    <xf numFmtId="178" fontId="39" fillId="2" borderId="3" xfId="10" applyNumberFormat="1" applyFont="1" applyFill="1" applyBorder="1" applyAlignment="1" applyProtection="1">
      <alignment horizontal="center" vertical="center" wrapText="1"/>
    </xf>
    <xf numFmtId="0" fontId="39" fillId="2" borderId="1" xfId="10" applyFont="1" applyFill="1" applyBorder="1" applyAlignment="1" applyProtection="1">
      <alignment horizontal="center" vertical="center" wrapText="1"/>
      <protection locked="0"/>
    </xf>
    <xf numFmtId="0" fontId="39" fillId="2" borderId="2" xfId="10" applyFont="1" applyFill="1" applyBorder="1" applyAlignment="1" applyProtection="1">
      <alignment horizontal="center" vertical="center" wrapText="1"/>
      <protection locked="0"/>
    </xf>
    <xf numFmtId="0" fontId="39" fillId="2" borderId="3" xfId="10" applyFont="1" applyFill="1" applyBorder="1" applyAlignment="1" applyProtection="1">
      <alignment horizontal="center" vertical="center" wrapText="1"/>
      <protection locked="0"/>
    </xf>
    <xf numFmtId="0" fontId="39" fillId="2" borderId="1" xfId="10" applyFont="1" applyFill="1" applyBorder="1" applyAlignment="1" applyProtection="1">
      <alignment horizontal="center" vertical="center" wrapText="1"/>
    </xf>
    <xf numFmtId="0" fontId="39" fillId="2" borderId="2" xfId="10" applyFont="1" applyFill="1" applyBorder="1" applyAlignment="1" applyProtection="1">
      <alignment horizontal="center" vertical="center" wrapText="1"/>
    </xf>
    <xf numFmtId="0" fontId="39" fillId="2" borderId="3" xfId="10" applyFont="1" applyFill="1" applyBorder="1" applyAlignment="1" applyProtection="1">
      <alignment horizontal="center" vertical="center" wrapText="1"/>
    </xf>
    <xf numFmtId="181" fontId="39" fillId="2" borderId="1" xfId="10" applyNumberFormat="1" applyFont="1" applyFill="1" applyBorder="1" applyAlignment="1" applyProtection="1">
      <alignment horizontal="center" vertical="center" wrapText="1"/>
    </xf>
    <xf numFmtId="181" fontId="39" fillId="2" borderId="2" xfId="10" applyNumberFormat="1" applyFont="1" applyFill="1" applyBorder="1" applyAlignment="1" applyProtection="1">
      <alignment horizontal="center" vertical="center" wrapText="1"/>
    </xf>
    <xf numFmtId="181" fontId="39" fillId="2" borderId="3" xfId="10" applyNumberFormat="1" applyFont="1" applyFill="1" applyBorder="1" applyAlignment="1" applyProtection="1">
      <alignment horizontal="center" vertical="center" wrapText="1"/>
    </xf>
    <xf numFmtId="179" fontId="39" fillId="2" borderId="1" xfId="10" applyNumberFormat="1" applyFont="1" applyFill="1" applyBorder="1" applyAlignment="1" applyProtection="1">
      <alignment horizontal="center" vertical="center" wrapText="1"/>
    </xf>
    <xf numFmtId="179" fontId="39" fillId="2" borderId="2" xfId="10" applyNumberFormat="1" applyFont="1" applyFill="1" applyBorder="1" applyAlignment="1" applyProtection="1">
      <alignment horizontal="center" vertical="center" wrapText="1"/>
    </xf>
    <xf numFmtId="179" fontId="39" fillId="2" borderId="3" xfId="10" applyNumberFormat="1" applyFont="1" applyFill="1" applyBorder="1" applyAlignment="1" applyProtection="1">
      <alignment horizontal="center" vertical="center" wrapText="1"/>
    </xf>
    <xf numFmtId="0" fontId="39" fillId="2" borderId="44" xfId="10" applyFont="1" applyFill="1" applyBorder="1" applyAlignment="1" applyProtection="1">
      <alignment horizontal="left" vertical="center"/>
      <protection locked="0"/>
    </xf>
    <xf numFmtId="0" fontId="39" fillId="2" borderId="45" xfId="10" applyFont="1" applyFill="1" applyBorder="1" applyAlignment="1" applyProtection="1">
      <alignment horizontal="left" vertical="center"/>
      <protection locked="0"/>
    </xf>
    <xf numFmtId="0" fontId="39" fillId="2" borderId="36" xfId="10" applyFont="1" applyFill="1" applyBorder="1" applyAlignment="1" applyProtection="1">
      <alignment horizontal="left" vertical="center"/>
    </xf>
    <xf numFmtId="0" fontId="39" fillId="2" borderId="37" xfId="10" applyFont="1" applyFill="1" applyBorder="1" applyAlignment="1" applyProtection="1">
      <alignment horizontal="left" vertical="center"/>
    </xf>
    <xf numFmtId="49" fontId="39" fillId="2" borderId="39" xfId="10" applyNumberFormat="1" applyFont="1" applyFill="1" applyBorder="1" applyAlignment="1" applyProtection="1">
      <alignment horizontal="left" vertical="center"/>
      <protection locked="0"/>
    </xf>
    <xf numFmtId="49" fontId="39" fillId="2" borderId="37" xfId="10" applyNumberFormat="1" applyFont="1" applyFill="1" applyBorder="1" applyAlignment="1" applyProtection="1">
      <alignment horizontal="left" vertical="center"/>
      <protection locked="0"/>
    </xf>
    <xf numFmtId="49" fontId="39" fillId="2" borderId="40" xfId="10" applyNumberFormat="1" applyFont="1" applyFill="1" applyBorder="1" applyAlignment="1" applyProtection="1">
      <alignment horizontal="left" vertical="center"/>
      <protection locked="0"/>
    </xf>
    <xf numFmtId="0" fontId="39" fillId="2" borderId="39" xfId="10" applyFont="1" applyFill="1" applyBorder="1" applyAlignment="1" applyProtection="1">
      <alignment horizontal="center" vertical="center"/>
      <protection locked="0"/>
    </xf>
    <xf numFmtId="0" fontId="39" fillId="2" borderId="37" xfId="10" applyFont="1" applyFill="1" applyBorder="1" applyAlignment="1" applyProtection="1">
      <alignment horizontal="center" vertical="center"/>
      <protection locked="0"/>
    </xf>
    <xf numFmtId="0" fontId="39" fillId="2" borderId="40" xfId="10" applyFont="1" applyFill="1" applyBorder="1" applyAlignment="1" applyProtection="1">
      <alignment horizontal="center" vertical="center"/>
      <protection locked="0"/>
    </xf>
    <xf numFmtId="0" fontId="39" fillId="2" borderId="39" xfId="10" applyFont="1" applyFill="1" applyBorder="1" applyAlignment="1" applyProtection="1">
      <alignment horizontal="left" vertical="center"/>
      <protection locked="0"/>
    </xf>
    <xf numFmtId="0" fontId="39" fillId="2" borderId="37" xfId="10" applyFont="1" applyFill="1" applyBorder="1" applyAlignment="1" applyProtection="1">
      <alignment horizontal="left" vertical="center"/>
      <protection locked="0"/>
    </xf>
    <xf numFmtId="0" fontId="39" fillId="2" borderId="40" xfId="10" applyFont="1" applyFill="1" applyBorder="1" applyAlignment="1" applyProtection="1">
      <alignment horizontal="left" vertical="center"/>
      <protection locked="0"/>
    </xf>
    <xf numFmtId="14" fontId="39" fillId="2" borderId="39" xfId="10" applyNumberFormat="1" applyFont="1" applyFill="1" applyBorder="1" applyAlignment="1" applyProtection="1">
      <alignment horizontal="left" vertical="center"/>
      <protection locked="0"/>
    </xf>
    <xf numFmtId="0" fontId="39" fillId="2" borderId="31" xfId="10" applyFont="1" applyFill="1" applyBorder="1" applyAlignment="1" applyProtection="1">
      <alignment horizontal="left" vertical="center"/>
    </xf>
    <xf numFmtId="0" fontId="39" fillId="2" borderId="119" xfId="10" applyFont="1" applyFill="1" applyBorder="1" applyAlignment="1" applyProtection="1">
      <alignment horizontal="left" vertical="center"/>
    </xf>
    <xf numFmtId="49" fontId="39" fillId="2" borderId="57" xfId="10" applyNumberFormat="1" applyFont="1" applyFill="1" applyBorder="1" applyAlignment="1" applyProtection="1">
      <alignment horizontal="left" vertical="center"/>
      <protection locked="0"/>
    </xf>
    <xf numFmtId="49" fontId="39" fillId="2" borderId="46" xfId="10" applyNumberFormat="1" applyFont="1" applyFill="1" applyBorder="1" applyAlignment="1" applyProtection="1">
      <alignment horizontal="left" vertical="center"/>
      <protection locked="0"/>
    </xf>
    <xf numFmtId="49" fontId="39" fillId="2" borderId="47" xfId="10" applyNumberFormat="1" applyFont="1" applyFill="1" applyBorder="1" applyAlignment="1" applyProtection="1">
      <alignment horizontal="left" vertical="center"/>
      <protection locked="0"/>
    </xf>
    <xf numFmtId="38" fontId="38" fillId="2" borderId="34" xfId="11" applyFont="1" applyFill="1" applyBorder="1" applyAlignment="1" applyProtection="1">
      <alignment horizontal="center" vertical="center" shrinkToFit="1"/>
    </xf>
    <xf numFmtId="38" fontId="38" fillId="2" borderId="37" xfId="11" applyFont="1" applyFill="1" applyBorder="1" applyAlignment="1" applyProtection="1">
      <alignment horizontal="center" vertical="center" shrinkToFit="1"/>
    </xf>
    <xf numFmtId="38" fontId="38" fillId="2" borderId="40" xfId="11" applyFont="1" applyFill="1" applyBorder="1" applyAlignment="1" applyProtection="1">
      <alignment horizontal="center" vertical="center" shrinkToFit="1"/>
    </xf>
    <xf numFmtId="0" fontId="38" fillId="2" borderId="36" xfId="10" applyFont="1" applyFill="1" applyBorder="1" applyAlignment="1" applyProtection="1">
      <alignment horizontal="left" vertical="center"/>
    </xf>
    <xf numFmtId="0" fontId="38" fillId="2" borderId="37" xfId="10" applyFont="1" applyFill="1" applyBorder="1" applyAlignment="1" applyProtection="1">
      <alignment horizontal="left" vertical="center"/>
    </xf>
    <xf numFmtId="14" fontId="38" fillId="2" borderId="39" xfId="10" applyNumberFormat="1" applyFont="1" applyFill="1" applyBorder="1" applyAlignment="1" applyProtection="1">
      <alignment horizontal="left" vertical="center"/>
      <protection locked="0"/>
    </xf>
    <xf numFmtId="0" fontId="38" fillId="2" borderId="37" xfId="10" applyFont="1" applyFill="1" applyBorder="1" applyAlignment="1" applyProtection="1">
      <alignment horizontal="left" vertical="center"/>
      <protection locked="0"/>
    </xf>
    <xf numFmtId="0" fontId="38" fillId="2" borderId="40" xfId="10" applyFont="1" applyFill="1" applyBorder="1" applyAlignment="1" applyProtection="1">
      <alignment horizontal="left" vertical="center"/>
      <protection locked="0"/>
    </xf>
    <xf numFmtId="187" fontId="38" fillId="2" borderId="21" xfId="10" applyNumberFormat="1" applyFont="1" applyFill="1" applyBorder="1" applyAlignment="1" applyProtection="1">
      <alignment horizontal="center" vertical="center"/>
    </xf>
    <xf numFmtId="0" fontId="30" fillId="2" borderId="0" xfId="10" applyFont="1" applyFill="1" applyAlignment="1" applyProtection="1">
      <alignment horizontal="left" vertical="center" wrapText="1"/>
    </xf>
    <xf numFmtId="0" fontId="38" fillId="2" borderId="21" xfId="10" applyFont="1" applyFill="1" applyBorder="1" applyAlignment="1" applyProtection="1">
      <alignment horizontal="center" vertical="center"/>
      <protection locked="0"/>
    </xf>
    <xf numFmtId="0" fontId="38" fillId="2" borderId="39" xfId="10" applyFont="1" applyFill="1" applyBorder="1" applyAlignment="1" applyProtection="1">
      <alignment horizontal="left" vertical="center"/>
      <protection locked="0"/>
    </xf>
    <xf numFmtId="0" fontId="38" fillId="2" borderId="44" xfId="10" applyFont="1" applyFill="1" applyBorder="1" applyAlignment="1" applyProtection="1">
      <alignment horizontal="left" vertical="center"/>
      <protection locked="0"/>
    </xf>
    <xf numFmtId="0" fontId="38" fillId="2" borderId="45" xfId="10" applyFont="1" applyFill="1" applyBorder="1" applyAlignment="1" applyProtection="1">
      <alignment horizontal="left" vertical="center"/>
      <protection locked="0"/>
    </xf>
    <xf numFmtId="49" fontId="38" fillId="2" borderId="39" xfId="10" applyNumberFormat="1" applyFont="1" applyFill="1" applyBorder="1" applyAlignment="1" applyProtection="1">
      <alignment horizontal="left" vertical="center"/>
      <protection locked="0"/>
    </xf>
    <xf numFmtId="49" fontId="38" fillId="2" borderId="37" xfId="10" applyNumberFormat="1" applyFont="1" applyFill="1" applyBorder="1" applyAlignment="1" applyProtection="1">
      <alignment horizontal="left" vertical="center"/>
      <protection locked="0"/>
    </xf>
    <xf numFmtId="49" fontId="38" fillId="2" borderId="40" xfId="10" applyNumberFormat="1" applyFont="1" applyFill="1" applyBorder="1" applyAlignment="1" applyProtection="1">
      <alignment horizontal="left" vertical="center"/>
      <protection locked="0"/>
    </xf>
    <xf numFmtId="0" fontId="38" fillId="2" borderId="36" xfId="10" applyFont="1" applyFill="1" applyBorder="1" applyAlignment="1" applyProtection="1">
      <alignment horizontal="center" vertical="center"/>
    </xf>
    <xf numFmtId="0" fontId="38" fillId="2" borderId="37" xfId="10" applyFont="1" applyFill="1" applyBorder="1" applyAlignment="1" applyProtection="1">
      <alignment horizontal="center" vertical="center"/>
    </xf>
    <xf numFmtId="0" fontId="31" fillId="2" borderId="39" xfId="10" applyFont="1" applyFill="1" applyBorder="1" applyAlignment="1" applyProtection="1">
      <alignment horizontal="center" vertical="center"/>
      <protection locked="0"/>
    </xf>
    <xf numFmtId="0" fontId="31" fillId="2" borderId="37" xfId="10" applyFont="1" applyFill="1" applyBorder="1" applyAlignment="1" applyProtection="1">
      <alignment horizontal="center" vertical="center"/>
      <protection locked="0"/>
    </xf>
    <xf numFmtId="0" fontId="31" fillId="2" borderId="40" xfId="10" applyFont="1" applyFill="1" applyBorder="1" applyAlignment="1" applyProtection="1">
      <alignment horizontal="center" vertical="center"/>
      <protection locked="0"/>
    </xf>
    <xf numFmtId="0" fontId="38" fillId="2" borderId="21" xfId="13" applyFont="1" applyFill="1" applyBorder="1" applyAlignment="1" applyProtection="1">
      <alignment horizontal="left" vertical="center"/>
    </xf>
    <xf numFmtId="0" fontId="38" fillId="2" borderId="21" xfId="13" applyFont="1" applyFill="1" applyBorder="1" applyAlignment="1" applyProtection="1">
      <alignment horizontal="left" vertical="center"/>
      <protection locked="0"/>
    </xf>
    <xf numFmtId="0" fontId="38" fillId="2" borderId="21" xfId="13" applyFont="1" applyFill="1" applyBorder="1" applyAlignment="1" applyProtection="1">
      <alignment horizontal="center" vertical="center"/>
      <protection locked="0"/>
    </xf>
    <xf numFmtId="49" fontId="38" fillId="2" borderId="21" xfId="13" applyNumberFormat="1" applyFont="1" applyFill="1" applyBorder="1" applyAlignment="1" applyProtection="1">
      <alignment horizontal="left" vertical="center"/>
      <protection locked="0"/>
    </xf>
    <xf numFmtId="0" fontId="38" fillId="2" borderId="21" xfId="13" applyFont="1" applyFill="1" applyBorder="1" applyAlignment="1" applyProtection="1">
      <alignment horizontal="center" vertical="center"/>
    </xf>
    <xf numFmtId="0" fontId="31" fillId="2" borderId="21" xfId="13" applyFont="1" applyFill="1" applyBorder="1" applyAlignment="1" applyProtection="1">
      <alignment horizontal="center" vertical="center"/>
      <protection locked="0"/>
    </xf>
    <xf numFmtId="0" fontId="38" fillId="2" borderId="1" xfId="13" applyFont="1" applyFill="1" applyBorder="1" applyAlignment="1" applyProtection="1">
      <alignment horizontal="left" vertical="center"/>
      <protection locked="0"/>
    </xf>
    <xf numFmtId="0" fontId="38" fillId="2" borderId="2" xfId="13" applyFont="1" applyFill="1" applyBorder="1" applyAlignment="1" applyProtection="1">
      <alignment horizontal="left" vertical="center"/>
      <protection locked="0"/>
    </xf>
    <xf numFmtId="0" fontId="38" fillId="2" borderId="3" xfId="13" applyFont="1" applyFill="1" applyBorder="1" applyAlignment="1" applyProtection="1">
      <alignment horizontal="left" vertical="center"/>
      <protection locked="0"/>
    </xf>
    <xf numFmtId="0" fontId="52" fillId="2" borderId="0" xfId="0" applyFont="1" applyFill="1" applyAlignment="1" applyProtection="1">
      <alignment horizontal="center" vertical="center"/>
    </xf>
    <xf numFmtId="0" fontId="53" fillId="2" borderId="0" xfId="0" applyFont="1" applyFill="1" applyAlignment="1" applyProtection="1">
      <alignment horizontal="center" vertical="center"/>
    </xf>
    <xf numFmtId="0" fontId="50" fillId="2" borderId="8" xfId="0" applyNumberFormat="1" applyFont="1" applyFill="1" applyBorder="1" applyAlignment="1" applyProtection="1">
      <alignment horizontal="left" vertical="center"/>
      <protection locked="0"/>
    </xf>
    <xf numFmtId="0" fontId="47" fillId="2" borderId="8" xfId="0" applyNumberFormat="1" applyFont="1" applyFill="1" applyBorder="1" applyAlignment="1" applyProtection="1">
      <alignment horizontal="left" vertical="center"/>
      <protection locked="0"/>
    </xf>
    <xf numFmtId="0" fontId="50" fillId="2" borderId="8" xfId="0" applyFont="1" applyFill="1" applyBorder="1" applyAlignment="1" applyProtection="1">
      <alignment vertical="center" shrinkToFit="1"/>
      <protection locked="0"/>
    </xf>
    <xf numFmtId="0" fontId="47" fillId="2" borderId="8" xfId="0" applyFont="1" applyFill="1" applyBorder="1" applyAlignment="1" applyProtection="1">
      <alignment vertical="center" shrinkToFit="1"/>
      <protection locked="0"/>
    </xf>
    <xf numFmtId="0" fontId="50" fillId="2" borderId="2" xfId="0" applyFont="1" applyFill="1" applyBorder="1" applyAlignment="1" applyProtection="1">
      <alignment vertical="center" shrinkToFit="1"/>
      <protection locked="0"/>
    </xf>
    <xf numFmtId="0" fontId="47" fillId="2" borderId="2" xfId="0" applyFont="1" applyFill="1" applyBorder="1" applyAlignment="1" applyProtection="1">
      <alignment vertical="center" shrinkToFit="1"/>
      <protection locked="0"/>
    </xf>
    <xf numFmtId="0" fontId="50" fillId="2" borderId="2" xfId="0" applyFont="1" applyFill="1" applyBorder="1" applyAlignment="1" applyProtection="1">
      <alignment horizontal="left" vertical="center" shrinkToFit="1"/>
      <protection locked="0"/>
    </xf>
    <xf numFmtId="0" fontId="50" fillId="2" borderId="0" xfId="0" applyFont="1" applyFill="1" applyAlignment="1" applyProtection="1">
      <alignment vertical="center" wrapText="1"/>
    </xf>
    <xf numFmtId="0" fontId="47" fillId="2" borderId="0" xfId="0" applyFont="1" applyFill="1" applyAlignment="1" applyProtection="1">
      <alignment vertical="center"/>
    </xf>
    <xf numFmtId="0" fontId="50" fillId="2" borderId="0" xfId="0" applyFont="1" applyFill="1" applyAlignment="1" applyProtection="1">
      <alignment horizontal="center" vertical="center"/>
    </xf>
    <xf numFmtId="0" fontId="56" fillId="2" borderId="53" xfId="0" applyFont="1" applyFill="1" applyBorder="1" applyAlignment="1" applyProtection="1">
      <alignment horizontal="center" vertical="center" wrapText="1"/>
    </xf>
    <xf numFmtId="0" fontId="56" fillId="2" borderId="72" xfId="0" applyFont="1" applyFill="1" applyBorder="1" applyAlignment="1" applyProtection="1">
      <alignment horizontal="center" vertical="center"/>
    </xf>
    <xf numFmtId="0" fontId="56" fillId="2" borderId="84" xfId="0" applyFont="1" applyFill="1" applyBorder="1" applyAlignment="1" applyProtection="1">
      <alignment horizontal="center" vertical="center"/>
    </xf>
    <xf numFmtId="0" fontId="56" fillId="2" borderId="58" xfId="0" applyFont="1" applyFill="1" applyBorder="1" applyAlignment="1" applyProtection="1">
      <alignment horizontal="center" vertical="center" wrapText="1"/>
    </xf>
    <xf numFmtId="0" fontId="56" fillId="2" borderId="0" xfId="0" applyFont="1" applyFill="1" applyBorder="1" applyAlignment="1" applyProtection="1">
      <alignment horizontal="center" vertical="center"/>
    </xf>
    <xf numFmtId="0" fontId="56" fillId="2" borderId="10" xfId="0" applyFont="1" applyFill="1" applyBorder="1" applyAlignment="1" applyProtection="1">
      <alignment horizontal="center" vertical="center"/>
    </xf>
    <xf numFmtId="0" fontId="56" fillId="2" borderId="42" xfId="0" applyFont="1" applyFill="1" applyBorder="1" applyAlignment="1" applyProtection="1">
      <alignment horizontal="center" vertical="center"/>
    </xf>
    <xf numFmtId="0" fontId="56" fillId="2" borderId="34" xfId="0" applyFont="1" applyFill="1" applyBorder="1" applyAlignment="1" applyProtection="1">
      <alignment horizontal="center" vertical="center"/>
    </xf>
    <xf numFmtId="0" fontId="56" fillId="2" borderId="43" xfId="0" applyFont="1" applyFill="1" applyBorder="1" applyAlignment="1" applyProtection="1">
      <alignment horizontal="center" vertical="center"/>
    </xf>
    <xf numFmtId="0" fontId="54" fillId="2" borderId="72" xfId="0" applyFont="1" applyFill="1" applyBorder="1" applyAlignment="1" applyProtection="1">
      <alignment horizontal="center" vertical="center"/>
    </xf>
    <xf numFmtId="0" fontId="47" fillId="2" borderId="72" xfId="0" applyFont="1" applyFill="1" applyBorder="1" applyAlignment="1" applyProtection="1">
      <alignment horizontal="center" vertical="center"/>
    </xf>
    <xf numFmtId="0" fontId="47" fillId="2" borderId="75" xfId="0" applyFont="1" applyFill="1" applyBorder="1" applyAlignment="1" applyProtection="1">
      <alignment horizontal="center" vertical="center"/>
    </xf>
    <xf numFmtId="0" fontId="54" fillId="2" borderId="0"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47" fillId="2" borderId="41" xfId="0" applyFont="1" applyFill="1" applyBorder="1" applyAlignment="1" applyProtection="1">
      <alignment horizontal="center" vertical="center"/>
    </xf>
    <xf numFmtId="0" fontId="54" fillId="2" borderId="34" xfId="0" applyFont="1" applyFill="1" applyBorder="1" applyAlignment="1" applyProtection="1">
      <alignment horizontal="center" vertical="center"/>
    </xf>
    <xf numFmtId="0" fontId="47" fillId="2" borderId="34" xfId="0" applyFont="1" applyFill="1" applyBorder="1" applyAlignment="1" applyProtection="1">
      <alignment horizontal="center" vertical="center"/>
    </xf>
    <xf numFmtId="0" fontId="47" fillId="2" borderId="35" xfId="0" applyFont="1" applyFill="1" applyBorder="1" applyAlignment="1" applyProtection="1">
      <alignment horizontal="center" vertical="center"/>
    </xf>
    <xf numFmtId="0" fontId="57" fillId="2" borderId="72" xfId="0" applyFont="1" applyFill="1" applyBorder="1" applyAlignment="1" applyProtection="1">
      <alignment horizontal="center" vertical="center"/>
      <protection locked="0"/>
    </xf>
    <xf numFmtId="0" fontId="57" fillId="2" borderId="0" xfId="0" applyFont="1" applyFill="1" applyBorder="1" applyAlignment="1" applyProtection="1">
      <alignment horizontal="center" vertical="center"/>
      <protection locked="0"/>
    </xf>
    <xf numFmtId="0" fontId="57" fillId="2" borderId="34" xfId="0" applyFont="1" applyFill="1" applyBorder="1" applyAlignment="1" applyProtection="1">
      <alignment horizontal="center" vertical="center"/>
      <protection locked="0"/>
    </xf>
    <xf numFmtId="0" fontId="57" fillId="2" borderId="85" xfId="0" applyFont="1" applyFill="1" applyBorder="1" applyAlignment="1" applyProtection="1">
      <alignment horizontal="center" vertical="center"/>
      <protection locked="0"/>
    </xf>
    <xf numFmtId="0" fontId="57" fillId="2" borderId="9" xfId="0" applyFont="1" applyFill="1" applyBorder="1" applyAlignment="1" applyProtection="1">
      <alignment horizontal="center" vertical="center"/>
      <protection locked="0"/>
    </xf>
    <xf numFmtId="0" fontId="57" fillId="2" borderId="71" xfId="0" applyFont="1" applyFill="1" applyBorder="1" applyAlignment="1" applyProtection="1">
      <alignment horizontal="center" vertical="center"/>
      <protection locked="0"/>
    </xf>
    <xf numFmtId="0" fontId="56" fillId="2" borderId="58" xfId="0" applyFont="1" applyFill="1" applyBorder="1" applyAlignment="1" applyProtection="1">
      <alignment horizontal="center" vertical="center"/>
    </xf>
    <xf numFmtId="0" fontId="44" fillId="2" borderId="10" xfId="0" applyFont="1" applyFill="1" applyBorder="1" applyAlignment="1" applyProtection="1">
      <alignment horizontal="center" vertical="center"/>
    </xf>
    <xf numFmtId="0" fontId="56" fillId="2" borderId="36" xfId="0" applyFont="1" applyFill="1" applyBorder="1" applyAlignment="1" applyProtection="1">
      <alignment horizontal="center" vertical="center" wrapText="1"/>
    </xf>
    <xf numFmtId="0" fontId="56" fillId="2" borderId="37" xfId="0" applyFont="1" applyFill="1" applyBorder="1" applyAlignment="1" applyProtection="1">
      <alignment horizontal="center" vertical="center"/>
    </xf>
    <xf numFmtId="0" fontId="54" fillId="2" borderId="42" xfId="0" applyFont="1" applyFill="1" applyBorder="1" applyAlignment="1" applyProtection="1">
      <alignment horizontal="center" vertical="center" wrapText="1"/>
    </xf>
    <xf numFmtId="0" fontId="47" fillId="2" borderId="43" xfId="0" applyFont="1" applyFill="1" applyBorder="1" applyAlignment="1" applyProtection="1">
      <alignment horizontal="center" vertical="center"/>
    </xf>
    <xf numFmtId="0" fontId="57" fillId="2" borderId="37" xfId="0" applyFont="1" applyFill="1" applyBorder="1" applyAlignment="1" applyProtection="1">
      <alignment horizontal="left" vertical="center"/>
    </xf>
    <xf numFmtId="0" fontId="57" fillId="2" borderId="40" xfId="0" applyFont="1" applyFill="1" applyBorder="1" applyAlignment="1" applyProtection="1">
      <alignment horizontal="left" vertical="center"/>
    </xf>
    <xf numFmtId="0" fontId="54" fillId="2" borderId="36" xfId="0" applyFont="1" applyFill="1" applyBorder="1" applyAlignment="1" applyProtection="1">
      <alignment horizontal="center" vertical="center" wrapText="1"/>
    </xf>
    <xf numFmtId="0" fontId="54" fillId="2" borderId="37" xfId="0" applyFont="1" applyFill="1" applyBorder="1" applyAlignment="1" applyProtection="1">
      <alignment horizontal="center" vertical="center" wrapText="1"/>
    </xf>
    <xf numFmtId="0" fontId="54" fillId="2" borderId="39" xfId="0" applyFont="1" applyFill="1" applyBorder="1" applyAlignment="1" applyProtection="1">
      <alignment horizontal="left" vertical="center" wrapText="1"/>
      <protection locked="0"/>
    </xf>
    <xf numFmtId="0" fontId="54" fillId="2" borderId="37" xfId="0" applyFont="1" applyFill="1" applyBorder="1" applyAlignment="1" applyProtection="1">
      <alignment horizontal="left" vertical="center" wrapText="1"/>
      <protection locked="0"/>
    </xf>
    <xf numFmtId="0" fontId="54" fillId="2" borderId="40" xfId="0" applyFont="1" applyFill="1" applyBorder="1" applyAlignment="1" applyProtection="1">
      <alignment horizontal="left" vertical="center" wrapText="1"/>
      <protection locked="0"/>
    </xf>
    <xf numFmtId="0" fontId="56" fillId="2" borderId="53" xfId="0" applyFont="1" applyFill="1" applyBorder="1" applyAlignment="1" applyProtection="1">
      <alignment horizontal="center" vertical="center"/>
    </xf>
    <xf numFmtId="0" fontId="56" fillId="2" borderId="85" xfId="0" applyFont="1" applyFill="1" applyBorder="1" applyAlignment="1" applyProtection="1">
      <alignment horizontal="center" vertical="center"/>
    </xf>
    <xf numFmtId="0" fontId="54" fillId="2" borderId="42" xfId="0" applyFont="1" applyFill="1" applyBorder="1" applyAlignment="1" applyProtection="1">
      <alignment horizontal="center" vertical="center"/>
    </xf>
    <xf numFmtId="0" fontId="56" fillId="2" borderId="51" xfId="0" applyFont="1" applyFill="1" applyBorder="1" applyAlignment="1" applyProtection="1">
      <alignment horizontal="center" vertical="center"/>
    </xf>
    <xf numFmtId="0" fontId="56" fillId="2" borderId="55" xfId="0" applyFont="1" applyFill="1" applyBorder="1" applyAlignment="1" applyProtection="1">
      <alignment horizontal="center" vertical="center"/>
    </xf>
    <xf numFmtId="0" fontId="55" fillId="2" borderId="58" xfId="0" applyFont="1" applyFill="1" applyBorder="1" applyAlignment="1" applyProtection="1">
      <alignment horizontal="left" vertical="center" wrapText="1"/>
    </xf>
    <xf numFmtId="0" fontId="55" fillId="2" borderId="0" xfId="0" applyFont="1" applyFill="1" applyBorder="1" applyAlignment="1" applyProtection="1">
      <alignment horizontal="left" vertical="center"/>
    </xf>
  </cellXfs>
  <cellStyles count="14">
    <cellStyle name="パーセント 2" xfId="2"/>
    <cellStyle name="桁区切り" xfId="4" builtinId="6"/>
    <cellStyle name="桁区切り 2" xfId="1"/>
    <cellStyle name="桁区切り 3" xfId="6"/>
    <cellStyle name="桁区切り 4" xfId="11"/>
    <cellStyle name="標準" xfId="0" builtinId="0"/>
    <cellStyle name="標準 2" xfId="3"/>
    <cellStyle name="標準 2 2" xfId="9"/>
    <cellStyle name="標準 3" xfId="5"/>
    <cellStyle name="標準 4" xfId="7"/>
    <cellStyle name="標準 5" xfId="10"/>
    <cellStyle name="標準 5 2" xfId="13"/>
    <cellStyle name="標準 6" xfId="12"/>
    <cellStyle name="標準_③-２加算様式（就労）" xfId="8"/>
  </cellStyles>
  <dxfs count="140">
    <dxf>
      <fill>
        <patternFill>
          <bgColor rgb="FFFFFF99"/>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theme="1"/>
        </patternFill>
      </fill>
    </dxf>
    <dxf>
      <fill>
        <patternFill patternType="solid">
          <fgColor auto="1"/>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darkGray">
          <fgColor rgb="FFFFFF00"/>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ont>
        <color theme="0"/>
      </font>
    </dxf>
    <dxf>
      <font>
        <color theme="0"/>
      </font>
      <fill>
        <patternFill>
          <fgColor theme="0"/>
          <bgColor theme="0"/>
        </patternFill>
      </fill>
      <border>
        <left/>
        <right/>
        <top/>
        <bottom/>
        <vertical/>
        <horizontal/>
      </border>
    </dxf>
    <dxf>
      <font>
        <color theme="0"/>
      </font>
      <fill>
        <patternFill>
          <fgColor theme="0"/>
        </patternFill>
      </fill>
      <border>
        <left/>
        <right/>
        <top/>
        <bottom/>
        <vertical/>
        <horizontal/>
      </border>
    </dxf>
    <dxf>
      <font>
        <color theme="0"/>
      </font>
      <fill>
        <patternFill>
          <fgColor theme="0"/>
        </patternFill>
      </fill>
      <border>
        <left/>
        <right/>
        <top/>
        <bottom/>
        <vertical/>
        <horizontal/>
      </border>
    </dxf>
    <dxf>
      <fill>
        <patternFill patternType="darkGray">
          <fgColor rgb="FFFFFF00"/>
        </patternFill>
      </fill>
    </dxf>
    <dxf>
      <fill>
        <patternFill>
          <bgColor rgb="FFFFFF66"/>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fgColor auto="1"/>
          <bgColor theme="1"/>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patternType="darkGray">
          <fgColor rgb="FFFFFF99"/>
          <bgColor rgb="FFFFFF00"/>
        </patternFill>
      </fill>
    </dxf>
    <dxf>
      <fill>
        <patternFill patternType="darkGray">
          <fgColor rgb="FFFFFF00"/>
        </patternFill>
      </fill>
    </dxf>
  </dxfs>
  <tableStyles count="0" defaultTableStyle="TableStyleMedium2" defaultPivotStyle="PivotStyleLight16"/>
  <colors>
    <mruColors>
      <color rgb="FFFFFF99"/>
      <color rgb="FFFFFF66"/>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AD$21" lockText="1" noThreeD="1"/>
</file>

<file path=xl/ctrlProps/ctrlProp2.xml><?xml version="1.0" encoding="utf-8"?>
<formControlPr xmlns="http://schemas.microsoft.com/office/spreadsheetml/2009/9/main" objectType="CheckBox" fmlaLink="$AD$22" lockText="1" noThreeD="1"/>
</file>

<file path=xl/ctrlProps/ctrlProp3.xml><?xml version="1.0" encoding="utf-8"?>
<formControlPr xmlns="http://schemas.microsoft.com/office/spreadsheetml/2009/9/main" objectType="CheckBox" fmlaLink="$AD$23" lockText="1" noThreeD="1"/>
</file>

<file path=xl/ctrlProps/ctrlProp4.xml><?xml version="1.0" encoding="utf-8"?>
<formControlPr xmlns="http://schemas.microsoft.com/office/spreadsheetml/2009/9/main" objectType="CheckBox" fmlaLink="$AD$24" lockText="1" noThreeD="1"/>
</file>

<file path=xl/ctrlProps/ctrlProp5.xml><?xml version="1.0" encoding="utf-8"?>
<formControlPr xmlns="http://schemas.microsoft.com/office/spreadsheetml/2009/9/main" objectType="CheckBox" fmlaLink="$AD$25" lockText="1" noThreeD="1"/>
</file>

<file path=xl/ctrlProps/ctrlProp6.xml><?xml version="1.0" encoding="utf-8"?>
<formControlPr xmlns="http://schemas.microsoft.com/office/spreadsheetml/2009/9/main" objectType="CheckBox" fmlaLink="$AD$26" lockText="1" noThreeD="1"/>
</file>

<file path=xl/ctrlProps/ctrlProp7.xml><?xml version="1.0" encoding="utf-8"?>
<formControlPr xmlns="http://schemas.microsoft.com/office/spreadsheetml/2009/9/main" objectType="CheckBox" fmlaLink="$AD$28" lockText="1" noThreeD="1"/>
</file>

<file path=xl/ctrlProps/ctrlProp8.xml><?xml version="1.0" encoding="utf-8"?>
<formControlPr xmlns="http://schemas.microsoft.com/office/spreadsheetml/2009/9/main" objectType="CheckBox" fmlaLink="$AD$27" lockText="1" noThreeD="1"/>
</file>

<file path=xl/drawings/drawing1.xml><?xml version="1.0" encoding="utf-8"?>
<xdr:wsDr xmlns:xdr="http://schemas.openxmlformats.org/drawingml/2006/spreadsheetDrawing" xmlns:a="http://schemas.openxmlformats.org/drawingml/2006/main">
  <xdr:twoCellAnchor>
    <xdr:from>
      <xdr:col>3</xdr:col>
      <xdr:colOff>228600</xdr:colOff>
      <xdr:row>37</xdr:row>
      <xdr:rowOff>76200</xdr:rowOff>
    </xdr:from>
    <xdr:to>
      <xdr:col>4</xdr:col>
      <xdr:colOff>381000</xdr:colOff>
      <xdr:row>39</xdr:row>
      <xdr:rowOff>114300</xdr:rowOff>
    </xdr:to>
    <xdr:sp macro="" textlink="">
      <xdr:nvSpPr>
        <xdr:cNvPr id="2" name="右矢印 1"/>
        <xdr:cNvSpPr/>
      </xdr:nvSpPr>
      <xdr:spPr>
        <a:xfrm>
          <a:off x="2286000" y="2886075"/>
          <a:ext cx="838200" cy="381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295275</xdr:colOff>
      <xdr:row>10</xdr:row>
      <xdr:rowOff>57149</xdr:rowOff>
    </xdr:from>
    <xdr:to>
      <xdr:col>4</xdr:col>
      <xdr:colOff>447675</xdr:colOff>
      <xdr:row>12</xdr:row>
      <xdr:rowOff>95249</xdr:rowOff>
    </xdr:to>
    <xdr:sp macro="" textlink="">
      <xdr:nvSpPr>
        <xdr:cNvPr id="3" name="右矢印 2"/>
        <xdr:cNvSpPr/>
      </xdr:nvSpPr>
      <xdr:spPr>
        <a:xfrm rot="19659153">
          <a:off x="2352675" y="1666874"/>
          <a:ext cx="838200" cy="381000"/>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304799</xdr:colOff>
      <xdr:row>14</xdr:row>
      <xdr:rowOff>123826</xdr:rowOff>
    </xdr:from>
    <xdr:to>
      <xdr:col>4</xdr:col>
      <xdr:colOff>457199</xdr:colOff>
      <xdr:row>16</xdr:row>
      <xdr:rowOff>161926</xdr:rowOff>
    </xdr:to>
    <xdr:sp macro="" textlink="">
      <xdr:nvSpPr>
        <xdr:cNvPr id="4" name="右矢印 3"/>
        <xdr:cNvSpPr/>
      </xdr:nvSpPr>
      <xdr:spPr>
        <a:xfrm rot="1426518">
          <a:off x="2362199" y="2419351"/>
          <a:ext cx="838200" cy="381000"/>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254143</xdr:colOff>
      <xdr:row>20</xdr:row>
      <xdr:rowOff>57307</xdr:rowOff>
    </xdr:from>
    <xdr:to>
      <xdr:col>9</xdr:col>
      <xdr:colOff>672117</xdr:colOff>
      <xdr:row>22</xdr:row>
      <xdr:rowOff>66104</xdr:rowOff>
    </xdr:to>
    <xdr:sp macro="" textlink="">
      <xdr:nvSpPr>
        <xdr:cNvPr id="5" name="右矢印 4"/>
        <xdr:cNvSpPr/>
      </xdr:nvSpPr>
      <xdr:spPr>
        <a:xfrm rot="2367312">
          <a:off x="5740543" y="3648232"/>
          <a:ext cx="1103774" cy="351697"/>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352122</xdr:colOff>
      <xdr:row>15</xdr:row>
      <xdr:rowOff>160882</xdr:rowOff>
    </xdr:from>
    <xdr:to>
      <xdr:col>9</xdr:col>
      <xdr:colOff>508421</xdr:colOff>
      <xdr:row>17</xdr:row>
      <xdr:rowOff>152400</xdr:rowOff>
    </xdr:to>
    <xdr:sp macro="" textlink="">
      <xdr:nvSpPr>
        <xdr:cNvPr id="6" name="右矢印 5"/>
        <xdr:cNvSpPr/>
      </xdr:nvSpPr>
      <xdr:spPr>
        <a:xfrm>
          <a:off x="5838522" y="2885032"/>
          <a:ext cx="842099" cy="343943"/>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314325</xdr:colOff>
      <xdr:row>9</xdr:row>
      <xdr:rowOff>57150</xdr:rowOff>
    </xdr:from>
    <xdr:to>
      <xdr:col>9</xdr:col>
      <xdr:colOff>466725</xdr:colOff>
      <xdr:row>11</xdr:row>
      <xdr:rowOff>95250</xdr:rowOff>
    </xdr:to>
    <xdr:sp macro="" textlink="">
      <xdr:nvSpPr>
        <xdr:cNvPr id="8" name="右矢印 7"/>
        <xdr:cNvSpPr/>
      </xdr:nvSpPr>
      <xdr:spPr>
        <a:xfrm>
          <a:off x="5800725" y="1495425"/>
          <a:ext cx="838200" cy="381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209550</xdr:colOff>
      <xdr:row>17</xdr:row>
      <xdr:rowOff>76200</xdr:rowOff>
    </xdr:from>
    <xdr:to>
      <xdr:col>14</xdr:col>
      <xdr:colOff>361950</xdr:colOff>
      <xdr:row>19</xdr:row>
      <xdr:rowOff>114300</xdr:rowOff>
    </xdr:to>
    <xdr:sp macro="" textlink="">
      <xdr:nvSpPr>
        <xdr:cNvPr id="9" name="右矢印 8"/>
        <xdr:cNvSpPr/>
      </xdr:nvSpPr>
      <xdr:spPr>
        <a:xfrm>
          <a:off x="9124950" y="2905125"/>
          <a:ext cx="838200" cy="381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257175</xdr:colOff>
      <xdr:row>25</xdr:row>
      <xdr:rowOff>57150</xdr:rowOff>
    </xdr:from>
    <xdr:to>
      <xdr:col>14</xdr:col>
      <xdr:colOff>409575</xdr:colOff>
      <xdr:row>27</xdr:row>
      <xdr:rowOff>95250</xdr:rowOff>
    </xdr:to>
    <xdr:sp macro="" textlink="">
      <xdr:nvSpPr>
        <xdr:cNvPr id="10" name="右矢印 9"/>
        <xdr:cNvSpPr/>
      </xdr:nvSpPr>
      <xdr:spPr>
        <a:xfrm>
          <a:off x="9172575" y="4286250"/>
          <a:ext cx="838200" cy="381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21</xdr:row>
          <xdr:rowOff>9525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0</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2</xdr:col>
          <xdr:colOff>0</xdr:colOff>
          <xdr:row>23</xdr:row>
          <xdr:rowOff>0</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2</xdr:col>
          <xdr:colOff>0</xdr:colOff>
          <xdr:row>24</xdr:row>
          <xdr:rowOff>0</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0</xdr:colOff>
          <xdr:row>25</xdr:row>
          <xdr:rowOff>0</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0</xdr:colOff>
          <xdr:row>26</xdr:row>
          <xdr:rowOff>0</xdr:rowOff>
        </xdr:to>
        <xdr:sp macro="" textlink="">
          <xdr:nvSpPr>
            <xdr:cNvPr id="42007" name="Check Box 23" hidden="1">
              <a:extLst>
                <a:ext uri="{63B3BB69-23CF-44E3-9099-C40C66FF867C}">
                  <a14:compatExt spid="_x0000_s4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42008" name="Check Box 24"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27</xdr:row>
          <xdr:rowOff>0</xdr:rowOff>
        </xdr:to>
        <xdr:sp macro="" textlink="">
          <xdr:nvSpPr>
            <xdr:cNvPr id="42009" name="Check Box 25"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342900</xdr:colOff>
      <xdr:row>28</xdr:row>
      <xdr:rowOff>1028700</xdr:rowOff>
    </xdr:from>
    <xdr:to>
      <xdr:col>21</xdr:col>
      <xdr:colOff>57150</xdr:colOff>
      <xdr:row>29</xdr:row>
      <xdr:rowOff>971550</xdr:rowOff>
    </xdr:to>
    <xdr:grpSp>
      <xdr:nvGrpSpPr>
        <xdr:cNvPr id="18" name="グループ化 17"/>
        <xdr:cNvGrpSpPr/>
      </xdr:nvGrpSpPr>
      <xdr:grpSpPr>
        <a:xfrm>
          <a:off x="3252355" y="14658109"/>
          <a:ext cx="8823613" cy="1103168"/>
          <a:chOff x="3333750" y="14668500"/>
          <a:chExt cx="8839200" cy="1104900"/>
        </a:xfrm>
      </xdr:grpSpPr>
      <xdr:sp macro="" textlink="">
        <xdr:nvSpPr>
          <xdr:cNvPr id="5" name="テキスト ボックス 4"/>
          <xdr:cNvSpPr txBox="1"/>
        </xdr:nvSpPr>
        <xdr:spPr>
          <a:xfrm>
            <a:off x="9886950" y="14782800"/>
            <a:ext cx="2286000" cy="990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該当する方について「〇」をリストから選択してください。</a:t>
            </a:r>
            <a:endParaRPr kumimoji="1" lang="en-US" altLang="ja-JP" sz="1800"/>
          </a:p>
        </xdr:txBody>
      </xdr:sp>
      <xdr:cxnSp macro="">
        <xdr:nvCxnSpPr>
          <xdr:cNvPr id="7" name="直線矢印コネクタ 6"/>
          <xdr:cNvCxnSpPr/>
        </xdr:nvCxnSpPr>
        <xdr:spPr>
          <a:xfrm flipH="1" flipV="1">
            <a:off x="3333750" y="14668500"/>
            <a:ext cx="6572250" cy="100965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0" name="直線矢印コネクタ 9"/>
          <xdr:cNvCxnSpPr/>
        </xdr:nvCxnSpPr>
        <xdr:spPr>
          <a:xfrm flipH="1" flipV="1">
            <a:off x="6838950" y="14687550"/>
            <a:ext cx="3048000" cy="97155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10</xdr:col>
      <xdr:colOff>495302</xdr:colOff>
      <xdr:row>20</xdr:row>
      <xdr:rowOff>114300</xdr:rowOff>
    </xdr:from>
    <xdr:to>
      <xdr:col>19</xdr:col>
      <xdr:colOff>228601</xdr:colOff>
      <xdr:row>24</xdr:row>
      <xdr:rowOff>133350</xdr:rowOff>
    </xdr:to>
    <xdr:grpSp>
      <xdr:nvGrpSpPr>
        <xdr:cNvPr id="19" name="グループ化 18"/>
        <xdr:cNvGrpSpPr/>
      </xdr:nvGrpSpPr>
      <xdr:grpSpPr>
        <a:xfrm>
          <a:off x="6348847" y="9899073"/>
          <a:ext cx="4894118" cy="1300595"/>
          <a:chOff x="6786822" y="14725650"/>
          <a:chExt cx="4246119" cy="1333500"/>
        </a:xfrm>
      </xdr:grpSpPr>
      <xdr:sp macro="" textlink="">
        <xdr:nvSpPr>
          <xdr:cNvPr id="20" name="テキスト ボックス 19"/>
          <xdr:cNvSpPr txBox="1"/>
        </xdr:nvSpPr>
        <xdr:spPr>
          <a:xfrm>
            <a:off x="8069545" y="14725650"/>
            <a:ext cx="2286000" cy="990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該当するものについて「〇」をリストから選択してください。</a:t>
            </a:r>
            <a:endParaRPr kumimoji="1" lang="en-US" altLang="ja-JP" sz="1800"/>
          </a:p>
        </xdr:txBody>
      </xdr:sp>
      <xdr:cxnSp macro="">
        <xdr:nvCxnSpPr>
          <xdr:cNvPr id="21" name="直線矢印コネクタ 20"/>
          <xdr:cNvCxnSpPr/>
        </xdr:nvCxnSpPr>
        <xdr:spPr>
          <a:xfrm>
            <a:off x="10388587" y="15316200"/>
            <a:ext cx="644354" cy="74295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22" name="直線矢印コネクタ 21"/>
          <xdr:cNvCxnSpPr/>
        </xdr:nvCxnSpPr>
        <xdr:spPr>
          <a:xfrm flipH="1">
            <a:off x="6786822" y="15354300"/>
            <a:ext cx="1288704" cy="70485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E16"/>
  <sheetViews>
    <sheetView showGridLines="0" tabSelected="1" topLeftCell="B2" zoomScaleNormal="100" zoomScaleSheetLayoutView="100" workbookViewId="0">
      <selection activeCell="B2" sqref="B2"/>
    </sheetView>
  </sheetViews>
  <sheetFormatPr defaultColWidth="0" defaultRowHeight="15" zeroHeight="1"/>
  <cols>
    <col min="1" max="1" width="1.625" style="8" hidden="1" customWidth="1"/>
    <col min="2" max="2" width="5.5" style="373" customWidth="1"/>
    <col min="3" max="3" width="64.625" style="231" customWidth="1"/>
    <col min="4" max="4" width="24.375" style="374" customWidth="1"/>
    <col min="5" max="5" width="1.625" style="129" customWidth="1"/>
    <col min="6" max="16384" width="9" style="129" hidden="1"/>
  </cols>
  <sheetData>
    <row r="1" spans="1:4" hidden="1">
      <c r="B1" s="129"/>
      <c r="C1" s="212"/>
      <c r="D1" s="212"/>
    </row>
    <row r="2" spans="1:4" ht="28.5" customHeight="1">
      <c r="B2" s="213" t="s">
        <v>44</v>
      </c>
      <c r="C2" s="214"/>
      <c r="D2" s="212"/>
    </row>
    <row r="3" spans="1:4" s="52" customFormat="1" ht="21" customHeight="1">
      <c r="A3" s="9"/>
      <c r="B3" s="215" t="s">
        <v>293</v>
      </c>
      <c r="C3" s="216"/>
      <c r="D3" s="217"/>
    </row>
    <row r="4" spans="1:4" ht="13.5" customHeight="1" thickBot="1">
      <c r="B4" s="129"/>
      <c r="C4" s="212" t="s">
        <v>294</v>
      </c>
      <c r="D4" s="212"/>
    </row>
    <row r="5" spans="1:4" ht="20.100000000000001" customHeight="1">
      <c r="B5" s="368" t="s">
        <v>32</v>
      </c>
      <c r="C5" s="218" t="s">
        <v>41</v>
      </c>
      <c r="D5" s="369" t="s">
        <v>31</v>
      </c>
    </row>
    <row r="6" spans="1:4" ht="80.25" customHeight="1">
      <c r="B6" s="370">
        <v>1</v>
      </c>
      <c r="C6" s="219" t="s">
        <v>295</v>
      </c>
      <c r="D6" s="371"/>
    </row>
    <row r="7" spans="1:4" ht="42.75" customHeight="1">
      <c r="B7" s="370">
        <v>2</v>
      </c>
      <c r="C7" s="219"/>
      <c r="D7" s="371" t="s">
        <v>296</v>
      </c>
    </row>
    <row r="8" spans="1:4" ht="24.75" customHeight="1">
      <c r="B8" s="370">
        <v>3</v>
      </c>
      <c r="C8" s="219" t="s">
        <v>285</v>
      </c>
      <c r="D8" s="371"/>
    </row>
    <row r="9" spans="1:4" ht="174" customHeight="1">
      <c r="B9" s="370">
        <v>4</v>
      </c>
      <c r="C9" s="219" t="s">
        <v>297</v>
      </c>
      <c r="D9" s="371"/>
    </row>
    <row r="10" spans="1:4" ht="50.25" customHeight="1">
      <c r="B10" s="370">
        <v>5</v>
      </c>
      <c r="C10" s="220" t="s">
        <v>298</v>
      </c>
      <c r="D10" s="372"/>
    </row>
    <row r="11" spans="1:4" ht="36.75" customHeight="1">
      <c r="B11" s="370">
        <v>6</v>
      </c>
      <c r="C11" s="219" t="s">
        <v>178</v>
      </c>
      <c r="D11" s="371"/>
    </row>
    <row r="12" spans="1:4" ht="22.5" customHeight="1">
      <c r="B12" s="370">
        <v>7</v>
      </c>
      <c r="C12" s="219" t="s">
        <v>45</v>
      </c>
      <c r="D12" s="371"/>
    </row>
    <row r="13" spans="1:4" ht="26.25" customHeight="1">
      <c r="B13" s="370">
        <v>8</v>
      </c>
      <c r="C13" s="221" t="s">
        <v>46</v>
      </c>
      <c r="D13" s="371"/>
    </row>
    <row r="14" spans="1:4" ht="122.25" customHeight="1">
      <c r="B14" s="378">
        <v>9</v>
      </c>
      <c r="C14" s="376" t="s">
        <v>366</v>
      </c>
      <c r="D14" s="380"/>
    </row>
    <row r="15" spans="1:4" ht="155.25" customHeight="1" thickBot="1">
      <c r="B15" s="379"/>
      <c r="C15" s="377"/>
      <c r="D15" s="381"/>
    </row>
    <row r="16" spans="1:4" ht="24.75" hidden="1" customHeight="1"/>
  </sheetData>
  <sheetProtection selectLockedCells="1"/>
  <mergeCells count="3">
    <mergeCell ref="C14:C15"/>
    <mergeCell ref="B14:B15"/>
    <mergeCell ref="D14:D15"/>
  </mergeCells>
  <phoneticPr fontId="5"/>
  <pageMargins left="0.25" right="0.25" top="0.75" bottom="0.75" header="0.3" footer="0.3"/>
  <pageSetup paperSize="9" scale="97"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M53"/>
  <sheetViews>
    <sheetView view="pageBreakPreview" zoomScale="145" zoomScaleNormal="100" zoomScaleSheetLayoutView="145" workbookViewId="0">
      <selection activeCell="B6" sqref="B6:J6"/>
    </sheetView>
  </sheetViews>
  <sheetFormatPr defaultColWidth="0" defaultRowHeight="13.5" zeroHeight="1"/>
  <cols>
    <col min="1" max="1" width="19.125" style="270" customWidth="1"/>
    <col min="2" max="2" width="12.125" style="270" customWidth="1"/>
    <col min="3" max="3" width="15.125" style="270" bestFit="1" customWidth="1"/>
    <col min="4" max="4" width="21.375" style="270" bestFit="1" customWidth="1"/>
    <col min="5" max="5" width="23.125" style="270" customWidth="1"/>
    <col min="6" max="12" width="9" style="270" customWidth="1"/>
    <col min="13" max="16384" width="9" style="268" hidden="1"/>
  </cols>
  <sheetData>
    <row r="1" spans="1:13" ht="16.5">
      <c r="A1" s="186" t="s">
        <v>231</v>
      </c>
      <c r="B1" s="187"/>
      <c r="C1" s="187"/>
      <c r="D1" s="187"/>
      <c r="E1" s="187"/>
      <c r="F1" s="187"/>
      <c r="G1" s="187"/>
      <c r="H1" s="187"/>
      <c r="I1" s="187"/>
      <c r="J1" s="187"/>
      <c r="K1" s="187"/>
      <c r="L1" s="187"/>
    </row>
    <row r="2" spans="1:13">
      <c r="A2" s="187" t="s">
        <v>286</v>
      </c>
      <c r="B2" s="187"/>
      <c r="C2" s="187"/>
      <c r="D2" s="187"/>
      <c r="E2" s="187"/>
      <c r="F2" s="187"/>
      <c r="G2" s="187"/>
      <c r="H2" s="187"/>
      <c r="I2" s="187"/>
      <c r="J2" s="187"/>
      <c r="K2" s="187"/>
      <c r="L2" s="187"/>
    </row>
    <row r="3" spans="1:13">
      <c r="A3" s="187"/>
      <c r="B3" s="187"/>
      <c r="C3" s="187"/>
      <c r="D3" s="187"/>
      <c r="E3" s="187"/>
      <c r="F3" s="187"/>
      <c r="G3" s="187"/>
      <c r="H3" s="187"/>
      <c r="I3" s="187"/>
      <c r="J3" s="187"/>
      <c r="K3" s="187"/>
      <c r="L3" s="187"/>
    </row>
    <row r="4" spans="1:13">
      <c r="A4" s="187"/>
      <c r="B4" s="187"/>
      <c r="C4" s="187"/>
      <c r="D4" s="187"/>
      <c r="E4" s="187"/>
      <c r="F4" s="187"/>
      <c r="G4" s="187"/>
      <c r="H4" s="187"/>
      <c r="I4" s="187"/>
      <c r="J4" s="187"/>
      <c r="K4" s="187"/>
      <c r="L4" s="187"/>
    </row>
    <row r="5" spans="1:13">
      <c r="A5" s="187" t="s">
        <v>232</v>
      </c>
      <c r="B5" s="187"/>
      <c r="C5" s="187"/>
      <c r="D5" s="187"/>
      <c r="E5" s="188" t="s">
        <v>233</v>
      </c>
      <c r="F5" s="187"/>
      <c r="G5" s="187"/>
      <c r="H5" s="187"/>
      <c r="I5" s="187"/>
      <c r="J5" s="187"/>
      <c r="K5" s="187"/>
      <c r="L5" s="187"/>
    </row>
    <row r="6" spans="1:13">
      <c r="A6" s="189" t="s">
        <v>234</v>
      </c>
      <c r="B6" s="905"/>
      <c r="C6" s="905"/>
      <c r="D6" s="905"/>
      <c r="E6" s="905"/>
      <c r="F6" s="905"/>
      <c r="G6" s="905"/>
      <c r="H6" s="905"/>
      <c r="I6" s="905"/>
      <c r="J6" s="905"/>
      <c r="K6" s="188"/>
      <c r="L6" s="188"/>
      <c r="M6" s="269"/>
    </row>
    <row r="7" spans="1:13">
      <c r="A7" s="188"/>
      <c r="B7" s="188"/>
      <c r="C7" s="188"/>
      <c r="D7" s="188"/>
      <c r="E7" s="188"/>
      <c r="F7" s="188"/>
      <c r="G7" s="188"/>
      <c r="H7" s="188"/>
      <c r="I7" s="188"/>
      <c r="J7" s="188"/>
      <c r="K7" s="188"/>
      <c r="L7" s="188"/>
      <c r="M7" s="269"/>
    </row>
    <row r="8" spans="1:13">
      <c r="A8" s="188"/>
      <c r="B8" s="188"/>
      <c r="C8" s="188"/>
      <c r="D8" s="188"/>
      <c r="E8" s="188" t="s">
        <v>235</v>
      </c>
      <c r="F8" s="188"/>
      <c r="G8" s="188"/>
      <c r="H8" s="188"/>
      <c r="I8" s="188"/>
      <c r="J8" s="188"/>
      <c r="K8" s="188"/>
      <c r="L8" s="188"/>
      <c r="M8" s="269"/>
    </row>
    <row r="9" spans="1:13">
      <c r="A9" s="190" t="s">
        <v>186</v>
      </c>
      <c r="B9" s="904"/>
      <c r="C9" s="904"/>
      <c r="D9" s="904"/>
      <c r="E9" s="190" t="s">
        <v>187</v>
      </c>
      <c r="F9" s="905"/>
      <c r="G9" s="905"/>
      <c r="H9" s="905"/>
      <c r="I9" s="905"/>
      <c r="J9" s="905"/>
      <c r="K9" s="188"/>
      <c r="L9" s="188"/>
      <c r="M9" s="269"/>
    </row>
    <row r="10" spans="1:13">
      <c r="A10" s="903" t="s">
        <v>189</v>
      </c>
      <c r="B10" s="903"/>
      <c r="C10" s="906"/>
      <c r="D10" s="906"/>
      <c r="E10" s="906"/>
      <c r="F10" s="907" t="s">
        <v>190</v>
      </c>
      <c r="G10" s="907"/>
      <c r="H10" s="908"/>
      <c r="I10" s="908"/>
      <c r="J10" s="908"/>
      <c r="K10" s="188"/>
      <c r="L10" s="188"/>
      <c r="M10" s="33" t="s">
        <v>147</v>
      </c>
    </row>
    <row r="11" spans="1:13">
      <c r="A11" s="903" t="s">
        <v>292</v>
      </c>
      <c r="B11" s="189" t="s">
        <v>192</v>
      </c>
      <c r="C11" s="904"/>
      <c r="D11" s="904"/>
      <c r="E11" s="904"/>
      <c r="F11" s="904"/>
      <c r="G11" s="904"/>
      <c r="H11" s="904"/>
      <c r="I11" s="904"/>
      <c r="J11" s="904"/>
      <c r="K11" s="188"/>
      <c r="L11" s="188"/>
      <c r="M11" s="33" t="s">
        <v>149</v>
      </c>
    </row>
    <row r="12" spans="1:13">
      <c r="A12" s="903"/>
      <c r="B12" s="189" t="s">
        <v>363</v>
      </c>
      <c r="C12" s="909"/>
      <c r="D12" s="910"/>
      <c r="E12" s="910"/>
      <c r="F12" s="910"/>
      <c r="G12" s="910"/>
      <c r="H12" s="910"/>
      <c r="I12" s="910"/>
      <c r="J12" s="911"/>
      <c r="K12" s="188"/>
      <c r="L12" s="188"/>
      <c r="M12" s="33" t="s">
        <v>151</v>
      </c>
    </row>
    <row r="13" spans="1:13">
      <c r="A13" s="187"/>
      <c r="B13" s="187"/>
      <c r="C13" s="187"/>
      <c r="D13" s="187"/>
      <c r="E13" s="187"/>
      <c r="F13" s="187"/>
      <c r="G13" s="187"/>
      <c r="H13" s="187"/>
      <c r="I13" s="187"/>
      <c r="J13" s="187"/>
      <c r="K13" s="187"/>
      <c r="L13" s="187"/>
      <c r="M13" s="33" t="s">
        <v>153</v>
      </c>
    </row>
    <row r="14" spans="1:13">
      <c r="A14" s="187"/>
      <c r="B14" s="187"/>
      <c r="C14" s="187"/>
      <c r="D14" s="187"/>
      <c r="E14" s="187"/>
      <c r="F14" s="187"/>
      <c r="G14" s="187"/>
      <c r="H14" s="187"/>
      <c r="I14" s="187"/>
      <c r="J14" s="187"/>
      <c r="K14" s="187"/>
      <c r="L14" s="187"/>
      <c r="M14" s="33" t="s">
        <v>155</v>
      </c>
    </row>
    <row r="15" spans="1:13">
      <c r="A15" s="187"/>
      <c r="B15" s="187"/>
      <c r="C15" s="187"/>
      <c r="D15" s="187"/>
      <c r="E15" s="187"/>
      <c r="F15" s="187"/>
      <c r="G15" s="187"/>
      <c r="H15" s="187"/>
      <c r="I15" s="187"/>
      <c r="J15" s="187"/>
      <c r="K15" s="187"/>
      <c r="L15" s="187"/>
      <c r="M15" s="33" t="s">
        <v>157</v>
      </c>
    </row>
    <row r="16" spans="1:13">
      <c r="A16" s="191"/>
      <c r="B16" s="191"/>
      <c r="C16" s="191" t="s">
        <v>236</v>
      </c>
      <c r="D16" s="191" t="s">
        <v>237</v>
      </c>
      <c r="E16" s="187"/>
      <c r="F16" s="187"/>
      <c r="G16" s="187"/>
      <c r="H16" s="187"/>
      <c r="I16" s="187"/>
      <c r="J16" s="187"/>
      <c r="K16" s="187"/>
      <c r="L16" s="187"/>
      <c r="M16" s="33" t="s">
        <v>159</v>
      </c>
    </row>
    <row r="17" spans="1:13">
      <c r="A17" s="191" t="s">
        <v>238</v>
      </c>
      <c r="B17" s="191" t="s">
        <v>239</v>
      </c>
      <c r="C17" s="191">
        <f>COUNTIF(C22:C51,A17)</f>
        <v>0</v>
      </c>
      <c r="D17" s="191" t="s">
        <v>239</v>
      </c>
      <c r="E17" s="187"/>
      <c r="F17" s="187"/>
      <c r="G17" s="187"/>
      <c r="H17" s="187"/>
      <c r="I17" s="187"/>
      <c r="J17" s="187"/>
      <c r="K17" s="187"/>
      <c r="L17" s="187"/>
      <c r="M17" s="33" t="s">
        <v>161</v>
      </c>
    </row>
    <row r="18" spans="1:13" ht="14.25" thickBot="1">
      <c r="A18" s="191" t="s">
        <v>240</v>
      </c>
      <c r="B18" s="191">
        <f>SUMIF(C22:C51,A18,E22:E51)</f>
        <v>0</v>
      </c>
      <c r="C18" s="192" t="str">
        <f>IFERROR(ROUNDDOWN(B18/G31,1),"")</f>
        <v/>
      </c>
      <c r="D18" s="191" t="s">
        <v>239</v>
      </c>
      <c r="E18" s="187"/>
      <c r="F18" s="187"/>
      <c r="G18" s="187"/>
      <c r="H18" s="187"/>
      <c r="I18" s="187"/>
      <c r="J18" s="187"/>
      <c r="K18" s="187"/>
      <c r="L18" s="187"/>
      <c r="M18" s="33" t="s">
        <v>270</v>
      </c>
    </row>
    <row r="19" spans="1:13" ht="14.25" thickBot="1">
      <c r="A19" s="191" t="s">
        <v>236</v>
      </c>
      <c r="B19" s="191" t="s">
        <v>239</v>
      </c>
      <c r="C19" s="193">
        <f>SUM(C17:C18)</f>
        <v>0</v>
      </c>
      <c r="D19" s="194" t="str">
        <f>IF(C19="","",IF(ROUND(C19,0)=0,"1",ROUND(C19,0)))</f>
        <v>1</v>
      </c>
      <c r="E19" s="187"/>
      <c r="F19" s="187"/>
      <c r="G19" s="187"/>
      <c r="H19" s="187"/>
      <c r="I19" s="187"/>
      <c r="J19" s="187"/>
      <c r="K19" s="187"/>
      <c r="L19" s="187"/>
      <c r="M19" s="33" t="s">
        <v>259</v>
      </c>
    </row>
    <row r="20" spans="1:13">
      <c r="A20" s="187"/>
      <c r="B20" s="187"/>
      <c r="C20" s="187"/>
      <c r="D20" s="187"/>
      <c r="E20" s="187"/>
      <c r="F20" s="187"/>
      <c r="G20" s="187"/>
      <c r="H20" s="187"/>
      <c r="I20" s="187"/>
      <c r="J20" s="187"/>
      <c r="K20" s="187"/>
      <c r="L20" s="187"/>
      <c r="M20" s="33" t="s">
        <v>260</v>
      </c>
    </row>
    <row r="21" spans="1:13" ht="36">
      <c r="A21" s="191" t="s">
        <v>241</v>
      </c>
      <c r="B21" s="191" t="s">
        <v>242</v>
      </c>
      <c r="C21" s="191" t="s">
        <v>243</v>
      </c>
      <c r="D21" s="195" t="s">
        <v>244</v>
      </c>
      <c r="E21" s="196" t="s">
        <v>245</v>
      </c>
      <c r="F21" s="187"/>
      <c r="G21" s="197" t="s">
        <v>246</v>
      </c>
      <c r="H21" s="187"/>
      <c r="I21" s="187"/>
      <c r="J21" s="187"/>
      <c r="K21" s="187"/>
      <c r="L21" s="187"/>
      <c r="M21" s="33" t="s">
        <v>261</v>
      </c>
    </row>
    <row r="22" spans="1:13">
      <c r="A22" s="191">
        <v>1</v>
      </c>
      <c r="B22" s="198"/>
      <c r="C22" s="198"/>
      <c r="D22" s="198"/>
      <c r="E22" s="191">
        <f>IF(D22&gt;$G$31,$G$31,D22)</f>
        <v>0</v>
      </c>
      <c r="F22" s="187"/>
      <c r="G22" s="198"/>
      <c r="H22" s="187" t="s">
        <v>247</v>
      </c>
      <c r="I22" s="187" t="s">
        <v>248</v>
      </c>
      <c r="J22" s="187"/>
      <c r="K22" s="187"/>
      <c r="L22" s="187"/>
      <c r="M22" s="33" t="s">
        <v>267</v>
      </c>
    </row>
    <row r="23" spans="1:13">
      <c r="A23" s="191">
        <v>2</v>
      </c>
      <c r="B23" s="198"/>
      <c r="C23" s="198"/>
      <c r="D23" s="198"/>
      <c r="E23" s="191">
        <f t="shared" ref="E23:E31" si="0">IF(D23&gt;$G$31,$G$31,D23)</f>
        <v>0</v>
      </c>
      <c r="F23" s="187"/>
      <c r="G23" s="187" t="s">
        <v>249</v>
      </c>
      <c r="H23" s="187"/>
      <c r="I23" s="187"/>
      <c r="J23" s="187"/>
      <c r="K23" s="187"/>
      <c r="L23" s="187"/>
      <c r="M23" s="33" t="s">
        <v>262</v>
      </c>
    </row>
    <row r="24" spans="1:13">
      <c r="A24" s="191">
        <v>3</v>
      </c>
      <c r="B24" s="198"/>
      <c r="C24" s="198"/>
      <c r="D24" s="198"/>
      <c r="E24" s="191">
        <f t="shared" si="0"/>
        <v>0</v>
      </c>
      <c r="F24" s="187"/>
      <c r="G24" s="187" t="s">
        <v>250</v>
      </c>
      <c r="H24" s="187"/>
      <c r="I24" s="187"/>
      <c r="J24" s="187"/>
      <c r="K24" s="187"/>
      <c r="L24" s="187"/>
      <c r="M24" s="33" t="s">
        <v>263</v>
      </c>
    </row>
    <row r="25" spans="1:13">
      <c r="A25" s="191">
        <v>4</v>
      </c>
      <c r="B25" s="198"/>
      <c r="C25" s="198"/>
      <c r="D25" s="198"/>
      <c r="E25" s="191">
        <f t="shared" si="0"/>
        <v>0</v>
      </c>
      <c r="F25" s="187"/>
      <c r="G25" s="187">
        <f>G22/5</f>
        <v>0</v>
      </c>
      <c r="H25" s="187" t="s">
        <v>247</v>
      </c>
      <c r="I25" s="187" t="s">
        <v>251</v>
      </c>
      <c r="J25" s="187"/>
      <c r="K25" s="187"/>
      <c r="L25" s="187"/>
      <c r="M25" s="33" t="s">
        <v>264</v>
      </c>
    </row>
    <row r="26" spans="1:13">
      <c r="A26" s="191">
        <v>5</v>
      </c>
      <c r="B26" s="198"/>
      <c r="C26" s="198"/>
      <c r="D26" s="198"/>
      <c r="E26" s="191">
        <f t="shared" si="0"/>
        <v>0</v>
      </c>
      <c r="F26" s="187"/>
      <c r="G26" s="187"/>
      <c r="H26" s="187"/>
      <c r="I26" s="187"/>
      <c r="J26" s="187"/>
      <c r="K26" s="187"/>
      <c r="L26" s="187"/>
      <c r="M26" s="33" t="s">
        <v>265</v>
      </c>
    </row>
    <row r="27" spans="1:13">
      <c r="A27" s="191">
        <v>6</v>
      </c>
      <c r="B27" s="198"/>
      <c r="C27" s="198"/>
      <c r="D27" s="198"/>
      <c r="E27" s="191">
        <f t="shared" si="0"/>
        <v>0</v>
      </c>
      <c r="F27" s="187"/>
      <c r="G27" s="187" t="s">
        <v>252</v>
      </c>
      <c r="H27" s="187"/>
      <c r="I27" s="187"/>
      <c r="J27" s="187"/>
      <c r="K27" s="187"/>
      <c r="L27" s="187"/>
      <c r="M27" s="33" t="s">
        <v>266</v>
      </c>
    </row>
    <row r="28" spans="1:13">
      <c r="A28" s="191">
        <v>7</v>
      </c>
      <c r="B28" s="198"/>
      <c r="C28" s="198"/>
      <c r="D28" s="198"/>
      <c r="E28" s="191">
        <f t="shared" si="0"/>
        <v>0</v>
      </c>
      <c r="F28" s="187"/>
      <c r="G28" s="198"/>
      <c r="H28" s="187" t="s">
        <v>253</v>
      </c>
      <c r="I28" s="187"/>
      <c r="J28" s="187"/>
      <c r="K28" s="187"/>
      <c r="L28" s="187"/>
    </row>
    <row r="29" spans="1:13">
      <c r="A29" s="191">
        <v>8</v>
      </c>
      <c r="B29" s="198"/>
      <c r="C29" s="198"/>
      <c r="D29" s="198"/>
      <c r="E29" s="191">
        <f t="shared" si="0"/>
        <v>0</v>
      </c>
      <c r="F29" s="187"/>
      <c r="G29" s="187" t="s">
        <v>249</v>
      </c>
      <c r="H29" s="187"/>
      <c r="I29" s="187"/>
      <c r="J29" s="187"/>
      <c r="K29" s="187"/>
      <c r="L29" s="187"/>
    </row>
    <row r="30" spans="1:13">
      <c r="A30" s="191">
        <v>9</v>
      </c>
      <c r="B30" s="198"/>
      <c r="C30" s="198"/>
      <c r="D30" s="198"/>
      <c r="E30" s="191">
        <f t="shared" si="0"/>
        <v>0</v>
      </c>
      <c r="F30" s="187"/>
      <c r="G30" s="187" t="s">
        <v>254</v>
      </c>
      <c r="H30" s="187"/>
      <c r="I30" s="187"/>
      <c r="J30" s="187"/>
      <c r="K30" s="187"/>
      <c r="L30" s="187"/>
    </row>
    <row r="31" spans="1:13">
      <c r="A31" s="191">
        <v>10</v>
      </c>
      <c r="B31" s="198"/>
      <c r="C31" s="198"/>
      <c r="D31" s="198"/>
      <c r="E31" s="191">
        <f t="shared" si="0"/>
        <v>0</v>
      </c>
      <c r="F31" s="187"/>
      <c r="G31" s="187">
        <f>G25*G28</f>
        <v>0</v>
      </c>
      <c r="H31" s="187" t="s">
        <v>247</v>
      </c>
      <c r="I31" s="187"/>
      <c r="J31" s="187"/>
      <c r="K31" s="187"/>
      <c r="L31" s="187"/>
    </row>
    <row r="32" spans="1:13">
      <c r="A32" s="191">
        <v>11</v>
      </c>
      <c r="B32" s="198"/>
      <c r="C32" s="198"/>
      <c r="D32" s="198"/>
      <c r="E32" s="191">
        <f>IF(D32&gt;$G$31,$G$31,D32)</f>
        <v>0</v>
      </c>
      <c r="F32" s="187"/>
      <c r="G32" s="187"/>
      <c r="H32" s="187"/>
      <c r="I32" s="187"/>
      <c r="J32" s="187"/>
      <c r="K32" s="187"/>
      <c r="L32" s="187"/>
    </row>
    <row r="33" spans="1:12">
      <c r="A33" s="191">
        <v>12</v>
      </c>
      <c r="B33" s="198"/>
      <c r="C33" s="198"/>
      <c r="D33" s="198"/>
      <c r="E33" s="191">
        <f t="shared" ref="E33:E44" si="1">IF(D33&gt;$G$31,$G$31,D33)</f>
        <v>0</v>
      </c>
      <c r="F33" s="187"/>
      <c r="G33" s="187"/>
      <c r="H33" s="187"/>
      <c r="I33" s="187"/>
      <c r="J33" s="187"/>
      <c r="K33" s="187"/>
      <c r="L33" s="187"/>
    </row>
    <row r="34" spans="1:12">
      <c r="A34" s="191">
        <v>13</v>
      </c>
      <c r="B34" s="198"/>
      <c r="C34" s="198"/>
      <c r="D34" s="198"/>
      <c r="E34" s="191">
        <f t="shared" si="1"/>
        <v>0</v>
      </c>
      <c r="F34" s="187"/>
      <c r="G34" s="187"/>
      <c r="H34" s="187"/>
      <c r="I34" s="187"/>
      <c r="J34" s="187"/>
      <c r="K34" s="187"/>
      <c r="L34" s="187"/>
    </row>
    <row r="35" spans="1:12">
      <c r="A35" s="191">
        <v>14</v>
      </c>
      <c r="B35" s="198"/>
      <c r="C35" s="198"/>
      <c r="D35" s="198"/>
      <c r="E35" s="191">
        <f t="shared" si="1"/>
        <v>0</v>
      </c>
      <c r="F35" s="187"/>
      <c r="G35" s="187"/>
      <c r="H35" s="187"/>
      <c r="I35" s="187"/>
      <c r="J35" s="187"/>
      <c r="K35" s="187"/>
      <c r="L35" s="187"/>
    </row>
    <row r="36" spans="1:12">
      <c r="A36" s="191">
        <v>15</v>
      </c>
      <c r="B36" s="198"/>
      <c r="C36" s="198"/>
      <c r="D36" s="198"/>
      <c r="E36" s="191">
        <f t="shared" si="1"/>
        <v>0</v>
      </c>
      <c r="F36" s="187"/>
      <c r="G36" s="187"/>
      <c r="H36" s="187"/>
      <c r="I36" s="187"/>
      <c r="J36" s="187"/>
      <c r="K36" s="187"/>
      <c r="L36" s="187"/>
    </row>
    <row r="37" spans="1:12">
      <c r="A37" s="191">
        <v>16</v>
      </c>
      <c r="B37" s="198"/>
      <c r="C37" s="198"/>
      <c r="D37" s="198"/>
      <c r="E37" s="191">
        <f t="shared" si="1"/>
        <v>0</v>
      </c>
      <c r="F37" s="187"/>
      <c r="G37" s="187"/>
      <c r="H37" s="187"/>
      <c r="I37" s="187"/>
      <c r="J37" s="187"/>
      <c r="K37" s="187"/>
      <c r="L37" s="187"/>
    </row>
    <row r="38" spans="1:12">
      <c r="A38" s="191">
        <v>17</v>
      </c>
      <c r="B38" s="198"/>
      <c r="C38" s="198"/>
      <c r="D38" s="198"/>
      <c r="E38" s="191">
        <f t="shared" si="1"/>
        <v>0</v>
      </c>
      <c r="F38" s="187"/>
      <c r="G38" s="187"/>
      <c r="H38" s="187"/>
      <c r="I38" s="187"/>
      <c r="J38" s="187"/>
      <c r="K38" s="187"/>
      <c r="L38" s="187"/>
    </row>
    <row r="39" spans="1:12">
      <c r="A39" s="191">
        <v>18</v>
      </c>
      <c r="B39" s="198"/>
      <c r="C39" s="198"/>
      <c r="D39" s="198"/>
      <c r="E39" s="191">
        <f t="shared" si="1"/>
        <v>0</v>
      </c>
      <c r="F39" s="187"/>
      <c r="G39" s="187"/>
      <c r="H39" s="187"/>
      <c r="I39" s="187"/>
      <c r="J39" s="187"/>
      <c r="K39" s="187"/>
      <c r="L39" s="187"/>
    </row>
    <row r="40" spans="1:12">
      <c r="A40" s="191">
        <v>19</v>
      </c>
      <c r="B40" s="198"/>
      <c r="C40" s="198"/>
      <c r="D40" s="198"/>
      <c r="E40" s="191">
        <f t="shared" si="1"/>
        <v>0</v>
      </c>
      <c r="F40" s="187"/>
      <c r="G40" s="187"/>
      <c r="H40" s="187"/>
      <c r="I40" s="187"/>
      <c r="J40" s="187"/>
      <c r="K40" s="187"/>
      <c r="L40" s="187"/>
    </row>
    <row r="41" spans="1:12">
      <c r="A41" s="191">
        <v>20</v>
      </c>
      <c r="B41" s="198"/>
      <c r="C41" s="198"/>
      <c r="D41" s="198"/>
      <c r="E41" s="191">
        <f t="shared" si="1"/>
        <v>0</v>
      </c>
      <c r="F41" s="187"/>
      <c r="G41" s="187"/>
      <c r="H41" s="187"/>
      <c r="I41" s="187"/>
      <c r="J41" s="187"/>
      <c r="K41" s="187"/>
      <c r="L41" s="187"/>
    </row>
    <row r="42" spans="1:12">
      <c r="A42" s="191">
        <v>21</v>
      </c>
      <c r="B42" s="198"/>
      <c r="C42" s="198"/>
      <c r="D42" s="198"/>
      <c r="E42" s="191">
        <f t="shared" si="1"/>
        <v>0</v>
      </c>
      <c r="F42" s="187"/>
      <c r="G42" s="187"/>
      <c r="H42" s="187"/>
      <c r="I42" s="187"/>
      <c r="J42" s="187"/>
      <c r="K42" s="187"/>
      <c r="L42" s="187"/>
    </row>
    <row r="43" spans="1:12">
      <c r="A43" s="191">
        <v>22</v>
      </c>
      <c r="B43" s="198"/>
      <c r="C43" s="198"/>
      <c r="D43" s="198"/>
      <c r="E43" s="191">
        <f t="shared" si="1"/>
        <v>0</v>
      </c>
      <c r="F43" s="187"/>
      <c r="G43" s="187"/>
      <c r="H43" s="187"/>
      <c r="I43" s="187"/>
      <c r="J43" s="187"/>
      <c r="K43" s="187"/>
      <c r="L43" s="187"/>
    </row>
    <row r="44" spans="1:12">
      <c r="A44" s="191">
        <v>23</v>
      </c>
      <c r="B44" s="198"/>
      <c r="C44" s="198"/>
      <c r="D44" s="198"/>
      <c r="E44" s="191">
        <f t="shared" si="1"/>
        <v>0</v>
      </c>
      <c r="F44" s="187"/>
      <c r="G44" s="187"/>
      <c r="H44" s="187"/>
      <c r="I44" s="187"/>
      <c r="J44" s="187"/>
      <c r="K44" s="187"/>
      <c r="L44" s="187"/>
    </row>
    <row r="45" spans="1:12">
      <c r="A45" s="191">
        <v>24</v>
      </c>
      <c r="B45" s="198"/>
      <c r="C45" s="198"/>
      <c r="D45" s="198"/>
      <c r="E45" s="191">
        <f t="shared" ref="E45:E51" si="2">IF(D45&gt;$G$31,$G$31,D45)</f>
        <v>0</v>
      </c>
      <c r="F45" s="187"/>
      <c r="G45" s="187"/>
      <c r="H45" s="187"/>
      <c r="I45" s="187"/>
      <c r="J45" s="187"/>
      <c r="K45" s="187"/>
      <c r="L45" s="187"/>
    </row>
    <row r="46" spans="1:12">
      <c r="A46" s="191">
        <v>25</v>
      </c>
      <c r="B46" s="198"/>
      <c r="C46" s="198"/>
      <c r="D46" s="198"/>
      <c r="E46" s="191">
        <f t="shared" si="2"/>
        <v>0</v>
      </c>
      <c r="F46" s="187"/>
      <c r="G46" s="187"/>
      <c r="H46" s="187"/>
      <c r="I46" s="187"/>
      <c r="J46" s="187"/>
      <c r="K46" s="187"/>
      <c r="L46" s="187"/>
    </row>
    <row r="47" spans="1:12">
      <c r="A47" s="191">
        <v>26</v>
      </c>
      <c r="B47" s="198"/>
      <c r="C47" s="198"/>
      <c r="D47" s="198"/>
      <c r="E47" s="191">
        <f t="shared" si="2"/>
        <v>0</v>
      </c>
      <c r="F47" s="187"/>
      <c r="G47" s="187"/>
      <c r="H47" s="187"/>
      <c r="I47" s="187"/>
      <c r="J47" s="187"/>
      <c r="K47" s="187"/>
      <c r="L47" s="187"/>
    </row>
    <row r="48" spans="1:12">
      <c r="A48" s="191">
        <v>27</v>
      </c>
      <c r="B48" s="198"/>
      <c r="C48" s="198"/>
      <c r="D48" s="198"/>
      <c r="E48" s="191">
        <f t="shared" si="2"/>
        <v>0</v>
      </c>
      <c r="F48" s="187"/>
      <c r="G48" s="187"/>
      <c r="H48" s="187"/>
      <c r="I48" s="187"/>
      <c r="J48" s="187"/>
      <c r="K48" s="187"/>
      <c r="L48" s="187"/>
    </row>
    <row r="49" spans="1:12">
      <c r="A49" s="191">
        <v>28</v>
      </c>
      <c r="B49" s="198"/>
      <c r="C49" s="198"/>
      <c r="D49" s="198"/>
      <c r="E49" s="191">
        <f t="shared" si="2"/>
        <v>0</v>
      </c>
      <c r="F49" s="187"/>
      <c r="G49" s="187"/>
      <c r="H49" s="187"/>
      <c r="I49" s="187"/>
      <c r="J49" s="187"/>
      <c r="K49" s="187"/>
      <c r="L49" s="187"/>
    </row>
    <row r="50" spans="1:12">
      <c r="A50" s="191">
        <v>29</v>
      </c>
      <c r="B50" s="198"/>
      <c r="C50" s="198"/>
      <c r="D50" s="198"/>
      <c r="E50" s="191">
        <f t="shared" si="2"/>
        <v>0</v>
      </c>
      <c r="F50" s="187"/>
      <c r="G50" s="187"/>
      <c r="H50" s="187"/>
      <c r="I50" s="187"/>
      <c r="J50" s="187"/>
      <c r="K50" s="187"/>
      <c r="L50" s="187"/>
    </row>
    <row r="51" spans="1:12">
      <c r="A51" s="191">
        <v>30</v>
      </c>
      <c r="B51" s="198"/>
      <c r="C51" s="198"/>
      <c r="D51" s="198"/>
      <c r="E51" s="191">
        <f t="shared" si="2"/>
        <v>0</v>
      </c>
      <c r="F51" s="187"/>
      <c r="G51" s="187"/>
      <c r="H51" s="187"/>
      <c r="I51" s="187"/>
      <c r="J51" s="187"/>
      <c r="K51" s="187"/>
      <c r="L51" s="187"/>
    </row>
    <row r="52" spans="1:12">
      <c r="A52" s="187"/>
      <c r="B52" s="187"/>
      <c r="C52" s="187"/>
      <c r="D52" s="187"/>
      <c r="E52" s="187"/>
      <c r="F52" s="187"/>
      <c r="G52" s="187"/>
      <c r="H52" s="187"/>
      <c r="I52" s="187"/>
      <c r="J52" s="187"/>
      <c r="K52" s="187"/>
      <c r="L52" s="187"/>
    </row>
    <row r="53" spans="1:12">
      <c r="A53" s="187"/>
      <c r="B53" s="187"/>
      <c r="C53" s="187"/>
      <c r="D53" s="187"/>
      <c r="E53" s="187"/>
      <c r="F53" s="187"/>
      <c r="G53" s="187"/>
      <c r="H53" s="187"/>
      <c r="I53" s="187"/>
      <c r="J53" s="187"/>
      <c r="K53" s="187"/>
      <c r="L53" s="187"/>
    </row>
  </sheetData>
  <sheetProtection algorithmName="SHA-512" hashValue="gdvqCDu4uq3NxI0kqez2YB3xdZ8SBfZCkPvIySRMbceMwpanVk+RcJFR9nM3hiqo2Xo9HgfhdutUIDw+L3sRIQ==" saltValue="W8K/CkJjCZf1HlLiC4eoFQ==" spinCount="100000" sheet="1" objects="1" scenarios="1" selectLockedCells="1"/>
  <mergeCells count="10">
    <mergeCell ref="A11:A12"/>
    <mergeCell ref="C11:J11"/>
    <mergeCell ref="B6:J6"/>
    <mergeCell ref="B9:D9"/>
    <mergeCell ref="F9:J9"/>
    <mergeCell ref="A10:B10"/>
    <mergeCell ref="C10:E10"/>
    <mergeCell ref="F10:G10"/>
    <mergeCell ref="H10:J10"/>
    <mergeCell ref="C12:J12"/>
  </mergeCells>
  <phoneticPr fontId="5"/>
  <conditionalFormatting sqref="B9 C10:C11 C12 B22:D51 G22 G28">
    <cfRule type="containsBlanks" dxfId="4" priority="4">
      <formula>LEN(TRIM(B9))=0</formula>
    </cfRule>
  </conditionalFormatting>
  <conditionalFormatting sqref="B6:J6">
    <cfRule type="containsBlanks" dxfId="3" priority="3">
      <formula>LEN(TRIM(B6))=0</formula>
    </cfRule>
  </conditionalFormatting>
  <conditionalFormatting sqref="F9:J9">
    <cfRule type="containsBlanks" dxfId="2" priority="2">
      <formula>LEN(TRIM(F9))=0</formula>
    </cfRule>
  </conditionalFormatting>
  <conditionalFormatting sqref="H10:J10">
    <cfRule type="containsBlanks" dxfId="1" priority="1">
      <formula>LEN(TRIM(H10))=0</formula>
    </cfRule>
  </conditionalFormatting>
  <dataValidations count="3">
    <dataValidation type="list" allowBlank="1" showInputMessage="1" showErrorMessage="1" sqref="C22:C51">
      <formula1>$A$17:$A$18</formula1>
    </dataValidation>
    <dataValidation imeMode="off" allowBlank="1" showInputMessage="1" showErrorMessage="1" sqref="C10:E10"/>
    <dataValidation type="list" allowBlank="1" showInputMessage="1" showErrorMessage="1" sqref="H10:J10">
      <formula1>$M$10:$M$27</formula1>
    </dataValidation>
  </dataValidations>
  <pageMargins left="0.70866141732283472" right="0.70866141732283472" top="0.74803149606299213" bottom="0.74803149606299213" header="0.31496062992125984" footer="0.31496062992125984"/>
  <pageSetup paperSize="9" scale="71" orientation="landscape" r:id="rId1"/>
  <headerFooter>
    <oddHeader>&amp;R令和５年度　高齢者施設エネルギー価格高騰対策事業補助金（下半期）</oddHeader>
    <oddFooter>&amp;L令和５年度　高齢者施設エネルギー価格高騰対策事業補助金（下半期）</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WF46"/>
  <sheetViews>
    <sheetView zoomScale="55" zoomScaleNormal="55" zoomScaleSheetLayoutView="50" workbookViewId="0">
      <selection activeCell="S6" sqref="S6"/>
    </sheetView>
  </sheetViews>
  <sheetFormatPr defaultColWidth="0" defaultRowHeight="13.5" zeroHeight="1"/>
  <cols>
    <col min="1" max="1" width="6" style="313" customWidth="1"/>
    <col min="2" max="2" width="6.125" style="313" customWidth="1"/>
    <col min="3" max="3" width="6.75" style="313" customWidth="1"/>
    <col min="4" max="4" width="5.625" style="313" customWidth="1"/>
    <col min="5" max="5" width="13.625" style="313" customWidth="1"/>
    <col min="6" max="13" width="7.75" style="313" customWidth="1"/>
    <col min="14" max="17" width="7.625" style="313" customWidth="1"/>
    <col min="18" max="19" width="6.75" style="313" customWidth="1"/>
    <col min="20" max="20" width="6.375" style="313" customWidth="1"/>
    <col min="21" max="21" width="6.75" style="313" customWidth="1"/>
    <col min="22" max="22" width="5" style="313" customWidth="1"/>
    <col min="23" max="23" width="5.625" style="313" customWidth="1"/>
    <col min="24" max="24" width="6" style="313" customWidth="1"/>
    <col min="25" max="256" width="9" style="273" hidden="1"/>
    <col min="257" max="257" width="6" style="273" hidden="1"/>
    <col min="258" max="258" width="6.125" style="273" hidden="1"/>
    <col min="259" max="259" width="6.75" style="273" hidden="1"/>
    <col min="260" max="260" width="5.625" style="273" hidden="1"/>
    <col min="261" max="261" width="13.625" style="273" hidden="1"/>
    <col min="262" max="269" width="7.75" style="273" hidden="1"/>
    <col min="270" max="273" width="7.625" style="273" hidden="1"/>
    <col min="274" max="275" width="6.75" style="273" hidden="1"/>
    <col min="276" max="276" width="6.375" style="273" hidden="1"/>
    <col min="277" max="277" width="6.75" style="273" hidden="1"/>
    <col min="278" max="278" width="5" style="273" hidden="1"/>
    <col min="279" max="279" width="5.625" style="273" hidden="1"/>
    <col min="280" max="280" width="6" style="273" hidden="1"/>
    <col min="281" max="512" width="9" style="273" hidden="1"/>
    <col min="513" max="513" width="6" style="273" hidden="1"/>
    <col min="514" max="514" width="6.125" style="273" hidden="1"/>
    <col min="515" max="515" width="6.75" style="273" hidden="1"/>
    <col min="516" max="516" width="5.625" style="273" hidden="1"/>
    <col min="517" max="517" width="13.625" style="273" hidden="1"/>
    <col min="518" max="525" width="7.75" style="273" hidden="1"/>
    <col min="526" max="529" width="7.625" style="273" hidden="1"/>
    <col min="530" max="531" width="6.75" style="273" hidden="1"/>
    <col min="532" max="532" width="6.375" style="273" hidden="1"/>
    <col min="533" max="533" width="6.75" style="273" hidden="1"/>
    <col min="534" max="534" width="5" style="273" hidden="1"/>
    <col min="535" max="535" width="5.625" style="273" hidden="1"/>
    <col min="536" max="536" width="6" style="273" hidden="1"/>
    <col min="537" max="768" width="9" style="273" hidden="1"/>
    <col min="769" max="769" width="6" style="273" hidden="1"/>
    <col min="770" max="770" width="6.125" style="273" hidden="1"/>
    <col min="771" max="771" width="6.75" style="273" hidden="1"/>
    <col min="772" max="772" width="5.625" style="273" hidden="1"/>
    <col min="773" max="773" width="13.625" style="273" hidden="1"/>
    <col min="774" max="781" width="7.75" style="273" hidden="1"/>
    <col min="782" max="785" width="7.625" style="273" hidden="1"/>
    <col min="786" max="787" width="6.75" style="273" hidden="1"/>
    <col min="788" max="788" width="6.375" style="273" hidden="1"/>
    <col min="789" max="789" width="6.75" style="273" hidden="1"/>
    <col min="790" max="790" width="5" style="273" hidden="1"/>
    <col min="791" max="791" width="5.625" style="273" hidden="1"/>
    <col min="792" max="792" width="6" style="273" hidden="1"/>
    <col min="793" max="1024" width="9" style="273" hidden="1"/>
    <col min="1025" max="1025" width="6" style="273" hidden="1"/>
    <col min="1026" max="1026" width="6.125" style="273" hidden="1"/>
    <col min="1027" max="1027" width="6.75" style="273" hidden="1"/>
    <col min="1028" max="1028" width="5.625" style="273" hidden="1"/>
    <col min="1029" max="1029" width="13.625" style="273" hidden="1"/>
    <col min="1030" max="1037" width="7.75" style="273" hidden="1"/>
    <col min="1038" max="1041" width="7.625" style="273" hidden="1"/>
    <col min="1042" max="1043" width="6.75" style="273" hidden="1"/>
    <col min="1044" max="1044" width="6.375" style="273" hidden="1"/>
    <col min="1045" max="1045" width="6.75" style="273" hidden="1"/>
    <col min="1046" max="1046" width="5" style="273" hidden="1"/>
    <col min="1047" max="1047" width="5.625" style="273" hidden="1"/>
    <col min="1048" max="1048" width="6" style="273" hidden="1"/>
    <col min="1049" max="1280" width="9" style="273" hidden="1"/>
    <col min="1281" max="1281" width="6" style="273" hidden="1"/>
    <col min="1282" max="1282" width="6.125" style="273" hidden="1"/>
    <col min="1283" max="1283" width="6.75" style="273" hidden="1"/>
    <col min="1284" max="1284" width="5.625" style="273" hidden="1"/>
    <col min="1285" max="1285" width="13.625" style="273" hidden="1"/>
    <col min="1286" max="1293" width="7.75" style="273" hidden="1"/>
    <col min="1294" max="1297" width="7.625" style="273" hidden="1"/>
    <col min="1298" max="1299" width="6.75" style="273" hidden="1"/>
    <col min="1300" max="1300" width="6.375" style="273" hidden="1"/>
    <col min="1301" max="1301" width="6.75" style="273" hidden="1"/>
    <col min="1302" max="1302" width="5" style="273" hidden="1"/>
    <col min="1303" max="1303" width="5.625" style="273" hidden="1"/>
    <col min="1304" max="1304" width="6" style="273" hidden="1"/>
    <col min="1305" max="1536" width="9" style="273" hidden="1"/>
    <col min="1537" max="1537" width="6" style="273" hidden="1"/>
    <col min="1538" max="1538" width="6.125" style="273" hidden="1"/>
    <col min="1539" max="1539" width="6.75" style="273" hidden="1"/>
    <col min="1540" max="1540" width="5.625" style="273" hidden="1"/>
    <col min="1541" max="1541" width="13.625" style="273" hidden="1"/>
    <col min="1542" max="1549" width="7.75" style="273" hidden="1"/>
    <col min="1550" max="1553" width="7.625" style="273" hidden="1"/>
    <col min="1554" max="1555" width="6.75" style="273" hidden="1"/>
    <col min="1556" max="1556" width="6.375" style="273" hidden="1"/>
    <col min="1557" max="1557" width="6.75" style="273" hidden="1"/>
    <col min="1558" max="1558" width="5" style="273" hidden="1"/>
    <col min="1559" max="1559" width="5.625" style="273" hidden="1"/>
    <col min="1560" max="1560" width="6" style="273" hidden="1"/>
    <col min="1561" max="1792" width="9" style="273" hidden="1"/>
    <col min="1793" max="1793" width="6" style="273" hidden="1"/>
    <col min="1794" max="1794" width="6.125" style="273" hidden="1"/>
    <col min="1795" max="1795" width="6.75" style="273" hidden="1"/>
    <col min="1796" max="1796" width="5.625" style="273" hidden="1"/>
    <col min="1797" max="1797" width="13.625" style="273" hidden="1"/>
    <col min="1798" max="1805" width="7.75" style="273" hidden="1"/>
    <col min="1806" max="1809" width="7.625" style="273" hidden="1"/>
    <col min="1810" max="1811" width="6.75" style="273" hidden="1"/>
    <col min="1812" max="1812" width="6.375" style="273" hidden="1"/>
    <col min="1813" max="1813" width="6.75" style="273" hidden="1"/>
    <col min="1814" max="1814" width="5" style="273" hidden="1"/>
    <col min="1815" max="1815" width="5.625" style="273" hidden="1"/>
    <col min="1816" max="1816" width="6" style="273" hidden="1"/>
    <col min="1817" max="2048" width="9" style="273" hidden="1"/>
    <col min="2049" max="2049" width="6" style="273" hidden="1"/>
    <col min="2050" max="2050" width="6.125" style="273" hidden="1"/>
    <col min="2051" max="2051" width="6.75" style="273" hidden="1"/>
    <col min="2052" max="2052" width="5.625" style="273" hidden="1"/>
    <col min="2053" max="2053" width="13.625" style="273" hidden="1"/>
    <col min="2054" max="2061" width="7.75" style="273" hidden="1"/>
    <col min="2062" max="2065" width="7.625" style="273" hidden="1"/>
    <col min="2066" max="2067" width="6.75" style="273" hidden="1"/>
    <col min="2068" max="2068" width="6.375" style="273" hidden="1"/>
    <col min="2069" max="2069" width="6.75" style="273" hidden="1"/>
    <col min="2070" max="2070" width="5" style="273" hidden="1"/>
    <col min="2071" max="2071" width="5.625" style="273" hidden="1"/>
    <col min="2072" max="2072" width="6" style="273" hidden="1"/>
    <col min="2073" max="2304" width="9" style="273" hidden="1"/>
    <col min="2305" max="2305" width="6" style="273" hidden="1"/>
    <col min="2306" max="2306" width="6.125" style="273" hidden="1"/>
    <col min="2307" max="2307" width="6.75" style="273" hidden="1"/>
    <col min="2308" max="2308" width="5.625" style="273" hidden="1"/>
    <col min="2309" max="2309" width="13.625" style="273" hidden="1"/>
    <col min="2310" max="2317" width="7.75" style="273" hidden="1"/>
    <col min="2318" max="2321" width="7.625" style="273" hidden="1"/>
    <col min="2322" max="2323" width="6.75" style="273" hidden="1"/>
    <col min="2324" max="2324" width="6.375" style="273" hidden="1"/>
    <col min="2325" max="2325" width="6.75" style="273" hidden="1"/>
    <col min="2326" max="2326" width="5" style="273" hidden="1"/>
    <col min="2327" max="2327" width="5.625" style="273" hidden="1"/>
    <col min="2328" max="2328" width="6" style="273" hidden="1"/>
    <col min="2329" max="2560" width="9" style="273" hidden="1"/>
    <col min="2561" max="2561" width="6" style="273" hidden="1"/>
    <col min="2562" max="2562" width="6.125" style="273" hidden="1"/>
    <col min="2563" max="2563" width="6.75" style="273" hidden="1"/>
    <col min="2564" max="2564" width="5.625" style="273" hidden="1"/>
    <col min="2565" max="2565" width="13.625" style="273" hidden="1"/>
    <col min="2566" max="2573" width="7.75" style="273" hidden="1"/>
    <col min="2574" max="2577" width="7.625" style="273" hidden="1"/>
    <col min="2578" max="2579" width="6.75" style="273" hidden="1"/>
    <col min="2580" max="2580" width="6.375" style="273" hidden="1"/>
    <col min="2581" max="2581" width="6.75" style="273" hidden="1"/>
    <col min="2582" max="2582" width="5" style="273" hidden="1"/>
    <col min="2583" max="2583" width="5.625" style="273" hidden="1"/>
    <col min="2584" max="2584" width="6" style="273" hidden="1"/>
    <col min="2585" max="2816" width="9" style="273" hidden="1"/>
    <col min="2817" max="2817" width="6" style="273" hidden="1"/>
    <col min="2818" max="2818" width="6.125" style="273" hidden="1"/>
    <col min="2819" max="2819" width="6.75" style="273" hidden="1"/>
    <col min="2820" max="2820" width="5.625" style="273" hidden="1"/>
    <col min="2821" max="2821" width="13.625" style="273" hidden="1"/>
    <col min="2822" max="2829" width="7.75" style="273" hidden="1"/>
    <col min="2830" max="2833" width="7.625" style="273" hidden="1"/>
    <col min="2834" max="2835" width="6.75" style="273" hidden="1"/>
    <col min="2836" max="2836" width="6.375" style="273" hidden="1"/>
    <col min="2837" max="2837" width="6.75" style="273" hidden="1"/>
    <col min="2838" max="2838" width="5" style="273" hidden="1"/>
    <col min="2839" max="2839" width="5.625" style="273" hidden="1"/>
    <col min="2840" max="2840" width="6" style="273" hidden="1"/>
    <col min="2841" max="3072" width="9" style="273" hidden="1"/>
    <col min="3073" max="3073" width="6" style="273" hidden="1"/>
    <col min="3074" max="3074" width="6.125" style="273" hidden="1"/>
    <col min="3075" max="3075" width="6.75" style="273" hidden="1"/>
    <col min="3076" max="3076" width="5.625" style="273" hidden="1"/>
    <col min="3077" max="3077" width="13.625" style="273" hidden="1"/>
    <col min="3078" max="3085" width="7.75" style="273" hidden="1"/>
    <col min="3086" max="3089" width="7.625" style="273" hidden="1"/>
    <col min="3090" max="3091" width="6.75" style="273" hidden="1"/>
    <col min="3092" max="3092" width="6.375" style="273" hidden="1"/>
    <col min="3093" max="3093" width="6.75" style="273" hidden="1"/>
    <col min="3094" max="3094" width="5" style="273" hidden="1"/>
    <col min="3095" max="3095" width="5.625" style="273" hidden="1"/>
    <col min="3096" max="3096" width="6" style="273" hidden="1"/>
    <col min="3097" max="3328" width="9" style="273" hidden="1"/>
    <col min="3329" max="3329" width="6" style="273" hidden="1"/>
    <col min="3330" max="3330" width="6.125" style="273" hidden="1"/>
    <col min="3331" max="3331" width="6.75" style="273" hidden="1"/>
    <col min="3332" max="3332" width="5.625" style="273" hidden="1"/>
    <col min="3333" max="3333" width="13.625" style="273" hidden="1"/>
    <col min="3334" max="3341" width="7.75" style="273" hidden="1"/>
    <col min="3342" max="3345" width="7.625" style="273" hidden="1"/>
    <col min="3346" max="3347" width="6.75" style="273" hidden="1"/>
    <col min="3348" max="3348" width="6.375" style="273" hidden="1"/>
    <col min="3349" max="3349" width="6.75" style="273" hidden="1"/>
    <col min="3350" max="3350" width="5" style="273" hidden="1"/>
    <col min="3351" max="3351" width="5.625" style="273" hidden="1"/>
    <col min="3352" max="3352" width="6" style="273" hidden="1"/>
    <col min="3353" max="3584" width="9" style="273" hidden="1"/>
    <col min="3585" max="3585" width="6" style="273" hidden="1"/>
    <col min="3586" max="3586" width="6.125" style="273" hidden="1"/>
    <col min="3587" max="3587" width="6.75" style="273" hidden="1"/>
    <col min="3588" max="3588" width="5.625" style="273" hidden="1"/>
    <col min="3589" max="3589" width="13.625" style="273" hidden="1"/>
    <col min="3590" max="3597" width="7.75" style="273" hidden="1"/>
    <col min="3598" max="3601" width="7.625" style="273" hidden="1"/>
    <col min="3602" max="3603" width="6.75" style="273" hidden="1"/>
    <col min="3604" max="3604" width="6.375" style="273" hidden="1"/>
    <col min="3605" max="3605" width="6.75" style="273" hidden="1"/>
    <col min="3606" max="3606" width="5" style="273" hidden="1"/>
    <col min="3607" max="3607" width="5.625" style="273" hidden="1"/>
    <col min="3608" max="3608" width="6" style="273" hidden="1"/>
    <col min="3609" max="3840" width="9" style="273" hidden="1"/>
    <col min="3841" max="3841" width="6" style="273" hidden="1"/>
    <col min="3842" max="3842" width="6.125" style="273" hidden="1"/>
    <col min="3843" max="3843" width="6.75" style="273" hidden="1"/>
    <col min="3844" max="3844" width="5.625" style="273" hidden="1"/>
    <col min="3845" max="3845" width="13.625" style="273" hidden="1"/>
    <col min="3846" max="3853" width="7.75" style="273" hidden="1"/>
    <col min="3854" max="3857" width="7.625" style="273" hidden="1"/>
    <col min="3858" max="3859" width="6.75" style="273" hidden="1"/>
    <col min="3860" max="3860" width="6.375" style="273" hidden="1"/>
    <col min="3861" max="3861" width="6.75" style="273" hidden="1"/>
    <col min="3862" max="3862" width="5" style="273" hidden="1"/>
    <col min="3863" max="3863" width="5.625" style="273" hidden="1"/>
    <col min="3864" max="3864" width="6" style="273" hidden="1"/>
    <col min="3865" max="4096" width="9" style="273" hidden="1"/>
    <col min="4097" max="4097" width="6" style="273" hidden="1"/>
    <col min="4098" max="4098" width="6.125" style="273" hidden="1"/>
    <col min="4099" max="4099" width="6.75" style="273" hidden="1"/>
    <col min="4100" max="4100" width="5.625" style="273" hidden="1"/>
    <col min="4101" max="4101" width="13.625" style="273" hidden="1"/>
    <col min="4102" max="4109" width="7.75" style="273" hidden="1"/>
    <col min="4110" max="4113" width="7.625" style="273" hidden="1"/>
    <col min="4114" max="4115" width="6.75" style="273" hidden="1"/>
    <col min="4116" max="4116" width="6.375" style="273" hidden="1"/>
    <col min="4117" max="4117" width="6.75" style="273" hidden="1"/>
    <col min="4118" max="4118" width="5" style="273" hidden="1"/>
    <col min="4119" max="4119" width="5.625" style="273" hidden="1"/>
    <col min="4120" max="4120" width="6" style="273" hidden="1"/>
    <col min="4121" max="4352" width="9" style="273" hidden="1"/>
    <col min="4353" max="4353" width="6" style="273" hidden="1"/>
    <col min="4354" max="4354" width="6.125" style="273" hidden="1"/>
    <col min="4355" max="4355" width="6.75" style="273" hidden="1"/>
    <col min="4356" max="4356" width="5.625" style="273" hidden="1"/>
    <col min="4357" max="4357" width="13.625" style="273" hidden="1"/>
    <col min="4358" max="4365" width="7.75" style="273" hidden="1"/>
    <col min="4366" max="4369" width="7.625" style="273" hidden="1"/>
    <col min="4370" max="4371" width="6.75" style="273" hidden="1"/>
    <col min="4372" max="4372" width="6.375" style="273" hidden="1"/>
    <col min="4373" max="4373" width="6.75" style="273" hidden="1"/>
    <col min="4374" max="4374" width="5" style="273" hidden="1"/>
    <col min="4375" max="4375" width="5.625" style="273" hidden="1"/>
    <col min="4376" max="4376" width="6" style="273" hidden="1"/>
    <col min="4377" max="4608" width="9" style="273" hidden="1"/>
    <col min="4609" max="4609" width="6" style="273" hidden="1"/>
    <col min="4610" max="4610" width="6.125" style="273" hidden="1"/>
    <col min="4611" max="4611" width="6.75" style="273" hidden="1"/>
    <col min="4612" max="4612" width="5.625" style="273" hidden="1"/>
    <col min="4613" max="4613" width="13.625" style="273" hidden="1"/>
    <col min="4614" max="4621" width="7.75" style="273" hidden="1"/>
    <col min="4622" max="4625" width="7.625" style="273" hidden="1"/>
    <col min="4626" max="4627" width="6.75" style="273" hidden="1"/>
    <col min="4628" max="4628" width="6.375" style="273" hidden="1"/>
    <col min="4629" max="4629" width="6.75" style="273" hidden="1"/>
    <col min="4630" max="4630" width="5" style="273" hidden="1"/>
    <col min="4631" max="4631" width="5.625" style="273" hidden="1"/>
    <col min="4632" max="4632" width="6" style="273" hidden="1"/>
    <col min="4633" max="4864" width="9" style="273" hidden="1"/>
    <col min="4865" max="4865" width="6" style="273" hidden="1"/>
    <col min="4866" max="4866" width="6.125" style="273" hidden="1"/>
    <col min="4867" max="4867" width="6.75" style="273" hidden="1"/>
    <col min="4868" max="4868" width="5.625" style="273" hidden="1"/>
    <col min="4869" max="4869" width="13.625" style="273" hidden="1"/>
    <col min="4870" max="4877" width="7.75" style="273" hidden="1"/>
    <col min="4878" max="4881" width="7.625" style="273" hidden="1"/>
    <col min="4882" max="4883" width="6.75" style="273" hidden="1"/>
    <col min="4884" max="4884" width="6.375" style="273" hidden="1"/>
    <col min="4885" max="4885" width="6.75" style="273" hidden="1"/>
    <col min="4886" max="4886" width="5" style="273" hidden="1"/>
    <col min="4887" max="4887" width="5.625" style="273" hidden="1"/>
    <col min="4888" max="4888" width="6" style="273" hidden="1"/>
    <col min="4889" max="5120" width="9" style="273" hidden="1"/>
    <col min="5121" max="5121" width="6" style="273" hidden="1"/>
    <col min="5122" max="5122" width="6.125" style="273" hidden="1"/>
    <col min="5123" max="5123" width="6.75" style="273" hidden="1"/>
    <col min="5124" max="5124" width="5.625" style="273" hidden="1"/>
    <col min="5125" max="5125" width="13.625" style="273" hidden="1"/>
    <col min="5126" max="5133" width="7.75" style="273" hidden="1"/>
    <col min="5134" max="5137" width="7.625" style="273" hidden="1"/>
    <col min="5138" max="5139" width="6.75" style="273" hidden="1"/>
    <col min="5140" max="5140" width="6.375" style="273" hidden="1"/>
    <col min="5141" max="5141" width="6.75" style="273" hidden="1"/>
    <col min="5142" max="5142" width="5" style="273" hidden="1"/>
    <col min="5143" max="5143" width="5.625" style="273" hidden="1"/>
    <col min="5144" max="5144" width="6" style="273" hidden="1"/>
    <col min="5145" max="5376" width="9" style="273" hidden="1"/>
    <col min="5377" max="5377" width="6" style="273" hidden="1"/>
    <col min="5378" max="5378" width="6.125" style="273" hidden="1"/>
    <col min="5379" max="5379" width="6.75" style="273" hidden="1"/>
    <col min="5380" max="5380" width="5.625" style="273" hidden="1"/>
    <col min="5381" max="5381" width="13.625" style="273" hidden="1"/>
    <col min="5382" max="5389" width="7.75" style="273" hidden="1"/>
    <col min="5390" max="5393" width="7.625" style="273" hidden="1"/>
    <col min="5394" max="5395" width="6.75" style="273" hidden="1"/>
    <col min="5396" max="5396" width="6.375" style="273" hidden="1"/>
    <col min="5397" max="5397" width="6.75" style="273" hidden="1"/>
    <col min="5398" max="5398" width="5" style="273" hidden="1"/>
    <col min="5399" max="5399" width="5.625" style="273" hidden="1"/>
    <col min="5400" max="5400" width="6" style="273" hidden="1"/>
    <col min="5401" max="5632" width="9" style="273" hidden="1"/>
    <col min="5633" max="5633" width="6" style="273" hidden="1"/>
    <col min="5634" max="5634" width="6.125" style="273" hidden="1"/>
    <col min="5635" max="5635" width="6.75" style="273" hidden="1"/>
    <col min="5636" max="5636" width="5.625" style="273" hidden="1"/>
    <col min="5637" max="5637" width="13.625" style="273" hidden="1"/>
    <col min="5638" max="5645" width="7.75" style="273" hidden="1"/>
    <col min="5646" max="5649" width="7.625" style="273" hidden="1"/>
    <col min="5650" max="5651" width="6.75" style="273" hidden="1"/>
    <col min="5652" max="5652" width="6.375" style="273" hidden="1"/>
    <col min="5653" max="5653" width="6.75" style="273" hidden="1"/>
    <col min="5654" max="5654" width="5" style="273" hidden="1"/>
    <col min="5655" max="5655" width="5.625" style="273" hidden="1"/>
    <col min="5656" max="5656" width="6" style="273" hidden="1"/>
    <col min="5657" max="5888" width="9" style="273" hidden="1"/>
    <col min="5889" max="5889" width="6" style="273" hidden="1"/>
    <col min="5890" max="5890" width="6.125" style="273" hidden="1"/>
    <col min="5891" max="5891" width="6.75" style="273" hidden="1"/>
    <col min="5892" max="5892" width="5.625" style="273" hidden="1"/>
    <col min="5893" max="5893" width="13.625" style="273" hidden="1"/>
    <col min="5894" max="5901" width="7.75" style="273" hidden="1"/>
    <col min="5902" max="5905" width="7.625" style="273" hidden="1"/>
    <col min="5906" max="5907" width="6.75" style="273" hidden="1"/>
    <col min="5908" max="5908" width="6.375" style="273" hidden="1"/>
    <col min="5909" max="5909" width="6.75" style="273" hidden="1"/>
    <col min="5910" max="5910" width="5" style="273" hidden="1"/>
    <col min="5911" max="5911" width="5.625" style="273" hidden="1"/>
    <col min="5912" max="5912" width="6" style="273" hidden="1"/>
    <col min="5913" max="6144" width="9" style="273" hidden="1"/>
    <col min="6145" max="6145" width="6" style="273" hidden="1"/>
    <col min="6146" max="6146" width="6.125" style="273" hidden="1"/>
    <col min="6147" max="6147" width="6.75" style="273" hidden="1"/>
    <col min="6148" max="6148" width="5.625" style="273" hidden="1"/>
    <col min="6149" max="6149" width="13.625" style="273" hidden="1"/>
    <col min="6150" max="6157" width="7.75" style="273" hidden="1"/>
    <col min="6158" max="6161" width="7.625" style="273" hidden="1"/>
    <col min="6162" max="6163" width="6.75" style="273" hidden="1"/>
    <col min="6164" max="6164" width="6.375" style="273" hidden="1"/>
    <col min="6165" max="6165" width="6.75" style="273" hidden="1"/>
    <col min="6166" max="6166" width="5" style="273" hidden="1"/>
    <col min="6167" max="6167" width="5.625" style="273" hidden="1"/>
    <col min="6168" max="6168" width="6" style="273" hidden="1"/>
    <col min="6169" max="6400" width="9" style="273" hidden="1"/>
    <col min="6401" max="6401" width="6" style="273" hidden="1"/>
    <col min="6402" max="6402" width="6.125" style="273" hidden="1"/>
    <col min="6403" max="6403" width="6.75" style="273" hidden="1"/>
    <col min="6404" max="6404" width="5.625" style="273" hidden="1"/>
    <col min="6405" max="6405" width="13.625" style="273" hidden="1"/>
    <col min="6406" max="6413" width="7.75" style="273" hidden="1"/>
    <col min="6414" max="6417" width="7.625" style="273" hidden="1"/>
    <col min="6418" max="6419" width="6.75" style="273" hidden="1"/>
    <col min="6420" max="6420" width="6.375" style="273" hidden="1"/>
    <col min="6421" max="6421" width="6.75" style="273" hidden="1"/>
    <col min="6422" max="6422" width="5" style="273" hidden="1"/>
    <col min="6423" max="6423" width="5.625" style="273" hidden="1"/>
    <col min="6424" max="6424" width="6" style="273" hidden="1"/>
    <col min="6425" max="6656" width="9" style="273" hidden="1"/>
    <col min="6657" max="6657" width="6" style="273" hidden="1"/>
    <col min="6658" max="6658" width="6.125" style="273" hidden="1"/>
    <col min="6659" max="6659" width="6.75" style="273" hidden="1"/>
    <col min="6660" max="6660" width="5.625" style="273" hidden="1"/>
    <col min="6661" max="6661" width="13.625" style="273" hidden="1"/>
    <col min="6662" max="6669" width="7.75" style="273" hidden="1"/>
    <col min="6670" max="6673" width="7.625" style="273" hidden="1"/>
    <col min="6674" max="6675" width="6.75" style="273" hidden="1"/>
    <col min="6676" max="6676" width="6.375" style="273" hidden="1"/>
    <col min="6677" max="6677" width="6.75" style="273" hidden="1"/>
    <col min="6678" max="6678" width="5" style="273" hidden="1"/>
    <col min="6679" max="6679" width="5.625" style="273" hidden="1"/>
    <col min="6680" max="6680" width="6" style="273" hidden="1"/>
    <col min="6681" max="6912" width="9" style="273" hidden="1"/>
    <col min="6913" max="6913" width="6" style="273" hidden="1"/>
    <col min="6914" max="6914" width="6.125" style="273" hidden="1"/>
    <col min="6915" max="6915" width="6.75" style="273" hidden="1"/>
    <col min="6916" max="6916" width="5.625" style="273" hidden="1"/>
    <col min="6917" max="6917" width="13.625" style="273" hidden="1"/>
    <col min="6918" max="6925" width="7.75" style="273" hidden="1"/>
    <col min="6926" max="6929" width="7.625" style="273" hidden="1"/>
    <col min="6930" max="6931" width="6.75" style="273" hidden="1"/>
    <col min="6932" max="6932" width="6.375" style="273" hidden="1"/>
    <col min="6933" max="6933" width="6.75" style="273" hidden="1"/>
    <col min="6934" max="6934" width="5" style="273" hidden="1"/>
    <col min="6935" max="6935" width="5.625" style="273" hidden="1"/>
    <col min="6936" max="6936" width="6" style="273" hidden="1"/>
    <col min="6937" max="7168" width="9" style="273" hidden="1"/>
    <col min="7169" max="7169" width="6" style="273" hidden="1"/>
    <col min="7170" max="7170" width="6.125" style="273" hidden="1"/>
    <col min="7171" max="7171" width="6.75" style="273" hidden="1"/>
    <col min="7172" max="7172" width="5.625" style="273" hidden="1"/>
    <col min="7173" max="7173" width="13.625" style="273" hidden="1"/>
    <col min="7174" max="7181" width="7.75" style="273" hidden="1"/>
    <col min="7182" max="7185" width="7.625" style="273" hidden="1"/>
    <col min="7186" max="7187" width="6.75" style="273" hidden="1"/>
    <col min="7188" max="7188" width="6.375" style="273" hidden="1"/>
    <col min="7189" max="7189" width="6.75" style="273" hidden="1"/>
    <col min="7190" max="7190" width="5" style="273" hidden="1"/>
    <col min="7191" max="7191" width="5.625" style="273" hidden="1"/>
    <col min="7192" max="7192" width="6" style="273" hidden="1"/>
    <col min="7193" max="7424" width="9" style="273" hidden="1"/>
    <col min="7425" max="7425" width="6" style="273" hidden="1"/>
    <col min="7426" max="7426" width="6.125" style="273" hidden="1"/>
    <col min="7427" max="7427" width="6.75" style="273" hidden="1"/>
    <col min="7428" max="7428" width="5.625" style="273" hidden="1"/>
    <col min="7429" max="7429" width="13.625" style="273" hidden="1"/>
    <col min="7430" max="7437" width="7.75" style="273" hidden="1"/>
    <col min="7438" max="7441" width="7.625" style="273" hidden="1"/>
    <col min="7442" max="7443" width="6.75" style="273" hidden="1"/>
    <col min="7444" max="7444" width="6.375" style="273" hidden="1"/>
    <col min="7445" max="7445" width="6.75" style="273" hidden="1"/>
    <col min="7446" max="7446" width="5" style="273" hidden="1"/>
    <col min="7447" max="7447" width="5.625" style="273" hidden="1"/>
    <col min="7448" max="7448" width="6" style="273" hidden="1"/>
    <col min="7449" max="7680" width="9" style="273" hidden="1"/>
    <col min="7681" max="7681" width="6" style="273" hidden="1"/>
    <col min="7682" max="7682" width="6.125" style="273" hidden="1"/>
    <col min="7683" max="7683" width="6.75" style="273" hidden="1"/>
    <col min="7684" max="7684" width="5.625" style="273" hidden="1"/>
    <col min="7685" max="7685" width="13.625" style="273" hidden="1"/>
    <col min="7686" max="7693" width="7.75" style="273" hidden="1"/>
    <col min="7694" max="7697" width="7.625" style="273" hidden="1"/>
    <col min="7698" max="7699" width="6.75" style="273" hidden="1"/>
    <col min="7700" max="7700" width="6.375" style="273" hidden="1"/>
    <col min="7701" max="7701" width="6.75" style="273" hidden="1"/>
    <col min="7702" max="7702" width="5" style="273" hidden="1"/>
    <col min="7703" max="7703" width="5.625" style="273" hidden="1"/>
    <col min="7704" max="7704" width="6" style="273" hidden="1"/>
    <col min="7705" max="7936" width="9" style="273" hidden="1"/>
    <col min="7937" max="7937" width="6" style="273" hidden="1"/>
    <col min="7938" max="7938" width="6.125" style="273" hidden="1"/>
    <col min="7939" max="7939" width="6.75" style="273" hidden="1"/>
    <col min="7940" max="7940" width="5.625" style="273" hidden="1"/>
    <col min="7941" max="7941" width="13.625" style="273" hidden="1"/>
    <col min="7942" max="7949" width="7.75" style="273" hidden="1"/>
    <col min="7950" max="7953" width="7.625" style="273" hidden="1"/>
    <col min="7954" max="7955" width="6.75" style="273" hidden="1"/>
    <col min="7956" max="7956" width="6.375" style="273" hidden="1"/>
    <col min="7957" max="7957" width="6.75" style="273" hidden="1"/>
    <col min="7958" max="7958" width="5" style="273" hidden="1"/>
    <col min="7959" max="7959" width="5.625" style="273" hidden="1"/>
    <col min="7960" max="7960" width="6" style="273" hidden="1"/>
    <col min="7961" max="8192" width="9" style="273" hidden="1"/>
    <col min="8193" max="8193" width="6" style="273" hidden="1"/>
    <col min="8194" max="8194" width="6.125" style="273" hidden="1"/>
    <col min="8195" max="8195" width="6.75" style="273" hidden="1"/>
    <col min="8196" max="8196" width="5.625" style="273" hidden="1"/>
    <col min="8197" max="8197" width="13.625" style="273" hidden="1"/>
    <col min="8198" max="8205" width="7.75" style="273" hidden="1"/>
    <col min="8206" max="8209" width="7.625" style="273" hidden="1"/>
    <col min="8210" max="8211" width="6.75" style="273" hidden="1"/>
    <col min="8212" max="8212" width="6.375" style="273" hidden="1"/>
    <col min="8213" max="8213" width="6.75" style="273" hidden="1"/>
    <col min="8214" max="8214" width="5" style="273" hidden="1"/>
    <col min="8215" max="8215" width="5.625" style="273" hidden="1"/>
    <col min="8216" max="8216" width="6" style="273" hidden="1"/>
    <col min="8217" max="8448" width="9" style="273" hidden="1"/>
    <col min="8449" max="8449" width="6" style="273" hidden="1"/>
    <col min="8450" max="8450" width="6.125" style="273" hidden="1"/>
    <col min="8451" max="8451" width="6.75" style="273" hidden="1"/>
    <col min="8452" max="8452" width="5.625" style="273" hidden="1"/>
    <col min="8453" max="8453" width="13.625" style="273" hidden="1"/>
    <col min="8454" max="8461" width="7.75" style="273" hidden="1"/>
    <col min="8462" max="8465" width="7.625" style="273" hidden="1"/>
    <col min="8466" max="8467" width="6.75" style="273" hidden="1"/>
    <col min="8468" max="8468" width="6.375" style="273" hidden="1"/>
    <col min="8469" max="8469" width="6.75" style="273" hidden="1"/>
    <col min="8470" max="8470" width="5" style="273" hidden="1"/>
    <col min="8471" max="8471" width="5.625" style="273" hidden="1"/>
    <col min="8472" max="8472" width="6" style="273" hidden="1"/>
    <col min="8473" max="8704" width="9" style="273" hidden="1"/>
    <col min="8705" max="8705" width="6" style="273" hidden="1"/>
    <col min="8706" max="8706" width="6.125" style="273" hidden="1"/>
    <col min="8707" max="8707" width="6.75" style="273" hidden="1"/>
    <col min="8708" max="8708" width="5.625" style="273" hidden="1"/>
    <col min="8709" max="8709" width="13.625" style="273" hidden="1"/>
    <col min="8710" max="8717" width="7.75" style="273" hidden="1"/>
    <col min="8718" max="8721" width="7.625" style="273" hidden="1"/>
    <col min="8722" max="8723" width="6.75" style="273" hidden="1"/>
    <col min="8724" max="8724" width="6.375" style="273" hidden="1"/>
    <col min="8725" max="8725" width="6.75" style="273" hidden="1"/>
    <col min="8726" max="8726" width="5" style="273" hidden="1"/>
    <col min="8727" max="8727" width="5.625" style="273" hidden="1"/>
    <col min="8728" max="8728" width="6" style="273" hidden="1"/>
    <col min="8729" max="8960" width="9" style="273" hidden="1"/>
    <col min="8961" max="8961" width="6" style="273" hidden="1"/>
    <col min="8962" max="8962" width="6.125" style="273" hidden="1"/>
    <col min="8963" max="8963" width="6.75" style="273" hidden="1"/>
    <col min="8964" max="8964" width="5.625" style="273" hidden="1"/>
    <col min="8965" max="8965" width="13.625" style="273" hidden="1"/>
    <col min="8966" max="8973" width="7.75" style="273" hidden="1"/>
    <col min="8974" max="8977" width="7.625" style="273" hidden="1"/>
    <col min="8978" max="8979" width="6.75" style="273" hidden="1"/>
    <col min="8980" max="8980" width="6.375" style="273" hidden="1"/>
    <col min="8981" max="8981" width="6.75" style="273" hidden="1"/>
    <col min="8982" max="8982" width="5" style="273" hidden="1"/>
    <col min="8983" max="8983" width="5.625" style="273" hidden="1"/>
    <col min="8984" max="8984" width="6" style="273" hidden="1"/>
    <col min="8985" max="9216" width="9" style="273" hidden="1"/>
    <col min="9217" max="9217" width="6" style="273" hidden="1"/>
    <col min="9218" max="9218" width="6.125" style="273" hidden="1"/>
    <col min="9219" max="9219" width="6.75" style="273" hidden="1"/>
    <col min="9220" max="9220" width="5.625" style="273" hidden="1"/>
    <col min="9221" max="9221" width="13.625" style="273" hidden="1"/>
    <col min="9222" max="9229" width="7.75" style="273" hidden="1"/>
    <col min="9230" max="9233" width="7.625" style="273" hidden="1"/>
    <col min="9234" max="9235" width="6.75" style="273" hidden="1"/>
    <col min="9236" max="9236" width="6.375" style="273" hidden="1"/>
    <col min="9237" max="9237" width="6.75" style="273" hidden="1"/>
    <col min="9238" max="9238" width="5" style="273" hidden="1"/>
    <col min="9239" max="9239" width="5.625" style="273" hidden="1"/>
    <col min="9240" max="9240" width="6" style="273" hidden="1"/>
    <col min="9241" max="9472" width="9" style="273" hidden="1"/>
    <col min="9473" max="9473" width="6" style="273" hidden="1"/>
    <col min="9474" max="9474" width="6.125" style="273" hidden="1"/>
    <col min="9475" max="9475" width="6.75" style="273" hidden="1"/>
    <col min="9476" max="9476" width="5.625" style="273" hidden="1"/>
    <col min="9477" max="9477" width="13.625" style="273" hidden="1"/>
    <col min="9478" max="9485" width="7.75" style="273" hidden="1"/>
    <col min="9486" max="9489" width="7.625" style="273" hidden="1"/>
    <col min="9490" max="9491" width="6.75" style="273" hidden="1"/>
    <col min="9492" max="9492" width="6.375" style="273" hidden="1"/>
    <col min="9493" max="9493" width="6.75" style="273" hidden="1"/>
    <col min="9494" max="9494" width="5" style="273" hidden="1"/>
    <col min="9495" max="9495" width="5.625" style="273" hidden="1"/>
    <col min="9496" max="9496" width="6" style="273" hidden="1"/>
    <col min="9497" max="9728" width="9" style="273" hidden="1"/>
    <col min="9729" max="9729" width="6" style="273" hidden="1"/>
    <col min="9730" max="9730" width="6.125" style="273" hidden="1"/>
    <col min="9731" max="9731" width="6.75" style="273" hidden="1"/>
    <col min="9732" max="9732" width="5.625" style="273" hidden="1"/>
    <col min="9733" max="9733" width="13.625" style="273" hidden="1"/>
    <col min="9734" max="9741" width="7.75" style="273" hidden="1"/>
    <col min="9742" max="9745" width="7.625" style="273" hidden="1"/>
    <col min="9746" max="9747" width="6.75" style="273" hidden="1"/>
    <col min="9748" max="9748" width="6.375" style="273" hidden="1"/>
    <col min="9749" max="9749" width="6.75" style="273" hidden="1"/>
    <col min="9750" max="9750" width="5" style="273" hidden="1"/>
    <col min="9751" max="9751" width="5.625" style="273" hidden="1"/>
    <col min="9752" max="9752" width="6" style="273" hidden="1"/>
    <col min="9753" max="9984" width="9" style="273" hidden="1"/>
    <col min="9985" max="9985" width="6" style="273" hidden="1"/>
    <col min="9986" max="9986" width="6.125" style="273" hidden="1"/>
    <col min="9987" max="9987" width="6.75" style="273" hidden="1"/>
    <col min="9988" max="9988" width="5.625" style="273" hidden="1"/>
    <col min="9989" max="9989" width="13.625" style="273" hidden="1"/>
    <col min="9990" max="9997" width="7.75" style="273" hidden="1"/>
    <col min="9998" max="10001" width="7.625" style="273" hidden="1"/>
    <col min="10002" max="10003" width="6.75" style="273" hidden="1"/>
    <col min="10004" max="10004" width="6.375" style="273" hidden="1"/>
    <col min="10005" max="10005" width="6.75" style="273" hidden="1"/>
    <col min="10006" max="10006" width="5" style="273" hidden="1"/>
    <col min="10007" max="10007" width="5.625" style="273" hidden="1"/>
    <col min="10008" max="10008" width="6" style="273" hidden="1"/>
    <col min="10009" max="10240" width="9" style="273" hidden="1"/>
    <col min="10241" max="10241" width="6" style="273" hidden="1"/>
    <col min="10242" max="10242" width="6.125" style="273" hidden="1"/>
    <col min="10243" max="10243" width="6.75" style="273" hidden="1"/>
    <col min="10244" max="10244" width="5.625" style="273" hidden="1"/>
    <col min="10245" max="10245" width="13.625" style="273" hidden="1"/>
    <col min="10246" max="10253" width="7.75" style="273" hidden="1"/>
    <col min="10254" max="10257" width="7.625" style="273" hidden="1"/>
    <col min="10258" max="10259" width="6.75" style="273" hidden="1"/>
    <col min="10260" max="10260" width="6.375" style="273" hidden="1"/>
    <col min="10261" max="10261" width="6.75" style="273" hidden="1"/>
    <col min="10262" max="10262" width="5" style="273" hidden="1"/>
    <col min="10263" max="10263" width="5.625" style="273" hidden="1"/>
    <col min="10264" max="10264" width="6" style="273" hidden="1"/>
    <col min="10265" max="10496" width="9" style="273" hidden="1"/>
    <col min="10497" max="10497" width="6" style="273" hidden="1"/>
    <col min="10498" max="10498" width="6.125" style="273" hidden="1"/>
    <col min="10499" max="10499" width="6.75" style="273" hidden="1"/>
    <col min="10500" max="10500" width="5.625" style="273" hidden="1"/>
    <col min="10501" max="10501" width="13.625" style="273" hidden="1"/>
    <col min="10502" max="10509" width="7.75" style="273" hidden="1"/>
    <col min="10510" max="10513" width="7.625" style="273" hidden="1"/>
    <col min="10514" max="10515" width="6.75" style="273" hidden="1"/>
    <col min="10516" max="10516" width="6.375" style="273" hidden="1"/>
    <col min="10517" max="10517" width="6.75" style="273" hidden="1"/>
    <col min="10518" max="10518" width="5" style="273" hidden="1"/>
    <col min="10519" max="10519" width="5.625" style="273" hidden="1"/>
    <col min="10520" max="10520" width="6" style="273" hidden="1"/>
    <col min="10521" max="10752" width="9" style="273" hidden="1"/>
    <col min="10753" max="10753" width="6" style="273" hidden="1"/>
    <col min="10754" max="10754" width="6.125" style="273" hidden="1"/>
    <col min="10755" max="10755" width="6.75" style="273" hidden="1"/>
    <col min="10756" max="10756" width="5.625" style="273" hidden="1"/>
    <col min="10757" max="10757" width="13.625" style="273" hidden="1"/>
    <col min="10758" max="10765" width="7.75" style="273" hidden="1"/>
    <col min="10766" max="10769" width="7.625" style="273" hidden="1"/>
    <col min="10770" max="10771" width="6.75" style="273" hidden="1"/>
    <col min="10772" max="10772" width="6.375" style="273" hidden="1"/>
    <col min="10773" max="10773" width="6.75" style="273" hidden="1"/>
    <col min="10774" max="10774" width="5" style="273" hidden="1"/>
    <col min="10775" max="10775" width="5.625" style="273" hidden="1"/>
    <col min="10776" max="10776" width="6" style="273" hidden="1"/>
    <col min="10777" max="11008" width="9" style="273" hidden="1"/>
    <col min="11009" max="11009" width="6" style="273" hidden="1"/>
    <col min="11010" max="11010" width="6.125" style="273" hidden="1"/>
    <col min="11011" max="11011" width="6.75" style="273" hidden="1"/>
    <col min="11012" max="11012" width="5.625" style="273" hidden="1"/>
    <col min="11013" max="11013" width="13.625" style="273" hidden="1"/>
    <col min="11014" max="11021" width="7.75" style="273" hidden="1"/>
    <col min="11022" max="11025" width="7.625" style="273" hidden="1"/>
    <col min="11026" max="11027" width="6.75" style="273" hidden="1"/>
    <col min="11028" max="11028" width="6.375" style="273" hidden="1"/>
    <col min="11029" max="11029" width="6.75" style="273" hidden="1"/>
    <col min="11030" max="11030" width="5" style="273" hidden="1"/>
    <col min="11031" max="11031" width="5.625" style="273" hidden="1"/>
    <col min="11032" max="11032" width="6" style="273" hidden="1"/>
    <col min="11033" max="11264" width="9" style="273" hidden="1"/>
    <col min="11265" max="11265" width="6" style="273" hidden="1"/>
    <col min="11266" max="11266" width="6.125" style="273" hidden="1"/>
    <col min="11267" max="11267" width="6.75" style="273" hidden="1"/>
    <col min="11268" max="11268" width="5.625" style="273" hidden="1"/>
    <col min="11269" max="11269" width="13.625" style="273" hidden="1"/>
    <col min="11270" max="11277" width="7.75" style="273" hidden="1"/>
    <col min="11278" max="11281" width="7.625" style="273" hidden="1"/>
    <col min="11282" max="11283" width="6.75" style="273" hidden="1"/>
    <col min="11284" max="11284" width="6.375" style="273" hidden="1"/>
    <col min="11285" max="11285" width="6.75" style="273" hidden="1"/>
    <col min="11286" max="11286" width="5" style="273" hidden="1"/>
    <col min="11287" max="11287" width="5.625" style="273" hidden="1"/>
    <col min="11288" max="11288" width="6" style="273" hidden="1"/>
    <col min="11289" max="11520" width="9" style="273" hidden="1"/>
    <col min="11521" max="11521" width="6" style="273" hidden="1"/>
    <col min="11522" max="11522" width="6.125" style="273" hidden="1"/>
    <col min="11523" max="11523" width="6.75" style="273" hidden="1"/>
    <col min="11524" max="11524" width="5.625" style="273" hidden="1"/>
    <col min="11525" max="11525" width="13.625" style="273" hidden="1"/>
    <col min="11526" max="11533" width="7.75" style="273" hidden="1"/>
    <col min="11534" max="11537" width="7.625" style="273" hidden="1"/>
    <col min="11538" max="11539" width="6.75" style="273" hidden="1"/>
    <col min="11540" max="11540" width="6.375" style="273" hidden="1"/>
    <col min="11541" max="11541" width="6.75" style="273" hidden="1"/>
    <col min="11542" max="11542" width="5" style="273" hidden="1"/>
    <col min="11543" max="11543" width="5.625" style="273" hidden="1"/>
    <col min="11544" max="11544" width="6" style="273" hidden="1"/>
    <col min="11545" max="11776" width="9" style="273" hidden="1"/>
    <col min="11777" max="11777" width="6" style="273" hidden="1"/>
    <col min="11778" max="11778" width="6.125" style="273" hidden="1"/>
    <col min="11779" max="11779" width="6.75" style="273" hidden="1"/>
    <col min="11780" max="11780" width="5.625" style="273" hidden="1"/>
    <col min="11781" max="11781" width="13.625" style="273" hidden="1"/>
    <col min="11782" max="11789" width="7.75" style="273" hidden="1"/>
    <col min="11790" max="11793" width="7.625" style="273" hidden="1"/>
    <col min="11794" max="11795" width="6.75" style="273" hidden="1"/>
    <col min="11796" max="11796" width="6.375" style="273" hidden="1"/>
    <col min="11797" max="11797" width="6.75" style="273" hidden="1"/>
    <col min="11798" max="11798" width="5" style="273" hidden="1"/>
    <col min="11799" max="11799" width="5.625" style="273" hidden="1"/>
    <col min="11800" max="11800" width="6" style="273" hidden="1"/>
    <col min="11801" max="12032" width="9" style="273" hidden="1"/>
    <col min="12033" max="12033" width="6" style="273" hidden="1"/>
    <col min="12034" max="12034" width="6.125" style="273" hidden="1"/>
    <col min="12035" max="12035" width="6.75" style="273" hidden="1"/>
    <col min="12036" max="12036" width="5.625" style="273" hidden="1"/>
    <col min="12037" max="12037" width="13.625" style="273" hidden="1"/>
    <col min="12038" max="12045" width="7.75" style="273" hidden="1"/>
    <col min="12046" max="12049" width="7.625" style="273" hidden="1"/>
    <col min="12050" max="12051" width="6.75" style="273" hidden="1"/>
    <col min="12052" max="12052" width="6.375" style="273" hidden="1"/>
    <col min="12053" max="12053" width="6.75" style="273" hidden="1"/>
    <col min="12054" max="12054" width="5" style="273" hidden="1"/>
    <col min="12055" max="12055" width="5.625" style="273" hidden="1"/>
    <col min="12056" max="12056" width="6" style="273" hidden="1"/>
    <col min="12057" max="12288" width="9" style="273" hidden="1"/>
    <col min="12289" max="12289" width="6" style="273" hidden="1"/>
    <col min="12290" max="12290" width="6.125" style="273" hidden="1"/>
    <col min="12291" max="12291" width="6.75" style="273" hidden="1"/>
    <col min="12292" max="12292" width="5.625" style="273" hidden="1"/>
    <col min="12293" max="12293" width="13.625" style="273" hidden="1"/>
    <col min="12294" max="12301" width="7.75" style="273" hidden="1"/>
    <col min="12302" max="12305" width="7.625" style="273" hidden="1"/>
    <col min="12306" max="12307" width="6.75" style="273" hidden="1"/>
    <col min="12308" max="12308" width="6.375" style="273" hidden="1"/>
    <col min="12309" max="12309" width="6.75" style="273" hidden="1"/>
    <col min="12310" max="12310" width="5" style="273" hidden="1"/>
    <col min="12311" max="12311" width="5.625" style="273" hidden="1"/>
    <col min="12312" max="12312" width="6" style="273" hidden="1"/>
    <col min="12313" max="12544" width="9" style="273" hidden="1"/>
    <col min="12545" max="12545" width="6" style="273" hidden="1"/>
    <col min="12546" max="12546" width="6.125" style="273" hidden="1"/>
    <col min="12547" max="12547" width="6.75" style="273" hidden="1"/>
    <col min="12548" max="12548" width="5.625" style="273" hidden="1"/>
    <col min="12549" max="12549" width="13.625" style="273" hidden="1"/>
    <col min="12550" max="12557" width="7.75" style="273" hidden="1"/>
    <col min="12558" max="12561" width="7.625" style="273" hidden="1"/>
    <col min="12562" max="12563" width="6.75" style="273" hidden="1"/>
    <col min="12564" max="12564" width="6.375" style="273" hidden="1"/>
    <col min="12565" max="12565" width="6.75" style="273" hidden="1"/>
    <col min="12566" max="12566" width="5" style="273" hidden="1"/>
    <col min="12567" max="12567" width="5.625" style="273" hidden="1"/>
    <col min="12568" max="12568" width="6" style="273" hidden="1"/>
    <col min="12569" max="12800" width="9" style="273" hidden="1"/>
    <col min="12801" max="12801" width="6" style="273" hidden="1"/>
    <col min="12802" max="12802" width="6.125" style="273" hidden="1"/>
    <col min="12803" max="12803" width="6.75" style="273" hidden="1"/>
    <col min="12804" max="12804" width="5.625" style="273" hidden="1"/>
    <col min="12805" max="12805" width="13.625" style="273" hidden="1"/>
    <col min="12806" max="12813" width="7.75" style="273" hidden="1"/>
    <col min="12814" max="12817" width="7.625" style="273" hidden="1"/>
    <col min="12818" max="12819" width="6.75" style="273" hidden="1"/>
    <col min="12820" max="12820" width="6.375" style="273" hidden="1"/>
    <col min="12821" max="12821" width="6.75" style="273" hidden="1"/>
    <col min="12822" max="12822" width="5" style="273" hidden="1"/>
    <col min="12823" max="12823" width="5.625" style="273" hidden="1"/>
    <col min="12824" max="12824" width="6" style="273" hidden="1"/>
    <col min="12825" max="13056" width="9" style="273" hidden="1"/>
    <col min="13057" max="13057" width="6" style="273" hidden="1"/>
    <col min="13058" max="13058" width="6.125" style="273" hidden="1"/>
    <col min="13059" max="13059" width="6.75" style="273" hidden="1"/>
    <col min="13060" max="13060" width="5.625" style="273" hidden="1"/>
    <col min="13061" max="13061" width="13.625" style="273" hidden="1"/>
    <col min="13062" max="13069" width="7.75" style="273" hidden="1"/>
    <col min="13070" max="13073" width="7.625" style="273" hidden="1"/>
    <col min="13074" max="13075" width="6.75" style="273" hidden="1"/>
    <col min="13076" max="13076" width="6.375" style="273" hidden="1"/>
    <col min="13077" max="13077" width="6.75" style="273" hidden="1"/>
    <col min="13078" max="13078" width="5" style="273" hidden="1"/>
    <col min="13079" max="13079" width="5.625" style="273" hidden="1"/>
    <col min="13080" max="13080" width="6" style="273" hidden="1"/>
    <col min="13081" max="13312" width="9" style="273" hidden="1"/>
    <col min="13313" max="13313" width="6" style="273" hidden="1"/>
    <col min="13314" max="13314" width="6.125" style="273" hidden="1"/>
    <col min="13315" max="13315" width="6.75" style="273" hidden="1"/>
    <col min="13316" max="13316" width="5.625" style="273" hidden="1"/>
    <col min="13317" max="13317" width="13.625" style="273" hidden="1"/>
    <col min="13318" max="13325" width="7.75" style="273" hidden="1"/>
    <col min="13326" max="13329" width="7.625" style="273" hidden="1"/>
    <col min="13330" max="13331" width="6.75" style="273" hidden="1"/>
    <col min="13332" max="13332" width="6.375" style="273" hidden="1"/>
    <col min="13333" max="13333" width="6.75" style="273" hidden="1"/>
    <col min="13334" max="13334" width="5" style="273" hidden="1"/>
    <col min="13335" max="13335" width="5.625" style="273" hidden="1"/>
    <col min="13336" max="13336" width="6" style="273" hidden="1"/>
    <col min="13337" max="13568" width="9" style="273" hidden="1"/>
    <col min="13569" max="13569" width="6" style="273" hidden="1"/>
    <col min="13570" max="13570" width="6.125" style="273" hidden="1"/>
    <col min="13571" max="13571" width="6.75" style="273" hidden="1"/>
    <col min="13572" max="13572" width="5.625" style="273" hidden="1"/>
    <col min="13573" max="13573" width="13.625" style="273" hidden="1"/>
    <col min="13574" max="13581" width="7.75" style="273" hidden="1"/>
    <col min="13582" max="13585" width="7.625" style="273" hidden="1"/>
    <col min="13586" max="13587" width="6.75" style="273" hidden="1"/>
    <col min="13588" max="13588" width="6.375" style="273" hidden="1"/>
    <col min="13589" max="13589" width="6.75" style="273" hidden="1"/>
    <col min="13590" max="13590" width="5" style="273" hidden="1"/>
    <col min="13591" max="13591" width="5.625" style="273" hidden="1"/>
    <col min="13592" max="13592" width="6" style="273" hidden="1"/>
    <col min="13593" max="13824" width="9" style="273" hidden="1"/>
    <col min="13825" max="13825" width="6" style="273" hidden="1"/>
    <col min="13826" max="13826" width="6.125" style="273" hidden="1"/>
    <col min="13827" max="13827" width="6.75" style="273" hidden="1"/>
    <col min="13828" max="13828" width="5.625" style="273" hidden="1"/>
    <col min="13829" max="13829" width="13.625" style="273" hidden="1"/>
    <col min="13830" max="13837" width="7.75" style="273" hidden="1"/>
    <col min="13838" max="13841" width="7.625" style="273" hidden="1"/>
    <col min="13842" max="13843" width="6.75" style="273" hidden="1"/>
    <col min="13844" max="13844" width="6.375" style="273" hidden="1"/>
    <col min="13845" max="13845" width="6.75" style="273" hidden="1"/>
    <col min="13846" max="13846" width="5" style="273" hidden="1"/>
    <col min="13847" max="13847" width="5.625" style="273" hidden="1"/>
    <col min="13848" max="13848" width="6" style="273" hidden="1"/>
    <col min="13849" max="14080" width="9" style="273" hidden="1"/>
    <col min="14081" max="14081" width="6" style="273" hidden="1"/>
    <col min="14082" max="14082" width="6.125" style="273" hidden="1"/>
    <col min="14083" max="14083" width="6.75" style="273" hidden="1"/>
    <col min="14084" max="14084" width="5.625" style="273" hidden="1"/>
    <col min="14085" max="14085" width="13.625" style="273" hidden="1"/>
    <col min="14086" max="14093" width="7.75" style="273" hidden="1"/>
    <col min="14094" max="14097" width="7.625" style="273" hidden="1"/>
    <col min="14098" max="14099" width="6.75" style="273" hidden="1"/>
    <col min="14100" max="14100" width="6.375" style="273" hidden="1"/>
    <col min="14101" max="14101" width="6.75" style="273" hidden="1"/>
    <col min="14102" max="14102" width="5" style="273" hidden="1"/>
    <col min="14103" max="14103" width="5.625" style="273" hidden="1"/>
    <col min="14104" max="14104" width="6" style="273" hidden="1"/>
    <col min="14105" max="14336" width="9" style="273" hidden="1"/>
    <col min="14337" max="14337" width="6" style="273" hidden="1"/>
    <col min="14338" max="14338" width="6.125" style="273" hidden="1"/>
    <col min="14339" max="14339" width="6.75" style="273" hidden="1"/>
    <col min="14340" max="14340" width="5.625" style="273" hidden="1"/>
    <col min="14341" max="14341" width="13.625" style="273" hidden="1"/>
    <col min="14342" max="14349" width="7.75" style="273" hidden="1"/>
    <col min="14350" max="14353" width="7.625" style="273" hidden="1"/>
    <col min="14354" max="14355" width="6.75" style="273" hidden="1"/>
    <col min="14356" max="14356" width="6.375" style="273" hidden="1"/>
    <col min="14357" max="14357" width="6.75" style="273" hidden="1"/>
    <col min="14358" max="14358" width="5" style="273" hidden="1"/>
    <col min="14359" max="14359" width="5.625" style="273" hidden="1"/>
    <col min="14360" max="14360" width="6" style="273" hidden="1"/>
    <col min="14361" max="14592" width="9" style="273" hidden="1"/>
    <col min="14593" max="14593" width="6" style="273" hidden="1"/>
    <col min="14594" max="14594" width="6.125" style="273" hidden="1"/>
    <col min="14595" max="14595" width="6.75" style="273" hidden="1"/>
    <col min="14596" max="14596" width="5.625" style="273" hidden="1"/>
    <col min="14597" max="14597" width="13.625" style="273" hidden="1"/>
    <col min="14598" max="14605" width="7.75" style="273" hidden="1"/>
    <col min="14606" max="14609" width="7.625" style="273" hidden="1"/>
    <col min="14610" max="14611" width="6.75" style="273" hidden="1"/>
    <col min="14612" max="14612" width="6.375" style="273" hidden="1"/>
    <col min="14613" max="14613" width="6.75" style="273" hidden="1"/>
    <col min="14614" max="14614" width="5" style="273" hidden="1"/>
    <col min="14615" max="14615" width="5.625" style="273" hidden="1"/>
    <col min="14616" max="14616" width="6" style="273" hidden="1"/>
    <col min="14617" max="14848" width="9" style="273" hidden="1"/>
    <col min="14849" max="14849" width="6" style="273" hidden="1"/>
    <col min="14850" max="14850" width="6.125" style="273" hidden="1"/>
    <col min="14851" max="14851" width="6.75" style="273" hidden="1"/>
    <col min="14852" max="14852" width="5.625" style="273" hidden="1"/>
    <col min="14853" max="14853" width="13.625" style="273" hidden="1"/>
    <col min="14854" max="14861" width="7.75" style="273" hidden="1"/>
    <col min="14862" max="14865" width="7.625" style="273" hidden="1"/>
    <col min="14866" max="14867" width="6.75" style="273" hidden="1"/>
    <col min="14868" max="14868" width="6.375" style="273" hidden="1"/>
    <col min="14869" max="14869" width="6.75" style="273" hidden="1"/>
    <col min="14870" max="14870" width="5" style="273" hidden="1"/>
    <col min="14871" max="14871" width="5.625" style="273" hidden="1"/>
    <col min="14872" max="14872" width="6" style="273" hidden="1"/>
    <col min="14873" max="15104" width="9" style="273" hidden="1"/>
    <col min="15105" max="15105" width="6" style="273" hidden="1"/>
    <col min="15106" max="15106" width="6.125" style="273" hidden="1"/>
    <col min="15107" max="15107" width="6.75" style="273" hidden="1"/>
    <col min="15108" max="15108" width="5.625" style="273" hidden="1"/>
    <col min="15109" max="15109" width="13.625" style="273" hidden="1"/>
    <col min="15110" max="15117" width="7.75" style="273" hidden="1"/>
    <col min="15118" max="15121" width="7.625" style="273" hidden="1"/>
    <col min="15122" max="15123" width="6.75" style="273" hidden="1"/>
    <col min="15124" max="15124" width="6.375" style="273" hidden="1"/>
    <col min="15125" max="15125" width="6.75" style="273" hidden="1"/>
    <col min="15126" max="15126" width="5" style="273" hidden="1"/>
    <col min="15127" max="15127" width="5.625" style="273" hidden="1"/>
    <col min="15128" max="15128" width="6" style="273" hidden="1"/>
    <col min="15129" max="15360" width="9" style="273" hidden="1"/>
    <col min="15361" max="15361" width="6" style="273" hidden="1"/>
    <col min="15362" max="15362" width="6.125" style="273" hidden="1"/>
    <col min="15363" max="15363" width="6.75" style="273" hidden="1"/>
    <col min="15364" max="15364" width="5.625" style="273" hidden="1"/>
    <col min="15365" max="15365" width="13.625" style="273" hidden="1"/>
    <col min="15366" max="15373" width="7.75" style="273" hidden="1"/>
    <col min="15374" max="15377" width="7.625" style="273" hidden="1"/>
    <col min="15378" max="15379" width="6.75" style="273" hidden="1"/>
    <col min="15380" max="15380" width="6.375" style="273" hidden="1"/>
    <col min="15381" max="15381" width="6.75" style="273" hidden="1"/>
    <col min="15382" max="15382" width="5" style="273" hidden="1"/>
    <col min="15383" max="15383" width="5.625" style="273" hidden="1"/>
    <col min="15384" max="15384" width="6" style="273" hidden="1"/>
    <col min="15385" max="15616" width="9" style="273" hidden="1"/>
    <col min="15617" max="15617" width="6" style="273" hidden="1"/>
    <col min="15618" max="15618" width="6.125" style="273" hidden="1"/>
    <col min="15619" max="15619" width="6.75" style="273" hidden="1"/>
    <col min="15620" max="15620" width="5.625" style="273" hidden="1"/>
    <col min="15621" max="15621" width="13.625" style="273" hidden="1"/>
    <col min="15622" max="15629" width="7.75" style="273" hidden="1"/>
    <col min="15630" max="15633" width="7.625" style="273" hidden="1"/>
    <col min="15634" max="15635" width="6.75" style="273" hidden="1"/>
    <col min="15636" max="15636" width="6.375" style="273" hidden="1"/>
    <col min="15637" max="15637" width="6.75" style="273" hidden="1"/>
    <col min="15638" max="15638" width="5" style="273" hidden="1"/>
    <col min="15639" max="15639" width="5.625" style="273" hidden="1"/>
    <col min="15640" max="15640" width="6" style="273" hidden="1"/>
    <col min="15641" max="15872" width="9" style="273" hidden="1"/>
    <col min="15873" max="15873" width="6" style="273" hidden="1"/>
    <col min="15874" max="15874" width="6.125" style="273" hidden="1"/>
    <col min="15875" max="15875" width="6.75" style="273" hidden="1"/>
    <col min="15876" max="15876" width="5.625" style="273" hidden="1"/>
    <col min="15877" max="15877" width="13.625" style="273" hidden="1"/>
    <col min="15878" max="15885" width="7.75" style="273" hidden="1"/>
    <col min="15886" max="15889" width="7.625" style="273" hidden="1"/>
    <col min="15890" max="15891" width="6.75" style="273" hidden="1"/>
    <col min="15892" max="15892" width="6.375" style="273" hidden="1"/>
    <col min="15893" max="15893" width="6.75" style="273" hidden="1"/>
    <col min="15894" max="15894" width="5" style="273" hidden="1"/>
    <col min="15895" max="15895" width="5.625" style="273" hidden="1"/>
    <col min="15896" max="15896" width="6" style="273" hidden="1"/>
    <col min="15897" max="16128" width="9" style="273" hidden="1"/>
    <col min="16129" max="16129" width="6" style="273" hidden="1"/>
    <col min="16130" max="16130" width="6.125" style="273" hidden="1"/>
    <col min="16131" max="16131" width="6.75" style="273" hidden="1"/>
    <col min="16132" max="16132" width="5.625" style="273" hidden="1"/>
    <col min="16133" max="16133" width="13.625" style="273" hidden="1"/>
    <col min="16134" max="16141" width="7.75" style="273" hidden="1"/>
    <col min="16142" max="16145" width="7.625" style="273" hidden="1"/>
    <col min="16146" max="16147" width="6.75" style="273" hidden="1"/>
    <col min="16148" max="16148" width="6.375" style="273" hidden="1"/>
    <col min="16149" max="16149" width="6.75" style="273" hidden="1"/>
    <col min="16150" max="16150" width="5" style="273" hidden="1"/>
    <col min="16151" max="16151" width="5.625" style="273" hidden="1"/>
    <col min="16152" max="16152" width="6" style="273" hidden="1"/>
    <col min="16153" max="16384" width="9" style="273" hidden="1"/>
  </cols>
  <sheetData>
    <row r="1" spans="1:24" ht="32.25" customHeight="1">
      <c r="A1" s="271" t="s">
        <v>230</v>
      </c>
      <c r="B1" s="272"/>
      <c r="C1" s="272"/>
      <c r="D1" s="272"/>
      <c r="E1" s="272"/>
      <c r="F1" s="272"/>
      <c r="G1" s="272"/>
      <c r="H1" s="272"/>
      <c r="I1" s="272"/>
      <c r="J1" s="272"/>
      <c r="K1" s="272"/>
      <c r="L1" s="272"/>
      <c r="M1" s="272"/>
      <c r="N1" s="272"/>
      <c r="O1" s="272"/>
      <c r="P1" s="272"/>
      <c r="Q1" s="272"/>
      <c r="R1" s="272"/>
      <c r="S1" s="272"/>
      <c r="T1" s="272"/>
      <c r="U1" s="272"/>
      <c r="V1" s="272"/>
      <c r="W1" s="272"/>
      <c r="X1" s="272"/>
    </row>
    <row r="2" spans="1:24" ht="37.5" customHeight="1">
      <c r="A2" s="274"/>
      <c r="B2" s="272"/>
      <c r="C2" s="272"/>
      <c r="D2" s="272"/>
      <c r="E2" s="272"/>
      <c r="F2" s="272"/>
      <c r="G2" s="272"/>
      <c r="H2" s="272"/>
      <c r="I2" s="272"/>
      <c r="J2" s="272"/>
      <c r="K2" s="272"/>
      <c r="L2" s="272"/>
      <c r="M2" s="272"/>
      <c r="N2" s="272"/>
      <c r="O2" s="272"/>
      <c r="P2" s="272"/>
      <c r="Q2" s="272"/>
      <c r="R2" s="272"/>
      <c r="S2" s="272"/>
      <c r="T2" s="272"/>
      <c r="U2" s="912"/>
      <c r="V2" s="912"/>
      <c r="W2" s="912"/>
      <c r="X2" s="912"/>
    </row>
    <row r="3" spans="1:24" ht="46.5" customHeight="1">
      <c r="A3" s="913" t="s">
        <v>115</v>
      </c>
      <c r="B3" s="913"/>
      <c r="C3" s="913"/>
      <c r="D3" s="913"/>
      <c r="E3" s="913"/>
      <c r="F3" s="913"/>
      <c r="G3" s="913"/>
      <c r="H3" s="913"/>
      <c r="I3" s="913"/>
      <c r="J3" s="913"/>
      <c r="K3" s="913"/>
      <c r="L3" s="913"/>
      <c r="M3" s="913"/>
      <c r="N3" s="913"/>
      <c r="O3" s="913"/>
      <c r="P3" s="913"/>
      <c r="Q3" s="913"/>
      <c r="R3" s="913"/>
      <c r="S3" s="913"/>
      <c r="T3" s="913"/>
      <c r="U3" s="913"/>
      <c r="V3" s="913"/>
      <c r="W3" s="913"/>
      <c r="X3" s="913"/>
    </row>
    <row r="4" spans="1:24" ht="30" customHeight="1">
      <c r="A4" s="275"/>
      <c r="B4" s="275"/>
      <c r="C4" s="275"/>
      <c r="D4" s="275"/>
      <c r="E4" s="275"/>
      <c r="F4" s="275"/>
      <c r="G4" s="275"/>
      <c r="H4" s="275"/>
      <c r="I4" s="275"/>
      <c r="J4" s="275"/>
      <c r="K4" s="275"/>
      <c r="L4" s="275"/>
      <c r="M4" s="275"/>
      <c r="N4" s="275"/>
      <c r="O4" s="275"/>
      <c r="P4" s="275"/>
      <c r="Q4" s="275"/>
      <c r="R4" s="275"/>
      <c r="S4" s="275"/>
      <c r="T4" s="275"/>
      <c r="U4" s="275"/>
      <c r="V4" s="275"/>
      <c r="W4" s="275"/>
      <c r="X4" s="275"/>
    </row>
    <row r="5" spans="1:24" ht="30" customHeight="1">
      <c r="A5" s="275"/>
      <c r="B5" s="275"/>
      <c r="C5" s="275"/>
      <c r="D5" s="275"/>
      <c r="E5" s="275"/>
      <c r="F5" s="275"/>
      <c r="G5" s="275"/>
      <c r="H5" s="275"/>
      <c r="I5" s="275"/>
      <c r="J5" s="275"/>
      <c r="K5" s="275"/>
      <c r="L5" s="275"/>
      <c r="M5" s="275"/>
      <c r="N5" s="275"/>
      <c r="O5" s="275"/>
      <c r="P5" s="275"/>
      <c r="Q5" s="275"/>
      <c r="R5" s="275"/>
      <c r="S5" s="275"/>
      <c r="T5" s="275"/>
      <c r="U5" s="275"/>
      <c r="V5" s="275"/>
      <c r="W5" s="275"/>
      <c r="X5" s="275"/>
    </row>
    <row r="6" spans="1:24" s="278" customFormat="1" ht="30" customHeight="1">
      <c r="A6" s="271"/>
      <c r="B6" s="271"/>
      <c r="C6" s="271"/>
      <c r="D6" s="271"/>
      <c r="E6" s="271"/>
      <c r="F6" s="271"/>
      <c r="G6" s="271"/>
      <c r="H6" s="271"/>
      <c r="I6" s="271"/>
      <c r="J6" s="271"/>
      <c r="K6" s="271"/>
      <c r="L6" s="271"/>
      <c r="M6" s="271"/>
      <c r="N6" s="271"/>
      <c r="O6" s="271"/>
      <c r="P6" s="276"/>
      <c r="Q6" s="276"/>
      <c r="R6" s="276" t="s">
        <v>116</v>
      </c>
      <c r="S6" s="314" t="str">
        <f>IF('様式第１号　総括表'!T5="","",'様式第１号　総括表'!T5)</f>
        <v/>
      </c>
      <c r="T6" s="277" t="s">
        <v>3</v>
      </c>
      <c r="U6" s="314" t="str">
        <f>IF('様式第１号　総括表'!W5="","",'様式第１号　総括表'!W5)</f>
        <v/>
      </c>
      <c r="V6" s="277" t="s">
        <v>91</v>
      </c>
      <c r="W6" s="314" t="str">
        <f>IF('様式第１号　総括表'!Z5="","",'様式第１号　総括表'!Z5)</f>
        <v/>
      </c>
      <c r="X6" s="277" t="s">
        <v>92</v>
      </c>
    </row>
    <row r="7" spans="1:24" s="278" customFormat="1" ht="30" customHeight="1">
      <c r="A7" s="271"/>
      <c r="B7" s="271"/>
      <c r="C7" s="271"/>
      <c r="D7" s="271"/>
      <c r="E7" s="271"/>
      <c r="F7" s="271"/>
      <c r="G7" s="271"/>
      <c r="H7" s="271"/>
      <c r="I7" s="271"/>
      <c r="J7" s="271"/>
      <c r="K7" s="271"/>
      <c r="L7" s="271"/>
      <c r="M7" s="271"/>
      <c r="N7" s="271"/>
      <c r="O7" s="271"/>
      <c r="P7" s="276"/>
      <c r="Q7" s="276"/>
      <c r="R7" s="276"/>
      <c r="S7" s="276"/>
      <c r="T7" s="276"/>
      <c r="U7" s="276"/>
      <c r="V7" s="276"/>
      <c r="W7" s="276"/>
      <c r="X7" s="276"/>
    </row>
    <row r="8" spans="1:24" s="278" customFormat="1" ht="30" customHeight="1">
      <c r="A8" s="271"/>
      <c r="B8" s="271"/>
      <c r="C8" s="271"/>
      <c r="D8" s="271"/>
      <c r="E8" s="271"/>
      <c r="F8" s="271"/>
      <c r="G8" s="271"/>
      <c r="H8" s="271"/>
      <c r="I8" s="271"/>
      <c r="J8" s="271"/>
      <c r="K8" s="271"/>
      <c r="L8" s="271"/>
      <c r="M8" s="271"/>
      <c r="N8" s="271"/>
      <c r="O8" s="271"/>
      <c r="P8" s="276"/>
      <c r="Q8" s="276"/>
      <c r="R8" s="276"/>
      <c r="S8" s="276"/>
      <c r="T8" s="276"/>
      <c r="U8" s="276"/>
      <c r="V8" s="276"/>
      <c r="W8" s="276"/>
      <c r="X8" s="276"/>
    </row>
    <row r="9" spans="1:24" s="278" customFormat="1" ht="30" customHeight="1">
      <c r="A9" s="271" t="s">
        <v>117</v>
      </c>
      <c r="B9" s="271"/>
      <c r="C9" s="271"/>
      <c r="D9" s="271"/>
      <c r="E9" s="271"/>
      <c r="F9" s="271"/>
      <c r="G9" s="271"/>
      <c r="H9" s="271"/>
      <c r="I9" s="271"/>
      <c r="J9" s="271"/>
      <c r="K9" s="271"/>
      <c r="L9" s="271"/>
      <c r="M9" s="271"/>
      <c r="N9" s="271"/>
      <c r="O9" s="271"/>
      <c r="P9" s="271"/>
      <c r="Q9" s="271"/>
      <c r="R9" s="271"/>
      <c r="S9" s="271"/>
      <c r="T9" s="271"/>
      <c r="U9" s="271"/>
      <c r="V9" s="271"/>
      <c r="W9" s="271"/>
      <c r="X9" s="271"/>
    </row>
    <row r="10" spans="1:24" s="278" customFormat="1" ht="24.75" customHeight="1">
      <c r="A10" s="271"/>
      <c r="B10" s="271"/>
      <c r="C10" s="271"/>
      <c r="D10" s="271"/>
      <c r="E10" s="271"/>
      <c r="F10" s="271"/>
      <c r="G10" s="271"/>
      <c r="H10" s="271"/>
      <c r="I10" s="271"/>
      <c r="J10" s="271"/>
      <c r="K10" s="271"/>
      <c r="L10" s="271"/>
      <c r="M10" s="271"/>
      <c r="N10" s="271"/>
      <c r="O10" s="271"/>
      <c r="P10" s="271"/>
      <c r="Q10" s="271"/>
      <c r="R10" s="271"/>
      <c r="S10" s="271"/>
      <c r="T10" s="271"/>
      <c r="U10" s="271"/>
      <c r="V10" s="271"/>
      <c r="W10" s="271"/>
      <c r="X10" s="271"/>
    </row>
    <row r="11" spans="1:24" s="278" customFormat="1" ht="39" customHeight="1">
      <c r="A11" s="271"/>
      <c r="B11" s="271"/>
      <c r="C11" s="271"/>
      <c r="D11" s="271"/>
      <c r="E11" s="271"/>
      <c r="F11" s="271"/>
      <c r="G11" s="271"/>
      <c r="H11" s="271"/>
      <c r="I11" s="271"/>
      <c r="J11" s="271"/>
      <c r="K11" s="271" t="s">
        <v>93</v>
      </c>
      <c r="L11" s="271"/>
      <c r="M11" s="271"/>
      <c r="N11" s="271"/>
      <c r="O11" s="271"/>
      <c r="P11" s="271"/>
      <c r="Q11" s="271"/>
      <c r="R11" s="271"/>
      <c r="S11" s="271"/>
      <c r="T11" s="271"/>
      <c r="U11" s="271"/>
      <c r="V11" s="271"/>
      <c r="W11" s="271"/>
      <c r="X11" s="271"/>
    </row>
    <row r="12" spans="1:24" s="278" customFormat="1" ht="45" customHeight="1">
      <c r="A12" s="271"/>
      <c r="B12" s="271"/>
      <c r="C12" s="271"/>
      <c r="D12" s="271"/>
      <c r="E12" s="271"/>
      <c r="F12" s="271"/>
      <c r="G12" s="271"/>
      <c r="H12" s="271"/>
      <c r="I12" s="271"/>
      <c r="J12" s="271"/>
      <c r="K12" s="279" t="s">
        <v>94</v>
      </c>
      <c r="L12" s="315" t="str">
        <f>IF('様式第１号　総括表'!H13="","",'様式第１号　総括表'!H13)</f>
        <v/>
      </c>
      <c r="M12" s="280" t="s">
        <v>95</v>
      </c>
      <c r="N12" s="914" t="str">
        <f>IF('様式第１号　総括表'!K13="","",'様式第１号　総括表'!K13)</f>
        <v/>
      </c>
      <c r="O12" s="915"/>
      <c r="P12" s="271"/>
      <c r="Q12" s="271"/>
      <c r="R12" s="271"/>
      <c r="S12" s="271"/>
      <c r="T12" s="271"/>
      <c r="U12" s="271"/>
      <c r="V12" s="271"/>
      <c r="W12" s="271"/>
      <c r="X12" s="271"/>
    </row>
    <row r="13" spans="1:24" s="278" customFormat="1" ht="60" customHeight="1">
      <c r="A13" s="271"/>
      <c r="B13" s="271"/>
      <c r="C13" s="271"/>
      <c r="D13" s="271"/>
      <c r="E13" s="271"/>
      <c r="F13" s="271"/>
      <c r="G13" s="271"/>
      <c r="H13" s="271"/>
      <c r="I13" s="271"/>
      <c r="J13" s="271"/>
      <c r="K13" s="916" t="str">
        <f>IF('様式第１号　総括表'!E14="","",'様式第１号　総括表'!E14)</f>
        <v/>
      </c>
      <c r="L13" s="917"/>
      <c r="M13" s="917"/>
      <c r="N13" s="917"/>
      <c r="O13" s="917"/>
      <c r="P13" s="917"/>
      <c r="Q13" s="917"/>
      <c r="R13" s="917"/>
      <c r="S13" s="917"/>
      <c r="T13" s="917"/>
      <c r="U13" s="917"/>
      <c r="V13" s="917"/>
      <c r="W13" s="917"/>
      <c r="X13" s="917"/>
    </row>
    <row r="14" spans="1:24" s="278" customFormat="1" ht="69" customHeight="1">
      <c r="A14" s="271"/>
      <c r="B14" s="271"/>
      <c r="C14" s="271"/>
      <c r="D14" s="271"/>
      <c r="E14" s="271"/>
      <c r="F14" s="271"/>
      <c r="G14" s="271"/>
      <c r="H14" s="271"/>
      <c r="I14" s="271"/>
      <c r="J14" s="271"/>
      <c r="K14" s="271" t="s">
        <v>42</v>
      </c>
      <c r="L14" s="271"/>
      <c r="M14" s="271"/>
      <c r="N14" s="271"/>
      <c r="O14" s="271"/>
      <c r="P14" s="918" t="str">
        <f>IF('様式第１号　総括表'!E11="","",'様式第１号　総括表'!E11)</f>
        <v/>
      </c>
      <c r="Q14" s="919"/>
      <c r="R14" s="919"/>
      <c r="S14" s="919"/>
      <c r="T14" s="919"/>
      <c r="U14" s="919"/>
      <c r="V14" s="919"/>
      <c r="W14" s="919"/>
      <c r="X14" s="919"/>
    </row>
    <row r="15" spans="1:24" s="278" customFormat="1" ht="69" customHeight="1">
      <c r="A15" s="271"/>
      <c r="B15" s="271"/>
      <c r="C15" s="271"/>
      <c r="D15" s="271"/>
      <c r="E15" s="271"/>
      <c r="F15" s="271"/>
      <c r="G15" s="271"/>
      <c r="H15" s="271"/>
      <c r="I15" s="271"/>
      <c r="J15" s="271"/>
      <c r="K15" s="271" t="s">
        <v>96</v>
      </c>
      <c r="L15" s="271"/>
      <c r="M15" s="271"/>
      <c r="N15" s="271"/>
      <c r="O15" s="271"/>
      <c r="P15" s="920" t="str">
        <f>IF('様式第１号　総括表'!U12="","",'様式第１号　総括表'!M12&amp;"　"&amp;'様式第１号　総括表'!U12)</f>
        <v/>
      </c>
      <c r="Q15" s="920"/>
      <c r="R15" s="920"/>
      <c r="S15" s="920"/>
      <c r="T15" s="920"/>
      <c r="U15" s="920"/>
      <c r="V15" s="920"/>
      <c r="W15" s="920"/>
      <c r="X15" s="920"/>
    </row>
    <row r="16" spans="1:24" s="278" customFormat="1" ht="16.5" customHeight="1">
      <c r="A16" s="271"/>
      <c r="B16" s="271"/>
      <c r="C16" s="271"/>
      <c r="D16" s="271"/>
      <c r="E16" s="271"/>
      <c r="F16" s="271"/>
      <c r="G16" s="271"/>
      <c r="H16" s="271"/>
      <c r="I16" s="271"/>
      <c r="J16" s="271"/>
      <c r="K16" s="271"/>
      <c r="L16" s="271"/>
      <c r="M16" s="271"/>
      <c r="N16" s="271"/>
      <c r="O16" s="281"/>
      <c r="P16" s="281"/>
      <c r="Q16" s="281"/>
      <c r="R16" s="281"/>
      <c r="S16" s="281"/>
      <c r="T16" s="281"/>
      <c r="U16" s="281"/>
      <c r="V16" s="281"/>
      <c r="W16" s="281"/>
      <c r="X16" s="271"/>
    </row>
    <row r="17" spans="1:28" s="278" customFormat="1" ht="15" customHeight="1">
      <c r="A17" s="271"/>
      <c r="B17" s="271"/>
      <c r="C17" s="271"/>
      <c r="D17" s="271"/>
      <c r="E17" s="271"/>
      <c r="F17" s="271"/>
      <c r="G17" s="271"/>
      <c r="H17" s="271"/>
      <c r="I17" s="271"/>
      <c r="J17" s="271"/>
      <c r="K17" s="271"/>
      <c r="L17" s="271"/>
      <c r="M17" s="271"/>
      <c r="N17" s="271"/>
      <c r="O17" s="271"/>
      <c r="P17" s="271"/>
      <c r="Q17" s="281"/>
      <c r="R17" s="281"/>
      <c r="S17" s="281"/>
      <c r="T17" s="281"/>
      <c r="U17" s="281"/>
      <c r="V17" s="281"/>
      <c r="W17" s="281"/>
      <c r="X17" s="271"/>
    </row>
    <row r="18" spans="1:28" s="278" customFormat="1" ht="81.75" customHeight="1">
      <c r="A18" s="921" t="s">
        <v>307</v>
      </c>
      <c r="B18" s="922"/>
      <c r="C18" s="922"/>
      <c r="D18" s="922"/>
      <c r="E18" s="922"/>
      <c r="F18" s="922"/>
      <c r="G18" s="922"/>
      <c r="H18" s="922"/>
      <c r="I18" s="922"/>
      <c r="J18" s="922"/>
      <c r="K18" s="922"/>
      <c r="L18" s="922"/>
      <c r="M18" s="922"/>
      <c r="N18" s="922"/>
      <c r="O18" s="922"/>
      <c r="P18" s="922"/>
      <c r="Q18" s="922"/>
      <c r="R18" s="922"/>
      <c r="S18" s="922"/>
      <c r="T18" s="922"/>
      <c r="U18" s="922"/>
      <c r="V18" s="922"/>
      <c r="W18" s="922"/>
      <c r="X18" s="922"/>
    </row>
    <row r="19" spans="1:28" s="278" customFormat="1" ht="12" customHeight="1">
      <c r="A19" s="271"/>
      <c r="B19" s="282"/>
      <c r="C19" s="282"/>
      <c r="D19" s="282"/>
      <c r="E19" s="282"/>
      <c r="F19" s="282"/>
      <c r="G19" s="282"/>
      <c r="H19" s="282"/>
      <c r="I19" s="282"/>
      <c r="J19" s="282"/>
      <c r="K19" s="282"/>
      <c r="L19" s="282"/>
      <c r="M19" s="282"/>
      <c r="N19" s="282"/>
      <c r="O19" s="282"/>
      <c r="P19" s="282"/>
      <c r="Q19" s="282"/>
      <c r="R19" s="282"/>
      <c r="S19" s="282"/>
      <c r="T19" s="282"/>
      <c r="U19" s="282"/>
      <c r="V19" s="282"/>
      <c r="W19" s="282"/>
      <c r="X19" s="282"/>
    </row>
    <row r="20" spans="1:28" s="278" customFormat="1" ht="39.950000000000003" customHeight="1" thickBot="1">
      <c r="A20" s="923" t="s">
        <v>97</v>
      </c>
      <c r="B20" s="923"/>
      <c r="C20" s="923"/>
      <c r="D20" s="923"/>
      <c r="E20" s="923"/>
      <c r="F20" s="923"/>
      <c r="G20" s="923"/>
      <c r="H20" s="923"/>
      <c r="I20" s="923"/>
      <c r="J20" s="923"/>
      <c r="K20" s="923"/>
      <c r="L20" s="923"/>
      <c r="M20" s="923"/>
      <c r="N20" s="923"/>
      <c r="O20" s="923"/>
      <c r="P20" s="923"/>
      <c r="Q20" s="923"/>
      <c r="R20" s="923"/>
      <c r="S20" s="923"/>
      <c r="T20" s="923"/>
      <c r="U20" s="923"/>
      <c r="V20" s="923"/>
      <c r="W20" s="923"/>
      <c r="X20" s="923"/>
    </row>
    <row r="21" spans="1:28" s="278" customFormat="1" ht="15.75" customHeight="1">
      <c r="A21" s="283"/>
      <c r="B21" s="284"/>
      <c r="C21" s="284"/>
      <c r="D21" s="284"/>
      <c r="E21" s="284"/>
      <c r="F21" s="284"/>
      <c r="G21" s="284"/>
      <c r="H21" s="284"/>
      <c r="I21" s="284"/>
      <c r="J21" s="284"/>
      <c r="K21" s="284"/>
      <c r="L21" s="284"/>
      <c r="M21" s="284"/>
      <c r="N21" s="284"/>
      <c r="O21" s="284"/>
      <c r="P21" s="284"/>
      <c r="Q21" s="284"/>
      <c r="R21" s="284"/>
      <c r="S21" s="284"/>
      <c r="T21" s="284"/>
      <c r="U21" s="284"/>
      <c r="V21" s="284"/>
      <c r="W21" s="284"/>
      <c r="X21" s="285"/>
    </row>
    <row r="22" spans="1:28" s="289" customFormat="1" ht="30.75" customHeight="1">
      <c r="A22" s="286"/>
      <c r="B22" s="287"/>
      <c r="C22" s="287"/>
      <c r="D22" s="287"/>
      <c r="E22" s="287"/>
      <c r="F22" s="287"/>
      <c r="G22" s="287"/>
      <c r="H22" s="287"/>
      <c r="I22" s="287"/>
      <c r="J22" s="287"/>
      <c r="K22" s="287"/>
      <c r="L22" s="287"/>
      <c r="M22" s="287"/>
      <c r="N22" s="287"/>
      <c r="O22" s="287"/>
      <c r="P22" s="287"/>
      <c r="Q22" s="287"/>
      <c r="R22" s="287"/>
      <c r="S22" s="287"/>
      <c r="T22" s="287"/>
      <c r="U22" s="287"/>
      <c r="V22" s="287"/>
      <c r="W22" s="287"/>
      <c r="X22" s="288"/>
    </row>
    <row r="23" spans="1:28" s="289" customFormat="1" ht="26.25" customHeight="1">
      <c r="A23" s="286"/>
      <c r="B23" s="287"/>
      <c r="C23" s="287"/>
      <c r="D23" s="287"/>
      <c r="E23" s="287"/>
      <c r="F23" s="287"/>
      <c r="G23" s="287"/>
      <c r="H23" s="287"/>
      <c r="I23" s="287"/>
      <c r="J23" s="287"/>
      <c r="K23" s="287"/>
      <c r="L23" s="287"/>
      <c r="M23" s="287"/>
      <c r="N23" s="287"/>
      <c r="O23" s="287"/>
      <c r="P23" s="287"/>
      <c r="Q23" s="287"/>
      <c r="R23" s="287"/>
      <c r="S23" s="287"/>
      <c r="T23" s="287"/>
      <c r="U23" s="287"/>
      <c r="V23" s="287"/>
      <c r="W23" s="287"/>
      <c r="X23" s="288"/>
    </row>
    <row r="24" spans="1:28" s="289" customFormat="1" ht="27.95" customHeight="1" thickBot="1">
      <c r="A24" s="286"/>
      <c r="B24" s="281" t="s">
        <v>98</v>
      </c>
      <c r="C24" s="287"/>
      <c r="D24" s="287"/>
      <c r="E24" s="287"/>
      <c r="F24" s="287"/>
      <c r="G24" s="287"/>
      <c r="H24" s="287"/>
      <c r="I24" s="287"/>
      <c r="J24" s="287"/>
      <c r="K24" s="287"/>
      <c r="L24" s="287"/>
      <c r="M24" s="287"/>
      <c r="N24" s="287"/>
      <c r="O24" s="287"/>
      <c r="P24" s="287"/>
      <c r="Q24" s="287"/>
      <c r="R24" s="287"/>
      <c r="S24" s="287"/>
      <c r="T24" s="287"/>
      <c r="U24" s="287"/>
      <c r="V24" s="287"/>
      <c r="W24" s="290"/>
      <c r="X24" s="288"/>
    </row>
    <row r="25" spans="1:28" s="289" customFormat="1" ht="36.75" customHeight="1">
      <c r="A25" s="286"/>
      <c r="B25" s="924" t="s">
        <v>99</v>
      </c>
      <c r="C25" s="925"/>
      <c r="D25" s="925"/>
      <c r="E25" s="926"/>
      <c r="F25" s="945"/>
      <c r="G25" s="942"/>
      <c r="H25" s="942"/>
      <c r="I25" s="942"/>
      <c r="J25" s="942"/>
      <c r="K25" s="199"/>
      <c r="L25" s="933" t="s">
        <v>100</v>
      </c>
      <c r="M25" s="933"/>
      <c r="N25" s="933"/>
      <c r="O25" s="942"/>
      <c r="P25" s="942"/>
      <c r="Q25" s="942"/>
      <c r="R25" s="942"/>
      <c r="S25" s="942"/>
      <c r="T25" s="199"/>
      <c r="U25" s="933" t="s">
        <v>101</v>
      </c>
      <c r="V25" s="934"/>
      <c r="W25" s="935"/>
      <c r="X25" s="288"/>
    </row>
    <row r="26" spans="1:28" s="289" customFormat="1" ht="36.75" customHeight="1">
      <c r="A26" s="286"/>
      <c r="B26" s="927"/>
      <c r="C26" s="928"/>
      <c r="D26" s="928"/>
      <c r="E26" s="929"/>
      <c r="F26" s="946"/>
      <c r="G26" s="943"/>
      <c r="H26" s="943"/>
      <c r="I26" s="943"/>
      <c r="J26" s="943"/>
      <c r="K26" s="200"/>
      <c r="L26" s="936" t="s">
        <v>102</v>
      </c>
      <c r="M26" s="936"/>
      <c r="N26" s="936"/>
      <c r="O26" s="943"/>
      <c r="P26" s="943"/>
      <c r="Q26" s="943"/>
      <c r="R26" s="943"/>
      <c r="S26" s="943"/>
      <c r="T26" s="200"/>
      <c r="U26" s="936" t="s">
        <v>103</v>
      </c>
      <c r="V26" s="937"/>
      <c r="W26" s="938"/>
      <c r="X26" s="288"/>
    </row>
    <row r="27" spans="1:28" s="289" customFormat="1" ht="36.75" customHeight="1" thickBot="1">
      <c r="A27" s="286"/>
      <c r="B27" s="930"/>
      <c r="C27" s="931"/>
      <c r="D27" s="931"/>
      <c r="E27" s="932"/>
      <c r="F27" s="947"/>
      <c r="G27" s="944"/>
      <c r="H27" s="944"/>
      <c r="I27" s="944"/>
      <c r="J27" s="944"/>
      <c r="K27" s="201"/>
      <c r="L27" s="939" t="s">
        <v>104</v>
      </c>
      <c r="M27" s="939"/>
      <c r="N27" s="939"/>
      <c r="O27" s="944"/>
      <c r="P27" s="944"/>
      <c r="Q27" s="944"/>
      <c r="R27" s="944"/>
      <c r="S27" s="944"/>
      <c r="T27" s="201"/>
      <c r="U27" s="939" t="s">
        <v>105</v>
      </c>
      <c r="V27" s="940"/>
      <c r="W27" s="941"/>
      <c r="X27" s="288"/>
    </row>
    <row r="28" spans="1:28" s="289" customFormat="1" ht="91.5" customHeight="1" thickBot="1">
      <c r="A28" s="286"/>
      <c r="B28" s="948" t="s">
        <v>106</v>
      </c>
      <c r="C28" s="928"/>
      <c r="D28" s="928"/>
      <c r="E28" s="949"/>
      <c r="F28" s="202"/>
      <c r="G28" s="203"/>
      <c r="H28" s="203"/>
      <c r="I28" s="204"/>
      <c r="J28" s="948" t="s">
        <v>107</v>
      </c>
      <c r="K28" s="928"/>
      <c r="L28" s="928"/>
      <c r="M28" s="929"/>
      <c r="N28" s="202"/>
      <c r="O28" s="203"/>
      <c r="P28" s="204"/>
      <c r="Q28" s="286"/>
      <c r="R28" s="291"/>
      <c r="S28" s="291"/>
      <c r="T28" s="291"/>
      <c r="U28" s="291"/>
      <c r="V28" s="292"/>
      <c r="W28" s="287"/>
      <c r="X28" s="288"/>
      <c r="AB28" s="289" t="s">
        <v>177</v>
      </c>
    </row>
    <row r="29" spans="1:28" s="289" customFormat="1" ht="91.5" customHeight="1" thickBot="1">
      <c r="A29" s="286"/>
      <c r="B29" s="950" t="s">
        <v>338</v>
      </c>
      <c r="C29" s="951"/>
      <c r="D29" s="951"/>
      <c r="E29" s="951"/>
      <c r="F29" s="205"/>
      <c r="G29" s="954" t="s">
        <v>175</v>
      </c>
      <c r="H29" s="954"/>
      <c r="I29" s="954"/>
      <c r="J29" s="954"/>
      <c r="K29" s="954"/>
      <c r="L29" s="205"/>
      <c r="M29" s="954" t="s">
        <v>176</v>
      </c>
      <c r="N29" s="954"/>
      <c r="O29" s="954"/>
      <c r="P29" s="955"/>
      <c r="Q29" s="293"/>
      <c r="R29" s="293"/>
      <c r="S29" s="293"/>
      <c r="T29" s="293"/>
      <c r="U29" s="293"/>
      <c r="V29" s="292"/>
      <c r="W29" s="292"/>
      <c r="X29" s="288"/>
    </row>
    <row r="30" spans="1:28" s="289" customFormat="1" ht="91.5" customHeight="1" thickBot="1">
      <c r="A30" s="286"/>
      <c r="B30" s="952" t="s">
        <v>339</v>
      </c>
      <c r="C30" s="940"/>
      <c r="D30" s="940"/>
      <c r="E30" s="953"/>
      <c r="F30" s="230"/>
      <c r="G30" s="206"/>
      <c r="H30" s="206"/>
      <c r="I30" s="206"/>
      <c r="J30" s="207"/>
      <c r="K30" s="206"/>
      <c r="L30" s="208"/>
      <c r="M30" s="291"/>
      <c r="N30" s="291"/>
      <c r="O30" s="291"/>
      <c r="P30" s="291"/>
      <c r="Q30" s="291"/>
      <c r="R30" s="291"/>
      <c r="S30" s="291"/>
      <c r="T30" s="291"/>
      <c r="U30" s="291"/>
      <c r="V30" s="287"/>
      <c r="W30" s="287"/>
      <c r="X30" s="288"/>
    </row>
    <row r="31" spans="1:28" s="289" customFormat="1" ht="91.5" customHeight="1" thickBot="1">
      <c r="A31" s="286"/>
      <c r="B31" s="956" t="s">
        <v>340</v>
      </c>
      <c r="C31" s="957"/>
      <c r="D31" s="957"/>
      <c r="E31" s="957"/>
      <c r="F31" s="957"/>
      <c r="G31" s="957"/>
      <c r="H31" s="957"/>
      <c r="I31" s="957"/>
      <c r="J31" s="958"/>
      <c r="K31" s="959"/>
      <c r="L31" s="959"/>
      <c r="M31" s="959"/>
      <c r="N31" s="959"/>
      <c r="O31" s="959"/>
      <c r="P31" s="959"/>
      <c r="Q31" s="959"/>
      <c r="R31" s="959"/>
      <c r="S31" s="959"/>
      <c r="T31" s="959"/>
      <c r="U31" s="959"/>
      <c r="V31" s="959"/>
      <c r="W31" s="960"/>
      <c r="X31" s="288"/>
    </row>
    <row r="32" spans="1:28" s="289" customFormat="1" ht="27" customHeight="1">
      <c r="A32" s="286"/>
      <c r="B32" s="292"/>
      <c r="C32" s="292"/>
      <c r="D32" s="292"/>
      <c r="E32" s="292"/>
      <c r="F32" s="287"/>
      <c r="G32" s="287"/>
      <c r="H32" s="287"/>
      <c r="I32" s="287"/>
      <c r="J32" s="294"/>
      <c r="K32" s="294"/>
      <c r="L32" s="294"/>
      <c r="M32" s="294"/>
      <c r="N32" s="292"/>
      <c r="O32" s="292"/>
      <c r="P32" s="292"/>
      <c r="Q32" s="293"/>
      <c r="R32" s="293"/>
      <c r="S32" s="287"/>
      <c r="T32" s="287"/>
      <c r="U32" s="287"/>
      <c r="V32" s="287"/>
      <c r="W32" s="287"/>
      <c r="X32" s="288"/>
    </row>
    <row r="33" spans="1:24" s="289" customFormat="1" ht="27.95" customHeight="1">
      <c r="A33" s="286"/>
      <c r="B33" s="295" t="s">
        <v>108</v>
      </c>
      <c r="C33" s="292"/>
      <c r="D33" s="292"/>
      <c r="E33" s="292"/>
      <c r="F33" s="292"/>
      <c r="G33" s="292"/>
      <c r="H33" s="292"/>
      <c r="I33" s="292"/>
      <c r="J33" s="292"/>
      <c r="K33" s="292"/>
      <c r="L33" s="292"/>
      <c r="M33" s="292"/>
      <c r="N33" s="292"/>
      <c r="O33" s="292"/>
      <c r="P33" s="296"/>
      <c r="Q33" s="296"/>
      <c r="R33" s="296"/>
      <c r="S33" s="296"/>
      <c r="T33" s="293"/>
      <c r="U33" s="293"/>
      <c r="V33" s="287"/>
      <c r="W33" s="287"/>
      <c r="X33" s="288"/>
    </row>
    <row r="34" spans="1:24" s="304" customFormat="1" ht="27.95" customHeight="1">
      <c r="A34" s="297"/>
      <c r="B34" s="298"/>
      <c r="C34" s="299" t="s">
        <v>109</v>
      </c>
      <c r="D34" s="300"/>
      <c r="E34" s="300"/>
      <c r="F34" s="300"/>
      <c r="G34" s="300"/>
      <c r="H34" s="300"/>
      <c r="I34" s="300"/>
      <c r="J34" s="300"/>
      <c r="K34" s="300"/>
      <c r="L34" s="300"/>
      <c r="M34" s="300"/>
      <c r="N34" s="300"/>
      <c r="O34" s="300"/>
      <c r="P34" s="301"/>
      <c r="Q34" s="301"/>
      <c r="R34" s="301"/>
      <c r="S34" s="301"/>
      <c r="T34" s="299"/>
      <c r="U34" s="299"/>
      <c r="V34" s="299"/>
      <c r="W34" s="302"/>
      <c r="X34" s="303"/>
    </row>
    <row r="35" spans="1:24" s="304" customFormat="1" ht="27.95" customHeight="1" thickBot="1">
      <c r="A35" s="297"/>
      <c r="B35" s="298"/>
      <c r="C35" s="299" t="s">
        <v>110</v>
      </c>
      <c r="D35" s="300"/>
      <c r="E35" s="300"/>
      <c r="F35" s="300"/>
      <c r="G35" s="300"/>
      <c r="H35" s="300"/>
      <c r="I35" s="300"/>
      <c r="J35" s="300"/>
      <c r="K35" s="300"/>
      <c r="L35" s="300"/>
      <c r="M35" s="300"/>
      <c r="N35" s="300"/>
      <c r="O35" s="300"/>
      <c r="P35" s="301"/>
      <c r="Q35" s="301"/>
      <c r="R35" s="301"/>
      <c r="S35" s="301"/>
      <c r="T35" s="299"/>
      <c r="U35" s="299"/>
      <c r="V35" s="299"/>
      <c r="W35" s="302"/>
      <c r="X35" s="303"/>
    </row>
    <row r="36" spans="1:24" s="289" customFormat="1" ht="73.5" customHeight="1" thickBot="1">
      <c r="A36" s="286"/>
      <c r="B36" s="961" t="s">
        <v>111</v>
      </c>
      <c r="C36" s="925"/>
      <c r="D36" s="925"/>
      <c r="E36" s="926"/>
      <c r="F36" s="962" t="s">
        <v>112</v>
      </c>
      <c r="G36" s="926"/>
      <c r="H36" s="305">
        <v>1</v>
      </c>
      <c r="I36" s="209"/>
      <c r="J36" s="209"/>
      <c r="K36" s="209"/>
      <c r="L36" s="306">
        <v>0</v>
      </c>
      <c r="M36" s="963"/>
      <c r="N36" s="939"/>
      <c r="O36" s="939"/>
      <c r="P36" s="287"/>
      <c r="Q36" s="287"/>
      <c r="R36" s="287"/>
      <c r="S36" s="287"/>
      <c r="T36" s="287"/>
      <c r="U36" s="287"/>
      <c r="V36" s="287"/>
      <c r="W36" s="287"/>
      <c r="X36" s="288"/>
    </row>
    <row r="37" spans="1:24" s="289" customFormat="1" ht="73.5" customHeight="1" thickBot="1">
      <c r="A37" s="286"/>
      <c r="B37" s="930"/>
      <c r="C37" s="931"/>
      <c r="D37" s="931"/>
      <c r="E37" s="932"/>
      <c r="F37" s="964" t="s">
        <v>113</v>
      </c>
      <c r="G37" s="965"/>
      <c r="H37" s="210"/>
      <c r="I37" s="211"/>
      <c r="J37" s="211"/>
      <c r="K37" s="211"/>
      <c r="L37" s="211"/>
      <c r="M37" s="206"/>
      <c r="N37" s="206"/>
      <c r="O37" s="307">
        <v>1</v>
      </c>
      <c r="P37" s="966" t="s">
        <v>114</v>
      </c>
      <c r="Q37" s="967"/>
      <c r="R37" s="967"/>
      <c r="S37" s="967"/>
      <c r="T37" s="967"/>
      <c r="U37" s="967"/>
      <c r="V37" s="967"/>
      <c r="W37" s="967"/>
      <c r="X37" s="288"/>
    </row>
    <row r="38" spans="1:24" s="289" customFormat="1" ht="27.75" customHeight="1" thickBot="1">
      <c r="A38" s="308"/>
      <c r="B38" s="309"/>
      <c r="C38" s="309"/>
      <c r="D38" s="309"/>
      <c r="E38" s="309"/>
      <c r="F38" s="309"/>
      <c r="G38" s="309"/>
      <c r="H38" s="309"/>
      <c r="I38" s="309"/>
      <c r="J38" s="309"/>
      <c r="K38" s="309"/>
      <c r="L38" s="309"/>
      <c r="M38" s="309"/>
      <c r="N38" s="309"/>
      <c r="O38" s="309"/>
      <c r="P38" s="309"/>
      <c r="Q38" s="309"/>
      <c r="R38" s="309"/>
      <c r="S38" s="309"/>
      <c r="T38" s="309"/>
      <c r="U38" s="309"/>
      <c r="V38" s="309"/>
      <c r="W38" s="309"/>
      <c r="X38" s="310"/>
    </row>
    <row r="39" spans="1:24" s="289" customFormat="1" ht="27.75" customHeight="1">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row>
    <row r="40" spans="1:24" s="289" customFormat="1" ht="39.950000000000003" customHeight="1">
      <c r="A40" s="311" t="s">
        <v>220</v>
      </c>
      <c r="B40" s="287"/>
      <c r="C40" s="287"/>
      <c r="D40" s="287"/>
      <c r="E40" s="287"/>
      <c r="F40" s="287"/>
      <c r="G40" s="287"/>
      <c r="H40" s="287"/>
      <c r="I40" s="287"/>
      <c r="J40" s="287"/>
      <c r="K40" s="287"/>
      <c r="L40" s="287"/>
      <c r="M40" s="287"/>
      <c r="N40" s="287"/>
      <c r="O40" s="287"/>
      <c r="P40" s="287"/>
      <c r="Q40" s="287"/>
      <c r="R40" s="287"/>
      <c r="S40" s="287"/>
      <c r="T40" s="287"/>
      <c r="U40" s="287"/>
      <c r="V40" s="287"/>
      <c r="W40" s="287"/>
      <c r="X40" s="287"/>
    </row>
    <row r="41" spans="1:24" s="289" customFormat="1" ht="30" customHeight="1">
      <c r="A41" s="291"/>
      <c r="B41" s="291"/>
      <c r="C41" s="291"/>
      <c r="D41" s="291"/>
      <c r="E41" s="291"/>
      <c r="F41" s="291"/>
      <c r="G41" s="291"/>
      <c r="H41" s="291"/>
      <c r="I41" s="291"/>
      <c r="J41" s="291"/>
      <c r="K41" s="291"/>
      <c r="L41" s="291"/>
      <c r="M41" s="291"/>
      <c r="N41" s="291"/>
      <c r="O41" s="291"/>
      <c r="P41" s="291"/>
      <c r="Q41" s="291"/>
      <c r="R41" s="291"/>
      <c r="S41" s="291"/>
      <c r="T41" s="291"/>
      <c r="U41" s="291"/>
      <c r="V41" s="291"/>
      <c r="W41" s="291"/>
      <c r="X41" s="291"/>
    </row>
    <row r="42" spans="1:24" s="289" customFormat="1" ht="30" hidden="1" customHeight="1">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row>
    <row r="43" spans="1:24" s="289" customFormat="1" ht="21" hidden="1">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row>
    <row r="44" spans="1:24" s="289" customFormat="1" ht="21" hidden="1">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row>
    <row r="45" spans="1:24" s="289" customFormat="1" ht="21" hidden="1">
      <c r="A45" s="312"/>
      <c r="B45" s="312"/>
      <c r="C45" s="312"/>
      <c r="D45" s="312"/>
      <c r="E45" s="312"/>
      <c r="F45" s="312"/>
      <c r="G45" s="312"/>
      <c r="H45" s="312"/>
      <c r="I45" s="312"/>
      <c r="J45" s="312"/>
      <c r="K45" s="312"/>
      <c r="L45" s="312"/>
      <c r="M45" s="312"/>
      <c r="N45" s="312"/>
      <c r="O45" s="312"/>
      <c r="P45" s="312"/>
      <c r="Q45" s="312"/>
      <c r="R45" s="312"/>
      <c r="S45" s="312"/>
      <c r="T45" s="312"/>
      <c r="U45" s="312"/>
      <c r="V45" s="312"/>
      <c r="W45" s="312"/>
      <c r="X45" s="312"/>
    </row>
    <row r="46" spans="1:24" s="289" customFormat="1" ht="21" hidden="1">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row>
  </sheetData>
  <sheetProtection algorithmName="SHA-512" hashValue="yVMO5oX2mwVZbyX6gFjc+/ispKoQsf5IXSP5g7eISNqJso7mmHKG+NJF2uRzcWBuMAWWapUqYipuzNMQwXvGjw==" saltValue="jbApYHdXmI5hqhLu2V/L3Q==" spinCount="100000" sheet="1" objects="1" scenarios="1" selectLockedCells="1"/>
  <mergeCells count="30">
    <mergeCell ref="B31:I31"/>
    <mergeCell ref="J31:W31"/>
    <mergeCell ref="B36:E37"/>
    <mergeCell ref="F36:G36"/>
    <mergeCell ref="M36:O36"/>
    <mergeCell ref="F37:G37"/>
    <mergeCell ref="P37:W37"/>
    <mergeCell ref="B28:E28"/>
    <mergeCell ref="J28:M28"/>
    <mergeCell ref="B29:E29"/>
    <mergeCell ref="B30:E30"/>
    <mergeCell ref="G29:K29"/>
    <mergeCell ref="M29:P29"/>
    <mergeCell ref="P15:X15"/>
    <mergeCell ref="A18:X18"/>
    <mergeCell ref="A20:X20"/>
    <mergeCell ref="B25:E27"/>
    <mergeCell ref="L25:N25"/>
    <mergeCell ref="U25:W25"/>
    <mergeCell ref="L26:N26"/>
    <mergeCell ref="U26:W26"/>
    <mergeCell ref="L27:N27"/>
    <mergeCell ref="U27:W27"/>
    <mergeCell ref="O25:S27"/>
    <mergeCell ref="F25:J27"/>
    <mergeCell ref="U2:X2"/>
    <mergeCell ref="A3:X3"/>
    <mergeCell ref="N12:O12"/>
    <mergeCell ref="K13:X13"/>
    <mergeCell ref="P14:X14"/>
  </mergeCells>
  <phoneticPr fontId="5"/>
  <conditionalFormatting sqref="K26:N27 F28:I28 N28:P28 F29:G29 F30:L30 J31:W31 H36:L36 H37:O37 F25 T25:W27 K25:O25 L29:M29 L12 N12 K13 P14 P15 S6 U6 W6">
    <cfRule type="containsBlanks" dxfId="0" priority="1">
      <formula>LEN(TRIM(F6))=0</formula>
    </cfRule>
  </conditionalFormatting>
  <dataValidations count="4">
    <dataValidation imeMode="disabled" allowBlank="1" showInputMessage="1" showErrorMessage="1" sqref="U6:U8 W6:W8 L12 F28:I28 N28:P28 F30:L30 H36:L36 H37:O37"/>
    <dataValidation imeMode="disabled" allowBlank="1" showInputMessage="1" showErrorMessage="1" sqref="N12:O12"/>
    <dataValidation imeMode="fullKatakana" allowBlank="1" showInputMessage="1" showErrorMessage="1" sqref="J31:W31"/>
    <dataValidation type="list" allowBlank="1" showInputMessage="1" showErrorMessage="1" sqref="K25:K27 T25:T27 F29 L29">
      <formula1>$AB$28:$AB$29</formula1>
    </dataValidation>
  </dataValidations>
  <printOptions horizontalCentered="1"/>
  <pageMargins left="0.86614173228346458" right="0.47244094488188981" top="0.39370078740157483" bottom="0.39370078740157483" header="0" footer="0"/>
  <pageSetup paperSize="9" scale="49" orientation="portrait" r:id="rId1"/>
  <headerFooter alignWithMargins="0">
    <oddHeader>&amp;R令和５年度　高齢者施設エネルギー価格高騰対策事業補助金（下半期）</oddHeader>
    <oddFooter>&amp;L令和５年度　高齢者施設エネルギー価格高騰対策事業補助金（下半期）</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S47"/>
  <sheetViews>
    <sheetView showGridLines="0" zoomScale="70" zoomScaleNormal="70" workbookViewId="0">
      <selection activeCell="K9" sqref="K9:M13"/>
    </sheetView>
  </sheetViews>
  <sheetFormatPr defaultColWidth="0" defaultRowHeight="13.5" zeroHeight="1"/>
  <cols>
    <col min="1" max="18" width="9" style="20" customWidth="1"/>
    <col min="19" max="19" width="9" customWidth="1"/>
    <col min="20" max="16384" width="9" hidden="1"/>
  </cols>
  <sheetData>
    <row r="1" spans="1:18" ht="18.75">
      <c r="A1" s="10" t="s">
        <v>221</v>
      </c>
      <c r="B1" s="11"/>
      <c r="C1" s="11"/>
      <c r="D1" s="11"/>
      <c r="E1" s="11"/>
      <c r="F1" s="11"/>
      <c r="G1" s="11"/>
      <c r="H1" s="11"/>
      <c r="I1" s="11"/>
      <c r="J1" s="11"/>
      <c r="K1" s="11"/>
      <c r="L1" s="11"/>
      <c r="M1" s="11"/>
      <c r="N1" s="11"/>
      <c r="O1" s="11"/>
      <c r="P1" s="11"/>
      <c r="Q1" s="11"/>
      <c r="R1" s="11"/>
    </row>
    <row r="2" spans="1:18" ht="18.75">
      <c r="A2" s="10"/>
      <c r="B2" s="11"/>
      <c r="C2" s="11"/>
      <c r="D2" s="11"/>
      <c r="E2" s="11"/>
      <c r="F2" s="11"/>
      <c r="G2" s="11"/>
      <c r="H2" s="11"/>
      <c r="I2" s="11"/>
      <c r="J2" s="11"/>
      <c r="K2" s="11"/>
      <c r="L2" s="11"/>
      <c r="M2" s="11"/>
      <c r="N2" s="11"/>
      <c r="O2" s="11"/>
      <c r="P2" s="11"/>
      <c r="Q2" s="11"/>
      <c r="R2" s="11"/>
    </row>
    <row r="3" spans="1:18">
      <c r="A3" s="11"/>
      <c r="B3" s="11"/>
      <c r="C3" s="11"/>
      <c r="D3" s="11"/>
      <c r="E3" s="11"/>
      <c r="F3" s="11"/>
      <c r="G3" s="11"/>
      <c r="H3" s="11"/>
      <c r="I3" s="11"/>
      <c r="J3" s="11"/>
      <c r="K3" s="11"/>
      <c r="L3" s="11"/>
      <c r="M3" s="11"/>
      <c r="N3" s="11"/>
      <c r="O3" s="11"/>
      <c r="P3" s="11"/>
      <c r="Q3" s="11"/>
      <c r="R3" s="11"/>
    </row>
    <row r="4" spans="1:18">
      <c r="A4" s="11"/>
      <c r="B4" s="11"/>
      <c r="C4" s="11"/>
      <c r="D4" s="11"/>
      <c r="E4" s="11"/>
      <c r="F4" s="11"/>
      <c r="G4" s="11"/>
      <c r="H4" s="11"/>
      <c r="I4" s="11"/>
      <c r="J4" s="11"/>
      <c r="K4" s="11"/>
      <c r="L4" s="11"/>
      <c r="M4" s="11"/>
      <c r="N4" s="11"/>
      <c r="O4" s="11"/>
      <c r="P4" s="11"/>
      <c r="Q4" s="11"/>
      <c r="R4" s="11"/>
    </row>
    <row r="5" spans="1:18">
      <c r="A5" s="11"/>
      <c r="B5" s="11"/>
      <c r="C5" s="11"/>
      <c r="D5" s="11"/>
      <c r="E5" s="11"/>
      <c r="F5" s="11"/>
      <c r="G5" s="11"/>
      <c r="H5" s="11"/>
      <c r="I5" s="11"/>
      <c r="J5" s="11"/>
      <c r="K5" s="11"/>
      <c r="L5" s="11"/>
      <c r="M5" s="11"/>
      <c r="N5" s="11"/>
      <c r="O5" s="11"/>
      <c r="P5" s="11"/>
      <c r="Q5" s="11"/>
      <c r="R5" s="11"/>
    </row>
    <row r="6" spans="1:18">
      <c r="A6" s="11" t="s">
        <v>28</v>
      </c>
      <c r="B6" s="11"/>
      <c r="C6" s="11"/>
      <c r="D6" s="11"/>
      <c r="E6" s="12" t="s">
        <v>342</v>
      </c>
      <c r="F6" s="11"/>
      <c r="G6" s="11"/>
      <c r="H6" s="11"/>
      <c r="I6" s="11"/>
      <c r="J6" s="12"/>
      <c r="K6" s="11"/>
      <c r="L6" s="11"/>
      <c r="M6" s="11"/>
      <c r="N6" s="11"/>
      <c r="O6" s="12"/>
      <c r="P6" s="11"/>
      <c r="Q6" s="11"/>
      <c r="R6" s="11"/>
    </row>
    <row r="7" spans="1:18">
      <c r="A7" s="11"/>
      <c r="B7" s="11"/>
      <c r="C7" s="11"/>
      <c r="D7" s="11"/>
      <c r="E7" s="12" t="s">
        <v>227</v>
      </c>
      <c r="F7" s="11"/>
      <c r="G7" s="11"/>
      <c r="H7" s="11"/>
      <c r="I7" s="11"/>
      <c r="J7" s="12"/>
      <c r="K7" s="11"/>
      <c r="L7" s="11"/>
      <c r="M7" s="11"/>
      <c r="N7" s="11"/>
      <c r="O7" s="12"/>
      <c r="P7" s="11"/>
      <c r="Q7" s="11"/>
      <c r="R7" s="11"/>
    </row>
    <row r="8" spans="1:18" ht="14.25" thickBot="1">
      <c r="A8" s="11"/>
      <c r="B8" s="11"/>
      <c r="C8" s="11"/>
      <c r="D8" s="11"/>
      <c r="E8" s="12"/>
      <c r="F8" s="11"/>
      <c r="G8" s="11"/>
      <c r="H8" s="11"/>
      <c r="I8" s="11"/>
      <c r="J8" s="12"/>
      <c r="K8" s="11"/>
      <c r="L8" s="11"/>
      <c r="M8" s="11"/>
      <c r="N8" s="11"/>
      <c r="O8" s="12"/>
      <c r="P8" s="11"/>
      <c r="Q8" s="11"/>
      <c r="R8" s="11"/>
    </row>
    <row r="9" spans="1:18">
      <c r="A9" s="11"/>
      <c r="B9" s="11"/>
      <c r="C9" s="11"/>
      <c r="D9" s="11"/>
      <c r="E9" s="12"/>
      <c r="F9" s="405" t="s">
        <v>222</v>
      </c>
      <c r="G9" s="405"/>
      <c r="H9" s="405"/>
      <c r="I9" s="11"/>
      <c r="J9" s="12"/>
      <c r="K9" s="397" t="s">
        <v>364</v>
      </c>
      <c r="L9" s="407"/>
      <c r="M9" s="408"/>
      <c r="N9" s="11"/>
      <c r="O9" s="12"/>
      <c r="P9" s="11"/>
      <c r="Q9" s="11"/>
      <c r="R9" s="11"/>
    </row>
    <row r="10" spans="1:18">
      <c r="A10" s="11"/>
      <c r="B10" s="11"/>
      <c r="C10" s="11"/>
      <c r="D10" s="11"/>
      <c r="E10" s="12"/>
      <c r="F10" s="405"/>
      <c r="G10" s="405"/>
      <c r="H10" s="405"/>
      <c r="I10" s="11"/>
      <c r="J10" s="12"/>
      <c r="K10" s="409"/>
      <c r="L10" s="396"/>
      <c r="M10" s="410"/>
      <c r="N10" s="11"/>
      <c r="O10" s="12"/>
      <c r="P10" s="11"/>
      <c r="Q10" s="11"/>
      <c r="R10" s="11"/>
    </row>
    <row r="11" spans="1:18">
      <c r="A11" s="11"/>
      <c r="B11" s="11"/>
      <c r="C11" s="11"/>
      <c r="D11" s="11"/>
      <c r="E11" s="12"/>
      <c r="F11" s="405"/>
      <c r="G11" s="405"/>
      <c r="H11" s="405"/>
      <c r="I11" s="11"/>
      <c r="J11" s="12"/>
      <c r="K11" s="409"/>
      <c r="L11" s="396"/>
      <c r="M11" s="410"/>
      <c r="N11" s="11"/>
      <c r="O11" s="12"/>
      <c r="P11" s="11"/>
      <c r="Q11" s="11"/>
      <c r="R11" s="11"/>
    </row>
    <row r="12" spans="1:18">
      <c r="A12" s="394" t="s">
        <v>299</v>
      </c>
      <c r="B12" s="394"/>
      <c r="C12" s="394"/>
      <c r="D12" s="11"/>
      <c r="E12" s="12"/>
      <c r="F12" s="405"/>
      <c r="G12" s="405"/>
      <c r="H12" s="405"/>
      <c r="I12" s="11"/>
      <c r="J12" s="12"/>
      <c r="K12" s="409"/>
      <c r="L12" s="396"/>
      <c r="M12" s="410"/>
      <c r="N12" s="11"/>
      <c r="O12" s="12"/>
      <c r="P12" s="11"/>
      <c r="Q12" s="11"/>
      <c r="R12" s="11"/>
    </row>
    <row r="13" spans="1:18" ht="14.25" thickBot="1">
      <c r="A13" s="394"/>
      <c r="B13" s="394"/>
      <c r="C13" s="394"/>
      <c r="D13" s="11"/>
      <c r="E13" s="12"/>
      <c r="F13" s="405"/>
      <c r="G13" s="405"/>
      <c r="H13" s="405"/>
      <c r="I13" s="11"/>
      <c r="J13" s="12"/>
      <c r="K13" s="411"/>
      <c r="L13" s="412"/>
      <c r="M13" s="413"/>
      <c r="N13" s="11"/>
      <c r="O13" s="12"/>
      <c r="P13" s="11"/>
      <c r="Q13" s="11"/>
      <c r="R13" s="11"/>
    </row>
    <row r="14" spans="1:18">
      <c r="A14" s="394"/>
      <c r="B14" s="394"/>
      <c r="C14" s="394"/>
      <c r="D14" s="11"/>
      <c r="E14" s="12"/>
      <c r="F14" s="11"/>
      <c r="G14" s="11"/>
      <c r="H14" s="11"/>
      <c r="I14" s="11"/>
      <c r="J14" s="12"/>
      <c r="K14" s="13"/>
      <c r="L14" s="13"/>
      <c r="M14" s="13"/>
      <c r="N14" s="11"/>
      <c r="O14" s="12"/>
      <c r="P14" s="11"/>
      <c r="Q14" s="11"/>
      <c r="R14" s="11"/>
    </row>
    <row r="15" spans="1:18">
      <c r="A15" s="394"/>
      <c r="B15" s="394"/>
      <c r="C15" s="394"/>
      <c r="D15" s="11"/>
      <c r="E15" s="12"/>
      <c r="F15" s="405" t="s">
        <v>223</v>
      </c>
      <c r="G15" s="405"/>
      <c r="H15" s="405"/>
      <c r="I15" s="11"/>
      <c r="J15" s="12"/>
      <c r="K15" s="416"/>
      <c r="L15" s="416"/>
      <c r="M15" s="13"/>
      <c r="N15" s="11"/>
      <c r="O15" s="12"/>
      <c r="P15" s="11"/>
      <c r="Q15" s="11"/>
      <c r="R15" s="11"/>
    </row>
    <row r="16" spans="1:18" ht="14.25" thickBot="1">
      <c r="A16" s="394"/>
      <c r="B16" s="394"/>
      <c r="C16" s="394"/>
      <c r="D16" s="11"/>
      <c r="E16" s="12"/>
      <c r="F16" s="405"/>
      <c r="G16" s="405"/>
      <c r="H16" s="405"/>
      <c r="I16" s="11"/>
      <c r="J16" s="12"/>
      <c r="K16" s="11" t="s">
        <v>28</v>
      </c>
      <c r="L16" s="11"/>
      <c r="M16" s="11"/>
      <c r="N16" s="11"/>
      <c r="O16" s="12"/>
      <c r="P16" s="11"/>
      <c r="Q16" s="11"/>
      <c r="R16" s="11"/>
    </row>
    <row r="17" spans="1:18" ht="13.5" customHeight="1">
      <c r="A17" s="11"/>
      <c r="B17" s="11"/>
      <c r="C17" s="11"/>
      <c r="D17" s="11"/>
      <c r="E17" s="12"/>
      <c r="F17" s="405"/>
      <c r="G17" s="405"/>
      <c r="H17" s="405"/>
      <c r="I17" s="11"/>
      <c r="J17" s="12"/>
      <c r="K17" s="414" t="s">
        <v>224</v>
      </c>
      <c r="L17" s="414"/>
      <c r="M17" s="414"/>
      <c r="N17" s="11"/>
      <c r="O17" s="12"/>
      <c r="P17" s="406" t="s">
        <v>225</v>
      </c>
      <c r="Q17" s="407"/>
      <c r="R17" s="408"/>
    </row>
    <row r="18" spans="1:18" ht="13.5" customHeight="1">
      <c r="A18" s="11"/>
      <c r="B18" s="11"/>
      <c r="C18" s="11"/>
      <c r="D18" s="11"/>
      <c r="E18" s="12"/>
      <c r="F18" s="405"/>
      <c r="G18" s="405"/>
      <c r="H18" s="405"/>
      <c r="I18" s="11"/>
      <c r="J18" s="12"/>
      <c r="K18" s="414"/>
      <c r="L18" s="414"/>
      <c r="M18" s="414"/>
      <c r="N18" s="11"/>
      <c r="O18" s="12"/>
      <c r="P18" s="409"/>
      <c r="Q18" s="396"/>
      <c r="R18" s="410"/>
    </row>
    <row r="19" spans="1:18" ht="13.5" customHeight="1">
      <c r="A19" s="11"/>
      <c r="B19" s="11"/>
      <c r="C19" s="11"/>
      <c r="D19" s="11"/>
      <c r="E19" s="12"/>
      <c r="F19" s="405"/>
      <c r="G19" s="405"/>
      <c r="H19" s="405"/>
      <c r="I19" s="11"/>
      <c r="J19" s="12"/>
      <c r="K19" s="414"/>
      <c r="L19" s="414"/>
      <c r="M19" s="414"/>
      <c r="N19" s="11"/>
      <c r="O19" s="12"/>
      <c r="P19" s="409"/>
      <c r="Q19" s="396"/>
      <c r="R19" s="410"/>
    </row>
    <row r="20" spans="1:18" ht="13.5" customHeight="1">
      <c r="A20" s="11"/>
      <c r="B20" s="11"/>
      <c r="C20" s="11"/>
      <c r="D20" s="11"/>
      <c r="E20" s="12"/>
      <c r="F20" s="11"/>
      <c r="G20" s="11"/>
      <c r="H20" s="11"/>
      <c r="I20" s="11"/>
      <c r="J20" s="12"/>
      <c r="K20" s="414"/>
      <c r="L20" s="414"/>
      <c r="M20" s="414"/>
      <c r="N20" s="11"/>
      <c r="O20" s="12"/>
      <c r="P20" s="409"/>
      <c r="Q20" s="396"/>
      <c r="R20" s="410"/>
    </row>
    <row r="21" spans="1:18" ht="13.5" customHeight="1" thickBot="1">
      <c r="A21" s="11"/>
      <c r="B21" s="11"/>
      <c r="C21" s="11"/>
      <c r="D21" s="11"/>
      <c r="E21" s="12"/>
      <c r="F21" s="11"/>
      <c r="G21" s="11"/>
      <c r="H21" s="11"/>
      <c r="I21" s="11"/>
      <c r="J21" s="12"/>
      <c r="K21" s="414"/>
      <c r="L21" s="414"/>
      <c r="M21" s="414"/>
      <c r="N21" s="11"/>
      <c r="O21" s="12"/>
      <c r="P21" s="411"/>
      <c r="Q21" s="412"/>
      <c r="R21" s="413"/>
    </row>
    <row r="22" spans="1:18">
      <c r="A22" s="11"/>
      <c r="B22" s="11"/>
      <c r="C22" s="11"/>
      <c r="D22" s="11"/>
      <c r="E22" s="12"/>
      <c r="F22" s="11"/>
      <c r="G22" s="11"/>
      <c r="H22" s="11"/>
      <c r="I22" s="11"/>
      <c r="J22" s="12"/>
      <c r="K22" s="11"/>
      <c r="L22" s="11"/>
      <c r="M22" s="11"/>
      <c r="N22" s="11"/>
      <c r="O22" s="12"/>
      <c r="P22" s="11"/>
      <c r="Q22" s="11"/>
      <c r="R22" s="11"/>
    </row>
    <row r="23" spans="1:18" ht="16.5" customHeight="1">
      <c r="A23" s="11"/>
      <c r="B23" s="11"/>
      <c r="C23" s="11"/>
      <c r="D23" s="11"/>
      <c r="E23" s="12"/>
      <c r="F23" s="11"/>
      <c r="G23" s="11"/>
      <c r="H23" s="11"/>
      <c r="I23" s="11"/>
      <c r="J23" s="12"/>
      <c r="K23" s="415" t="s">
        <v>335</v>
      </c>
      <c r="L23" s="415"/>
      <c r="M23" s="415"/>
      <c r="N23" s="11"/>
      <c r="O23" s="12"/>
      <c r="P23" s="11"/>
      <c r="Q23" s="11"/>
      <c r="R23" s="11"/>
    </row>
    <row r="24" spans="1:18" ht="16.5" customHeight="1" thickBot="1">
      <c r="A24" s="11"/>
      <c r="B24" s="11"/>
      <c r="C24" s="11"/>
      <c r="D24" s="11"/>
      <c r="E24" s="12"/>
      <c r="F24" s="11"/>
      <c r="G24" s="11"/>
      <c r="H24" s="11"/>
      <c r="I24" s="11"/>
      <c r="J24" s="12"/>
      <c r="K24" s="415"/>
      <c r="L24" s="415"/>
      <c r="M24" s="415"/>
      <c r="N24" s="11"/>
      <c r="O24" s="12"/>
      <c r="P24" s="11"/>
      <c r="Q24" s="11"/>
      <c r="R24" s="11"/>
    </row>
    <row r="25" spans="1:18" ht="16.5" customHeight="1">
      <c r="A25" s="11"/>
      <c r="B25" s="11"/>
      <c r="C25" s="11"/>
      <c r="D25" s="11"/>
      <c r="E25" s="12"/>
      <c r="F25" s="11"/>
      <c r="G25" s="11"/>
      <c r="H25" s="11"/>
      <c r="I25" s="11"/>
      <c r="J25" s="12"/>
      <c r="K25" s="415"/>
      <c r="L25" s="415"/>
      <c r="M25" s="415"/>
      <c r="N25" s="11"/>
      <c r="O25" s="12"/>
      <c r="P25" s="406" t="s">
        <v>226</v>
      </c>
      <c r="Q25" s="407"/>
      <c r="R25" s="408"/>
    </row>
    <row r="26" spans="1:18" ht="16.5" customHeight="1">
      <c r="A26" s="11"/>
      <c r="B26" s="11"/>
      <c r="C26" s="11"/>
      <c r="D26" s="11"/>
      <c r="E26" s="12"/>
      <c r="F26" s="11"/>
      <c r="G26" s="11"/>
      <c r="H26" s="11"/>
      <c r="I26" s="11"/>
      <c r="J26" s="12"/>
      <c r="K26" s="415"/>
      <c r="L26" s="415"/>
      <c r="M26" s="415"/>
      <c r="N26" s="11"/>
      <c r="O26" s="12"/>
      <c r="P26" s="409"/>
      <c r="Q26" s="396"/>
      <c r="R26" s="410"/>
    </row>
    <row r="27" spans="1:18" ht="16.5" customHeight="1">
      <c r="A27" s="11"/>
      <c r="B27" s="11"/>
      <c r="C27" s="11"/>
      <c r="D27" s="11"/>
      <c r="E27" s="12"/>
      <c r="F27" s="11"/>
      <c r="G27" s="11"/>
      <c r="H27" s="11"/>
      <c r="I27" s="11"/>
      <c r="J27" s="12"/>
      <c r="K27" s="415"/>
      <c r="L27" s="415"/>
      <c r="M27" s="415"/>
      <c r="N27" s="11"/>
      <c r="O27" s="12"/>
      <c r="P27" s="409"/>
      <c r="Q27" s="396"/>
      <c r="R27" s="410"/>
    </row>
    <row r="28" spans="1:18" ht="16.5" customHeight="1">
      <c r="A28" s="11"/>
      <c r="B28" s="11"/>
      <c r="C28" s="11"/>
      <c r="D28" s="11"/>
      <c r="E28" s="12"/>
      <c r="F28" s="11"/>
      <c r="G28" s="11"/>
      <c r="H28" s="11"/>
      <c r="I28" s="11"/>
      <c r="J28" s="12"/>
      <c r="K28" s="415"/>
      <c r="L28" s="415"/>
      <c r="M28" s="415"/>
      <c r="N28" s="11"/>
      <c r="O28" s="12"/>
      <c r="P28" s="409"/>
      <c r="Q28" s="396"/>
      <c r="R28" s="410"/>
    </row>
    <row r="29" spans="1:18" ht="16.5" customHeight="1" thickBot="1">
      <c r="A29" s="11"/>
      <c r="B29" s="11"/>
      <c r="C29" s="11"/>
      <c r="D29" s="11"/>
      <c r="E29" s="12"/>
      <c r="F29" s="11"/>
      <c r="G29" s="11"/>
      <c r="H29" s="11"/>
      <c r="I29" s="11"/>
      <c r="J29" s="12"/>
      <c r="K29" s="415"/>
      <c r="L29" s="415"/>
      <c r="M29" s="415"/>
      <c r="N29" s="11"/>
      <c r="O29" s="12"/>
      <c r="P29" s="411"/>
      <c r="Q29" s="412"/>
      <c r="R29" s="413"/>
    </row>
    <row r="30" spans="1:18" ht="16.5" customHeight="1">
      <c r="A30" s="11"/>
      <c r="B30" s="11"/>
      <c r="C30" s="11"/>
      <c r="D30" s="11"/>
      <c r="E30" s="12"/>
      <c r="F30" s="11"/>
      <c r="G30" s="11"/>
      <c r="H30" s="11"/>
      <c r="I30" s="11"/>
      <c r="J30" s="12"/>
      <c r="K30" s="415"/>
      <c r="L30" s="415"/>
      <c r="M30" s="415"/>
      <c r="N30" s="11"/>
      <c r="O30" s="12"/>
      <c r="P30" s="11"/>
      <c r="Q30" s="11"/>
      <c r="R30" s="11"/>
    </row>
    <row r="31" spans="1:18" ht="16.5" customHeight="1">
      <c r="A31" s="11"/>
      <c r="B31" s="11"/>
      <c r="C31" s="11"/>
      <c r="D31" s="11"/>
      <c r="E31" s="12"/>
      <c r="F31" s="11"/>
      <c r="G31" s="11"/>
      <c r="H31" s="11"/>
      <c r="I31" s="11"/>
      <c r="J31" s="12"/>
      <c r="K31" s="415"/>
      <c r="L31" s="415"/>
      <c r="M31" s="415"/>
      <c r="N31" s="11"/>
      <c r="O31" s="12"/>
      <c r="P31" s="11"/>
      <c r="Q31" s="11"/>
      <c r="R31" s="11"/>
    </row>
    <row r="32" spans="1:18">
      <c r="A32" s="11"/>
      <c r="B32" s="11"/>
      <c r="C32" s="11"/>
      <c r="D32" s="11"/>
      <c r="E32" s="12"/>
      <c r="F32" s="11"/>
      <c r="G32" s="11"/>
      <c r="H32" s="11"/>
      <c r="I32" s="11"/>
      <c r="J32" s="12"/>
      <c r="K32" s="14"/>
      <c r="L32" s="14"/>
      <c r="M32" s="14"/>
      <c r="N32" s="11"/>
      <c r="O32" s="12"/>
      <c r="P32" s="11"/>
      <c r="Q32" s="11"/>
      <c r="R32" s="11"/>
    </row>
    <row r="33" spans="1:18">
      <c r="A33" s="11"/>
      <c r="B33" s="11"/>
      <c r="C33" s="11"/>
      <c r="D33" s="11"/>
      <c r="E33" s="12"/>
      <c r="F33" s="11"/>
      <c r="G33" s="11"/>
      <c r="H33" s="11"/>
      <c r="I33" s="11"/>
      <c r="J33" s="12"/>
      <c r="K33" s="15"/>
      <c r="L33" s="15"/>
      <c r="M33" s="14"/>
      <c r="N33" s="11"/>
      <c r="O33" s="12"/>
      <c r="P33" s="11"/>
      <c r="Q33" s="11"/>
      <c r="R33" s="11"/>
    </row>
    <row r="34" spans="1:18">
      <c r="A34" s="11"/>
      <c r="B34" s="11"/>
      <c r="C34" s="11"/>
      <c r="D34" s="11"/>
      <c r="E34" s="12"/>
      <c r="F34" s="11"/>
      <c r="G34" s="11"/>
      <c r="H34" s="11"/>
      <c r="I34" s="11"/>
      <c r="J34" s="12"/>
      <c r="K34" s="11"/>
      <c r="L34" s="11"/>
      <c r="M34" s="11"/>
      <c r="N34" s="11"/>
      <c r="O34" s="12"/>
      <c r="P34" s="11"/>
      <c r="Q34" s="11"/>
      <c r="R34" s="11"/>
    </row>
    <row r="35" spans="1:18">
      <c r="A35" s="11"/>
      <c r="B35" s="11"/>
      <c r="C35" s="11"/>
      <c r="D35" s="11"/>
      <c r="E35" s="12"/>
      <c r="F35" s="11"/>
      <c r="G35" s="11"/>
      <c r="H35" s="11"/>
      <c r="I35" s="11"/>
      <c r="J35" s="12"/>
      <c r="K35" s="11"/>
      <c r="L35" s="11"/>
      <c r="M35" s="11"/>
      <c r="N35" s="11"/>
      <c r="O35" s="12"/>
      <c r="P35" s="11"/>
      <c r="Q35" s="11"/>
      <c r="R35" s="11"/>
    </row>
    <row r="36" spans="1:18" ht="14.25" thickBot="1">
      <c r="A36" s="11"/>
      <c r="B36" s="11"/>
      <c r="C36" s="11"/>
      <c r="D36" s="11"/>
      <c r="E36" s="12"/>
      <c r="F36" s="11"/>
      <c r="G36" s="11"/>
      <c r="H36" s="11"/>
      <c r="I36" s="11"/>
      <c r="J36" s="12"/>
      <c r="K36" s="11"/>
      <c r="L36" s="11"/>
      <c r="M36" s="11"/>
      <c r="N36" s="11"/>
      <c r="O36" s="12"/>
      <c r="P36" s="11"/>
      <c r="Q36" s="11"/>
      <c r="R36" s="11"/>
    </row>
    <row r="37" spans="1:18">
      <c r="A37" s="395" t="s">
        <v>283</v>
      </c>
      <c r="B37" s="396"/>
      <c r="C37" s="396"/>
      <c r="D37" s="11"/>
      <c r="E37" s="12"/>
      <c r="F37" s="397" t="s">
        <v>284</v>
      </c>
      <c r="G37" s="398"/>
      <c r="H37" s="399"/>
      <c r="I37" s="11"/>
      <c r="J37" s="12"/>
      <c r="K37" s="11"/>
      <c r="L37" s="11"/>
      <c r="M37" s="11"/>
      <c r="N37" s="11"/>
      <c r="O37" s="12"/>
      <c r="P37" s="11"/>
      <c r="Q37" s="11"/>
      <c r="R37" s="11"/>
    </row>
    <row r="38" spans="1:18" ht="13.5" customHeight="1">
      <c r="A38" s="396"/>
      <c r="B38" s="396"/>
      <c r="C38" s="396"/>
      <c r="D38" s="11"/>
      <c r="E38" s="12"/>
      <c r="F38" s="400"/>
      <c r="G38" s="395"/>
      <c r="H38" s="401"/>
      <c r="I38" s="11"/>
      <c r="J38" s="12"/>
      <c r="K38" s="11"/>
      <c r="L38" s="11"/>
      <c r="M38" s="16"/>
      <c r="N38" s="16"/>
      <c r="O38" s="17"/>
      <c r="P38" s="16"/>
      <c r="Q38" s="16"/>
      <c r="R38" s="16"/>
    </row>
    <row r="39" spans="1:18">
      <c r="A39" s="396"/>
      <c r="B39" s="396"/>
      <c r="C39" s="396"/>
      <c r="D39" s="11"/>
      <c r="E39" s="12"/>
      <c r="F39" s="400"/>
      <c r="G39" s="395"/>
      <c r="H39" s="401"/>
      <c r="I39" s="11"/>
      <c r="J39" s="12"/>
      <c r="K39" s="11"/>
      <c r="L39" s="11"/>
      <c r="M39" s="16"/>
      <c r="N39" s="16"/>
      <c r="O39" s="17"/>
      <c r="P39" s="16"/>
      <c r="Q39" s="16"/>
      <c r="R39" s="16"/>
    </row>
    <row r="40" spans="1:18" ht="13.5" customHeight="1">
      <c r="A40" s="396"/>
      <c r="B40" s="396"/>
      <c r="C40" s="396"/>
      <c r="D40" s="11"/>
      <c r="E40" s="12"/>
      <c r="F40" s="400"/>
      <c r="G40" s="395"/>
      <c r="H40" s="401"/>
      <c r="I40" s="11"/>
      <c r="J40" s="12"/>
      <c r="K40" s="11"/>
      <c r="L40" s="11"/>
      <c r="M40" s="14"/>
      <c r="N40" s="14"/>
      <c r="O40" s="18"/>
      <c r="P40" s="14"/>
      <c r="Q40" s="14"/>
      <c r="R40" s="14"/>
    </row>
    <row r="41" spans="1:18" ht="14.25" customHeight="1" thickBot="1">
      <c r="A41" s="396"/>
      <c r="B41" s="396"/>
      <c r="C41" s="396"/>
      <c r="D41" s="11"/>
      <c r="E41" s="12"/>
      <c r="F41" s="402"/>
      <c r="G41" s="403"/>
      <c r="H41" s="404"/>
      <c r="I41" s="11"/>
      <c r="J41" s="12"/>
      <c r="K41" s="11"/>
      <c r="L41" s="11"/>
      <c r="M41" s="385" t="s">
        <v>341</v>
      </c>
      <c r="N41" s="386"/>
      <c r="O41" s="386"/>
      <c r="P41" s="386"/>
      <c r="Q41" s="386"/>
      <c r="R41" s="387"/>
    </row>
    <row r="42" spans="1:18">
      <c r="A42" s="11"/>
      <c r="B42" s="11"/>
      <c r="C42" s="11"/>
      <c r="D42" s="11"/>
      <c r="E42" s="12"/>
      <c r="F42" s="11"/>
      <c r="G42" s="11"/>
      <c r="H42" s="11"/>
      <c r="I42" s="11"/>
      <c r="J42" s="12"/>
      <c r="K42" s="11"/>
      <c r="L42" s="11"/>
      <c r="M42" s="388"/>
      <c r="N42" s="389"/>
      <c r="O42" s="389"/>
      <c r="P42" s="389"/>
      <c r="Q42" s="389"/>
      <c r="R42" s="390"/>
    </row>
    <row r="43" spans="1:18" ht="13.5" customHeight="1">
      <c r="A43" s="11"/>
      <c r="B43" s="11"/>
      <c r="C43" s="11"/>
      <c r="D43" s="11"/>
      <c r="E43" s="382" t="s">
        <v>300</v>
      </c>
      <c r="F43" s="383"/>
      <c r="G43" s="383"/>
      <c r="H43" s="383"/>
      <c r="I43" s="384"/>
      <c r="J43" s="19"/>
      <c r="K43" s="11"/>
      <c r="L43" s="11"/>
      <c r="M43" s="388"/>
      <c r="N43" s="389"/>
      <c r="O43" s="389"/>
      <c r="P43" s="389"/>
      <c r="Q43" s="389"/>
      <c r="R43" s="390"/>
    </row>
    <row r="44" spans="1:18">
      <c r="A44" s="11"/>
      <c r="B44" s="11"/>
      <c r="C44" s="11"/>
      <c r="D44" s="11"/>
      <c r="E44" s="382"/>
      <c r="F44" s="383"/>
      <c r="G44" s="383"/>
      <c r="H44" s="383"/>
      <c r="I44" s="384"/>
      <c r="J44" s="19"/>
      <c r="K44" s="11"/>
      <c r="L44" s="11"/>
      <c r="M44" s="388"/>
      <c r="N44" s="389"/>
      <c r="O44" s="389"/>
      <c r="P44" s="389"/>
      <c r="Q44" s="389"/>
      <c r="R44" s="390"/>
    </row>
    <row r="45" spans="1:18">
      <c r="A45" s="11"/>
      <c r="B45" s="11"/>
      <c r="C45" s="11"/>
      <c r="D45" s="11"/>
      <c r="E45" s="382"/>
      <c r="F45" s="383"/>
      <c r="G45" s="383"/>
      <c r="H45" s="383"/>
      <c r="I45" s="384"/>
      <c r="J45" s="19"/>
      <c r="K45" s="11"/>
      <c r="L45" s="11"/>
      <c r="M45" s="388"/>
      <c r="N45" s="389"/>
      <c r="O45" s="389"/>
      <c r="P45" s="389"/>
      <c r="Q45" s="389"/>
      <c r="R45" s="390"/>
    </row>
    <row r="46" spans="1:18">
      <c r="A46" s="11"/>
      <c r="B46" s="11"/>
      <c r="C46" s="11"/>
      <c r="D46" s="11"/>
      <c r="E46" s="382"/>
      <c r="F46" s="383"/>
      <c r="G46" s="383"/>
      <c r="H46" s="383"/>
      <c r="I46" s="384"/>
      <c r="J46" s="11"/>
      <c r="K46" s="11"/>
      <c r="L46" s="11"/>
      <c r="M46" s="391"/>
      <c r="N46" s="392"/>
      <c r="O46" s="392"/>
      <c r="P46" s="392"/>
      <c r="Q46" s="392"/>
      <c r="R46" s="393"/>
    </row>
    <row r="47" spans="1:18"/>
  </sheetData>
  <sheetProtection sheet="1" objects="1" scenarios="1" selectLockedCells="1"/>
  <mergeCells count="13">
    <mergeCell ref="E43:I46"/>
    <mergeCell ref="M41:R46"/>
    <mergeCell ref="A12:C16"/>
    <mergeCell ref="A37:C41"/>
    <mergeCell ref="F37:H41"/>
    <mergeCell ref="F9:H13"/>
    <mergeCell ref="F15:H19"/>
    <mergeCell ref="P17:R21"/>
    <mergeCell ref="P25:R29"/>
    <mergeCell ref="K9:M13"/>
    <mergeCell ref="K17:M21"/>
    <mergeCell ref="K23:M31"/>
    <mergeCell ref="K15:L15"/>
  </mergeCells>
  <phoneticPr fontId="5"/>
  <pageMargins left="0.7" right="0.7" top="0.75" bottom="0.75" header="0.3" footer="0.3"/>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CD82"/>
  <sheetViews>
    <sheetView showGridLines="0" view="pageBreakPreview" zoomScaleNormal="100" zoomScaleSheetLayoutView="100" zoomScalePageLayoutView="130" workbookViewId="0">
      <selection activeCell="T5" sqref="T5:U5"/>
    </sheetView>
  </sheetViews>
  <sheetFormatPr defaultColWidth="0" defaultRowHeight="12" zeroHeight="1"/>
  <cols>
    <col min="1" max="19" width="3.375" style="50" customWidth="1"/>
    <col min="20" max="28" width="2.25" style="50" customWidth="1"/>
    <col min="29" max="29" width="2.25" style="319" customWidth="1"/>
    <col min="30" max="16384" width="2.25" style="319" hidden="1"/>
  </cols>
  <sheetData>
    <row r="1" spans="1:38" ht="12" customHeight="1">
      <c r="A1" s="316" t="s">
        <v>90</v>
      </c>
      <c r="B1" s="47"/>
      <c r="C1" s="317"/>
      <c r="D1" s="317"/>
      <c r="AB1" s="318"/>
    </row>
    <row r="2" spans="1:38" ht="13.5" customHeight="1">
      <c r="A2" s="316"/>
      <c r="B2" s="47"/>
      <c r="C2" s="317"/>
      <c r="D2" s="317"/>
    </row>
    <row r="3" spans="1:38" ht="21" customHeight="1">
      <c r="A3" s="523" t="s">
        <v>301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320"/>
      <c r="AD3" s="320"/>
      <c r="AE3" s="320"/>
      <c r="AF3" s="320"/>
      <c r="AG3" s="320"/>
      <c r="AH3" s="320"/>
      <c r="AI3" s="320"/>
      <c r="AJ3" s="320"/>
      <c r="AK3" s="320"/>
      <c r="AL3" s="320"/>
    </row>
    <row r="4" spans="1:38" ht="12.75" customHeight="1">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2"/>
      <c r="AD4" s="322"/>
      <c r="AE4" s="322"/>
      <c r="AF4" s="322"/>
      <c r="AG4" s="322"/>
      <c r="AH4" s="322"/>
      <c r="AI4" s="322"/>
      <c r="AJ4" s="322"/>
      <c r="AK4" s="322"/>
      <c r="AL4" s="322"/>
    </row>
    <row r="5" spans="1:38" ht="18" customHeight="1">
      <c r="B5" s="47"/>
      <c r="C5" s="317"/>
      <c r="D5" s="317"/>
      <c r="R5" s="323"/>
      <c r="S5" s="324" t="s">
        <v>30</v>
      </c>
      <c r="T5" s="441"/>
      <c r="U5" s="441"/>
      <c r="V5" s="321" t="s">
        <v>3</v>
      </c>
      <c r="W5" s="441"/>
      <c r="X5" s="441"/>
      <c r="Y5" s="321" t="s">
        <v>2</v>
      </c>
      <c r="Z5" s="441"/>
      <c r="AA5" s="441"/>
      <c r="AB5" s="321" t="s">
        <v>1</v>
      </c>
    </row>
    <row r="6" spans="1:38" ht="12" customHeight="1">
      <c r="A6" s="507" t="s">
        <v>120</v>
      </c>
      <c r="B6" s="507"/>
      <c r="C6" s="507"/>
      <c r="D6" s="507"/>
      <c r="E6" s="507"/>
      <c r="F6" s="507"/>
      <c r="G6" s="507"/>
      <c r="I6" s="50" t="s">
        <v>0</v>
      </c>
    </row>
    <row r="7" spans="1:38" ht="16.5" customHeight="1">
      <c r="B7" s="47"/>
      <c r="C7" s="317"/>
      <c r="D7" s="317"/>
    </row>
    <row r="8" spans="1:38" ht="49.5" customHeight="1">
      <c r="A8" s="444" t="s">
        <v>302</v>
      </c>
      <c r="B8" s="444"/>
      <c r="C8" s="444"/>
      <c r="D8" s="444"/>
      <c r="E8" s="444"/>
      <c r="F8" s="444"/>
      <c r="G8" s="444"/>
      <c r="H8" s="444"/>
      <c r="I8" s="444"/>
      <c r="J8" s="444"/>
      <c r="K8" s="444"/>
      <c r="L8" s="444"/>
      <c r="M8" s="444"/>
      <c r="N8" s="444"/>
      <c r="O8" s="444"/>
      <c r="P8" s="444"/>
      <c r="Q8" s="444"/>
      <c r="R8" s="444"/>
      <c r="S8" s="444"/>
      <c r="T8" s="444"/>
      <c r="U8" s="444"/>
      <c r="V8" s="444"/>
      <c r="W8" s="444"/>
      <c r="X8" s="444"/>
      <c r="Y8" s="444"/>
      <c r="Z8" s="444"/>
      <c r="AA8" s="444"/>
      <c r="AB8" s="444"/>
    </row>
    <row r="9" spans="1:38" ht="18.75" customHeight="1" thickBot="1">
      <c r="B9" s="47"/>
      <c r="C9" s="317"/>
      <c r="D9" s="317"/>
    </row>
    <row r="10" spans="1:38" ht="17.25" customHeight="1">
      <c r="A10" s="510" t="s">
        <v>21</v>
      </c>
      <c r="B10" s="526" t="s">
        <v>4</v>
      </c>
      <c r="C10" s="526"/>
      <c r="D10" s="526"/>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2"/>
    </row>
    <row r="11" spans="1:38" ht="30" customHeight="1">
      <c r="A11" s="511"/>
      <c r="B11" s="527" t="s">
        <v>42</v>
      </c>
      <c r="C11" s="527"/>
      <c r="D11" s="527"/>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2"/>
      <c r="AC11" s="325"/>
      <c r="AD11" s="325"/>
      <c r="AE11" s="325"/>
      <c r="AF11" s="325"/>
      <c r="AG11" s="325"/>
      <c r="AH11" s="325"/>
      <c r="AI11" s="325"/>
      <c r="AJ11" s="325"/>
    </row>
    <row r="12" spans="1:38" ht="24" customHeight="1">
      <c r="A12" s="511"/>
      <c r="B12" s="469" t="s">
        <v>43</v>
      </c>
      <c r="C12" s="446"/>
      <c r="D12" s="446"/>
      <c r="E12" s="446"/>
      <c r="F12" s="446"/>
      <c r="G12" s="446"/>
      <c r="H12" s="446"/>
      <c r="I12" s="446"/>
      <c r="J12" s="445" t="s">
        <v>10</v>
      </c>
      <c r="K12" s="446"/>
      <c r="L12" s="446"/>
      <c r="M12" s="447"/>
      <c r="N12" s="447"/>
      <c r="O12" s="447"/>
      <c r="P12" s="447"/>
      <c r="Q12" s="448"/>
      <c r="R12" s="445" t="s">
        <v>11</v>
      </c>
      <c r="S12" s="446"/>
      <c r="T12" s="446"/>
      <c r="U12" s="447"/>
      <c r="V12" s="447"/>
      <c r="W12" s="447"/>
      <c r="X12" s="447"/>
      <c r="Y12" s="447"/>
      <c r="Z12" s="447"/>
      <c r="AA12" s="447"/>
      <c r="AB12" s="449"/>
      <c r="AC12" s="325"/>
      <c r="AD12" s="325"/>
      <c r="AE12" s="325"/>
      <c r="AF12" s="325"/>
      <c r="AG12" s="325"/>
      <c r="AH12" s="325"/>
      <c r="AI12" s="325"/>
      <c r="AJ12" s="325"/>
    </row>
    <row r="13" spans="1:38" ht="18.75" customHeight="1">
      <c r="A13" s="511"/>
      <c r="B13" s="450" t="s">
        <v>47</v>
      </c>
      <c r="C13" s="451"/>
      <c r="D13" s="452"/>
      <c r="E13" s="326" t="s">
        <v>5</v>
      </c>
      <c r="F13" s="326"/>
      <c r="G13" s="326"/>
      <c r="H13" s="465"/>
      <c r="I13" s="465"/>
      <c r="J13" s="326" t="s">
        <v>6</v>
      </c>
      <c r="K13" s="465"/>
      <c r="L13" s="465"/>
      <c r="M13" s="465"/>
      <c r="N13" s="326" t="s">
        <v>7</v>
      </c>
      <c r="O13" s="326"/>
      <c r="P13" s="326"/>
      <c r="Q13" s="326"/>
      <c r="R13" s="326"/>
      <c r="S13" s="326"/>
      <c r="T13" s="326"/>
      <c r="U13" s="326"/>
      <c r="V13" s="326"/>
      <c r="W13" s="326"/>
      <c r="X13" s="326"/>
      <c r="Y13" s="326"/>
      <c r="Z13" s="326"/>
      <c r="AA13" s="326"/>
      <c r="AB13" s="327"/>
      <c r="AC13" s="325"/>
      <c r="AD13" s="325"/>
      <c r="AE13" s="325"/>
      <c r="AF13" s="325"/>
      <c r="AG13" s="325"/>
      <c r="AH13" s="325"/>
      <c r="AI13" s="325"/>
      <c r="AJ13" s="325"/>
    </row>
    <row r="14" spans="1:38" ht="30" customHeight="1" thickBot="1">
      <c r="A14" s="511"/>
      <c r="B14" s="453"/>
      <c r="C14" s="454"/>
      <c r="D14" s="455"/>
      <c r="E14" s="466"/>
      <c r="F14" s="467"/>
      <c r="G14" s="467"/>
      <c r="H14" s="467"/>
      <c r="I14" s="467"/>
      <c r="J14" s="467"/>
      <c r="K14" s="467"/>
      <c r="L14" s="467"/>
      <c r="M14" s="467"/>
      <c r="N14" s="467"/>
      <c r="O14" s="467"/>
      <c r="P14" s="467"/>
      <c r="Q14" s="467"/>
      <c r="R14" s="467"/>
      <c r="S14" s="467"/>
      <c r="T14" s="467"/>
      <c r="U14" s="467"/>
      <c r="V14" s="467"/>
      <c r="W14" s="467"/>
      <c r="X14" s="467"/>
      <c r="Y14" s="467"/>
      <c r="Z14" s="467"/>
      <c r="AA14" s="467"/>
      <c r="AB14" s="468"/>
    </row>
    <row r="15" spans="1:38" ht="24.75" customHeight="1">
      <c r="A15" s="511"/>
      <c r="B15" s="458" t="s">
        <v>12</v>
      </c>
      <c r="C15" s="459"/>
      <c r="D15" s="459"/>
      <c r="E15" s="459"/>
      <c r="F15" s="459"/>
      <c r="G15" s="459"/>
      <c r="H15" s="459"/>
      <c r="I15" s="460"/>
      <c r="J15" s="525" t="s">
        <v>10</v>
      </c>
      <c r="K15" s="459"/>
      <c r="L15" s="459"/>
      <c r="M15" s="471"/>
      <c r="N15" s="471"/>
      <c r="O15" s="471"/>
      <c r="P15" s="471"/>
      <c r="Q15" s="472"/>
      <c r="R15" s="525" t="s">
        <v>11</v>
      </c>
      <c r="S15" s="459"/>
      <c r="T15" s="459"/>
      <c r="U15" s="471"/>
      <c r="V15" s="471"/>
      <c r="W15" s="471"/>
      <c r="X15" s="471"/>
      <c r="Y15" s="471"/>
      <c r="Z15" s="471"/>
      <c r="AA15" s="471"/>
      <c r="AB15" s="473"/>
    </row>
    <row r="16" spans="1:38" ht="24.75" customHeight="1">
      <c r="A16" s="511"/>
      <c r="B16" s="469" t="s">
        <v>8</v>
      </c>
      <c r="C16" s="446"/>
      <c r="D16" s="446"/>
      <c r="E16" s="446"/>
      <c r="F16" s="446"/>
      <c r="G16" s="446"/>
      <c r="H16" s="446"/>
      <c r="I16" s="474"/>
      <c r="J16" s="445" t="s">
        <v>9</v>
      </c>
      <c r="K16" s="446"/>
      <c r="L16" s="446"/>
      <c r="M16" s="501"/>
      <c r="N16" s="501"/>
      <c r="O16" s="501"/>
      <c r="P16" s="501"/>
      <c r="Q16" s="502"/>
      <c r="R16" s="445" t="s">
        <v>22</v>
      </c>
      <c r="S16" s="446"/>
      <c r="T16" s="446"/>
      <c r="U16" s="456"/>
      <c r="V16" s="456"/>
      <c r="W16" s="456"/>
      <c r="X16" s="456"/>
      <c r="Y16" s="456"/>
      <c r="Z16" s="456"/>
      <c r="AA16" s="456"/>
      <c r="AB16" s="457"/>
    </row>
    <row r="17" spans="1:82" ht="21" customHeight="1">
      <c r="A17" s="511"/>
      <c r="B17" s="464" t="s">
        <v>48</v>
      </c>
      <c r="C17" s="451"/>
      <c r="D17" s="452"/>
      <c r="E17" s="326" t="s">
        <v>5</v>
      </c>
      <c r="F17" s="326"/>
      <c r="G17" s="326"/>
      <c r="H17" s="465"/>
      <c r="I17" s="465"/>
      <c r="J17" s="326" t="s">
        <v>6</v>
      </c>
      <c r="K17" s="465"/>
      <c r="L17" s="465"/>
      <c r="M17" s="465"/>
      <c r="N17" s="326" t="s">
        <v>7</v>
      </c>
      <c r="O17" s="326"/>
      <c r="P17" s="326"/>
      <c r="Q17" s="326"/>
      <c r="R17" s="326"/>
      <c r="S17" s="326"/>
      <c r="T17" s="326"/>
      <c r="U17" s="326"/>
      <c r="V17" s="326"/>
      <c r="W17" s="326"/>
      <c r="X17" s="326"/>
      <c r="Y17" s="326"/>
      <c r="Z17" s="326"/>
      <c r="AA17" s="326"/>
      <c r="AB17" s="327"/>
    </row>
    <row r="18" spans="1:82" ht="39" customHeight="1" thickBot="1">
      <c r="A18" s="512"/>
      <c r="B18" s="453"/>
      <c r="C18" s="454"/>
      <c r="D18" s="455"/>
      <c r="E18" s="466"/>
      <c r="F18" s="467"/>
      <c r="G18" s="467"/>
      <c r="H18" s="467"/>
      <c r="I18" s="467"/>
      <c r="J18" s="467"/>
      <c r="K18" s="467"/>
      <c r="L18" s="467"/>
      <c r="M18" s="467"/>
      <c r="N18" s="467"/>
      <c r="O18" s="467"/>
      <c r="P18" s="467"/>
      <c r="Q18" s="467"/>
      <c r="R18" s="467"/>
      <c r="S18" s="467"/>
      <c r="T18" s="467"/>
      <c r="U18" s="467"/>
      <c r="V18" s="467"/>
      <c r="W18" s="467"/>
      <c r="X18" s="467"/>
      <c r="Y18" s="467"/>
      <c r="Z18" s="467"/>
      <c r="AA18" s="467"/>
      <c r="AB18" s="468"/>
    </row>
    <row r="19" spans="1:82" s="328" customFormat="1" ht="24" customHeight="1" thickBot="1">
      <c r="A19" s="489"/>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1"/>
      <c r="AC19" s="3"/>
      <c r="AD19" s="3"/>
      <c r="AE19" s="3"/>
      <c r="AF19" s="3"/>
      <c r="AG19" s="3"/>
      <c r="AH19" s="3"/>
      <c r="AI19" s="3"/>
      <c r="AJ19" s="3"/>
      <c r="AK19" s="3"/>
      <c r="AL19" s="3"/>
      <c r="AM19" s="3"/>
      <c r="AN19" s="3"/>
      <c r="AO19" s="3"/>
      <c r="AP19" s="3"/>
      <c r="AS19" s="329"/>
    </row>
    <row r="20" spans="1:82" s="328" customFormat="1" ht="30.75" customHeight="1" thickBot="1">
      <c r="A20" s="489" t="s">
        <v>38</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1"/>
      <c r="AC20" s="330"/>
      <c r="AD20" s="330"/>
      <c r="AE20" s="330"/>
      <c r="AF20" s="330"/>
      <c r="AG20" s="330"/>
      <c r="AH20" s="330"/>
      <c r="AI20" s="330"/>
      <c r="AJ20" s="330"/>
      <c r="AK20" s="330"/>
      <c r="AL20" s="330"/>
      <c r="AM20" s="330"/>
      <c r="AN20" s="330"/>
      <c r="AO20" s="330"/>
      <c r="AP20" s="330"/>
      <c r="AS20" s="528"/>
      <c r="AT20" s="528"/>
      <c r="AU20" s="528"/>
      <c r="AV20" s="528"/>
      <c r="AW20" s="528"/>
      <c r="AX20" s="528"/>
      <c r="AY20" s="528"/>
      <c r="AZ20" s="528"/>
      <c r="BA20" s="528"/>
      <c r="BB20" s="528"/>
      <c r="BC20" s="528"/>
      <c r="BD20" s="528"/>
      <c r="BE20" s="528"/>
      <c r="BF20" s="528"/>
      <c r="BG20" s="528"/>
      <c r="BH20" s="528"/>
      <c r="BI20" s="528"/>
      <c r="BJ20" s="528"/>
      <c r="BK20" s="528"/>
      <c r="BL20" s="528"/>
      <c r="BM20" s="528"/>
      <c r="BN20" s="528"/>
      <c r="BO20" s="528"/>
      <c r="BP20" s="528"/>
      <c r="BQ20" s="528"/>
      <c r="BR20" s="528"/>
      <c r="BS20" s="528"/>
      <c r="BT20" s="528"/>
      <c r="BU20" s="528"/>
      <c r="BV20" s="528"/>
      <c r="BW20" s="528"/>
      <c r="BX20" s="528"/>
      <c r="BY20" s="528"/>
      <c r="BZ20" s="528"/>
      <c r="CA20" s="528"/>
      <c r="CB20" s="528"/>
      <c r="CC20" s="528"/>
      <c r="CD20" s="528"/>
    </row>
    <row r="21" spans="1:82" s="328" customFormat="1" ht="30" customHeight="1">
      <c r="A21" s="498"/>
      <c r="B21" s="499"/>
      <c r="C21" s="500"/>
      <c r="D21" s="492" t="s">
        <v>305</v>
      </c>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4"/>
      <c r="AC21" s="331"/>
      <c r="AD21" s="331" t="b">
        <v>0</v>
      </c>
      <c r="AE21" s="330"/>
      <c r="AF21" s="331"/>
      <c r="AG21" s="330"/>
      <c r="AH21" s="330"/>
      <c r="AI21" s="330"/>
      <c r="AJ21" s="330"/>
      <c r="AK21" s="330"/>
      <c r="AL21" s="330"/>
      <c r="AM21" s="330"/>
      <c r="AN21" s="330"/>
      <c r="AO21" s="330"/>
      <c r="AP21" s="330"/>
      <c r="AS21" s="329"/>
    </row>
    <row r="22" spans="1:82" s="328" customFormat="1" ht="30" customHeight="1">
      <c r="A22" s="475"/>
      <c r="B22" s="476"/>
      <c r="C22" s="477"/>
      <c r="D22" s="478" t="s">
        <v>303</v>
      </c>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6"/>
      <c r="AC22" s="331"/>
      <c r="AD22" s="331" t="b">
        <v>0</v>
      </c>
      <c r="AE22" s="330"/>
      <c r="AF22" s="331"/>
      <c r="AG22" s="330"/>
      <c r="AH22" s="330"/>
      <c r="AI22" s="330"/>
      <c r="AJ22" s="330"/>
      <c r="AK22" s="330"/>
      <c r="AL22" s="330"/>
      <c r="AM22" s="330"/>
      <c r="AN22" s="330"/>
      <c r="AO22" s="330"/>
      <c r="AP22" s="330"/>
      <c r="AS22" s="329"/>
    </row>
    <row r="23" spans="1:82" s="328" customFormat="1" ht="30" customHeight="1">
      <c r="A23" s="475"/>
      <c r="B23" s="476"/>
      <c r="C23" s="477"/>
      <c r="D23" s="497" t="s">
        <v>122</v>
      </c>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6"/>
      <c r="AC23" s="331"/>
      <c r="AD23" s="331" t="b">
        <v>0</v>
      </c>
      <c r="AE23" s="330"/>
      <c r="AF23" s="331"/>
      <c r="AG23" s="330"/>
      <c r="AH23" s="330"/>
      <c r="AI23" s="330"/>
      <c r="AJ23" s="330"/>
      <c r="AK23" s="330"/>
      <c r="AL23" s="330"/>
      <c r="AM23" s="330"/>
      <c r="AN23" s="330"/>
      <c r="AO23" s="330"/>
      <c r="AP23" s="330"/>
      <c r="AS23" s="329"/>
    </row>
    <row r="24" spans="1:82" s="328" customFormat="1" ht="30" customHeight="1">
      <c r="A24" s="475"/>
      <c r="B24" s="476"/>
      <c r="C24" s="477"/>
      <c r="D24" s="497" t="s">
        <v>123</v>
      </c>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6"/>
      <c r="AC24" s="331"/>
      <c r="AD24" s="331" t="b">
        <v>0</v>
      </c>
      <c r="AE24" s="330"/>
      <c r="AF24" s="331"/>
      <c r="AG24" s="330"/>
      <c r="AH24" s="330"/>
      <c r="AI24" s="330"/>
      <c r="AJ24" s="330"/>
      <c r="AK24" s="330"/>
      <c r="AL24" s="330"/>
      <c r="AM24" s="330"/>
      <c r="AN24" s="330"/>
      <c r="AO24" s="330"/>
      <c r="AP24" s="330"/>
      <c r="AS24" s="329"/>
    </row>
    <row r="25" spans="1:82" s="328" customFormat="1" ht="30" customHeight="1">
      <c r="A25" s="475"/>
      <c r="B25" s="476"/>
      <c r="C25" s="477"/>
      <c r="D25" s="478" t="s">
        <v>50</v>
      </c>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80"/>
      <c r="AC25" s="331"/>
      <c r="AD25" s="331" t="b">
        <v>0</v>
      </c>
      <c r="AE25" s="330"/>
      <c r="AF25" s="331"/>
      <c r="AG25" s="330"/>
      <c r="AH25" s="330"/>
      <c r="AI25" s="330"/>
      <c r="AJ25" s="330"/>
      <c r="AK25" s="330"/>
      <c r="AL25" s="330"/>
      <c r="AM25" s="330"/>
      <c r="AN25" s="330"/>
      <c r="AO25" s="330"/>
      <c r="AP25" s="330"/>
      <c r="AS25" s="329"/>
    </row>
    <row r="26" spans="1:82" ht="30" customHeight="1">
      <c r="A26" s="475"/>
      <c r="B26" s="476"/>
      <c r="C26" s="477"/>
      <c r="D26" s="497" t="s">
        <v>49</v>
      </c>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6"/>
      <c r="AC26" s="332"/>
      <c r="AD26" s="332" t="b">
        <v>0</v>
      </c>
      <c r="AE26" s="325"/>
      <c r="AF26" s="332"/>
      <c r="AG26" s="325"/>
      <c r="AH26" s="333"/>
      <c r="AI26" s="333"/>
      <c r="AJ26" s="333"/>
      <c r="AK26" s="333"/>
      <c r="AL26" s="333"/>
    </row>
    <row r="27" spans="1:82" ht="30" customHeight="1">
      <c r="A27" s="475"/>
      <c r="B27" s="476"/>
      <c r="C27" s="477"/>
      <c r="D27" s="478" t="s">
        <v>365</v>
      </c>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80"/>
      <c r="AC27" s="332"/>
      <c r="AD27" s="332" t="b">
        <v>0</v>
      </c>
      <c r="AE27" s="325"/>
      <c r="AF27" s="332"/>
      <c r="AG27" s="325"/>
      <c r="AH27" s="333"/>
      <c r="AI27" s="333"/>
      <c r="AJ27" s="333"/>
      <c r="AK27" s="333"/>
      <c r="AL27" s="333"/>
    </row>
    <row r="28" spans="1:82" ht="30" customHeight="1" thickBot="1">
      <c r="A28" s="483"/>
      <c r="B28" s="484"/>
      <c r="C28" s="485"/>
      <c r="D28" s="486" t="s">
        <v>304</v>
      </c>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8"/>
      <c r="AC28" s="332"/>
      <c r="AD28" s="332" t="b">
        <v>0</v>
      </c>
      <c r="AE28" s="325"/>
      <c r="AF28" s="332"/>
      <c r="AG28" s="325"/>
      <c r="AH28" s="333"/>
      <c r="AI28" s="333"/>
      <c r="AJ28" s="333"/>
      <c r="AK28" s="333"/>
      <c r="AL28" s="333"/>
    </row>
    <row r="29" spans="1:82" ht="18" customHeight="1">
      <c r="A29" s="334"/>
      <c r="B29" s="47"/>
      <c r="C29" s="317"/>
      <c r="D29" s="317"/>
      <c r="E29" s="47"/>
      <c r="F29" s="47"/>
      <c r="G29" s="47"/>
      <c r="H29" s="47"/>
      <c r="I29" s="47"/>
      <c r="J29" s="47"/>
      <c r="K29" s="47"/>
      <c r="L29" s="47"/>
      <c r="M29" s="47"/>
      <c r="N29" s="47"/>
      <c r="O29" s="47"/>
      <c r="P29" s="47"/>
      <c r="Q29" s="47"/>
      <c r="R29" s="47"/>
      <c r="S29" s="335"/>
      <c r="T29" s="335"/>
      <c r="U29" s="335"/>
      <c r="V29" s="335"/>
      <c r="W29" s="335"/>
      <c r="X29" s="335"/>
      <c r="Y29" s="335"/>
      <c r="Z29" s="336"/>
      <c r="AA29" s="47"/>
      <c r="AB29" s="47"/>
      <c r="AC29" s="325"/>
      <c r="AD29" s="325"/>
      <c r="AE29" s="325"/>
      <c r="AF29" s="325"/>
      <c r="AG29" s="325"/>
      <c r="AH29" s="325"/>
      <c r="AI29" s="325"/>
      <c r="AJ29" s="325"/>
      <c r="AK29" s="325"/>
      <c r="AL29" s="325"/>
    </row>
    <row r="30" spans="1:82" ht="18" customHeight="1">
      <c r="A30" s="334"/>
      <c r="B30" s="47"/>
      <c r="C30" s="317"/>
      <c r="D30" s="317"/>
      <c r="E30" s="47"/>
      <c r="F30" s="47"/>
      <c r="G30" s="47"/>
      <c r="H30" s="47"/>
      <c r="I30" s="47"/>
      <c r="J30" s="47"/>
      <c r="K30" s="47"/>
      <c r="L30" s="47"/>
      <c r="M30" s="47"/>
      <c r="N30" s="47"/>
      <c r="O30" s="47"/>
      <c r="P30" s="47"/>
      <c r="Q30" s="47"/>
      <c r="R30" s="47"/>
      <c r="S30" s="335"/>
      <c r="T30" s="335"/>
      <c r="U30" s="335"/>
      <c r="V30" s="335"/>
      <c r="W30" s="335"/>
      <c r="X30" s="335"/>
      <c r="Y30" s="335"/>
      <c r="Z30" s="336"/>
      <c r="AA30" s="47"/>
      <c r="AB30" s="47"/>
      <c r="AC30" s="325"/>
      <c r="AD30" s="325"/>
      <c r="AE30" s="325"/>
      <c r="AF30" s="325"/>
      <c r="AG30" s="325"/>
      <c r="AH30" s="325"/>
      <c r="AI30" s="325"/>
      <c r="AJ30" s="325"/>
      <c r="AK30" s="325"/>
      <c r="AL30" s="325"/>
    </row>
    <row r="31" spans="1:82" ht="21.75" customHeight="1" thickBot="1">
      <c r="A31" s="454" t="s">
        <v>20</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70"/>
      <c r="AD31" s="470"/>
      <c r="AE31" s="470"/>
      <c r="AF31" s="470"/>
      <c r="AG31" s="463"/>
      <c r="AH31" s="463"/>
      <c r="AI31" s="463"/>
      <c r="AJ31" s="463"/>
      <c r="AK31" s="463"/>
      <c r="AL31" s="463"/>
    </row>
    <row r="32" spans="1:82" ht="18" customHeight="1" thickBot="1">
      <c r="A32" s="520" t="s">
        <v>121</v>
      </c>
      <c r="B32" s="521"/>
      <c r="C32" s="521"/>
      <c r="D32" s="521"/>
      <c r="E32" s="521"/>
      <c r="F32" s="521"/>
      <c r="G32" s="521"/>
      <c r="H32" s="521"/>
      <c r="I32" s="521"/>
      <c r="J32" s="521"/>
      <c r="K32" s="521"/>
      <c r="L32" s="521"/>
      <c r="M32" s="521"/>
      <c r="N32" s="521"/>
      <c r="O32" s="521"/>
      <c r="P32" s="521"/>
      <c r="Q32" s="521"/>
      <c r="R32" s="521"/>
      <c r="S32" s="522"/>
      <c r="T32" s="529" t="s">
        <v>23</v>
      </c>
      <c r="U32" s="530"/>
      <c r="V32" s="530"/>
      <c r="W32" s="531"/>
      <c r="X32" s="508" t="s">
        <v>13</v>
      </c>
      <c r="Y32" s="508"/>
      <c r="Z32" s="508"/>
      <c r="AA32" s="508"/>
      <c r="AB32" s="509"/>
      <c r="AC32" s="434"/>
      <c r="AD32" s="434"/>
      <c r="AE32" s="435"/>
      <c r="AF32" s="435"/>
      <c r="AG32" s="426"/>
      <c r="AH32" s="426"/>
      <c r="AI32" s="426"/>
      <c r="AJ32" s="426"/>
      <c r="AK32" s="337"/>
      <c r="AL32" s="337"/>
    </row>
    <row r="33" spans="1:38" ht="20.100000000000001" customHeight="1">
      <c r="A33" s="440" t="s">
        <v>57</v>
      </c>
      <c r="B33" s="338">
        <v>1</v>
      </c>
      <c r="C33" s="339" t="s">
        <v>51</v>
      </c>
      <c r="D33" s="340"/>
      <c r="E33" s="340"/>
      <c r="F33" s="340"/>
      <c r="G33" s="340"/>
      <c r="H33" s="340"/>
      <c r="I33" s="340"/>
      <c r="J33" s="340"/>
      <c r="K33" s="340"/>
      <c r="L33" s="340"/>
      <c r="M33" s="340"/>
      <c r="N33" s="340"/>
      <c r="O33" s="340"/>
      <c r="P33" s="340"/>
      <c r="Q33" s="340"/>
      <c r="R33" s="340"/>
      <c r="S33" s="341"/>
      <c r="T33" s="428">
        <f ca="1">COUNTIFS(申請額一覧A!$H$4:$H$503,C33,申請額一覧A!$O$4:$O$503,"&gt;0")</f>
        <v>0</v>
      </c>
      <c r="U33" s="429"/>
      <c r="V33" s="430" t="s">
        <v>14</v>
      </c>
      <c r="W33" s="431"/>
      <c r="X33" s="432">
        <f ca="1">SUMIF(申請額一覧A!$H$4:$H$503,C33,申請額一覧A!$O$4:$O$503)</f>
        <v>0</v>
      </c>
      <c r="Y33" s="433"/>
      <c r="Z33" s="433"/>
      <c r="AA33" s="433"/>
      <c r="AB33" s="342" t="s">
        <v>36</v>
      </c>
      <c r="AC33" s="434"/>
      <c r="AD33" s="434"/>
      <c r="AE33" s="435"/>
      <c r="AF33" s="435"/>
      <c r="AG33" s="426"/>
      <c r="AH33" s="426"/>
      <c r="AI33" s="426"/>
      <c r="AJ33" s="426"/>
      <c r="AK33" s="343"/>
      <c r="AL33" s="337"/>
    </row>
    <row r="34" spans="1:38" ht="20.100000000000001" customHeight="1">
      <c r="A34" s="440"/>
      <c r="B34" s="344">
        <v>2</v>
      </c>
      <c r="C34" s="46" t="s">
        <v>52</v>
      </c>
      <c r="D34" s="46"/>
      <c r="E34" s="46"/>
      <c r="F34" s="46"/>
      <c r="G34" s="46"/>
      <c r="H34" s="46"/>
      <c r="I34" s="46"/>
      <c r="J34" s="46"/>
      <c r="K34" s="46"/>
      <c r="L34" s="46"/>
      <c r="M34" s="46"/>
      <c r="N34" s="46"/>
      <c r="O34" s="46"/>
      <c r="P34" s="46"/>
      <c r="Q34" s="46"/>
      <c r="R34" s="46"/>
      <c r="S34" s="345"/>
      <c r="T34" s="436">
        <f ca="1">COUNTIFS(申請額一覧A!$H$4:$H$503,C34,申請額一覧A!$O$4:$O$503,"&gt;0")</f>
        <v>0</v>
      </c>
      <c r="U34" s="437"/>
      <c r="V34" s="438" t="s">
        <v>14</v>
      </c>
      <c r="W34" s="439"/>
      <c r="X34" s="442">
        <f ca="1">SUMIF(申請額一覧A!$H$4:$H$503,C34,申請額一覧A!$O$4:$O$503)</f>
        <v>0</v>
      </c>
      <c r="Y34" s="443"/>
      <c r="Z34" s="443"/>
      <c r="AA34" s="443"/>
      <c r="AB34" s="346" t="s">
        <v>36</v>
      </c>
      <c r="AC34" s="434"/>
      <c r="AD34" s="434"/>
      <c r="AE34" s="435"/>
      <c r="AF34" s="435"/>
      <c r="AG34" s="426"/>
      <c r="AH34" s="426"/>
      <c r="AI34" s="426"/>
      <c r="AJ34" s="426"/>
      <c r="AK34" s="343"/>
      <c r="AL34" s="337"/>
    </row>
    <row r="35" spans="1:38" ht="20.100000000000001" customHeight="1">
      <c r="A35" s="440"/>
      <c r="B35" s="347">
        <v>3</v>
      </c>
      <c r="C35" s="46" t="s">
        <v>53</v>
      </c>
      <c r="D35" s="46"/>
      <c r="E35" s="46"/>
      <c r="F35" s="46"/>
      <c r="G35" s="46"/>
      <c r="H35" s="46"/>
      <c r="I35" s="46"/>
      <c r="J35" s="46"/>
      <c r="K35" s="46"/>
      <c r="L35" s="46"/>
      <c r="M35" s="46"/>
      <c r="N35" s="46"/>
      <c r="O35" s="46"/>
      <c r="P35" s="46"/>
      <c r="Q35" s="46"/>
      <c r="R35" s="46"/>
      <c r="S35" s="345"/>
      <c r="T35" s="436">
        <f ca="1">COUNTIFS(申請額一覧A!$H$4:$H$503,C35,申請額一覧A!$O$4:$O$503,"&gt;0")</f>
        <v>0</v>
      </c>
      <c r="U35" s="437"/>
      <c r="V35" s="438" t="s">
        <v>14</v>
      </c>
      <c r="W35" s="439"/>
      <c r="X35" s="442">
        <f ca="1">SUMIF(申請額一覧A!$H$4:$H$503,C35,申請額一覧A!$O$4:$O$503)</f>
        <v>0</v>
      </c>
      <c r="Y35" s="443"/>
      <c r="Z35" s="443"/>
      <c r="AA35" s="443"/>
      <c r="AB35" s="346" t="s">
        <v>36</v>
      </c>
      <c r="AC35" s="434"/>
      <c r="AD35" s="434"/>
      <c r="AE35" s="435"/>
      <c r="AF35" s="435"/>
      <c r="AG35" s="426"/>
      <c r="AH35" s="426"/>
      <c r="AI35" s="426"/>
      <c r="AJ35" s="426"/>
      <c r="AK35" s="337"/>
      <c r="AL35" s="337"/>
    </row>
    <row r="36" spans="1:38" ht="20.100000000000001" customHeight="1">
      <c r="A36" s="440"/>
      <c r="B36" s="347">
        <v>4</v>
      </c>
      <c r="C36" s="46" t="s">
        <v>54</v>
      </c>
      <c r="D36" s="46"/>
      <c r="E36" s="46"/>
      <c r="F36" s="46"/>
      <c r="G36" s="46"/>
      <c r="H36" s="46"/>
      <c r="I36" s="46"/>
      <c r="J36" s="46"/>
      <c r="K36" s="46"/>
      <c r="L36" s="46"/>
      <c r="M36" s="46"/>
      <c r="N36" s="46"/>
      <c r="O36" s="46"/>
      <c r="P36" s="46"/>
      <c r="Q36" s="46"/>
      <c r="R36" s="46"/>
      <c r="S36" s="46"/>
      <c r="T36" s="436">
        <f ca="1">COUNTIFS(申請額一覧A!$H$4:$H$503,C36,申請額一覧A!$O$4:$O$503,"&gt;0")</f>
        <v>0</v>
      </c>
      <c r="U36" s="437"/>
      <c r="V36" s="438" t="s">
        <v>14</v>
      </c>
      <c r="W36" s="439"/>
      <c r="X36" s="442">
        <f ca="1">SUMIF(申請額一覧A!$H$4:$H$503,C36,申請額一覧A!$O$4:$O$503)</f>
        <v>0</v>
      </c>
      <c r="Y36" s="443"/>
      <c r="Z36" s="443"/>
      <c r="AA36" s="443"/>
      <c r="AB36" s="348" t="s">
        <v>36</v>
      </c>
      <c r="AC36" s="434"/>
      <c r="AD36" s="434"/>
      <c r="AE36" s="435"/>
      <c r="AF36" s="435"/>
      <c r="AG36" s="426"/>
      <c r="AH36" s="426"/>
      <c r="AI36" s="426"/>
      <c r="AJ36" s="426"/>
      <c r="AK36" s="337"/>
      <c r="AL36" s="337"/>
    </row>
    <row r="37" spans="1:38" ht="20.100000000000001" customHeight="1">
      <c r="A37" s="440"/>
      <c r="B37" s="344">
        <v>5</v>
      </c>
      <c r="C37" s="46" t="s">
        <v>34</v>
      </c>
      <c r="D37" s="46"/>
      <c r="E37" s="46"/>
      <c r="F37" s="46"/>
      <c r="G37" s="46"/>
      <c r="H37" s="46"/>
      <c r="I37" s="46"/>
      <c r="J37" s="46"/>
      <c r="K37" s="46"/>
      <c r="L37" s="46"/>
      <c r="M37" s="46"/>
      <c r="N37" s="46"/>
      <c r="O37" s="46"/>
      <c r="P37" s="46"/>
      <c r="Q37" s="46"/>
      <c r="R37" s="46"/>
      <c r="S37" s="46"/>
      <c r="T37" s="436">
        <f ca="1">COUNTIFS(申請額一覧A!$H$4:$H$503,C37,申請額一覧A!$O$4:$O$503,"&gt;0")</f>
        <v>0</v>
      </c>
      <c r="U37" s="437"/>
      <c r="V37" s="438" t="s">
        <v>14</v>
      </c>
      <c r="W37" s="439"/>
      <c r="X37" s="442">
        <f ca="1">SUMIF(申請額一覧A!$H$4:$H$503,C37,申請額一覧A!$O$4:$O$503)</f>
        <v>0</v>
      </c>
      <c r="Y37" s="443"/>
      <c r="Z37" s="443"/>
      <c r="AA37" s="443"/>
      <c r="AB37" s="348" t="s">
        <v>36</v>
      </c>
      <c r="AC37" s="434"/>
      <c r="AD37" s="434"/>
      <c r="AE37" s="435"/>
      <c r="AF37" s="435"/>
      <c r="AG37" s="426"/>
      <c r="AH37" s="426"/>
      <c r="AI37" s="426"/>
      <c r="AJ37" s="426"/>
      <c r="AK37" s="343"/>
      <c r="AL37" s="337"/>
    </row>
    <row r="38" spans="1:38" ht="20.100000000000001" customHeight="1">
      <c r="A38" s="440"/>
      <c r="B38" s="349">
        <v>6</v>
      </c>
      <c r="C38" s="46" t="s">
        <v>55</v>
      </c>
      <c r="D38" s="46"/>
      <c r="E38" s="46"/>
      <c r="F38" s="46"/>
      <c r="G38" s="46"/>
      <c r="H38" s="46"/>
      <c r="I38" s="46"/>
      <c r="J38" s="46"/>
      <c r="K38" s="46"/>
      <c r="L38" s="46"/>
      <c r="M38" s="46"/>
      <c r="N38" s="46"/>
      <c r="O38" s="46"/>
      <c r="P38" s="46"/>
      <c r="Q38" s="46"/>
      <c r="R38" s="46"/>
      <c r="S38" s="46"/>
      <c r="T38" s="436">
        <f ca="1">COUNTIFS(申請額一覧A!$H$4:$H$503,C38,申請額一覧A!$O$4:$O$503,"&gt;0")</f>
        <v>0</v>
      </c>
      <c r="U38" s="437"/>
      <c r="V38" s="438" t="s">
        <v>14</v>
      </c>
      <c r="W38" s="439"/>
      <c r="X38" s="442">
        <f ca="1">SUMIF(申請額一覧A!$H$4:$H$503,C38,申請額一覧A!$O$4:$O$503)</f>
        <v>0</v>
      </c>
      <c r="Y38" s="443"/>
      <c r="Z38" s="443"/>
      <c r="AA38" s="443"/>
      <c r="AB38" s="346" t="s">
        <v>36</v>
      </c>
      <c r="AC38" s="434"/>
      <c r="AD38" s="434"/>
      <c r="AE38" s="435"/>
      <c r="AF38" s="435"/>
      <c r="AG38" s="426"/>
      <c r="AH38" s="426"/>
      <c r="AI38" s="426"/>
      <c r="AJ38" s="426"/>
      <c r="AK38" s="343"/>
      <c r="AL38" s="337"/>
    </row>
    <row r="39" spans="1:38" ht="20.100000000000001" customHeight="1">
      <c r="A39" s="440"/>
      <c r="B39" s="350">
        <v>7</v>
      </c>
      <c r="C39" s="46" t="s">
        <v>56</v>
      </c>
      <c r="D39" s="46"/>
      <c r="E39" s="46"/>
      <c r="F39" s="46"/>
      <c r="G39" s="46"/>
      <c r="H39" s="46"/>
      <c r="I39" s="46"/>
      <c r="J39" s="46"/>
      <c r="K39" s="46"/>
      <c r="L39" s="46"/>
      <c r="M39" s="46"/>
      <c r="N39" s="46"/>
      <c r="O39" s="46"/>
      <c r="P39" s="46"/>
      <c r="Q39" s="46"/>
      <c r="R39" s="46"/>
      <c r="S39" s="46"/>
      <c r="T39" s="436">
        <f ca="1">COUNTIFS(申請額一覧A!$H$4:$H$503,C39,申請額一覧A!$O$4:$O$503,"&gt;0")</f>
        <v>0</v>
      </c>
      <c r="U39" s="437"/>
      <c r="V39" s="438" t="s">
        <v>14</v>
      </c>
      <c r="W39" s="439"/>
      <c r="X39" s="442">
        <f ca="1">SUMIF(申請額一覧A!$H$4:$H$503,C39,申請額一覧A!$O$4:$O$503)</f>
        <v>0</v>
      </c>
      <c r="Y39" s="443"/>
      <c r="Z39" s="443"/>
      <c r="AA39" s="443"/>
      <c r="AB39" s="346" t="s">
        <v>36</v>
      </c>
      <c r="AC39" s="434"/>
      <c r="AD39" s="434"/>
      <c r="AE39" s="435"/>
      <c r="AF39" s="435"/>
      <c r="AG39" s="426"/>
      <c r="AH39" s="426"/>
      <c r="AI39" s="426"/>
      <c r="AJ39" s="426"/>
      <c r="AK39" s="343"/>
      <c r="AL39" s="337"/>
    </row>
    <row r="40" spans="1:38" ht="20.100000000000001" customHeight="1">
      <c r="A40" s="440"/>
      <c r="B40" s="344">
        <v>8</v>
      </c>
      <c r="C40" s="46" t="s">
        <v>58</v>
      </c>
      <c r="D40" s="46"/>
      <c r="E40" s="46"/>
      <c r="F40" s="46"/>
      <c r="G40" s="46"/>
      <c r="H40" s="46"/>
      <c r="I40" s="46"/>
      <c r="J40" s="46"/>
      <c r="K40" s="46"/>
      <c r="L40" s="46"/>
      <c r="M40" s="46"/>
      <c r="N40" s="46"/>
      <c r="O40" s="46"/>
      <c r="P40" s="46"/>
      <c r="Q40" s="46"/>
      <c r="R40" s="46"/>
      <c r="S40" s="46"/>
      <c r="T40" s="436">
        <f ca="1">COUNTIFS(申請額一覧A!$H$4:$H$503,C40,申請額一覧A!$O$4:$O$503,"&gt;0")</f>
        <v>0</v>
      </c>
      <c r="U40" s="437"/>
      <c r="V40" s="438" t="s">
        <v>14</v>
      </c>
      <c r="W40" s="439"/>
      <c r="X40" s="442">
        <f ca="1">SUMIF(申請額一覧A!$H$4:$H$503,C40,申請額一覧A!$O$4:$O$503)</f>
        <v>0</v>
      </c>
      <c r="Y40" s="443"/>
      <c r="Z40" s="443"/>
      <c r="AA40" s="443"/>
      <c r="AB40" s="346" t="s">
        <v>36</v>
      </c>
      <c r="AC40" s="351"/>
      <c r="AD40" s="351"/>
      <c r="AE40" s="352"/>
      <c r="AF40" s="352"/>
      <c r="AG40" s="353"/>
      <c r="AH40" s="353"/>
      <c r="AI40" s="353"/>
      <c r="AJ40" s="353"/>
      <c r="AK40" s="343"/>
      <c r="AL40" s="337"/>
    </row>
    <row r="41" spans="1:38" ht="20.100000000000001" customHeight="1">
      <c r="A41" s="354"/>
      <c r="B41" s="350">
        <v>9</v>
      </c>
      <c r="C41" s="47" t="s">
        <v>319</v>
      </c>
      <c r="D41" s="47"/>
      <c r="E41" s="47"/>
      <c r="F41" s="47"/>
      <c r="G41" s="47"/>
      <c r="H41" s="47"/>
      <c r="I41" s="47"/>
      <c r="J41" s="47"/>
      <c r="K41" s="47"/>
      <c r="L41" s="47"/>
      <c r="M41" s="47"/>
      <c r="N41" s="47"/>
      <c r="O41" s="47"/>
      <c r="P41" s="47"/>
      <c r="Q41" s="47"/>
      <c r="R41" s="47"/>
      <c r="S41" s="47"/>
      <c r="T41" s="436">
        <f ca="1">COUNTIFS(申請額一覧A!$H$4:$H$503,C41,申請額一覧A!$O$4:$O$503,"&gt;0")</f>
        <v>0</v>
      </c>
      <c r="U41" s="437"/>
      <c r="V41" s="438" t="s">
        <v>14</v>
      </c>
      <c r="W41" s="439"/>
      <c r="X41" s="442">
        <f ca="1">SUMIF(申請額一覧A!$H$4:$H$503,C41,申請額一覧A!$O$4:$O$503)</f>
        <v>0</v>
      </c>
      <c r="Y41" s="443"/>
      <c r="Z41" s="443"/>
      <c r="AA41" s="443"/>
      <c r="AB41" s="346" t="s">
        <v>36</v>
      </c>
      <c r="AC41" s="351"/>
      <c r="AD41" s="351"/>
      <c r="AE41" s="352"/>
      <c r="AF41" s="352"/>
      <c r="AG41" s="353"/>
      <c r="AH41" s="353"/>
      <c r="AI41" s="353"/>
      <c r="AJ41" s="353"/>
      <c r="AK41" s="343"/>
      <c r="AL41" s="337"/>
    </row>
    <row r="42" spans="1:38" ht="20.100000000000001" customHeight="1">
      <c r="A42" s="354"/>
      <c r="B42" s="355">
        <v>10</v>
      </c>
      <c r="C42" s="356" t="s">
        <v>320</v>
      </c>
      <c r="D42" s="46"/>
      <c r="E42" s="46"/>
      <c r="F42" s="46"/>
      <c r="G42" s="46"/>
      <c r="H42" s="46"/>
      <c r="I42" s="46"/>
      <c r="J42" s="46"/>
      <c r="K42" s="46"/>
      <c r="L42" s="46"/>
      <c r="M42" s="46"/>
      <c r="N42" s="46"/>
      <c r="O42" s="46"/>
      <c r="P42" s="46"/>
      <c r="Q42" s="46"/>
      <c r="R42" s="46"/>
      <c r="S42" s="345"/>
      <c r="T42" s="436">
        <f ca="1">COUNTIFS(申請額一覧A!$H$4:$H$503,C42,申請額一覧A!$O$4:$O$503,"&gt;0")</f>
        <v>0</v>
      </c>
      <c r="U42" s="437"/>
      <c r="V42" s="438" t="s">
        <v>14</v>
      </c>
      <c r="W42" s="439"/>
      <c r="X42" s="442">
        <f ca="1">SUMIF(申請額一覧A!$H$4:$H$503,C42,申請額一覧A!$O$4:$O$503)</f>
        <v>0</v>
      </c>
      <c r="Y42" s="443"/>
      <c r="Z42" s="443"/>
      <c r="AA42" s="443"/>
      <c r="AB42" s="346" t="s">
        <v>36</v>
      </c>
      <c r="AC42" s="351"/>
      <c r="AD42" s="351"/>
      <c r="AE42" s="352"/>
      <c r="AF42" s="352"/>
      <c r="AG42" s="353"/>
      <c r="AH42" s="353"/>
      <c r="AI42" s="353"/>
      <c r="AJ42" s="353"/>
      <c r="AK42" s="343"/>
      <c r="AL42" s="337"/>
    </row>
    <row r="43" spans="1:38" ht="20.100000000000001" customHeight="1" thickBot="1">
      <c r="A43" s="354"/>
      <c r="B43" s="357">
        <v>11</v>
      </c>
      <c r="C43" s="47" t="s">
        <v>59</v>
      </c>
      <c r="D43" s="47"/>
      <c r="E43" s="47"/>
      <c r="F43" s="47"/>
      <c r="G43" s="47"/>
      <c r="H43" s="47"/>
      <c r="I43" s="47"/>
      <c r="J43" s="47"/>
      <c r="K43" s="47"/>
      <c r="L43" s="47"/>
      <c r="M43" s="47"/>
      <c r="N43" s="47"/>
      <c r="O43" s="47"/>
      <c r="P43" s="47"/>
      <c r="Q43" s="47"/>
      <c r="R43" s="47"/>
      <c r="S43" s="47"/>
      <c r="T43" s="436">
        <f ca="1">COUNTIFS(申請額一覧A!$H$4:$H$503,C43,申請額一覧A!$O$4:$O$503,"&gt;0")</f>
        <v>0</v>
      </c>
      <c r="U43" s="437"/>
      <c r="V43" s="438" t="s">
        <v>14</v>
      </c>
      <c r="W43" s="439"/>
      <c r="X43" s="442">
        <f ca="1">SUMIF(申請額一覧A!$H$4:$H$503,C43,申請額一覧A!$O$4:$O$503)</f>
        <v>0</v>
      </c>
      <c r="Y43" s="443"/>
      <c r="Z43" s="443"/>
      <c r="AA43" s="443"/>
      <c r="AB43" s="346" t="s">
        <v>36</v>
      </c>
      <c r="AC43" s="434"/>
      <c r="AD43" s="434"/>
      <c r="AE43" s="435"/>
      <c r="AF43" s="435"/>
      <c r="AG43" s="426"/>
      <c r="AH43" s="426"/>
      <c r="AI43" s="426"/>
      <c r="AJ43" s="426"/>
      <c r="AK43" s="343"/>
      <c r="AL43" s="337"/>
    </row>
    <row r="44" spans="1:38" ht="20.100000000000001" customHeight="1" thickBot="1">
      <c r="A44" s="417" t="s">
        <v>17</v>
      </c>
      <c r="B44" s="418"/>
      <c r="C44" s="418"/>
      <c r="D44" s="418"/>
      <c r="E44" s="418"/>
      <c r="F44" s="418"/>
      <c r="G44" s="418"/>
      <c r="H44" s="418"/>
      <c r="I44" s="418"/>
      <c r="J44" s="418"/>
      <c r="K44" s="418"/>
      <c r="L44" s="418"/>
      <c r="M44" s="418"/>
      <c r="N44" s="418"/>
      <c r="O44" s="418"/>
      <c r="P44" s="418"/>
      <c r="Q44" s="418"/>
      <c r="R44" s="418"/>
      <c r="S44" s="419"/>
      <c r="T44" s="420">
        <f ca="1">SUM(T33:U43)</f>
        <v>0</v>
      </c>
      <c r="U44" s="421"/>
      <c r="V44" s="422" t="s">
        <v>14</v>
      </c>
      <c r="W44" s="423"/>
      <c r="X44" s="424">
        <f ca="1">SUM(X33:AA43)</f>
        <v>0</v>
      </c>
      <c r="Y44" s="425"/>
      <c r="Z44" s="425"/>
      <c r="AA44" s="425"/>
      <c r="AB44" s="358" t="s">
        <v>36</v>
      </c>
      <c r="AC44" s="434"/>
      <c r="AD44" s="434"/>
      <c r="AE44" s="435"/>
      <c r="AF44" s="435"/>
      <c r="AG44" s="426"/>
      <c r="AH44" s="426"/>
      <c r="AI44" s="426"/>
      <c r="AJ44" s="426"/>
      <c r="AK44" s="343"/>
      <c r="AL44" s="337"/>
    </row>
    <row r="45" spans="1:38" ht="20.100000000000001" customHeight="1">
      <c r="A45" s="515" t="s">
        <v>82</v>
      </c>
      <c r="B45" s="359">
        <v>12</v>
      </c>
      <c r="C45" s="48" t="s">
        <v>15</v>
      </c>
      <c r="D45" s="48"/>
      <c r="E45" s="48"/>
      <c r="F45" s="48"/>
      <c r="G45" s="48"/>
      <c r="H45" s="48"/>
      <c r="I45" s="48"/>
      <c r="J45" s="48"/>
      <c r="K45" s="48"/>
      <c r="L45" s="48"/>
      <c r="M45" s="48"/>
      <c r="N45" s="48"/>
      <c r="O45" s="48"/>
      <c r="P45" s="48"/>
      <c r="Q45" s="48"/>
      <c r="R45" s="48"/>
      <c r="S45" s="48"/>
      <c r="T45" s="428">
        <f ca="1">COUNTIFS(申請額一覧A!$H$4:$H$503,C45,申請額一覧A!$O$4:$O$503,"&gt;0")</f>
        <v>0</v>
      </c>
      <c r="U45" s="429"/>
      <c r="V45" s="430" t="s">
        <v>14</v>
      </c>
      <c r="W45" s="431"/>
      <c r="X45" s="432">
        <f ca="1">SUMIF(申請額一覧A!$H$4:$H$503,C45,申請額一覧A!$O$4:$O$503)</f>
        <v>0</v>
      </c>
      <c r="Y45" s="433"/>
      <c r="Z45" s="433"/>
      <c r="AA45" s="433"/>
      <c r="AB45" s="360" t="s">
        <v>36</v>
      </c>
      <c r="AC45" s="434"/>
      <c r="AD45" s="434"/>
      <c r="AE45" s="435"/>
      <c r="AF45" s="435"/>
      <c r="AG45" s="426"/>
      <c r="AH45" s="426"/>
      <c r="AI45" s="426"/>
      <c r="AJ45" s="426"/>
      <c r="AK45" s="343"/>
      <c r="AL45" s="337"/>
    </row>
    <row r="46" spans="1:38" ht="20.100000000000001" customHeight="1" thickBot="1">
      <c r="A46" s="515"/>
      <c r="B46" s="357">
        <v>13</v>
      </c>
      <c r="C46" s="47" t="s">
        <v>16</v>
      </c>
      <c r="D46" s="47"/>
      <c r="E46" s="47"/>
      <c r="F46" s="47"/>
      <c r="G46" s="47"/>
      <c r="H46" s="47"/>
      <c r="I46" s="47"/>
      <c r="J46" s="47"/>
      <c r="K46" s="47"/>
      <c r="L46" s="47"/>
      <c r="M46" s="47"/>
      <c r="N46" s="47"/>
      <c r="O46" s="47"/>
      <c r="P46" s="47"/>
      <c r="Q46" s="47"/>
      <c r="R46" s="47"/>
      <c r="S46" s="47"/>
      <c r="T46" s="503">
        <f ca="1">COUNTIFS(申請額一覧A!$H$4:$H$503,C46,申請額一覧A!$O$4:$O$503,"&gt;0")</f>
        <v>0</v>
      </c>
      <c r="U46" s="504"/>
      <c r="V46" s="505" t="s">
        <v>14</v>
      </c>
      <c r="W46" s="506"/>
      <c r="X46" s="513">
        <f ca="1">SUMIF(申請額一覧A!$H$4:$H$503,C46,申請額一覧A!$O$4:$O$503)</f>
        <v>0</v>
      </c>
      <c r="Y46" s="514"/>
      <c r="Z46" s="514"/>
      <c r="AA46" s="514"/>
      <c r="AB46" s="361" t="s">
        <v>36</v>
      </c>
      <c r="AC46" s="434"/>
      <c r="AD46" s="434"/>
      <c r="AE46" s="435"/>
      <c r="AF46" s="435"/>
      <c r="AG46" s="426"/>
      <c r="AH46" s="426"/>
      <c r="AI46" s="426"/>
      <c r="AJ46" s="426"/>
      <c r="AK46" s="343"/>
      <c r="AL46" s="337"/>
    </row>
    <row r="47" spans="1:38" ht="20.100000000000001" customHeight="1" thickBot="1">
      <c r="A47" s="417" t="s">
        <v>17</v>
      </c>
      <c r="B47" s="418"/>
      <c r="C47" s="418"/>
      <c r="D47" s="418"/>
      <c r="E47" s="418"/>
      <c r="F47" s="418"/>
      <c r="G47" s="418"/>
      <c r="H47" s="418"/>
      <c r="I47" s="418"/>
      <c r="J47" s="418"/>
      <c r="K47" s="418"/>
      <c r="L47" s="418"/>
      <c r="M47" s="418"/>
      <c r="N47" s="418"/>
      <c r="O47" s="418"/>
      <c r="P47" s="418"/>
      <c r="Q47" s="418"/>
      <c r="R47" s="418"/>
      <c r="S47" s="419"/>
      <c r="T47" s="420">
        <f ca="1">SUM(T45:U46)</f>
        <v>0</v>
      </c>
      <c r="U47" s="421"/>
      <c r="V47" s="422" t="s">
        <v>14</v>
      </c>
      <c r="W47" s="423"/>
      <c r="X47" s="424">
        <f ca="1">SUM(X45:AA46)</f>
        <v>0</v>
      </c>
      <c r="Y47" s="425"/>
      <c r="Z47" s="425"/>
      <c r="AA47" s="425"/>
      <c r="AB47" s="358" t="s">
        <v>36</v>
      </c>
      <c r="AC47" s="434"/>
      <c r="AD47" s="434"/>
      <c r="AE47" s="435"/>
      <c r="AF47" s="435"/>
      <c r="AG47" s="426"/>
      <c r="AH47" s="426"/>
      <c r="AI47" s="426"/>
      <c r="AJ47" s="426"/>
      <c r="AK47" s="343"/>
      <c r="AL47" s="337"/>
    </row>
    <row r="48" spans="1:38" ht="20.100000000000001" customHeight="1">
      <c r="A48" s="440" t="s">
        <v>33</v>
      </c>
      <c r="B48" s="355">
        <v>14</v>
      </c>
      <c r="C48" s="47" t="s">
        <v>60</v>
      </c>
      <c r="D48" s="48"/>
      <c r="E48" s="48"/>
      <c r="F48" s="48"/>
      <c r="G48" s="48"/>
      <c r="H48" s="48"/>
      <c r="I48" s="48"/>
      <c r="J48" s="48"/>
      <c r="K48" s="48"/>
      <c r="L48" s="48"/>
      <c r="M48" s="48"/>
      <c r="N48" s="48"/>
      <c r="O48" s="48"/>
      <c r="P48" s="48"/>
      <c r="Q48" s="48"/>
      <c r="R48" s="48"/>
      <c r="S48" s="48"/>
      <c r="T48" s="428">
        <f ca="1">COUNTIFS(申請額一覧A!$H$4:$H$503,C48,申請額一覧A!$O$4:$O$503,"&gt;0")</f>
        <v>0</v>
      </c>
      <c r="U48" s="429"/>
      <c r="V48" s="430" t="s">
        <v>14</v>
      </c>
      <c r="W48" s="431"/>
      <c r="X48" s="432">
        <f ca="1">SUMIF(申請額一覧A!$H$4:$H$503,C48,申請額一覧A!$O$4:$O$503)</f>
        <v>0</v>
      </c>
      <c r="Y48" s="433"/>
      <c r="Z48" s="433"/>
      <c r="AA48" s="433"/>
      <c r="AB48" s="342" t="s">
        <v>36</v>
      </c>
      <c r="AC48" s="434"/>
      <c r="AD48" s="434"/>
      <c r="AE48" s="435"/>
      <c r="AF48" s="435"/>
      <c r="AG48" s="426"/>
      <c r="AH48" s="426"/>
      <c r="AI48" s="426"/>
      <c r="AJ48" s="426"/>
      <c r="AK48" s="343"/>
      <c r="AL48" s="337"/>
    </row>
    <row r="49" spans="1:38" ht="20.100000000000001" customHeight="1">
      <c r="A49" s="440"/>
      <c r="B49" s="355">
        <v>15</v>
      </c>
      <c r="C49" s="46" t="s">
        <v>61</v>
      </c>
      <c r="D49" s="46"/>
      <c r="E49" s="46"/>
      <c r="F49" s="46"/>
      <c r="G49" s="46"/>
      <c r="H49" s="46"/>
      <c r="I49" s="46"/>
      <c r="J49" s="46"/>
      <c r="K49" s="46"/>
      <c r="L49" s="46"/>
      <c r="M49" s="46"/>
      <c r="N49" s="46"/>
      <c r="O49" s="46"/>
      <c r="P49" s="46"/>
      <c r="Q49" s="46"/>
      <c r="R49" s="46"/>
      <c r="S49" s="46"/>
      <c r="T49" s="436">
        <f ca="1">COUNTIFS(申請額一覧A!$H$4:$H$503,C49,申請額一覧A!$O$4:$O$503,"&gt;0")</f>
        <v>0</v>
      </c>
      <c r="U49" s="437"/>
      <c r="V49" s="438" t="s">
        <v>14</v>
      </c>
      <c r="W49" s="439"/>
      <c r="X49" s="442">
        <f ca="1">SUMIF(申請額一覧A!$H$4:$H$503,C49,申請額一覧A!$O$4:$O$503)</f>
        <v>0</v>
      </c>
      <c r="Y49" s="443"/>
      <c r="Z49" s="443"/>
      <c r="AA49" s="443"/>
      <c r="AB49" s="346" t="s">
        <v>36</v>
      </c>
      <c r="AC49" s="434"/>
      <c r="AD49" s="434"/>
      <c r="AE49" s="435"/>
      <c r="AF49" s="435"/>
      <c r="AG49" s="426"/>
      <c r="AH49" s="426"/>
      <c r="AI49" s="426"/>
      <c r="AJ49" s="426"/>
      <c r="AK49" s="343"/>
      <c r="AL49" s="337"/>
    </row>
    <row r="50" spans="1:38" ht="20.100000000000001" customHeight="1">
      <c r="A50" s="440"/>
      <c r="B50" s="355">
        <v>16</v>
      </c>
      <c r="C50" s="46" t="s">
        <v>62</v>
      </c>
      <c r="D50" s="46"/>
      <c r="E50" s="46"/>
      <c r="F50" s="46"/>
      <c r="G50" s="46"/>
      <c r="H50" s="46"/>
      <c r="I50" s="46"/>
      <c r="J50" s="46"/>
      <c r="K50" s="46"/>
      <c r="L50" s="46"/>
      <c r="M50" s="46"/>
      <c r="N50" s="46"/>
      <c r="O50" s="46"/>
      <c r="P50" s="46"/>
      <c r="Q50" s="46"/>
      <c r="R50" s="46"/>
      <c r="S50" s="46"/>
      <c r="T50" s="436">
        <f ca="1">COUNTIFS(申請額一覧A!$H$4:$H$503,C50,申請額一覧A!$O$4:$O$503,"&gt;0")</f>
        <v>0</v>
      </c>
      <c r="U50" s="437"/>
      <c r="V50" s="438" t="s">
        <v>14</v>
      </c>
      <c r="W50" s="439"/>
      <c r="X50" s="442">
        <f ca="1">SUMIF(申請額一覧A!$H$4:$H$503,C50,申請額一覧A!$O$4:$O$503)</f>
        <v>0</v>
      </c>
      <c r="Y50" s="443"/>
      <c r="Z50" s="443"/>
      <c r="AA50" s="443"/>
      <c r="AB50" s="346" t="s">
        <v>36</v>
      </c>
      <c r="AC50" s="434"/>
      <c r="AD50" s="434"/>
      <c r="AE50" s="435"/>
      <c r="AF50" s="435"/>
      <c r="AG50" s="426"/>
      <c r="AH50" s="426"/>
      <c r="AI50" s="426"/>
      <c r="AJ50" s="426"/>
      <c r="AK50" s="343"/>
      <c r="AL50" s="337"/>
    </row>
    <row r="51" spans="1:38" ht="20.100000000000001" customHeight="1" thickBot="1">
      <c r="A51" s="440"/>
      <c r="B51" s="355">
        <v>17</v>
      </c>
      <c r="C51" s="46" t="s">
        <v>63</v>
      </c>
      <c r="D51" s="46"/>
      <c r="E51" s="46"/>
      <c r="F51" s="46"/>
      <c r="G51" s="46"/>
      <c r="H51" s="46"/>
      <c r="I51" s="46"/>
      <c r="J51" s="46"/>
      <c r="K51" s="46"/>
      <c r="L51" s="46"/>
      <c r="M51" s="46"/>
      <c r="N51" s="46"/>
      <c r="O51" s="46"/>
      <c r="P51" s="46"/>
      <c r="Q51" s="46"/>
      <c r="R51" s="46"/>
      <c r="S51" s="46"/>
      <c r="T51" s="436">
        <f ca="1">COUNTIFS(申請額一覧A!$H$4:$H$503,C51,申請額一覧A!$O$4:$O$503,"&gt;0")</f>
        <v>0</v>
      </c>
      <c r="U51" s="437"/>
      <c r="V51" s="438" t="s">
        <v>14</v>
      </c>
      <c r="W51" s="439"/>
      <c r="X51" s="442">
        <f ca="1">SUMIF(申請額一覧A!$H$4:$H$503,C51,申請額一覧A!$O$4:$O$503)</f>
        <v>0</v>
      </c>
      <c r="Y51" s="443"/>
      <c r="Z51" s="443"/>
      <c r="AA51" s="443"/>
      <c r="AB51" s="346" t="s">
        <v>36</v>
      </c>
      <c r="AC51" s="434"/>
      <c r="AD51" s="434"/>
      <c r="AE51" s="435"/>
      <c r="AF51" s="435"/>
      <c r="AG51" s="426"/>
      <c r="AH51" s="426"/>
      <c r="AI51" s="426"/>
      <c r="AJ51" s="426"/>
      <c r="AK51" s="343"/>
      <c r="AL51" s="337"/>
    </row>
    <row r="52" spans="1:38" ht="20.100000000000001" customHeight="1" thickBot="1">
      <c r="A52" s="417" t="s">
        <v>17</v>
      </c>
      <c r="B52" s="418"/>
      <c r="C52" s="418"/>
      <c r="D52" s="418"/>
      <c r="E52" s="418"/>
      <c r="F52" s="418"/>
      <c r="G52" s="418"/>
      <c r="H52" s="418"/>
      <c r="I52" s="418"/>
      <c r="J52" s="418"/>
      <c r="K52" s="418"/>
      <c r="L52" s="418"/>
      <c r="M52" s="418"/>
      <c r="N52" s="418"/>
      <c r="O52" s="418"/>
      <c r="P52" s="418"/>
      <c r="Q52" s="418"/>
      <c r="R52" s="418"/>
      <c r="S52" s="419"/>
      <c r="T52" s="420">
        <f ca="1">SUM(T48:U51)</f>
        <v>0</v>
      </c>
      <c r="U52" s="421"/>
      <c r="V52" s="422" t="s">
        <v>14</v>
      </c>
      <c r="W52" s="423"/>
      <c r="X52" s="424">
        <f ca="1">SUM(X48:AA51)</f>
        <v>0</v>
      </c>
      <c r="Y52" s="425"/>
      <c r="Z52" s="425"/>
      <c r="AA52" s="425"/>
      <c r="AB52" s="358" t="s">
        <v>36</v>
      </c>
      <c r="AC52" s="434"/>
      <c r="AD52" s="434"/>
      <c r="AE52" s="435"/>
      <c r="AF52" s="435"/>
      <c r="AG52" s="426"/>
      <c r="AH52" s="426"/>
      <c r="AI52" s="426"/>
      <c r="AJ52" s="426"/>
      <c r="AK52" s="343"/>
      <c r="AL52" s="337"/>
    </row>
    <row r="53" spans="1:38" ht="20.100000000000001" customHeight="1">
      <c r="A53" s="440" t="s">
        <v>269</v>
      </c>
      <c r="B53" s="355">
        <v>18</v>
      </c>
      <c r="C53" s="47" t="s">
        <v>146</v>
      </c>
      <c r="D53" s="48"/>
      <c r="E53" s="48"/>
      <c r="F53" s="48"/>
      <c r="G53" s="48"/>
      <c r="H53" s="48"/>
      <c r="I53" s="48"/>
      <c r="J53" s="48"/>
      <c r="K53" s="48"/>
      <c r="L53" s="48"/>
      <c r="M53" s="48"/>
      <c r="N53" s="48"/>
      <c r="O53" s="48"/>
      <c r="P53" s="48"/>
      <c r="Q53" s="48"/>
      <c r="R53" s="48"/>
      <c r="S53" s="48"/>
      <c r="T53" s="428">
        <f>COUNTIFS(申請額一覧B!$Q$6:$Q$26,C53,申請額一覧B!$AY$6:$AY$26,"&gt;0")</f>
        <v>0</v>
      </c>
      <c r="U53" s="429"/>
      <c r="V53" s="430" t="s">
        <v>14</v>
      </c>
      <c r="W53" s="431"/>
      <c r="X53" s="432">
        <f>SUMIF(申請額一覧B!$Q$6:$Q$26,C53,申請額一覧B!$AY$6:$AY$26)</f>
        <v>0</v>
      </c>
      <c r="Y53" s="433"/>
      <c r="Z53" s="433"/>
      <c r="AA53" s="433"/>
      <c r="AB53" s="342" t="s">
        <v>36</v>
      </c>
      <c r="AC53" s="434"/>
      <c r="AD53" s="434"/>
      <c r="AE53" s="435"/>
      <c r="AF53" s="435"/>
      <c r="AG53" s="426"/>
      <c r="AH53" s="426"/>
      <c r="AI53" s="426"/>
      <c r="AJ53" s="426"/>
      <c r="AK53" s="343"/>
      <c r="AL53" s="337"/>
    </row>
    <row r="54" spans="1:38" ht="20.100000000000001" customHeight="1">
      <c r="A54" s="440"/>
      <c r="B54" s="355">
        <v>19</v>
      </c>
      <c r="C54" s="46" t="s">
        <v>148</v>
      </c>
      <c r="D54" s="46"/>
      <c r="E54" s="46"/>
      <c r="F54" s="46"/>
      <c r="G54" s="46"/>
      <c r="H54" s="46"/>
      <c r="I54" s="46"/>
      <c r="J54" s="46"/>
      <c r="K54" s="46"/>
      <c r="L54" s="46"/>
      <c r="M54" s="46"/>
      <c r="N54" s="46"/>
      <c r="O54" s="46"/>
      <c r="P54" s="46"/>
      <c r="Q54" s="46"/>
      <c r="R54" s="46"/>
      <c r="S54" s="46"/>
      <c r="T54" s="436">
        <f>COUNTIFS(申請額一覧B!$Q$6:$Q$26,C54,申請額一覧B!$AY$6:$AY$26,"&gt;0")</f>
        <v>0</v>
      </c>
      <c r="U54" s="437"/>
      <c r="V54" s="438" t="s">
        <v>14</v>
      </c>
      <c r="W54" s="439"/>
      <c r="X54" s="432">
        <f>SUMIF(申請額一覧B!$Q$6:$Q$26,C54,申請額一覧B!$AY$6:$AY$26)</f>
        <v>0</v>
      </c>
      <c r="Y54" s="433"/>
      <c r="Z54" s="433"/>
      <c r="AA54" s="433"/>
      <c r="AB54" s="346" t="s">
        <v>36</v>
      </c>
      <c r="AC54" s="434"/>
      <c r="AD54" s="434"/>
      <c r="AE54" s="435"/>
      <c r="AF54" s="435"/>
      <c r="AG54" s="426"/>
      <c r="AH54" s="426"/>
      <c r="AI54" s="426"/>
      <c r="AJ54" s="426"/>
      <c r="AK54" s="343"/>
      <c r="AL54" s="337"/>
    </row>
    <row r="55" spans="1:38" ht="20.100000000000001" customHeight="1">
      <c r="A55" s="440"/>
      <c r="B55" s="355">
        <v>20</v>
      </c>
      <c r="C55" s="46" t="s">
        <v>150</v>
      </c>
      <c r="D55" s="46"/>
      <c r="E55" s="46"/>
      <c r="F55" s="46"/>
      <c r="G55" s="46"/>
      <c r="H55" s="46"/>
      <c r="I55" s="46"/>
      <c r="J55" s="46"/>
      <c r="K55" s="46"/>
      <c r="L55" s="46"/>
      <c r="M55" s="46"/>
      <c r="N55" s="46"/>
      <c r="O55" s="46"/>
      <c r="P55" s="46"/>
      <c r="Q55" s="46"/>
      <c r="R55" s="46"/>
      <c r="S55" s="46"/>
      <c r="T55" s="436">
        <f>COUNTIFS(申請額一覧B!$Q$6:$Q$26,C55,申請額一覧B!$AY$6:$AY$26,"&gt;0")</f>
        <v>0</v>
      </c>
      <c r="U55" s="437"/>
      <c r="V55" s="438" t="s">
        <v>14</v>
      </c>
      <c r="W55" s="439"/>
      <c r="X55" s="432">
        <f>SUMIF(申請額一覧B!$Q$6:$Q$26,C55,申請額一覧B!$AY$6:$AY$26)</f>
        <v>0</v>
      </c>
      <c r="Y55" s="433"/>
      <c r="Z55" s="433"/>
      <c r="AA55" s="433"/>
      <c r="AB55" s="346" t="s">
        <v>36</v>
      </c>
      <c r="AC55" s="434"/>
      <c r="AD55" s="434"/>
      <c r="AE55" s="435"/>
      <c r="AF55" s="435"/>
      <c r="AG55" s="426"/>
      <c r="AH55" s="426"/>
      <c r="AI55" s="426"/>
      <c r="AJ55" s="426"/>
      <c r="AK55" s="343"/>
      <c r="AL55" s="337"/>
    </row>
    <row r="56" spans="1:38" ht="20.100000000000001" customHeight="1">
      <c r="A56" s="440"/>
      <c r="B56" s="355">
        <v>21</v>
      </c>
      <c r="C56" s="46" t="s">
        <v>152</v>
      </c>
      <c r="D56" s="46"/>
      <c r="E56" s="46"/>
      <c r="F56" s="46"/>
      <c r="G56" s="46"/>
      <c r="H56" s="46"/>
      <c r="I56" s="46"/>
      <c r="J56" s="46"/>
      <c r="K56" s="46"/>
      <c r="L56" s="46"/>
      <c r="M56" s="46"/>
      <c r="N56" s="46"/>
      <c r="O56" s="46"/>
      <c r="P56" s="46"/>
      <c r="Q56" s="46"/>
      <c r="R56" s="46"/>
      <c r="S56" s="46"/>
      <c r="T56" s="436">
        <f>COUNTIFS(申請額一覧B!$Q$6:$Q$26,C56,申請額一覧B!$AY$6:$AY$26,"&gt;0")</f>
        <v>0</v>
      </c>
      <c r="U56" s="437"/>
      <c r="V56" s="438" t="s">
        <v>14</v>
      </c>
      <c r="W56" s="439"/>
      <c r="X56" s="432">
        <f>SUMIF(申請額一覧B!$Q$6:$Q$26,C56,申請額一覧B!$AY$6:$AY$26)</f>
        <v>0</v>
      </c>
      <c r="Y56" s="433"/>
      <c r="Z56" s="433"/>
      <c r="AA56" s="433"/>
      <c r="AB56" s="346" t="s">
        <v>36</v>
      </c>
      <c r="AC56" s="434"/>
      <c r="AD56" s="434"/>
      <c r="AE56" s="435"/>
      <c r="AF56" s="435"/>
      <c r="AG56" s="426"/>
      <c r="AH56" s="426"/>
      <c r="AI56" s="426"/>
      <c r="AJ56" s="426"/>
      <c r="AK56" s="343"/>
      <c r="AL56" s="337"/>
    </row>
    <row r="57" spans="1:38" ht="20.100000000000001" customHeight="1">
      <c r="A57" s="440"/>
      <c r="B57" s="355">
        <v>22</v>
      </c>
      <c r="C57" s="46" t="s">
        <v>154</v>
      </c>
      <c r="D57" s="46"/>
      <c r="E57" s="46"/>
      <c r="F57" s="46"/>
      <c r="G57" s="46"/>
      <c r="H57" s="46"/>
      <c r="I57" s="46"/>
      <c r="J57" s="46"/>
      <c r="K57" s="46"/>
      <c r="L57" s="46"/>
      <c r="M57" s="46"/>
      <c r="N57" s="46"/>
      <c r="O57" s="46"/>
      <c r="P57" s="46"/>
      <c r="Q57" s="46"/>
      <c r="R57" s="46"/>
      <c r="S57" s="46"/>
      <c r="T57" s="436">
        <f>COUNTIFS(申請額一覧B!$Q$6:$Q$26,C57,申請額一覧B!$AY$6:$AY$26,"&gt;0")</f>
        <v>0</v>
      </c>
      <c r="U57" s="437"/>
      <c r="V57" s="438" t="s">
        <v>14</v>
      </c>
      <c r="W57" s="439"/>
      <c r="X57" s="432">
        <f>SUMIF(申請額一覧B!$Q$6:$Q$26,C57,申請額一覧B!$AY$6:$AY$26)</f>
        <v>0</v>
      </c>
      <c r="Y57" s="433"/>
      <c r="Z57" s="433"/>
      <c r="AA57" s="433"/>
      <c r="AB57" s="346" t="s">
        <v>36</v>
      </c>
      <c r="AC57" s="434"/>
      <c r="AD57" s="434"/>
      <c r="AE57" s="435"/>
      <c r="AF57" s="435"/>
      <c r="AG57" s="426"/>
      <c r="AH57" s="426"/>
      <c r="AI57" s="426"/>
      <c r="AJ57" s="426"/>
      <c r="AK57" s="343"/>
      <c r="AL57" s="337"/>
    </row>
    <row r="58" spans="1:38" ht="20.100000000000001" customHeight="1">
      <c r="A58" s="440"/>
      <c r="B58" s="355">
        <v>23</v>
      </c>
      <c r="C58" s="46" t="s">
        <v>156</v>
      </c>
      <c r="D58" s="46"/>
      <c r="E58" s="46"/>
      <c r="F58" s="46"/>
      <c r="G58" s="46"/>
      <c r="H58" s="46"/>
      <c r="I58" s="46"/>
      <c r="J58" s="46"/>
      <c r="K58" s="46"/>
      <c r="L58" s="46"/>
      <c r="M58" s="46"/>
      <c r="N58" s="46"/>
      <c r="O58" s="46"/>
      <c r="P58" s="46"/>
      <c r="Q58" s="46"/>
      <c r="R58" s="46"/>
      <c r="S58" s="46"/>
      <c r="T58" s="436">
        <f>COUNTIFS(申請額一覧B!$Q$6:$Q$26,C58,申請額一覧B!$AY$6:$AY$26,"&gt;0")</f>
        <v>0</v>
      </c>
      <c r="U58" s="437"/>
      <c r="V58" s="438" t="s">
        <v>14</v>
      </c>
      <c r="W58" s="439"/>
      <c r="X58" s="432">
        <f>SUMIF(申請額一覧B!$Q$6:$Q$26,C58,申請額一覧B!$AY$6:$AY$26)</f>
        <v>0</v>
      </c>
      <c r="Y58" s="433"/>
      <c r="Z58" s="433"/>
      <c r="AA58" s="433"/>
      <c r="AB58" s="346" t="s">
        <v>36</v>
      </c>
      <c r="AC58" s="434"/>
      <c r="AD58" s="434"/>
      <c r="AE58" s="435"/>
      <c r="AF58" s="435"/>
      <c r="AG58" s="426"/>
      <c r="AH58" s="426"/>
      <c r="AI58" s="426"/>
      <c r="AJ58" s="426"/>
      <c r="AK58" s="343"/>
      <c r="AL58" s="337"/>
    </row>
    <row r="59" spans="1:38" ht="20.100000000000001" customHeight="1">
      <c r="A59" s="440"/>
      <c r="B59" s="355">
        <v>24</v>
      </c>
      <c r="C59" s="46" t="s">
        <v>158</v>
      </c>
      <c r="D59" s="46"/>
      <c r="E59" s="46"/>
      <c r="F59" s="46"/>
      <c r="G59" s="46"/>
      <c r="H59" s="46"/>
      <c r="I59" s="46"/>
      <c r="J59" s="46"/>
      <c r="K59" s="46"/>
      <c r="L59" s="46"/>
      <c r="M59" s="46"/>
      <c r="N59" s="46"/>
      <c r="O59" s="46"/>
      <c r="P59" s="46"/>
      <c r="Q59" s="46"/>
      <c r="R59" s="46"/>
      <c r="S59" s="46"/>
      <c r="T59" s="436">
        <f>COUNTIFS(申請額一覧B!$Q$6:$Q$26,C59,申請額一覧B!$AY$6:$AY$26,"&gt;0")</f>
        <v>0</v>
      </c>
      <c r="U59" s="437"/>
      <c r="V59" s="438" t="s">
        <v>14</v>
      </c>
      <c r="W59" s="439"/>
      <c r="X59" s="432">
        <f>SUMIF(申請額一覧B!$Q$6:$Q$26,C59,申請額一覧B!$AY$6:$AY$26)</f>
        <v>0</v>
      </c>
      <c r="Y59" s="433"/>
      <c r="Z59" s="433"/>
      <c r="AA59" s="433"/>
      <c r="AB59" s="346" t="s">
        <v>36</v>
      </c>
      <c r="AC59" s="434"/>
      <c r="AD59" s="434"/>
      <c r="AE59" s="435"/>
      <c r="AF59" s="435"/>
      <c r="AG59" s="426"/>
      <c r="AH59" s="426"/>
      <c r="AI59" s="426"/>
      <c r="AJ59" s="426"/>
      <c r="AK59" s="343"/>
      <c r="AL59" s="337"/>
    </row>
    <row r="60" spans="1:38" ht="20.100000000000001" customHeight="1" thickBot="1">
      <c r="A60" s="440"/>
      <c r="B60" s="355">
        <v>25</v>
      </c>
      <c r="C60" s="46" t="s">
        <v>160</v>
      </c>
      <c r="D60" s="46"/>
      <c r="E60" s="46"/>
      <c r="F60" s="46"/>
      <c r="G60" s="46"/>
      <c r="H60" s="46"/>
      <c r="I60" s="46"/>
      <c r="J60" s="46"/>
      <c r="K60" s="46"/>
      <c r="L60" s="46"/>
      <c r="M60" s="46"/>
      <c r="N60" s="46"/>
      <c r="O60" s="46"/>
      <c r="P60" s="46"/>
      <c r="Q60" s="46"/>
      <c r="R60" s="46"/>
      <c r="S60" s="46"/>
      <c r="T60" s="436">
        <f>COUNTIFS(申請額一覧B!$Q$6:$Q$26,C60,申請額一覧B!$AY$6:$AY$26,"&gt;0")</f>
        <v>0</v>
      </c>
      <c r="U60" s="437"/>
      <c r="V60" s="438" t="s">
        <v>14</v>
      </c>
      <c r="W60" s="439"/>
      <c r="X60" s="432">
        <f>SUMIF(申請額一覧B!$Q$6:$Q$26,C60,申請額一覧B!$AY$6:$AY$26)</f>
        <v>0</v>
      </c>
      <c r="Y60" s="433"/>
      <c r="Z60" s="433"/>
      <c r="AA60" s="433"/>
      <c r="AB60" s="346" t="s">
        <v>36</v>
      </c>
      <c r="AC60" s="434"/>
      <c r="AD60" s="434"/>
      <c r="AE60" s="435"/>
      <c r="AF60" s="435"/>
      <c r="AG60" s="426"/>
      <c r="AH60" s="426"/>
      <c r="AI60" s="426"/>
      <c r="AJ60" s="426"/>
      <c r="AK60" s="343"/>
      <c r="AL60" s="337"/>
    </row>
    <row r="61" spans="1:38" ht="20.100000000000001" customHeight="1" thickBot="1">
      <c r="A61" s="417" t="s">
        <v>17</v>
      </c>
      <c r="B61" s="418"/>
      <c r="C61" s="418"/>
      <c r="D61" s="418"/>
      <c r="E61" s="418"/>
      <c r="F61" s="418"/>
      <c r="G61" s="418"/>
      <c r="H61" s="418"/>
      <c r="I61" s="418"/>
      <c r="J61" s="418"/>
      <c r="K61" s="418"/>
      <c r="L61" s="418"/>
      <c r="M61" s="418"/>
      <c r="N61" s="418"/>
      <c r="O61" s="418"/>
      <c r="P61" s="418"/>
      <c r="Q61" s="418"/>
      <c r="R61" s="418"/>
      <c r="S61" s="419"/>
      <c r="T61" s="420">
        <f>SUM(T53:U60)</f>
        <v>0</v>
      </c>
      <c r="U61" s="421"/>
      <c r="V61" s="422" t="s">
        <v>14</v>
      </c>
      <c r="W61" s="423"/>
      <c r="X61" s="424">
        <f>SUM(X53:AA60)</f>
        <v>0</v>
      </c>
      <c r="Y61" s="425"/>
      <c r="Z61" s="425"/>
      <c r="AA61" s="425"/>
      <c r="AB61" s="358" t="s">
        <v>36</v>
      </c>
      <c r="AC61" s="325"/>
    </row>
    <row r="62" spans="1:38" ht="20.100000000000001" customHeight="1">
      <c r="A62" s="440" t="s">
        <v>268</v>
      </c>
      <c r="B62" s="355">
        <v>26</v>
      </c>
      <c r="C62" s="47" t="s">
        <v>271</v>
      </c>
      <c r="D62" s="48"/>
      <c r="E62" s="48"/>
      <c r="F62" s="48"/>
      <c r="G62" s="48"/>
      <c r="H62" s="48"/>
      <c r="I62" s="48"/>
      <c r="J62" s="48"/>
      <c r="K62" s="48"/>
      <c r="L62" s="48"/>
      <c r="M62" s="48"/>
      <c r="N62" s="48"/>
      <c r="O62" s="48"/>
      <c r="P62" s="48"/>
      <c r="Q62" s="48"/>
      <c r="R62" s="48"/>
      <c r="S62" s="48"/>
      <c r="T62" s="428">
        <f>COUNTIFS(申請額一覧B!$Q$6:$Q$26,C62,申請額一覧B!$AY$6:$AY$26,"&gt;0")</f>
        <v>0</v>
      </c>
      <c r="U62" s="429"/>
      <c r="V62" s="430" t="s">
        <v>14</v>
      </c>
      <c r="W62" s="431"/>
      <c r="X62" s="432">
        <f>SUMIF(申請額一覧B!$Q$6:$Q$26,C62,申請額一覧B!$AY$6:$AY$26)</f>
        <v>0</v>
      </c>
      <c r="Y62" s="433"/>
      <c r="Z62" s="433"/>
      <c r="AA62" s="433"/>
      <c r="AB62" s="342" t="s">
        <v>36</v>
      </c>
      <c r="AC62" s="434"/>
      <c r="AD62" s="434"/>
      <c r="AE62" s="435"/>
      <c r="AF62" s="435"/>
      <c r="AG62" s="426"/>
      <c r="AH62" s="426"/>
      <c r="AI62" s="426"/>
      <c r="AJ62" s="426"/>
      <c r="AK62" s="343"/>
      <c r="AL62" s="337"/>
    </row>
    <row r="63" spans="1:38" ht="20.100000000000001" customHeight="1">
      <c r="A63" s="440"/>
      <c r="B63" s="355">
        <v>27</v>
      </c>
      <c r="C63" s="46" t="s">
        <v>272</v>
      </c>
      <c r="D63" s="46"/>
      <c r="E63" s="46"/>
      <c r="F63" s="46"/>
      <c r="G63" s="46"/>
      <c r="H63" s="46"/>
      <c r="I63" s="46"/>
      <c r="J63" s="46"/>
      <c r="K63" s="46"/>
      <c r="L63" s="46"/>
      <c r="M63" s="46"/>
      <c r="N63" s="46"/>
      <c r="O63" s="46"/>
      <c r="P63" s="46"/>
      <c r="Q63" s="46"/>
      <c r="R63" s="46"/>
      <c r="S63" s="46"/>
      <c r="T63" s="436">
        <f>COUNTIFS(申請額一覧B!$Q$6:$Q$26,C63,申請額一覧B!$AY$6:$AY$26,"&gt;0")</f>
        <v>0</v>
      </c>
      <c r="U63" s="437"/>
      <c r="V63" s="438" t="s">
        <v>14</v>
      </c>
      <c r="W63" s="439"/>
      <c r="X63" s="432">
        <f>SUMIF(申請額一覧B!$Q$6:$Q$26,C63,申請額一覧B!$AY$6:$AY$26)</f>
        <v>0</v>
      </c>
      <c r="Y63" s="433"/>
      <c r="Z63" s="433"/>
      <c r="AA63" s="433"/>
      <c r="AB63" s="346" t="s">
        <v>36</v>
      </c>
      <c r="AC63" s="434"/>
      <c r="AD63" s="434"/>
      <c r="AE63" s="435"/>
      <c r="AF63" s="435"/>
      <c r="AG63" s="426"/>
      <c r="AH63" s="426"/>
      <c r="AI63" s="426"/>
      <c r="AJ63" s="426"/>
      <c r="AK63" s="343"/>
      <c r="AL63" s="337"/>
    </row>
    <row r="64" spans="1:38" ht="20.100000000000001" customHeight="1">
      <c r="A64" s="440"/>
      <c r="B64" s="355">
        <v>28</v>
      </c>
      <c r="C64" s="46" t="s">
        <v>273</v>
      </c>
      <c r="D64" s="46"/>
      <c r="E64" s="46"/>
      <c r="F64" s="46"/>
      <c r="G64" s="46"/>
      <c r="H64" s="46"/>
      <c r="I64" s="46"/>
      <c r="J64" s="46"/>
      <c r="K64" s="46"/>
      <c r="L64" s="46"/>
      <c r="M64" s="46"/>
      <c r="N64" s="46"/>
      <c r="O64" s="46"/>
      <c r="P64" s="46"/>
      <c r="Q64" s="46"/>
      <c r="R64" s="46"/>
      <c r="S64" s="46"/>
      <c r="T64" s="436">
        <f>COUNTIFS(申請額一覧B!$Q$6:$Q$26,C64,申請額一覧B!$AY$6:$AY$26,"&gt;0")</f>
        <v>0</v>
      </c>
      <c r="U64" s="437"/>
      <c r="V64" s="438" t="s">
        <v>14</v>
      </c>
      <c r="W64" s="439"/>
      <c r="X64" s="432">
        <f>SUMIF(申請額一覧B!$Q$6:$Q$26,C64,申請額一覧B!$AY$6:$AY$26)</f>
        <v>0</v>
      </c>
      <c r="Y64" s="433"/>
      <c r="Z64" s="433"/>
      <c r="AA64" s="433"/>
      <c r="AB64" s="346" t="s">
        <v>36</v>
      </c>
      <c r="AC64" s="434"/>
      <c r="AD64" s="434"/>
      <c r="AE64" s="435"/>
      <c r="AF64" s="435"/>
      <c r="AG64" s="426"/>
      <c r="AH64" s="426"/>
      <c r="AI64" s="426"/>
      <c r="AJ64" s="426"/>
      <c r="AK64" s="343"/>
      <c r="AL64" s="337"/>
    </row>
    <row r="65" spans="1:38" ht="20.100000000000001" customHeight="1">
      <c r="A65" s="440"/>
      <c r="B65" s="355">
        <v>29</v>
      </c>
      <c r="C65" s="46" t="s">
        <v>274</v>
      </c>
      <c r="D65" s="46"/>
      <c r="E65" s="46"/>
      <c r="F65" s="46"/>
      <c r="G65" s="46"/>
      <c r="H65" s="46"/>
      <c r="I65" s="46"/>
      <c r="J65" s="46"/>
      <c r="K65" s="46"/>
      <c r="L65" s="46"/>
      <c r="M65" s="46"/>
      <c r="N65" s="46"/>
      <c r="O65" s="46"/>
      <c r="P65" s="46"/>
      <c r="Q65" s="46"/>
      <c r="R65" s="46"/>
      <c r="S65" s="46"/>
      <c r="T65" s="436">
        <f>COUNTIFS(申請額一覧B!$Q$6:$Q$26,C65,申請額一覧B!$AY$6:$AY$26,"&gt;0")</f>
        <v>0</v>
      </c>
      <c r="U65" s="437"/>
      <c r="V65" s="438" t="s">
        <v>14</v>
      </c>
      <c r="W65" s="439"/>
      <c r="X65" s="432">
        <f>SUMIF(申請額一覧B!$Q$6:$Q$26,C65,申請額一覧B!$AY$6:$AY$26)</f>
        <v>0</v>
      </c>
      <c r="Y65" s="433"/>
      <c r="Z65" s="433"/>
      <c r="AA65" s="433"/>
      <c r="AB65" s="346" t="s">
        <v>36</v>
      </c>
      <c r="AC65" s="434"/>
      <c r="AD65" s="434"/>
      <c r="AE65" s="435"/>
      <c r="AF65" s="435"/>
      <c r="AG65" s="426"/>
      <c r="AH65" s="426"/>
      <c r="AI65" s="426"/>
      <c r="AJ65" s="426"/>
      <c r="AK65" s="343"/>
      <c r="AL65" s="337"/>
    </row>
    <row r="66" spans="1:38" ht="20.100000000000001" customHeight="1">
      <c r="A66" s="440"/>
      <c r="B66" s="355">
        <v>30</v>
      </c>
      <c r="C66" s="46" t="s">
        <v>275</v>
      </c>
      <c r="D66" s="46"/>
      <c r="E66" s="46"/>
      <c r="F66" s="46"/>
      <c r="G66" s="46"/>
      <c r="H66" s="46"/>
      <c r="I66" s="46"/>
      <c r="J66" s="46"/>
      <c r="K66" s="46"/>
      <c r="L66" s="46"/>
      <c r="M66" s="46"/>
      <c r="N66" s="46"/>
      <c r="O66" s="46"/>
      <c r="P66" s="46"/>
      <c r="Q66" s="46"/>
      <c r="R66" s="46"/>
      <c r="S66" s="46"/>
      <c r="T66" s="436">
        <f>COUNTIFS(申請額一覧B!$Q$6:$Q$26,C66,申請額一覧B!$AY$6:$AY$26,"&gt;0")</f>
        <v>0</v>
      </c>
      <c r="U66" s="437"/>
      <c r="V66" s="438" t="s">
        <v>14</v>
      </c>
      <c r="W66" s="439"/>
      <c r="X66" s="432">
        <f>SUMIF(申請額一覧B!$Q$6:$Q$26,C66,申請額一覧B!$AY$6:$AY$26)</f>
        <v>0</v>
      </c>
      <c r="Y66" s="433"/>
      <c r="Z66" s="433"/>
      <c r="AA66" s="433"/>
      <c r="AB66" s="346" t="s">
        <v>36</v>
      </c>
      <c r="AC66" s="434"/>
      <c r="AD66" s="434"/>
      <c r="AE66" s="435"/>
      <c r="AF66" s="435"/>
      <c r="AG66" s="426"/>
      <c r="AH66" s="426"/>
      <c r="AI66" s="426"/>
      <c r="AJ66" s="426"/>
      <c r="AK66" s="343"/>
      <c r="AL66" s="337"/>
    </row>
    <row r="67" spans="1:38" ht="20.100000000000001" customHeight="1">
      <c r="A67" s="440"/>
      <c r="B67" s="355">
        <v>31</v>
      </c>
      <c r="C67" s="46" t="s">
        <v>276</v>
      </c>
      <c r="D67" s="46"/>
      <c r="E67" s="46"/>
      <c r="F67" s="46"/>
      <c r="G67" s="46"/>
      <c r="H67" s="46"/>
      <c r="I67" s="46"/>
      <c r="J67" s="46"/>
      <c r="K67" s="46"/>
      <c r="L67" s="46"/>
      <c r="M67" s="46"/>
      <c r="N67" s="46"/>
      <c r="O67" s="46"/>
      <c r="P67" s="46"/>
      <c r="Q67" s="46"/>
      <c r="R67" s="46"/>
      <c r="S67" s="46"/>
      <c r="T67" s="436">
        <f>COUNTIFS(申請額一覧B!$Q$6:$Q$26,C67,申請額一覧B!$AY$6:$AY$26,"&gt;0")</f>
        <v>0</v>
      </c>
      <c r="U67" s="437"/>
      <c r="V67" s="438" t="s">
        <v>14</v>
      </c>
      <c r="W67" s="439"/>
      <c r="X67" s="432">
        <f>SUMIF(申請額一覧B!$Q$6:$Q$26,C67,申請額一覧B!$AY$6:$AY$26)</f>
        <v>0</v>
      </c>
      <c r="Y67" s="433"/>
      <c r="Z67" s="433"/>
      <c r="AA67" s="433"/>
      <c r="AB67" s="346" t="s">
        <v>36</v>
      </c>
      <c r="AC67" s="434"/>
      <c r="AD67" s="434"/>
      <c r="AE67" s="435"/>
      <c r="AF67" s="435"/>
      <c r="AG67" s="426"/>
      <c r="AH67" s="426"/>
      <c r="AI67" s="426"/>
      <c r="AJ67" s="426"/>
      <c r="AK67" s="343"/>
      <c r="AL67" s="337"/>
    </row>
    <row r="68" spans="1:38" ht="20.100000000000001" customHeight="1" thickBot="1">
      <c r="A68" s="440"/>
      <c r="B68" s="355">
        <v>32</v>
      </c>
      <c r="C68" s="46" t="s">
        <v>277</v>
      </c>
      <c r="D68" s="46"/>
      <c r="E68" s="46"/>
      <c r="F68" s="46"/>
      <c r="G68" s="46"/>
      <c r="H68" s="46"/>
      <c r="I68" s="46"/>
      <c r="J68" s="46"/>
      <c r="K68" s="46"/>
      <c r="L68" s="46"/>
      <c r="M68" s="46"/>
      <c r="N68" s="46"/>
      <c r="O68" s="46"/>
      <c r="P68" s="46"/>
      <c r="Q68" s="46"/>
      <c r="R68" s="46"/>
      <c r="S68" s="46"/>
      <c r="T68" s="436">
        <f>COUNTIFS(申請額一覧B!$Q$6:$Q$26,C68,申請額一覧B!$AY$6:$AY$26,"&gt;0")</f>
        <v>0</v>
      </c>
      <c r="U68" s="437"/>
      <c r="V68" s="438" t="s">
        <v>14</v>
      </c>
      <c r="W68" s="439"/>
      <c r="X68" s="432">
        <f>SUMIF(申請額一覧B!$Q$6:$Q$26,C68,申請額一覧B!$AY$6:$AY$26)</f>
        <v>0</v>
      </c>
      <c r="Y68" s="433"/>
      <c r="Z68" s="433"/>
      <c r="AA68" s="433"/>
      <c r="AB68" s="346" t="s">
        <v>36</v>
      </c>
      <c r="AC68" s="434"/>
      <c r="AD68" s="434"/>
      <c r="AE68" s="435"/>
      <c r="AF68" s="435"/>
      <c r="AG68" s="426"/>
      <c r="AH68" s="426"/>
      <c r="AI68" s="426"/>
      <c r="AJ68" s="426"/>
      <c r="AK68" s="343"/>
      <c r="AL68" s="337"/>
    </row>
    <row r="69" spans="1:38" ht="20.100000000000001" customHeight="1" thickBot="1">
      <c r="A69" s="417" t="s">
        <v>17</v>
      </c>
      <c r="B69" s="418"/>
      <c r="C69" s="418"/>
      <c r="D69" s="418"/>
      <c r="E69" s="418"/>
      <c r="F69" s="418"/>
      <c r="G69" s="418"/>
      <c r="H69" s="418"/>
      <c r="I69" s="418"/>
      <c r="J69" s="418"/>
      <c r="K69" s="418"/>
      <c r="L69" s="418"/>
      <c r="M69" s="418"/>
      <c r="N69" s="418"/>
      <c r="O69" s="418"/>
      <c r="P69" s="418"/>
      <c r="Q69" s="418"/>
      <c r="R69" s="418"/>
      <c r="S69" s="419"/>
      <c r="T69" s="420">
        <f>SUM(T62:U68)</f>
        <v>0</v>
      </c>
      <c r="U69" s="421"/>
      <c r="V69" s="422" t="s">
        <v>14</v>
      </c>
      <c r="W69" s="423"/>
      <c r="X69" s="424">
        <f>SUM(X62:AA68)</f>
        <v>0</v>
      </c>
      <c r="Y69" s="425"/>
      <c r="Z69" s="425"/>
      <c r="AA69" s="425"/>
      <c r="AB69" s="358" t="s">
        <v>36</v>
      </c>
      <c r="AC69" s="325"/>
    </row>
    <row r="70" spans="1:38" ht="20.100000000000001" customHeight="1">
      <c r="A70" s="427" t="s">
        <v>278</v>
      </c>
      <c r="B70" s="355">
        <v>33</v>
      </c>
      <c r="C70" s="47" t="s">
        <v>279</v>
      </c>
      <c r="D70" s="48"/>
      <c r="E70" s="48"/>
      <c r="F70" s="48"/>
      <c r="G70" s="48"/>
      <c r="H70" s="48"/>
      <c r="I70" s="48"/>
      <c r="J70" s="48"/>
      <c r="K70" s="48"/>
      <c r="L70" s="48"/>
      <c r="M70" s="48"/>
      <c r="N70" s="48"/>
      <c r="O70" s="48"/>
      <c r="P70" s="48"/>
      <c r="Q70" s="48"/>
      <c r="R70" s="48"/>
      <c r="S70" s="48"/>
      <c r="T70" s="428">
        <f>COUNTIFS(申請額一覧B!$Q$6:$Q$26,C70,申請額一覧B!$AY$6:$AY$26,"&gt;0")</f>
        <v>0</v>
      </c>
      <c r="U70" s="429"/>
      <c r="V70" s="430" t="s">
        <v>14</v>
      </c>
      <c r="W70" s="431"/>
      <c r="X70" s="432">
        <f>SUMIF(申請額一覧B!$Q$6:$Q$26,C70,申請額一覧B!$AY$6:$AY$26)</f>
        <v>0</v>
      </c>
      <c r="Y70" s="433"/>
      <c r="Z70" s="433"/>
      <c r="AA70" s="433"/>
      <c r="AB70" s="342" t="s">
        <v>36</v>
      </c>
      <c r="AC70" s="434"/>
      <c r="AD70" s="434"/>
      <c r="AE70" s="435"/>
      <c r="AF70" s="435"/>
      <c r="AG70" s="426"/>
      <c r="AH70" s="426"/>
      <c r="AI70" s="426"/>
      <c r="AJ70" s="426"/>
      <c r="AK70" s="343"/>
      <c r="AL70" s="337"/>
    </row>
    <row r="71" spans="1:38" ht="20.100000000000001" customHeight="1">
      <c r="A71" s="427"/>
      <c r="B71" s="355">
        <v>34</v>
      </c>
      <c r="C71" s="46" t="s">
        <v>280</v>
      </c>
      <c r="D71" s="46"/>
      <c r="E71" s="46"/>
      <c r="F71" s="46"/>
      <c r="G71" s="46"/>
      <c r="H71" s="46"/>
      <c r="I71" s="46"/>
      <c r="J71" s="46"/>
      <c r="K71" s="46"/>
      <c r="L71" s="46"/>
      <c r="M71" s="46"/>
      <c r="N71" s="46"/>
      <c r="O71" s="46"/>
      <c r="P71" s="46"/>
      <c r="Q71" s="46"/>
      <c r="R71" s="46"/>
      <c r="S71" s="46"/>
      <c r="T71" s="436">
        <f>COUNTIFS(申請額一覧B!$Q$6:$Q$26,C71,申請額一覧B!$AY$6:$AY$26,"&gt;0")</f>
        <v>0</v>
      </c>
      <c r="U71" s="437"/>
      <c r="V71" s="438" t="s">
        <v>14</v>
      </c>
      <c r="W71" s="439"/>
      <c r="X71" s="432">
        <f>SUMIF(申請額一覧B!$Q$6:$Q$26,C71,申請額一覧B!$AY$6:$AY$26)</f>
        <v>0</v>
      </c>
      <c r="Y71" s="433"/>
      <c r="Z71" s="433"/>
      <c r="AA71" s="433"/>
      <c r="AB71" s="346" t="s">
        <v>36</v>
      </c>
      <c r="AC71" s="434"/>
      <c r="AD71" s="434"/>
      <c r="AE71" s="435"/>
      <c r="AF71" s="435"/>
      <c r="AG71" s="426"/>
      <c r="AH71" s="426"/>
      <c r="AI71" s="426"/>
      <c r="AJ71" s="426"/>
      <c r="AK71" s="343"/>
      <c r="AL71" s="337"/>
    </row>
    <row r="72" spans="1:38" ht="20.100000000000001" customHeight="1">
      <c r="A72" s="427"/>
      <c r="B72" s="355">
        <v>35</v>
      </c>
      <c r="C72" s="46" t="s">
        <v>281</v>
      </c>
      <c r="D72" s="46"/>
      <c r="E72" s="46"/>
      <c r="F72" s="46"/>
      <c r="G72" s="46"/>
      <c r="H72" s="46"/>
      <c r="I72" s="46"/>
      <c r="J72" s="46"/>
      <c r="K72" s="46"/>
      <c r="L72" s="46"/>
      <c r="M72" s="46"/>
      <c r="N72" s="46"/>
      <c r="O72" s="46"/>
      <c r="P72" s="46"/>
      <c r="Q72" s="46"/>
      <c r="R72" s="46"/>
      <c r="S72" s="46"/>
      <c r="T72" s="436">
        <f>COUNTIFS(申請額一覧B!$Q$6:$Q$26,C72,申請額一覧B!$AY$6:$AY$26,"&gt;0")</f>
        <v>0</v>
      </c>
      <c r="U72" s="437"/>
      <c r="V72" s="438" t="s">
        <v>14</v>
      </c>
      <c r="W72" s="439"/>
      <c r="X72" s="432">
        <f>SUMIF(申請額一覧B!$Q$6:$Q$26,C72,申請額一覧B!$AY$6:$AY$26)</f>
        <v>0</v>
      </c>
      <c r="Y72" s="433"/>
      <c r="Z72" s="433"/>
      <c r="AA72" s="433"/>
      <c r="AB72" s="346" t="s">
        <v>36</v>
      </c>
      <c r="AC72" s="434"/>
      <c r="AD72" s="434"/>
      <c r="AE72" s="435"/>
      <c r="AF72" s="435"/>
      <c r="AG72" s="426"/>
      <c r="AH72" s="426"/>
      <c r="AI72" s="426"/>
      <c r="AJ72" s="426"/>
      <c r="AK72" s="343"/>
      <c r="AL72" s="337"/>
    </row>
    <row r="73" spans="1:38" ht="20.100000000000001" customHeight="1" thickBot="1">
      <c r="A73" s="427"/>
      <c r="B73" s="355">
        <v>36</v>
      </c>
      <c r="C73" s="46" t="s">
        <v>282</v>
      </c>
      <c r="D73" s="46"/>
      <c r="E73" s="46"/>
      <c r="F73" s="46"/>
      <c r="G73" s="46"/>
      <c r="H73" s="46"/>
      <c r="I73" s="46"/>
      <c r="J73" s="46"/>
      <c r="K73" s="46"/>
      <c r="L73" s="46"/>
      <c r="M73" s="46"/>
      <c r="N73" s="46"/>
      <c r="O73" s="46"/>
      <c r="P73" s="46"/>
      <c r="Q73" s="46"/>
      <c r="R73" s="46"/>
      <c r="S73" s="46"/>
      <c r="T73" s="436">
        <f>COUNTIFS(申請額一覧B!$Q$6:$Q$26,C73,申請額一覧B!$AY$6:$AY$26,"&gt;0")</f>
        <v>0</v>
      </c>
      <c r="U73" s="437"/>
      <c r="V73" s="438" t="s">
        <v>14</v>
      </c>
      <c r="W73" s="439"/>
      <c r="X73" s="432">
        <f>SUMIF(申請額一覧B!$Q$6:$Q$26,C73,申請額一覧B!$AY$6:$AY$26)</f>
        <v>0</v>
      </c>
      <c r="Y73" s="433"/>
      <c r="Z73" s="433"/>
      <c r="AA73" s="433"/>
      <c r="AB73" s="346" t="s">
        <v>36</v>
      </c>
      <c r="AC73" s="434"/>
      <c r="AD73" s="434"/>
      <c r="AE73" s="435"/>
      <c r="AF73" s="435"/>
      <c r="AG73" s="426"/>
      <c r="AH73" s="426"/>
      <c r="AI73" s="426"/>
      <c r="AJ73" s="426"/>
      <c r="AK73" s="343"/>
      <c r="AL73" s="337"/>
    </row>
    <row r="74" spans="1:38" ht="17.25" customHeight="1" thickBot="1">
      <c r="A74" s="417" t="s">
        <v>17</v>
      </c>
      <c r="B74" s="418"/>
      <c r="C74" s="418"/>
      <c r="D74" s="418"/>
      <c r="E74" s="418"/>
      <c r="F74" s="418"/>
      <c r="G74" s="418"/>
      <c r="H74" s="418"/>
      <c r="I74" s="418"/>
      <c r="J74" s="418"/>
      <c r="K74" s="418"/>
      <c r="L74" s="418"/>
      <c r="M74" s="418"/>
      <c r="N74" s="418"/>
      <c r="O74" s="418"/>
      <c r="P74" s="418"/>
      <c r="Q74" s="418"/>
      <c r="R74" s="418"/>
      <c r="S74" s="419"/>
      <c r="T74" s="420">
        <f>SUM(T70:U73)</f>
        <v>0</v>
      </c>
      <c r="U74" s="421"/>
      <c r="V74" s="422" t="s">
        <v>14</v>
      </c>
      <c r="W74" s="423"/>
      <c r="X74" s="424">
        <f>SUM(X70:AA73)</f>
        <v>0</v>
      </c>
      <c r="Y74" s="425"/>
      <c r="Z74" s="425"/>
      <c r="AA74" s="425"/>
      <c r="AB74" s="358" t="s">
        <v>36</v>
      </c>
      <c r="AC74" s="325"/>
    </row>
    <row r="75" spans="1:38" s="363" customFormat="1" ht="28.5" customHeight="1" thickBot="1">
      <c r="A75" s="453" t="s">
        <v>35</v>
      </c>
      <c r="B75" s="454"/>
      <c r="C75" s="454"/>
      <c r="D75" s="454"/>
      <c r="E75" s="454"/>
      <c r="F75" s="454"/>
      <c r="G75" s="454"/>
      <c r="H75" s="454"/>
      <c r="I75" s="454"/>
      <c r="J75" s="454"/>
      <c r="K75" s="454"/>
      <c r="L75" s="454"/>
      <c r="M75" s="454"/>
      <c r="N75" s="454"/>
      <c r="O75" s="454"/>
      <c r="P75" s="454"/>
      <c r="Q75" s="454"/>
      <c r="R75" s="454"/>
      <c r="S75" s="524"/>
      <c r="T75" s="516">
        <f ca="1">SUM(T44,T47,T52,T61,T69,T74)</f>
        <v>0</v>
      </c>
      <c r="U75" s="517"/>
      <c r="V75" s="422" t="s">
        <v>14</v>
      </c>
      <c r="W75" s="423"/>
      <c r="X75" s="518">
        <f ca="1">SUM(X44,X47,X52,X61,X69,X74)</f>
        <v>0</v>
      </c>
      <c r="Y75" s="519"/>
      <c r="Z75" s="519"/>
      <c r="AA75" s="519"/>
      <c r="AB75" s="362" t="s">
        <v>36</v>
      </c>
      <c r="AC75" s="319"/>
      <c r="AD75" s="319"/>
      <c r="AE75" s="319"/>
      <c r="AF75" s="319"/>
      <c r="AG75" s="319"/>
      <c r="AH75" s="319"/>
      <c r="AI75" s="319"/>
      <c r="AJ75" s="319"/>
      <c r="AK75" s="319"/>
      <c r="AL75" s="319"/>
    </row>
    <row r="76" spans="1:38">
      <c r="A76" s="364"/>
      <c r="AC76" s="365"/>
      <c r="AD76" s="365"/>
      <c r="AE76" s="365"/>
      <c r="AF76" s="365"/>
      <c r="AG76" s="365"/>
      <c r="AH76" s="365"/>
      <c r="AI76" s="365"/>
      <c r="AJ76" s="365"/>
      <c r="AK76" s="365"/>
      <c r="AL76" s="365"/>
    </row>
    <row r="77" spans="1:38" s="363" customFormat="1">
      <c r="A77" s="49" t="s">
        <v>89</v>
      </c>
      <c r="B77" s="364"/>
      <c r="C77" s="364"/>
      <c r="D77" s="364"/>
      <c r="E77" s="364"/>
      <c r="F77" s="364"/>
      <c r="G77" s="364"/>
      <c r="H77" s="364"/>
      <c r="I77" s="364"/>
      <c r="J77" s="364"/>
      <c r="K77" s="364"/>
      <c r="L77" s="364"/>
      <c r="M77" s="364"/>
      <c r="N77" s="364"/>
      <c r="O77" s="364"/>
      <c r="P77" s="364"/>
      <c r="Q77" s="364"/>
      <c r="R77" s="364"/>
      <c r="S77" s="364"/>
      <c r="T77" s="364"/>
      <c r="U77" s="364"/>
      <c r="V77" s="364"/>
      <c r="W77" s="364"/>
      <c r="X77" s="364"/>
      <c r="Y77" s="364"/>
      <c r="Z77" s="364"/>
      <c r="AA77" s="364"/>
      <c r="AB77" s="364"/>
      <c r="AC77" s="319"/>
      <c r="AD77" s="319"/>
      <c r="AE77" s="319"/>
      <c r="AF77" s="319"/>
      <c r="AG77" s="319"/>
      <c r="AH77" s="319"/>
      <c r="AI77" s="319"/>
      <c r="AJ77" s="319"/>
      <c r="AK77" s="319"/>
      <c r="AL77" s="319"/>
    </row>
    <row r="78" spans="1:38">
      <c r="A78" s="49" t="s">
        <v>179</v>
      </c>
      <c r="AC78" s="363"/>
      <c r="AD78" s="363"/>
      <c r="AE78" s="363"/>
      <c r="AF78" s="363"/>
      <c r="AG78" s="363"/>
      <c r="AH78" s="363"/>
      <c r="AI78" s="363"/>
      <c r="AJ78" s="363"/>
      <c r="AK78" s="363"/>
      <c r="AL78" s="363"/>
    </row>
    <row r="79" spans="1:38">
      <c r="A79" s="50" t="s">
        <v>180</v>
      </c>
      <c r="B79" s="366"/>
      <c r="C79" s="366"/>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row>
    <row r="80" spans="1:38">
      <c r="A80" s="50" t="s">
        <v>257</v>
      </c>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row>
    <row r="81" spans="1:1">
      <c r="A81" s="50" t="s">
        <v>258</v>
      </c>
    </row>
    <row r="82" spans="1:1"/>
  </sheetData>
  <sheetProtection algorithmName="SHA-512" hashValue="nT72sDJGKP1MAeICGhhIZMiti0pEj0mcxScRgwYikzJIEXVa7t9g+AliByfDvHyxccTNfaEGx8n2cqj2mE11dg==" saltValue="cMpTHAW26QfY+tWwkoAQiQ==" spinCount="100000" sheet="1" selectLockedCells="1"/>
  <mergeCells count="312">
    <mergeCell ref="T41:U41"/>
    <mergeCell ref="T42:U42"/>
    <mergeCell ref="V41:W41"/>
    <mergeCell ref="V42:W42"/>
    <mergeCell ref="X41:AA41"/>
    <mergeCell ref="X42:AA42"/>
    <mergeCell ref="AS20:CD20"/>
    <mergeCell ref="A22:C22"/>
    <mergeCell ref="A23:C23"/>
    <mergeCell ref="A24:C24"/>
    <mergeCell ref="T32:W32"/>
    <mergeCell ref="V40:W40"/>
    <mergeCell ref="V75:W75"/>
    <mergeCell ref="T75:U75"/>
    <mergeCell ref="X75:AA75"/>
    <mergeCell ref="A32:S32"/>
    <mergeCell ref="A3:AB3"/>
    <mergeCell ref="A47:S47"/>
    <mergeCell ref="A44:S44"/>
    <mergeCell ref="A52:S52"/>
    <mergeCell ref="A75:S75"/>
    <mergeCell ref="X34:AA34"/>
    <mergeCell ref="X35:AA35"/>
    <mergeCell ref="X36:AA36"/>
    <mergeCell ref="T47:U47"/>
    <mergeCell ref="V47:W47"/>
    <mergeCell ref="X47:AA47"/>
    <mergeCell ref="J15:L15"/>
    <mergeCell ref="B10:D10"/>
    <mergeCell ref="B11:D11"/>
    <mergeCell ref="T44:U44"/>
    <mergeCell ref="V44:W44"/>
    <mergeCell ref="V38:W38"/>
    <mergeCell ref="V35:W35"/>
    <mergeCell ref="R15:T15"/>
    <mergeCell ref="H13:I13"/>
    <mergeCell ref="AG51:AJ51"/>
    <mergeCell ref="AC49:AD49"/>
    <mergeCell ref="AE49:AF49"/>
    <mergeCell ref="AC39:AD39"/>
    <mergeCell ref="AE39:AF39"/>
    <mergeCell ref="V39:W39"/>
    <mergeCell ref="AC38:AD38"/>
    <mergeCell ref="AE38:AF38"/>
    <mergeCell ref="X39:AA39"/>
    <mergeCell ref="X40:AA40"/>
    <mergeCell ref="X44:AA44"/>
    <mergeCell ref="AC43:AD43"/>
    <mergeCell ref="AE43:AF43"/>
    <mergeCell ref="AG44:AJ44"/>
    <mergeCell ref="AG45:AJ45"/>
    <mergeCell ref="AG47:AJ47"/>
    <mergeCell ref="AG48:AJ48"/>
    <mergeCell ref="AG46:AJ46"/>
    <mergeCell ref="AG49:AJ49"/>
    <mergeCell ref="AG50:AJ50"/>
    <mergeCell ref="AE47:AF47"/>
    <mergeCell ref="X48:AA48"/>
    <mergeCell ref="X49:AA49"/>
    <mergeCell ref="X50:AA50"/>
    <mergeCell ref="A48:A51"/>
    <mergeCell ref="AC46:AD46"/>
    <mergeCell ref="AE46:AF46"/>
    <mergeCell ref="T45:U45"/>
    <mergeCell ref="X45:AA45"/>
    <mergeCell ref="X46:AA46"/>
    <mergeCell ref="T49:U49"/>
    <mergeCell ref="V49:W49"/>
    <mergeCell ref="AC48:AD48"/>
    <mergeCell ref="AE48:AF48"/>
    <mergeCell ref="T48:U48"/>
    <mergeCell ref="V48:W48"/>
    <mergeCell ref="AC47:AD47"/>
    <mergeCell ref="AC51:AD51"/>
    <mergeCell ref="T51:U51"/>
    <mergeCell ref="V51:W51"/>
    <mergeCell ref="AC50:AD50"/>
    <mergeCell ref="AE50:AF50"/>
    <mergeCell ref="T50:U50"/>
    <mergeCell ref="V50:W50"/>
    <mergeCell ref="V45:W45"/>
    <mergeCell ref="A45:A46"/>
    <mergeCell ref="AC44:AD44"/>
    <mergeCell ref="AE44:AF44"/>
    <mergeCell ref="V46:W46"/>
    <mergeCell ref="X43:AA43"/>
    <mergeCell ref="AC45:AD45"/>
    <mergeCell ref="AE45:AF45"/>
    <mergeCell ref="X51:AA51"/>
    <mergeCell ref="A6:G6"/>
    <mergeCell ref="X32:AB32"/>
    <mergeCell ref="X33:AA33"/>
    <mergeCell ref="AE33:AF33"/>
    <mergeCell ref="AC33:AD33"/>
    <mergeCell ref="AE32:AF32"/>
    <mergeCell ref="A10:A18"/>
    <mergeCell ref="A33:A40"/>
    <mergeCell ref="T33:U33"/>
    <mergeCell ref="V33:W33"/>
    <mergeCell ref="T36:U36"/>
    <mergeCell ref="T37:U37"/>
    <mergeCell ref="T38:U38"/>
    <mergeCell ref="T39:U39"/>
    <mergeCell ref="T40:U40"/>
    <mergeCell ref="V34:W34"/>
    <mergeCell ref="V36:W36"/>
    <mergeCell ref="E10:AB10"/>
    <mergeCell ref="E14:AB14"/>
    <mergeCell ref="AE51:AF51"/>
    <mergeCell ref="AE35:AF35"/>
    <mergeCell ref="T35:U35"/>
    <mergeCell ref="A31:AB31"/>
    <mergeCell ref="A28:C28"/>
    <mergeCell ref="D28:AB28"/>
    <mergeCell ref="A25:C25"/>
    <mergeCell ref="A26:C26"/>
    <mergeCell ref="A19:AB19"/>
    <mergeCell ref="D21:AB21"/>
    <mergeCell ref="D22:AB22"/>
    <mergeCell ref="D23:AB23"/>
    <mergeCell ref="D24:AB24"/>
    <mergeCell ref="D25:AB25"/>
    <mergeCell ref="D26:AB26"/>
    <mergeCell ref="A21:C21"/>
    <mergeCell ref="A20:AB20"/>
    <mergeCell ref="X37:AA37"/>
    <mergeCell ref="J16:L16"/>
    <mergeCell ref="M16:Q16"/>
    <mergeCell ref="R16:T16"/>
    <mergeCell ref="T46:U46"/>
    <mergeCell ref="U16:AB16"/>
    <mergeCell ref="AG35:AJ35"/>
    <mergeCell ref="AG36:AJ36"/>
    <mergeCell ref="B15:I15"/>
    <mergeCell ref="E11:AB11"/>
    <mergeCell ref="AG31:AL31"/>
    <mergeCell ref="AC34:AD34"/>
    <mergeCell ref="B17:D18"/>
    <mergeCell ref="H17:I17"/>
    <mergeCell ref="K17:M17"/>
    <mergeCell ref="E18:AB18"/>
    <mergeCell ref="K13:M13"/>
    <mergeCell ref="B12:I12"/>
    <mergeCell ref="AC31:AF31"/>
    <mergeCell ref="AE36:AF36"/>
    <mergeCell ref="M15:Q15"/>
    <mergeCell ref="U15:AB15"/>
    <mergeCell ref="AE34:AF34"/>
    <mergeCell ref="T34:U34"/>
    <mergeCell ref="AC35:AD35"/>
    <mergeCell ref="B16:I16"/>
    <mergeCell ref="A27:C27"/>
    <mergeCell ref="D27:AB27"/>
    <mergeCell ref="AG43:AJ43"/>
    <mergeCell ref="AG32:AJ32"/>
    <mergeCell ref="AG33:AJ33"/>
    <mergeCell ref="AG34:AJ34"/>
    <mergeCell ref="Z5:AA5"/>
    <mergeCell ref="W5:X5"/>
    <mergeCell ref="AC37:AD37"/>
    <mergeCell ref="AE37:AF37"/>
    <mergeCell ref="X38:AA38"/>
    <mergeCell ref="AC32:AD32"/>
    <mergeCell ref="A8:AB8"/>
    <mergeCell ref="J12:L12"/>
    <mergeCell ref="M12:Q12"/>
    <mergeCell ref="R12:T12"/>
    <mergeCell ref="U12:AB12"/>
    <mergeCell ref="AG37:AJ37"/>
    <mergeCell ref="AG38:AJ38"/>
    <mergeCell ref="AG39:AJ39"/>
    <mergeCell ref="T5:U5"/>
    <mergeCell ref="B13:D14"/>
    <mergeCell ref="T43:U43"/>
    <mergeCell ref="V43:W43"/>
    <mergeCell ref="V37:W37"/>
    <mergeCell ref="AC36:AD36"/>
    <mergeCell ref="T53:U53"/>
    <mergeCell ref="V53:W53"/>
    <mergeCell ref="X53:AA53"/>
    <mergeCell ref="AC52:AD52"/>
    <mergeCell ref="AE52:AF52"/>
    <mergeCell ref="AG52:AJ52"/>
    <mergeCell ref="T58:U58"/>
    <mergeCell ref="V58:W58"/>
    <mergeCell ref="X58:AA58"/>
    <mergeCell ref="AC57:AD57"/>
    <mergeCell ref="AE57:AF57"/>
    <mergeCell ref="AG57:AJ57"/>
    <mergeCell ref="AC53:AD53"/>
    <mergeCell ref="AE53:AF53"/>
    <mergeCell ref="AG53:AJ53"/>
    <mergeCell ref="V57:W57"/>
    <mergeCell ref="X57:AA57"/>
    <mergeCell ref="AC56:AD56"/>
    <mergeCell ref="AE56:AF56"/>
    <mergeCell ref="AG56:AJ56"/>
    <mergeCell ref="T52:U52"/>
    <mergeCell ref="V52:W52"/>
    <mergeCell ref="X52:AA52"/>
    <mergeCell ref="A61:S61"/>
    <mergeCell ref="T61:U61"/>
    <mergeCell ref="V61:W61"/>
    <mergeCell ref="X61:AA61"/>
    <mergeCell ref="AC60:AD60"/>
    <mergeCell ref="AE60:AF60"/>
    <mergeCell ref="AG60:AJ60"/>
    <mergeCell ref="T54:U54"/>
    <mergeCell ref="V54:W54"/>
    <mergeCell ref="X54:AA54"/>
    <mergeCell ref="T55:U55"/>
    <mergeCell ref="V55:W55"/>
    <mergeCell ref="X55:AA55"/>
    <mergeCell ref="AC54:AD54"/>
    <mergeCell ref="AE54:AF54"/>
    <mergeCell ref="AG54:AJ54"/>
    <mergeCell ref="T56:U56"/>
    <mergeCell ref="V56:W56"/>
    <mergeCell ref="X56:AA56"/>
    <mergeCell ref="AC55:AD55"/>
    <mergeCell ref="A53:A60"/>
    <mergeCell ref="AE55:AF55"/>
    <mergeCell ref="AG55:AJ55"/>
    <mergeCell ref="T57:U57"/>
    <mergeCell ref="AG59:AJ59"/>
    <mergeCell ref="T59:U59"/>
    <mergeCell ref="V59:W59"/>
    <mergeCell ref="X59:AA59"/>
    <mergeCell ref="AC58:AD58"/>
    <mergeCell ref="AE58:AF58"/>
    <mergeCell ref="AG58:AJ58"/>
    <mergeCell ref="T60:U60"/>
    <mergeCell ref="V60:W60"/>
    <mergeCell ref="X60:AA60"/>
    <mergeCell ref="AC59:AD59"/>
    <mergeCell ref="AE59:AF59"/>
    <mergeCell ref="A62:A68"/>
    <mergeCell ref="T62:U62"/>
    <mergeCell ref="V62:W62"/>
    <mergeCell ref="X62:AA62"/>
    <mergeCell ref="AC62:AD62"/>
    <mergeCell ref="AE62:AF62"/>
    <mergeCell ref="AG62:AJ62"/>
    <mergeCell ref="T63:U63"/>
    <mergeCell ref="V63:W63"/>
    <mergeCell ref="X63:AA63"/>
    <mergeCell ref="AC63:AD63"/>
    <mergeCell ref="AE63:AF63"/>
    <mergeCell ref="AG63:AJ63"/>
    <mergeCell ref="T64:U64"/>
    <mergeCell ref="V64:W64"/>
    <mergeCell ref="X64:AA64"/>
    <mergeCell ref="AC64:AD64"/>
    <mergeCell ref="AE64:AF64"/>
    <mergeCell ref="AG64:AJ64"/>
    <mergeCell ref="T65:U65"/>
    <mergeCell ref="V65:W65"/>
    <mergeCell ref="X65:AA65"/>
    <mergeCell ref="AC65:AD65"/>
    <mergeCell ref="AE65:AF65"/>
    <mergeCell ref="T68:U68"/>
    <mergeCell ref="V68:W68"/>
    <mergeCell ref="X68:AA68"/>
    <mergeCell ref="AC68:AD68"/>
    <mergeCell ref="AE68:AF68"/>
    <mergeCell ref="AG68:AJ68"/>
    <mergeCell ref="AG65:AJ65"/>
    <mergeCell ref="T66:U66"/>
    <mergeCell ref="V66:W66"/>
    <mergeCell ref="X66:AA66"/>
    <mergeCell ref="AC66:AD66"/>
    <mergeCell ref="AE66:AF66"/>
    <mergeCell ref="AG66:AJ66"/>
    <mergeCell ref="T67:U67"/>
    <mergeCell ref="V67:W67"/>
    <mergeCell ref="X67:AA67"/>
    <mergeCell ref="AC67:AD67"/>
    <mergeCell ref="AE67:AF67"/>
    <mergeCell ref="AG67:AJ67"/>
    <mergeCell ref="X72:AA72"/>
    <mergeCell ref="AC72:AD72"/>
    <mergeCell ref="AE72:AF72"/>
    <mergeCell ref="AG72:AJ72"/>
    <mergeCell ref="T73:U73"/>
    <mergeCell ref="V73:W73"/>
    <mergeCell ref="X73:AA73"/>
    <mergeCell ref="AC73:AD73"/>
    <mergeCell ref="AE73:AF73"/>
    <mergeCell ref="A74:S74"/>
    <mergeCell ref="T74:U74"/>
    <mergeCell ref="V74:W74"/>
    <mergeCell ref="X74:AA74"/>
    <mergeCell ref="A69:S69"/>
    <mergeCell ref="T69:U69"/>
    <mergeCell ref="V69:W69"/>
    <mergeCell ref="X69:AA69"/>
    <mergeCell ref="AG73:AJ73"/>
    <mergeCell ref="A70:A73"/>
    <mergeCell ref="T70:U70"/>
    <mergeCell ref="V70:W70"/>
    <mergeCell ref="X70:AA70"/>
    <mergeCell ref="AC70:AD70"/>
    <mergeCell ref="AE70:AF70"/>
    <mergeCell ref="AG70:AJ70"/>
    <mergeCell ref="T71:U71"/>
    <mergeCell ref="V71:W71"/>
    <mergeCell ref="X71:AA71"/>
    <mergeCell ref="AC71:AD71"/>
    <mergeCell ref="AE71:AF71"/>
    <mergeCell ref="AG71:AJ71"/>
    <mergeCell ref="T72:U72"/>
    <mergeCell ref="V72:W72"/>
  </mergeCells>
  <phoneticPr fontId="5"/>
  <conditionalFormatting sqref="W5 Z5 E10:AB11 M12 U12 H13 K13 E14 M15:Q16 U15:AB16 H17 K17 E18 T5">
    <cfRule type="containsBlanks" dxfId="139" priority="21">
      <formula>LEN(TRIM(E5))=0</formula>
    </cfRule>
  </conditionalFormatting>
  <conditionalFormatting sqref="A21:C28">
    <cfRule type="expression" dxfId="138" priority="5">
      <formula>AD21=FALSE</formula>
    </cfRule>
  </conditionalFormatting>
  <conditionalFormatting sqref="B33:AB43 B45:AB46 B48:AB51 B53:AB60 B62:XFD68 B70:XFD73">
    <cfRule type="expression" dxfId="137" priority="4">
      <formula>AND($T33&gt;0,$X33&gt;0)</formula>
    </cfRule>
  </conditionalFormatting>
  <conditionalFormatting sqref="A44:AB44 A47:AB47 A52:AB52 A61:AB61 A69:AB69 A74:AB74">
    <cfRule type="expression" dxfId="136" priority="2">
      <formula>AND($T44&gt;0,$X44)</formula>
    </cfRule>
  </conditionalFormatting>
  <conditionalFormatting sqref="A75:AB75">
    <cfRule type="expression" dxfId="135" priority="1">
      <formula>AND($T$75&gt;0,$X$75&gt;0)</formula>
    </cfRule>
  </conditionalFormatting>
  <dataValidations count="3">
    <dataValidation imeMode="disabled" allowBlank="1" showInputMessage="1" showErrorMessage="1" sqref="U16:AB16 K13:M13 T5:U5 W5:X5 Z5:AA5 H13:I13 M16:Q16 K17:M17 H17:I17"/>
    <dataValidation imeMode="fullKatakana" allowBlank="1" showInputMessage="1" showErrorMessage="1" sqref="E10:AB10"/>
    <dataValidation imeMode="on" allowBlank="1" showInputMessage="1" showErrorMessage="1" sqref="E11:AB11 U12:AB12 M12:Q12 E14:AB14 M15:Q15 U15:AB15 E18:AB18"/>
  </dataValidations>
  <printOptions horizontalCentered="1"/>
  <pageMargins left="0.70866141732283472" right="0.70866141732283472" top="0.74803149606299213" bottom="0.74803149606299213" header="0.31496062992125984" footer="0.31496062992125984"/>
  <pageSetup paperSize="9" scale="80" orientation="portrait" r:id="rId1"/>
  <headerFooter>
    <oddHeader>&amp;R令和５年度　高齢者施設エネルギー価格高騰対策事業補助金（下半期）</oddHeader>
    <oddFooter>&amp;L令和５年度　高齢者施設エネルギー価格高騰対策事業補助金（下半期）</oddFooter>
  </headerFooter>
  <rowBreaks count="1" manualBreakCount="1">
    <brk id="30"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1990" r:id="rId4" name="Check Box 6">
              <controlPr locked="0" defaultSize="0" autoFill="0" autoLine="0" autoPict="0">
                <anchor moveWithCells="1">
                  <from>
                    <xdr:col>1</xdr:col>
                    <xdr:colOff>0</xdr:colOff>
                    <xdr:row>20</xdr:row>
                    <xdr:rowOff>0</xdr:rowOff>
                  </from>
                  <to>
                    <xdr:col>2</xdr:col>
                    <xdr:colOff>0</xdr:colOff>
                    <xdr:row>21</xdr:row>
                    <xdr:rowOff>9525</xdr:rowOff>
                  </to>
                </anchor>
              </controlPr>
            </control>
          </mc:Choice>
        </mc:AlternateContent>
        <mc:AlternateContent xmlns:mc="http://schemas.openxmlformats.org/markup-compatibility/2006">
          <mc:Choice Requires="x14">
            <control shapeId="42003" r:id="rId5" name="Check Box 19">
              <controlPr locked="0" defaultSize="0" autoFill="0" autoLine="0" autoPict="0">
                <anchor moveWithCells="1">
                  <from>
                    <xdr:col>1</xdr:col>
                    <xdr:colOff>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42004" r:id="rId6" name="Check Box 20">
              <controlPr locked="0" defaultSize="0" autoFill="0" autoLine="0" autoPict="0">
                <anchor moveWithCells="1">
                  <from>
                    <xdr:col>1</xdr:col>
                    <xdr:colOff>0</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42005" r:id="rId7" name="Check Box 21">
              <controlPr locked="0" defaultSize="0" autoFill="0" autoLine="0" autoPict="0">
                <anchor moveWithCells="1">
                  <from>
                    <xdr:col>1</xdr:col>
                    <xdr:colOff>0</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42006" r:id="rId8" name="Check Box 22">
              <controlPr locked="0" defaultSize="0" autoFill="0" autoLine="0" autoPict="0">
                <anchor moveWithCells="1">
                  <from>
                    <xdr:col>1</xdr:col>
                    <xdr:colOff>0</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42007" r:id="rId9" name="Check Box 23">
              <controlPr locked="0" defaultSize="0" autoFill="0" autoLine="0" autoPict="0">
                <anchor moveWithCells="1">
                  <from>
                    <xdr:col>1</xdr:col>
                    <xdr:colOff>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42008" r:id="rId10" name="Check Box 24">
              <controlPr locked="0"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42009" r:id="rId11" name="Check Box 25">
              <controlPr locked="0" defaultSize="0" autoFill="0" autoLine="0" autoPict="0">
                <anchor moveWithCells="1">
                  <from>
                    <xdr:col>1</xdr:col>
                    <xdr:colOff>0</xdr:colOff>
                    <xdr:row>26</xdr:row>
                    <xdr:rowOff>0</xdr:rowOff>
                  </from>
                  <to>
                    <xdr:col>2</xdr:col>
                    <xdr:colOff>0</xdr:colOff>
                    <xdr:row>27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BY132"/>
  <sheetViews>
    <sheetView showGridLines="0" view="pageBreakPreview" zoomScaleNormal="120" zoomScaleSheetLayoutView="100" workbookViewId="0">
      <selection activeCell="N3" sqref="N3:R3"/>
    </sheetView>
  </sheetViews>
  <sheetFormatPr defaultColWidth="0" defaultRowHeight="13.5" zeroHeight="1"/>
  <cols>
    <col min="1" max="36" width="2.25" style="52" customWidth="1"/>
    <col min="37" max="37" width="3.625" style="52" customWidth="1"/>
    <col min="38" max="42" width="2.25" style="52" customWidth="1"/>
    <col min="43" max="43" width="2.25" style="2" customWidth="1"/>
    <col min="44" max="44" width="8.5" style="2" hidden="1"/>
    <col min="45" max="45" width="2.25" style="2" hidden="1"/>
    <col min="46" max="46" width="2.625" style="2" hidden="1"/>
    <col min="47" max="50" width="27.25" style="2" hidden="1"/>
    <col min="51" max="51" width="6.75" style="2" hidden="1"/>
    <col min="52" max="63" width="2.25" style="2" hidden="1"/>
    <col min="64" max="64" width="20.5" style="21" hidden="1"/>
    <col min="65" max="65" width="9.125" style="2" hidden="1"/>
    <col min="66" max="16384" width="2.25" style="2" hidden="1"/>
  </cols>
  <sheetData>
    <row r="1" spans="1:68">
      <c r="A1" s="51" t="s">
        <v>133</v>
      </c>
      <c r="B1" s="51"/>
      <c r="C1" s="51"/>
      <c r="X1" s="53"/>
    </row>
    <row r="2" spans="1:68" ht="3" customHeight="1" thickBot="1"/>
    <row r="3" spans="1:68" s="22" customFormat="1" ht="21.75" customHeight="1">
      <c r="A3" s="586" t="s">
        <v>19</v>
      </c>
      <c r="B3" s="587"/>
      <c r="C3" s="588"/>
      <c r="D3" s="54" t="s">
        <v>64</v>
      </c>
      <c r="E3" s="55"/>
      <c r="F3" s="55"/>
      <c r="G3" s="55"/>
      <c r="H3" s="55"/>
      <c r="I3" s="55"/>
      <c r="J3" s="55"/>
      <c r="K3" s="55"/>
      <c r="L3" s="55"/>
      <c r="M3" s="56"/>
      <c r="N3" s="580"/>
      <c r="O3" s="581"/>
      <c r="P3" s="581"/>
      <c r="Q3" s="581"/>
      <c r="R3" s="582"/>
      <c r="S3" s="57"/>
      <c r="T3" s="57"/>
      <c r="U3" s="57"/>
      <c r="V3" s="57"/>
      <c r="W3" s="57"/>
      <c r="X3" s="57"/>
      <c r="Y3" s="57"/>
      <c r="Z3" s="57"/>
      <c r="AA3" s="57"/>
      <c r="AB3" s="57"/>
      <c r="AC3" s="57"/>
      <c r="AD3" s="57"/>
      <c r="AE3" s="57"/>
      <c r="AF3" s="57"/>
      <c r="AG3" s="57"/>
      <c r="AH3" s="57"/>
      <c r="AI3" s="57"/>
      <c r="AJ3" s="58"/>
      <c r="AK3" s="58"/>
      <c r="AL3" s="58"/>
      <c r="AM3" s="58"/>
      <c r="AN3" s="58"/>
      <c r="AO3" s="58"/>
      <c r="AP3" s="59"/>
      <c r="AR3" s="22" t="b">
        <v>0</v>
      </c>
      <c r="AU3" s="22" t="s">
        <v>326</v>
      </c>
      <c r="AV3" s="22" t="s">
        <v>327</v>
      </c>
      <c r="AX3" s="23" t="s">
        <v>76</v>
      </c>
      <c r="AY3" s="23"/>
      <c r="BL3" s="7"/>
    </row>
    <row r="4" spans="1:68" s="22" customFormat="1" ht="28.5" customHeight="1">
      <c r="A4" s="589"/>
      <c r="B4" s="590"/>
      <c r="C4" s="591"/>
      <c r="D4" s="60" t="s">
        <v>18</v>
      </c>
      <c r="E4" s="61"/>
      <c r="F4" s="61"/>
      <c r="G4" s="61"/>
      <c r="H4" s="61"/>
      <c r="I4" s="61"/>
      <c r="J4" s="61"/>
      <c r="K4" s="61"/>
      <c r="L4" s="61"/>
      <c r="M4" s="62"/>
      <c r="N4" s="641"/>
      <c r="O4" s="642"/>
      <c r="P4" s="642"/>
      <c r="Q4" s="642"/>
      <c r="R4" s="642"/>
      <c r="S4" s="642"/>
      <c r="T4" s="642"/>
      <c r="U4" s="642"/>
      <c r="V4" s="642"/>
      <c r="W4" s="642"/>
      <c r="X4" s="642"/>
      <c r="Y4" s="642"/>
      <c r="Z4" s="642"/>
      <c r="AA4" s="642"/>
      <c r="AB4" s="642"/>
      <c r="AC4" s="642"/>
      <c r="AD4" s="642"/>
      <c r="AE4" s="642"/>
      <c r="AF4" s="595" t="s">
        <v>65</v>
      </c>
      <c r="AG4" s="596"/>
      <c r="AH4" s="596"/>
      <c r="AI4" s="596"/>
      <c r="AJ4" s="597"/>
      <c r="AK4" s="63"/>
      <c r="AL4" s="64" t="s">
        <v>321</v>
      </c>
      <c r="AM4" s="65"/>
      <c r="AN4" s="64" t="s">
        <v>322</v>
      </c>
      <c r="AO4" s="65"/>
      <c r="AP4" s="66" t="s">
        <v>324</v>
      </c>
      <c r="AR4" s="24" t="e">
        <f>DATE($AK$4,$AM$4,$AO$4)</f>
        <v>#NUM!</v>
      </c>
      <c r="AT4" s="22">
        <v>1</v>
      </c>
      <c r="AU4" s="25" t="s">
        <v>328</v>
      </c>
      <c r="AV4" s="25" t="s">
        <v>367</v>
      </c>
      <c r="AW4" s="23" t="s">
        <v>67</v>
      </c>
      <c r="AX4" s="26">
        <v>1</v>
      </c>
      <c r="AY4" s="26"/>
      <c r="BL4" s="632"/>
      <c r="BM4" s="633"/>
      <c r="BN4" s="633"/>
      <c r="BO4" s="633"/>
      <c r="BP4" s="633"/>
    </row>
    <row r="5" spans="1:68" s="22" customFormat="1" ht="28.5" customHeight="1">
      <c r="A5" s="589"/>
      <c r="B5" s="590"/>
      <c r="C5" s="591"/>
      <c r="D5" s="67" t="s">
        <v>28</v>
      </c>
      <c r="E5" s="68"/>
      <c r="F5" s="68"/>
      <c r="G5" s="68"/>
      <c r="H5" s="68"/>
      <c r="I5" s="68"/>
      <c r="J5" s="68"/>
      <c r="K5" s="68"/>
      <c r="L5" s="68"/>
      <c r="M5" s="69"/>
      <c r="N5" s="636"/>
      <c r="O5" s="636"/>
      <c r="P5" s="636"/>
      <c r="Q5" s="636"/>
      <c r="R5" s="636"/>
      <c r="S5" s="636"/>
      <c r="T5" s="636"/>
      <c r="U5" s="636"/>
      <c r="V5" s="636"/>
      <c r="W5" s="636"/>
      <c r="X5" s="636"/>
      <c r="Y5" s="636"/>
      <c r="Z5" s="636"/>
      <c r="AA5" s="636"/>
      <c r="AB5" s="636"/>
      <c r="AC5" s="636"/>
      <c r="AD5" s="636"/>
      <c r="AE5" s="637"/>
      <c r="AF5" s="639" t="s">
        <v>24</v>
      </c>
      <c r="AG5" s="640"/>
      <c r="AH5" s="644"/>
      <c r="AI5" s="644"/>
      <c r="AJ5" s="70" t="s">
        <v>39</v>
      </c>
      <c r="AK5" s="617" t="s">
        <v>124</v>
      </c>
      <c r="AL5" s="618"/>
      <c r="AM5" s="618"/>
      <c r="AN5" s="618"/>
      <c r="AO5" s="618"/>
      <c r="AP5" s="619"/>
      <c r="AT5" s="22">
        <v>2</v>
      </c>
      <c r="AU5" s="25" t="s">
        <v>52</v>
      </c>
      <c r="AV5" s="25" t="s">
        <v>367</v>
      </c>
      <c r="AW5" s="23" t="s">
        <v>67</v>
      </c>
      <c r="AX5" s="26">
        <v>0.83333333333333337</v>
      </c>
      <c r="AY5" s="26"/>
      <c r="BL5" s="638" t="s">
        <v>40</v>
      </c>
      <c r="BM5" s="633"/>
      <c r="BN5" s="633"/>
      <c r="BO5" s="633"/>
      <c r="BP5" s="633"/>
    </row>
    <row r="6" spans="1:68" s="22" customFormat="1" ht="17.25" customHeight="1">
      <c r="A6" s="589"/>
      <c r="B6" s="590"/>
      <c r="C6" s="591"/>
      <c r="D6" s="604" t="s">
        <v>25</v>
      </c>
      <c r="E6" s="605"/>
      <c r="F6" s="605"/>
      <c r="G6" s="605"/>
      <c r="H6" s="605"/>
      <c r="I6" s="605"/>
      <c r="J6" s="605"/>
      <c r="K6" s="605"/>
      <c r="L6" s="605"/>
      <c r="M6" s="606"/>
      <c r="N6" s="71" t="s">
        <v>5</v>
      </c>
      <c r="O6" s="72"/>
      <c r="P6" s="72"/>
      <c r="Q6" s="72"/>
      <c r="R6" s="72"/>
      <c r="S6" s="643"/>
      <c r="T6" s="643"/>
      <c r="U6" s="71" t="s">
        <v>6</v>
      </c>
      <c r="V6" s="643"/>
      <c r="W6" s="643"/>
      <c r="X6" s="643"/>
      <c r="Y6" s="73"/>
      <c r="Z6" s="71" t="s">
        <v>7</v>
      </c>
      <c r="AA6" s="71"/>
      <c r="AB6" s="71"/>
      <c r="AC6" s="71"/>
      <c r="AD6" s="71"/>
      <c r="AE6" s="71"/>
      <c r="AF6" s="634"/>
      <c r="AG6" s="634"/>
      <c r="AH6" s="634"/>
      <c r="AI6" s="634"/>
      <c r="AJ6" s="634"/>
      <c r="AK6" s="634"/>
      <c r="AL6" s="634"/>
      <c r="AM6" s="634"/>
      <c r="AN6" s="634"/>
      <c r="AO6" s="634"/>
      <c r="AP6" s="635"/>
      <c r="AT6" s="22">
        <v>3</v>
      </c>
      <c r="AU6" s="25" t="s">
        <v>53</v>
      </c>
      <c r="AV6" s="25" t="s">
        <v>367</v>
      </c>
      <c r="AW6" s="23" t="s">
        <v>66</v>
      </c>
      <c r="AX6" s="26">
        <v>0.66666666666666663</v>
      </c>
      <c r="AY6" s="26"/>
      <c r="BL6" s="27"/>
      <c r="BM6" s="1"/>
      <c r="BN6" s="1"/>
      <c r="BO6" s="1"/>
      <c r="BP6" s="629"/>
    </row>
    <row r="7" spans="1:68" s="22" customFormat="1" ht="28.5" customHeight="1" thickBot="1">
      <c r="A7" s="592"/>
      <c r="B7" s="593"/>
      <c r="C7" s="594"/>
      <c r="D7" s="607"/>
      <c r="E7" s="608"/>
      <c r="F7" s="608"/>
      <c r="G7" s="608"/>
      <c r="H7" s="608"/>
      <c r="I7" s="608"/>
      <c r="J7" s="608"/>
      <c r="K7" s="608"/>
      <c r="L7" s="608"/>
      <c r="M7" s="609"/>
      <c r="N7" s="645"/>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7"/>
      <c r="AT7" s="22">
        <v>4</v>
      </c>
      <c r="AU7" s="25" t="s">
        <v>54</v>
      </c>
      <c r="AV7" s="25" t="s">
        <v>367</v>
      </c>
      <c r="AW7" s="23" t="s">
        <v>66</v>
      </c>
      <c r="AX7" s="26">
        <v>0.5</v>
      </c>
      <c r="AY7" s="26"/>
      <c r="BL7" s="27"/>
      <c r="BM7" s="1"/>
      <c r="BN7" s="1"/>
      <c r="BO7" s="1"/>
      <c r="BP7" s="629"/>
    </row>
    <row r="8" spans="1:68" s="22" customFormat="1" ht="15" customHeight="1" thickBot="1">
      <c r="A8" s="44"/>
      <c r="B8" s="44"/>
      <c r="C8" s="44"/>
      <c r="D8" s="44"/>
      <c r="E8" s="44"/>
      <c r="F8" s="44"/>
      <c r="G8" s="44"/>
      <c r="H8" s="44"/>
      <c r="I8" s="44"/>
      <c r="J8" s="44"/>
      <c r="K8" s="74"/>
      <c r="L8" s="44"/>
      <c r="M8" s="4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T8" s="22">
        <v>5</v>
      </c>
      <c r="AU8" s="25" t="s">
        <v>325</v>
      </c>
      <c r="AV8" s="25">
        <v>5000</v>
      </c>
      <c r="AW8" s="23" t="s">
        <v>69</v>
      </c>
      <c r="AX8" s="26">
        <v>0.33333333333333331</v>
      </c>
      <c r="AY8" s="26"/>
      <c r="BL8" s="7"/>
    </row>
    <row r="9" spans="1:68" s="22" customFormat="1" ht="18.75" customHeight="1">
      <c r="A9" s="621" t="s">
        <v>72</v>
      </c>
      <c r="B9" s="602"/>
      <c r="C9" s="602"/>
      <c r="D9" s="602"/>
      <c r="E9" s="602"/>
      <c r="F9" s="602"/>
      <c r="G9" s="622"/>
      <c r="H9" s="623" t="s">
        <v>73</v>
      </c>
      <c r="I9" s="624"/>
      <c r="J9" s="624"/>
      <c r="K9" s="624"/>
      <c r="L9" s="624"/>
      <c r="M9" s="624"/>
      <c r="N9" s="625"/>
      <c r="O9" s="626" t="s">
        <v>74</v>
      </c>
      <c r="P9" s="627"/>
      <c r="Q9" s="627"/>
      <c r="R9" s="627"/>
      <c r="S9" s="627"/>
      <c r="T9" s="627"/>
      <c r="U9" s="628"/>
      <c r="V9" s="626" t="s">
        <v>75</v>
      </c>
      <c r="W9" s="627"/>
      <c r="X9" s="627"/>
      <c r="Y9" s="627"/>
      <c r="Z9" s="627"/>
      <c r="AA9" s="627"/>
      <c r="AB9" s="628"/>
      <c r="AC9" s="598" t="s">
        <v>76</v>
      </c>
      <c r="AD9" s="599"/>
      <c r="AE9" s="599"/>
      <c r="AF9" s="599"/>
      <c r="AG9" s="599"/>
      <c r="AH9" s="599"/>
      <c r="AI9" s="600"/>
      <c r="AJ9" s="601" t="s">
        <v>77</v>
      </c>
      <c r="AK9" s="602"/>
      <c r="AL9" s="602"/>
      <c r="AM9" s="602"/>
      <c r="AN9" s="602"/>
      <c r="AO9" s="602"/>
      <c r="AP9" s="603"/>
      <c r="AT9" s="22">
        <v>6</v>
      </c>
      <c r="AU9" s="25" t="s">
        <v>55</v>
      </c>
      <c r="AV9" s="25">
        <v>10000</v>
      </c>
      <c r="AW9" s="23" t="s">
        <v>69</v>
      </c>
      <c r="AX9" s="26">
        <v>0.16666666666666666</v>
      </c>
      <c r="AY9" s="26"/>
      <c r="BL9" s="7"/>
    </row>
    <row r="10" spans="1:68" s="22" customFormat="1" ht="30" customHeight="1" thickBot="1">
      <c r="A10" s="610" t="str">
        <f>IFERROR(IF(AR4&lt;=DATEVALUE("2023/12/1"),"2023/12/1",IF(AND(AR4&gt;DATEVALUE("2023/12/1"),AR4&lt;=DATEVALUE("2024/1/1")),"2024/1/1","")),"補助対象外")</f>
        <v>補助対象外</v>
      </c>
      <c r="B10" s="611"/>
      <c r="C10" s="611"/>
      <c r="D10" s="611"/>
      <c r="E10" s="611"/>
      <c r="F10" s="611"/>
      <c r="G10" s="611"/>
      <c r="H10" s="560" t="str">
        <f>$H$58</f>
        <v/>
      </c>
      <c r="I10" s="615"/>
      <c r="J10" s="615"/>
      <c r="K10" s="615"/>
      <c r="L10" s="615"/>
      <c r="M10" s="614" t="s">
        <v>71</v>
      </c>
      <c r="N10" s="542"/>
      <c r="O10" s="612" t="str">
        <f>IF($N$5="","",VLOOKUP(N5,$AU$4:$AW$20,2,0))</f>
        <v/>
      </c>
      <c r="P10" s="613"/>
      <c r="Q10" s="613"/>
      <c r="R10" s="613"/>
      <c r="S10" s="613"/>
      <c r="T10" s="614" t="s">
        <v>70</v>
      </c>
      <c r="U10" s="542"/>
      <c r="V10" s="539" t="str">
        <f>IF(H10="","",IF("甲"=VLOOKUP($N$5,$AU$4:$AW$20,3,0),AJ58,O10*H10))</f>
        <v/>
      </c>
      <c r="W10" s="620"/>
      <c r="X10" s="620"/>
      <c r="Y10" s="620"/>
      <c r="Z10" s="620"/>
      <c r="AA10" s="614" t="s">
        <v>70</v>
      </c>
      <c r="AB10" s="542"/>
      <c r="AC10" s="583"/>
      <c r="AD10" s="584"/>
      <c r="AE10" s="584"/>
      <c r="AF10" s="584"/>
      <c r="AG10" s="584"/>
      <c r="AH10" s="584"/>
      <c r="AI10" s="585"/>
      <c r="AJ10" s="539" t="str">
        <f>IFERROR(IF($AC$10="","",ROUNDDOWN(V10*AC10,-2)),"")</f>
        <v/>
      </c>
      <c r="AK10" s="620"/>
      <c r="AL10" s="620"/>
      <c r="AM10" s="620"/>
      <c r="AN10" s="620"/>
      <c r="AO10" s="614" t="s">
        <v>70</v>
      </c>
      <c r="AP10" s="616"/>
      <c r="AT10" s="22">
        <v>7</v>
      </c>
      <c r="AU10" s="25" t="s">
        <v>56</v>
      </c>
      <c r="AV10" s="25">
        <v>10000</v>
      </c>
      <c r="AW10" s="23" t="s">
        <v>68</v>
      </c>
      <c r="AX10" s="23"/>
      <c r="BL10" s="7"/>
    </row>
    <row r="11" spans="1:68" s="22" customFormat="1" ht="15" customHeight="1" thickBot="1">
      <c r="A11" s="76"/>
      <c r="B11" s="76"/>
      <c r="C11" s="76"/>
      <c r="D11" s="45"/>
      <c r="E11" s="44"/>
      <c r="F11" s="44"/>
      <c r="G11" s="44"/>
      <c r="H11" s="44"/>
      <c r="I11" s="44"/>
      <c r="J11" s="44"/>
      <c r="K11" s="74"/>
      <c r="L11" s="44"/>
      <c r="M11" s="45"/>
      <c r="N11" s="75"/>
      <c r="O11" s="75"/>
      <c r="P11" s="75"/>
      <c r="Q11" s="75"/>
      <c r="R11" s="75"/>
      <c r="S11" s="75"/>
      <c r="T11" s="75"/>
      <c r="U11" s="75"/>
      <c r="V11" s="75"/>
      <c r="W11" s="75"/>
      <c r="X11" s="75"/>
      <c r="Y11" s="75"/>
      <c r="Z11" s="77"/>
      <c r="AA11" s="77"/>
      <c r="AB11" s="77"/>
      <c r="AC11" s="77"/>
      <c r="AD11" s="78"/>
      <c r="AE11" s="78"/>
      <c r="AF11" s="78"/>
      <c r="AG11" s="77"/>
      <c r="AH11" s="77"/>
      <c r="AI11" s="77"/>
      <c r="AJ11" s="77"/>
      <c r="AK11" s="77"/>
      <c r="AL11" s="79"/>
      <c r="AM11" s="79"/>
      <c r="AN11" s="79"/>
      <c r="AO11" s="77"/>
      <c r="AP11" s="77"/>
      <c r="AT11" s="22">
        <v>8</v>
      </c>
      <c r="AU11" s="25" t="s">
        <v>58</v>
      </c>
      <c r="AV11" s="25">
        <v>5000</v>
      </c>
      <c r="AW11" s="23" t="s">
        <v>68</v>
      </c>
      <c r="AX11" s="23"/>
      <c r="BL11" s="7"/>
    </row>
    <row r="12" spans="1:68" ht="18.75" customHeight="1">
      <c r="A12" s="572" t="s">
        <v>119</v>
      </c>
      <c r="B12" s="573"/>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3"/>
      <c r="AL12" s="573"/>
      <c r="AM12" s="573"/>
      <c r="AN12" s="573"/>
      <c r="AO12" s="573"/>
      <c r="AP12" s="574"/>
      <c r="AT12" s="2">
        <v>9</v>
      </c>
      <c r="AU12" s="25" t="s">
        <v>319</v>
      </c>
      <c r="AV12" s="25">
        <v>5000</v>
      </c>
      <c r="AW12" s="23" t="s">
        <v>68</v>
      </c>
      <c r="AX12" s="23"/>
      <c r="AY12" s="28"/>
    </row>
    <row r="13" spans="1:68" s="22" customFormat="1" ht="15" customHeight="1">
      <c r="A13" s="367" t="s">
        <v>306</v>
      </c>
      <c r="B13" s="44"/>
      <c r="C13" s="44"/>
      <c r="D13" s="44"/>
      <c r="E13" s="44"/>
      <c r="F13" s="44"/>
      <c r="G13" s="44"/>
      <c r="H13" s="80"/>
      <c r="I13" s="80"/>
      <c r="J13" s="80"/>
      <c r="K13" s="81"/>
      <c r="L13" s="81"/>
      <c r="M13" s="81"/>
      <c r="N13" s="81"/>
      <c r="O13" s="81"/>
      <c r="P13" s="81"/>
      <c r="Q13" s="81"/>
      <c r="R13" s="81"/>
      <c r="S13" s="81"/>
      <c r="T13" s="81"/>
      <c r="U13" s="81"/>
      <c r="V13" s="82"/>
      <c r="W13" s="82"/>
      <c r="X13" s="82"/>
      <c r="Y13" s="82"/>
      <c r="Z13" s="82"/>
      <c r="AA13" s="82"/>
      <c r="AB13" s="82"/>
      <c r="AC13" s="82"/>
      <c r="AD13" s="82"/>
      <c r="AE13" s="81"/>
      <c r="AF13" s="81"/>
      <c r="AG13" s="44"/>
      <c r="AH13" s="44"/>
      <c r="AI13" s="44"/>
      <c r="AJ13" s="44"/>
      <c r="AK13" s="44"/>
      <c r="AL13" s="44"/>
      <c r="AM13" s="44"/>
      <c r="AN13" s="44"/>
      <c r="AO13" s="44"/>
      <c r="AP13" s="83"/>
      <c r="AT13" s="22">
        <v>10</v>
      </c>
      <c r="AU13" s="25" t="s">
        <v>320</v>
      </c>
      <c r="AV13" s="25">
        <v>5000</v>
      </c>
      <c r="AW13" s="23" t="s">
        <v>69</v>
      </c>
      <c r="AX13" s="23"/>
      <c r="BL13" s="7"/>
    </row>
    <row r="14" spans="1:68" s="22" customFormat="1" ht="15" customHeight="1">
      <c r="A14" s="84">
        <v>1</v>
      </c>
      <c r="B14" s="44"/>
      <c r="C14" s="44" t="s">
        <v>126</v>
      </c>
      <c r="D14" s="44"/>
      <c r="E14" s="575"/>
      <c r="F14" s="575"/>
      <c r="G14" s="575"/>
      <c r="H14" s="44" t="s">
        <v>127</v>
      </c>
      <c r="I14" s="80"/>
      <c r="J14" s="575"/>
      <c r="K14" s="575"/>
      <c r="L14" s="575"/>
      <c r="M14" s="75" t="s">
        <v>128</v>
      </c>
      <c r="N14" s="81"/>
      <c r="O14" s="575"/>
      <c r="P14" s="575"/>
      <c r="Q14" s="575"/>
      <c r="R14" s="75" t="s">
        <v>1</v>
      </c>
      <c r="S14" s="44"/>
      <c r="T14" s="44"/>
      <c r="U14" s="44" t="s">
        <v>129</v>
      </c>
      <c r="V14" s="44"/>
      <c r="W14" s="44"/>
      <c r="X14" s="44"/>
      <c r="Y14" s="44" t="s">
        <v>116</v>
      </c>
      <c r="Z14" s="44"/>
      <c r="AA14" s="575"/>
      <c r="AB14" s="575"/>
      <c r="AC14" s="575"/>
      <c r="AD14" s="44" t="s">
        <v>3</v>
      </c>
      <c r="AE14" s="44"/>
      <c r="AF14" s="575"/>
      <c r="AG14" s="575"/>
      <c r="AH14" s="575"/>
      <c r="AI14" s="75" t="s">
        <v>128</v>
      </c>
      <c r="AJ14" s="44"/>
      <c r="AK14" s="575"/>
      <c r="AL14" s="575"/>
      <c r="AM14" s="575"/>
      <c r="AN14" s="75" t="s">
        <v>1</v>
      </c>
      <c r="AO14" s="44" t="s">
        <v>130</v>
      </c>
      <c r="AP14" s="83"/>
      <c r="AT14" s="22">
        <v>11</v>
      </c>
      <c r="AU14" s="25" t="s">
        <v>59</v>
      </c>
      <c r="AV14" s="25" t="s">
        <v>367</v>
      </c>
      <c r="AW14" s="23" t="s">
        <v>66</v>
      </c>
      <c r="AX14" s="23"/>
      <c r="BL14" s="7"/>
    </row>
    <row r="15" spans="1:68" s="22" customFormat="1" ht="15" customHeight="1">
      <c r="A15" s="84">
        <v>2</v>
      </c>
      <c r="B15" s="44"/>
      <c r="C15" s="44" t="s">
        <v>126</v>
      </c>
      <c r="D15" s="44"/>
      <c r="E15" s="575"/>
      <c r="F15" s="575"/>
      <c r="G15" s="575"/>
      <c r="H15" s="44" t="s">
        <v>127</v>
      </c>
      <c r="I15" s="80"/>
      <c r="J15" s="575"/>
      <c r="K15" s="575"/>
      <c r="L15" s="575"/>
      <c r="M15" s="75" t="s">
        <v>128</v>
      </c>
      <c r="N15" s="81"/>
      <c r="O15" s="576"/>
      <c r="P15" s="576"/>
      <c r="Q15" s="576"/>
      <c r="R15" s="75" t="s">
        <v>1</v>
      </c>
      <c r="S15" s="44"/>
      <c r="T15" s="44"/>
      <c r="U15" s="44" t="s">
        <v>129</v>
      </c>
      <c r="V15" s="44"/>
      <c r="W15" s="44"/>
      <c r="X15" s="44"/>
      <c r="Y15" s="44" t="s">
        <v>116</v>
      </c>
      <c r="Z15" s="44"/>
      <c r="AA15" s="575"/>
      <c r="AB15" s="575"/>
      <c r="AC15" s="575"/>
      <c r="AD15" s="44" t="s">
        <v>3</v>
      </c>
      <c r="AE15" s="44"/>
      <c r="AF15" s="575"/>
      <c r="AG15" s="575"/>
      <c r="AH15" s="575"/>
      <c r="AI15" s="75" t="s">
        <v>128</v>
      </c>
      <c r="AJ15" s="44"/>
      <c r="AK15" s="575"/>
      <c r="AL15" s="575"/>
      <c r="AM15" s="575"/>
      <c r="AN15" s="75" t="s">
        <v>1</v>
      </c>
      <c r="AO15" s="44" t="s">
        <v>130</v>
      </c>
      <c r="AP15" s="83"/>
      <c r="AT15" s="22">
        <v>12</v>
      </c>
      <c r="AU15" s="25" t="s">
        <v>15</v>
      </c>
      <c r="AV15" s="25">
        <v>5000</v>
      </c>
      <c r="AW15" s="23" t="s">
        <v>68</v>
      </c>
      <c r="AX15" s="23"/>
      <c r="BL15" s="7"/>
    </row>
    <row r="16" spans="1:68" s="22" customFormat="1" ht="15" customHeight="1">
      <c r="A16" s="84">
        <v>3</v>
      </c>
      <c r="B16" s="44"/>
      <c r="C16" s="44" t="s">
        <v>126</v>
      </c>
      <c r="D16" s="44"/>
      <c r="E16" s="575"/>
      <c r="F16" s="575"/>
      <c r="G16" s="575"/>
      <c r="H16" s="44" t="s">
        <v>127</v>
      </c>
      <c r="I16" s="80"/>
      <c r="J16" s="575"/>
      <c r="K16" s="575"/>
      <c r="L16" s="575"/>
      <c r="M16" s="75" t="s">
        <v>128</v>
      </c>
      <c r="N16" s="81"/>
      <c r="O16" s="576"/>
      <c r="P16" s="576"/>
      <c r="Q16" s="576"/>
      <c r="R16" s="75" t="s">
        <v>323</v>
      </c>
      <c r="S16" s="44"/>
      <c r="T16" s="44"/>
      <c r="U16" s="44" t="s">
        <v>129</v>
      </c>
      <c r="V16" s="44"/>
      <c r="W16" s="44"/>
      <c r="X16" s="44"/>
      <c r="Y16" s="44" t="s">
        <v>116</v>
      </c>
      <c r="Z16" s="44"/>
      <c r="AA16" s="575"/>
      <c r="AB16" s="575"/>
      <c r="AC16" s="575"/>
      <c r="AD16" s="44" t="s">
        <v>3</v>
      </c>
      <c r="AE16" s="44"/>
      <c r="AF16" s="575"/>
      <c r="AG16" s="575"/>
      <c r="AH16" s="575"/>
      <c r="AI16" s="75" t="s">
        <v>128</v>
      </c>
      <c r="AJ16" s="44"/>
      <c r="AK16" s="575"/>
      <c r="AL16" s="575"/>
      <c r="AM16" s="575"/>
      <c r="AN16" s="75" t="s">
        <v>323</v>
      </c>
      <c r="AO16" s="44" t="s">
        <v>130</v>
      </c>
      <c r="AP16" s="83"/>
      <c r="AT16" s="22">
        <v>13</v>
      </c>
      <c r="AU16" s="25" t="s">
        <v>16</v>
      </c>
      <c r="AV16" s="25">
        <v>5000</v>
      </c>
      <c r="AW16" s="23" t="s">
        <v>68</v>
      </c>
      <c r="AX16" s="23"/>
      <c r="BL16" s="7"/>
    </row>
    <row r="17" spans="1:77" s="22" customFormat="1" ht="15" customHeight="1">
      <c r="A17" s="84">
        <v>4</v>
      </c>
      <c r="B17" s="44"/>
      <c r="C17" s="44" t="s">
        <v>126</v>
      </c>
      <c r="D17" s="44"/>
      <c r="E17" s="575"/>
      <c r="F17" s="575"/>
      <c r="G17" s="575"/>
      <c r="H17" s="44" t="s">
        <v>127</v>
      </c>
      <c r="I17" s="80"/>
      <c r="J17" s="575"/>
      <c r="K17" s="575"/>
      <c r="L17" s="575"/>
      <c r="M17" s="75" t="s">
        <v>128</v>
      </c>
      <c r="N17" s="81"/>
      <c r="O17" s="576"/>
      <c r="P17" s="576"/>
      <c r="Q17" s="576"/>
      <c r="R17" s="75" t="s">
        <v>323</v>
      </c>
      <c r="S17" s="44"/>
      <c r="T17" s="44"/>
      <c r="U17" s="44" t="s">
        <v>129</v>
      </c>
      <c r="V17" s="44"/>
      <c r="W17" s="44"/>
      <c r="X17" s="44"/>
      <c r="Y17" s="44" t="s">
        <v>116</v>
      </c>
      <c r="Z17" s="44"/>
      <c r="AA17" s="575"/>
      <c r="AB17" s="575"/>
      <c r="AC17" s="575"/>
      <c r="AD17" s="44" t="s">
        <v>3</v>
      </c>
      <c r="AE17" s="44"/>
      <c r="AF17" s="575"/>
      <c r="AG17" s="575"/>
      <c r="AH17" s="575"/>
      <c r="AI17" s="75" t="s">
        <v>128</v>
      </c>
      <c r="AJ17" s="44"/>
      <c r="AK17" s="575"/>
      <c r="AL17" s="575"/>
      <c r="AM17" s="575"/>
      <c r="AN17" s="75" t="s">
        <v>323</v>
      </c>
      <c r="AO17" s="44" t="s">
        <v>130</v>
      </c>
      <c r="AP17" s="83"/>
      <c r="AT17" s="22">
        <v>14</v>
      </c>
      <c r="AU17" s="25" t="s">
        <v>60</v>
      </c>
      <c r="AV17" s="25">
        <v>5000</v>
      </c>
      <c r="AW17" s="23" t="s">
        <v>68</v>
      </c>
      <c r="AX17" s="23"/>
      <c r="BL17" s="7"/>
    </row>
    <row r="18" spans="1:77" s="22" customFormat="1" ht="15" customHeight="1">
      <c r="A18" s="84">
        <v>5</v>
      </c>
      <c r="B18" s="44"/>
      <c r="C18" s="44" t="s">
        <v>126</v>
      </c>
      <c r="D18" s="44"/>
      <c r="E18" s="575"/>
      <c r="F18" s="575"/>
      <c r="G18" s="575"/>
      <c r="H18" s="44" t="s">
        <v>127</v>
      </c>
      <c r="I18" s="80"/>
      <c r="J18" s="575"/>
      <c r="K18" s="575"/>
      <c r="L18" s="575"/>
      <c r="M18" s="75" t="s">
        <v>128</v>
      </c>
      <c r="N18" s="81"/>
      <c r="O18" s="576"/>
      <c r="P18" s="576"/>
      <c r="Q18" s="576"/>
      <c r="R18" s="75" t="s">
        <v>323</v>
      </c>
      <c r="S18" s="44"/>
      <c r="T18" s="44"/>
      <c r="U18" s="44" t="s">
        <v>129</v>
      </c>
      <c r="V18" s="44"/>
      <c r="W18" s="44"/>
      <c r="X18" s="44"/>
      <c r="Y18" s="44" t="s">
        <v>116</v>
      </c>
      <c r="Z18" s="44"/>
      <c r="AA18" s="575"/>
      <c r="AB18" s="575"/>
      <c r="AC18" s="575"/>
      <c r="AD18" s="44" t="s">
        <v>3</v>
      </c>
      <c r="AE18" s="44"/>
      <c r="AF18" s="575"/>
      <c r="AG18" s="575"/>
      <c r="AH18" s="575"/>
      <c r="AI18" s="75" t="s">
        <v>128</v>
      </c>
      <c r="AJ18" s="44"/>
      <c r="AK18" s="575"/>
      <c r="AL18" s="575"/>
      <c r="AM18" s="575"/>
      <c r="AN18" s="75" t="s">
        <v>323</v>
      </c>
      <c r="AO18" s="44" t="s">
        <v>130</v>
      </c>
      <c r="AP18" s="83"/>
      <c r="AT18" s="22">
        <v>15</v>
      </c>
      <c r="AU18" s="25" t="s">
        <v>61</v>
      </c>
      <c r="AV18" s="25">
        <v>5000</v>
      </c>
      <c r="AW18" s="23" t="s">
        <v>68</v>
      </c>
      <c r="AX18" s="23"/>
      <c r="BL18" s="7"/>
    </row>
    <row r="19" spans="1:77" s="22" customFormat="1" ht="15" customHeight="1">
      <c r="A19" s="84"/>
      <c r="B19" s="44"/>
      <c r="C19" s="44"/>
      <c r="D19" s="44"/>
      <c r="E19" s="75"/>
      <c r="F19" s="75"/>
      <c r="G19" s="75"/>
      <c r="H19" s="44"/>
      <c r="I19" s="80"/>
      <c r="J19" s="75"/>
      <c r="K19" s="75"/>
      <c r="L19" s="75"/>
      <c r="M19" s="75"/>
      <c r="N19" s="81"/>
      <c r="O19" s="75"/>
      <c r="P19" s="75"/>
      <c r="Q19" s="75"/>
      <c r="R19" s="75"/>
      <c r="S19" s="75"/>
      <c r="T19" s="75"/>
      <c r="U19" s="75"/>
      <c r="V19" s="75"/>
      <c r="W19" s="75"/>
      <c r="X19" s="75"/>
      <c r="Y19" s="75"/>
      <c r="Z19" s="75"/>
      <c r="AA19" s="75"/>
      <c r="AB19" s="75"/>
      <c r="AC19" s="44"/>
      <c r="AD19" s="80"/>
      <c r="AE19" s="75"/>
      <c r="AF19" s="75"/>
      <c r="AG19" s="75"/>
      <c r="AH19" s="75"/>
      <c r="AI19" s="81"/>
      <c r="AJ19" s="75"/>
      <c r="AK19" s="75"/>
      <c r="AL19" s="75"/>
      <c r="AM19" s="75"/>
      <c r="AN19" s="44"/>
      <c r="AO19" s="44"/>
      <c r="AP19" s="83"/>
      <c r="AT19" s="22">
        <v>16</v>
      </c>
      <c r="AU19" s="23" t="s">
        <v>62</v>
      </c>
      <c r="AV19" s="25">
        <v>5000</v>
      </c>
      <c r="AW19" s="23" t="s">
        <v>68</v>
      </c>
      <c r="AX19" s="23"/>
      <c r="BL19" s="7"/>
    </row>
    <row r="20" spans="1:77" ht="15.75" customHeight="1">
      <c r="A20" s="85" t="s">
        <v>125</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86"/>
      <c r="AT20" s="2">
        <v>17</v>
      </c>
      <c r="AU20" s="23" t="s">
        <v>63</v>
      </c>
      <c r="AV20" s="25">
        <v>5000</v>
      </c>
      <c r="AW20" s="23" t="s">
        <v>68</v>
      </c>
      <c r="AX20" s="23"/>
    </row>
    <row r="21" spans="1:77" ht="39" customHeight="1">
      <c r="A21" s="577" t="s">
        <v>360</v>
      </c>
      <c r="B21" s="578"/>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9"/>
    </row>
    <row r="22" spans="1:77" ht="25.5" customHeight="1">
      <c r="A22" s="87"/>
      <c r="B22" s="88"/>
      <c r="C22" s="88"/>
      <c r="D22" s="88"/>
      <c r="E22" s="88"/>
      <c r="F22" s="88"/>
      <c r="G22" s="88"/>
      <c r="H22" s="89"/>
      <c r="I22" s="89"/>
      <c r="J22" s="89"/>
      <c r="K22" s="571" t="s">
        <v>78</v>
      </c>
      <c r="L22" s="571"/>
      <c r="M22" s="571"/>
      <c r="N22" s="571"/>
      <c r="O22" s="571"/>
      <c r="P22" s="571"/>
      <c r="Q22" s="571"/>
      <c r="R22" s="571"/>
      <c r="S22" s="571"/>
      <c r="T22" s="571"/>
      <c r="U22" s="571"/>
      <c r="V22" s="571" t="s">
        <v>118</v>
      </c>
      <c r="W22" s="571"/>
      <c r="X22" s="571"/>
      <c r="Y22" s="571"/>
      <c r="Z22" s="571"/>
      <c r="AA22" s="571"/>
      <c r="AB22" s="571"/>
      <c r="AC22" s="571"/>
      <c r="AD22" s="571"/>
      <c r="AE22" s="571"/>
      <c r="AF22" s="571"/>
      <c r="AG22" s="90"/>
      <c r="AH22" s="91"/>
      <c r="AI22" s="91"/>
      <c r="AJ22" s="91"/>
      <c r="AK22" s="91"/>
      <c r="AL22" s="91"/>
      <c r="AM22" s="92"/>
      <c r="AN22" s="92"/>
      <c r="AO22" s="90"/>
      <c r="AP22" s="93"/>
    </row>
    <row r="23" spans="1:77" ht="15" customHeight="1">
      <c r="A23" s="94"/>
      <c r="B23" s="95"/>
      <c r="C23" s="95"/>
      <c r="D23" s="95"/>
      <c r="E23" s="95"/>
      <c r="F23" s="95"/>
      <c r="G23" s="95"/>
      <c r="H23" s="96"/>
      <c r="I23" s="96"/>
      <c r="J23" s="96"/>
      <c r="K23" s="631" t="str">
        <f>IFERROR(IF(AR4&lt;DATEVALUE("2023/12/1"),"2023/11/1",IF(AR4=DATEVALUE("2023/12/1"),"2023/12/1",IF(AND(AR4&gt;DATEVALUE("2023/12/1"),AR4&lt;=DATEVALUE("2024/1/1")),"2024/1/1",""))),"")</f>
        <v/>
      </c>
      <c r="L23" s="631"/>
      <c r="M23" s="631"/>
      <c r="N23" s="631"/>
      <c r="O23" s="631"/>
      <c r="P23" s="631"/>
      <c r="Q23" s="631"/>
      <c r="R23" s="631"/>
      <c r="S23" s="631"/>
      <c r="T23" s="631"/>
      <c r="U23" s="631"/>
      <c r="V23" s="546"/>
      <c r="W23" s="547"/>
      <c r="X23" s="547"/>
      <c r="Y23" s="547"/>
      <c r="Z23" s="547"/>
      <c r="AA23" s="547"/>
      <c r="AB23" s="547"/>
      <c r="AC23" s="547"/>
      <c r="AD23" s="548"/>
      <c r="AE23" s="532" t="s">
        <v>71</v>
      </c>
      <c r="AF23" s="533"/>
      <c r="AG23" s="90"/>
      <c r="AH23" s="97"/>
      <c r="AI23" s="97"/>
      <c r="AJ23" s="97"/>
      <c r="AK23" s="97"/>
      <c r="AL23" s="44"/>
      <c r="AM23" s="44"/>
      <c r="AN23" s="98"/>
      <c r="AO23" s="98"/>
      <c r="AP23" s="99"/>
      <c r="AR23" s="2" t="e">
        <f>MONTH(K23)</f>
        <v>#VALUE!</v>
      </c>
      <c r="BL23" s="629"/>
      <c r="BM23" s="629"/>
      <c r="BN23" s="629"/>
      <c r="BO23" s="629"/>
      <c r="BP23" s="630"/>
      <c r="BQ23" s="630"/>
      <c r="BR23" s="630"/>
      <c r="BS23" s="629"/>
      <c r="BT23" s="629"/>
      <c r="BU23" s="630"/>
      <c r="BV23" s="630"/>
      <c r="BW23" s="630"/>
      <c r="BX23" s="629"/>
      <c r="BY23" s="629"/>
    </row>
    <row r="24" spans="1:77" ht="15" customHeight="1">
      <c r="A24" s="94"/>
      <c r="B24" s="95"/>
      <c r="C24" s="95"/>
      <c r="D24" s="95"/>
      <c r="E24" s="95"/>
      <c r="F24" s="95"/>
      <c r="G24" s="95"/>
      <c r="H24" s="96"/>
      <c r="I24" s="96"/>
      <c r="J24" s="96"/>
      <c r="K24" s="563" t="str">
        <f>IF($K$23="","",K23+1)</f>
        <v/>
      </c>
      <c r="L24" s="563"/>
      <c r="M24" s="563"/>
      <c r="N24" s="563"/>
      <c r="O24" s="563"/>
      <c r="P24" s="563"/>
      <c r="Q24" s="563"/>
      <c r="R24" s="563"/>
      <c r="S24" s="563"/>
      <c r="T24" s="563"/>
      <c r="U24" s="563"/>
      <c r="V24" s="546"/>
      <c r="W24" s="547"/>
      <c r="X24" s="547"/>
      <c r="Y24" s="547"/>
      <c r="Z24" s="547"/>
      <c r="AA24" s="547"/>
      <c r="AB24" s="547"/>
      <c r="AC24" s="547"/>
      <c r="AD24" s="548"/>
      <c r="AE24" s="532" t="s">
        <v>71</v>
      </c>
      <c r="AF24" s="533"/>
      <c r="AG24" s="90"/>
      <c r="AH24" s="97"/>
      <c r="AI24" s="97"/>
      <c r="AJ24" s="97"/>
      <c r="AK24" s="97"/>
      <c r="AL24" s="44"/>
      <c r="AM24" s="44"/>
      <c r="AN24" s="98"/>
      <c r="AO24" s="98"/>
      <c r="AP24" s="99"/>
      <c r="AR24" s="2" t="e">
        <f t="shared" ref="AR24:AR53" si="0">MONTH(K24)</f>
        <v>#VALUE!</v>
      </c>
      <c r="BL24" s="629"/>
      <c r="BM24" s="629"/>
      <c r="BN24" s="629"/>
      <c r="BO24" s="629"/>
      <c r="BP24" s="630"/>
      <c r="BQ24" s="630"/>
      <c r="BR24" s="630"/>
      <c r="BS24" s="629"/>
      <c r="BT24" s="629"/>
      <c r="BU24" s="630"/>
      <c r="BV24" s="630"/>
      <c r="BW24" s="630"/>
      <c r="BX24" s="629"/>
      <c r="BY24" s="629"/>
    </row>
    <row r="25" spans="1:77" ht="15" customHeight="1">
      <c r="A25" s="94"/>
      <c r="B25" s="95"/>
      <c r="C25" s="95"/>
      <c r="D25" s="95"/>
      <c r="E25" s="95"/>
      <c r="F25" s="95"/>
      <c r="G25" s="95"/>
      <c r="H25" s="96"/>
      <c r="I25" s="96"/>
      <c r="J25" s="96"/>
      <c r="K25" s="563" t="str">
        <f t="shared" ref="K25:K51" si="1">IF($K$23="","",K24+1)</f>
        <v/>
      </c>
      <c r="L25" s="563"/>
      <c r="M25" s="563"/>
      <c r="N25" s="563"/>
      <c r="O25" s="563"/>
      <c r="P25" s="563"/>
      <c r="Q25" s="563"/>
      <c r="R25" s="563"/>
      <c r="S25" s="563"/>
      <c r="T25" s="563"/>
      <c r="U25" s="563"/>
      <c r="V25" s="546"/>
      <c r="W25" s="547"/>
      <c r="X25" s="547"/>
      <c r="Y25" s="547"/>
      <c r="Z25" s="547"/>
      <c r="AA25" s="547"/>
      <c r="AB25" s="547"/>
      <c r="AC25" s="547"/>
      <c r="AD25" s="548"/>
      <c r="AE25" s="532" t="s">
        <v>71</v>
      </c>
      <c r="AF25" s="533"/>
      <c r="AG25" s="90"/>
      <c r="AH25" s="80"/>
      <c r="AI25" s="80"/>
      <c r="AJ25" s="80"/>
      <c r="AK25" s="80"/>
      <c r="AL25" s="44"/>
      <c r="AM25" s="44"/>
      <c r="AN25" s="98"/>
      <c r="AO25" s="98"/>
      <c r="AP25" s="99"/>
      <c r="AR25" s="2" t="e">
        <f t="shared" si="0"/>
        <v>#VALUE!</v>
      </c>
      <c r="BL25" s="629"/>
      <c r="BM25" s="629"/>
      <c r="BN25" s="629"/>
      <c r="BO25" s="629"/>
      <c r="BP25" s="629"/>
      <c r="BQ25" s="629"/>
      <c r="BR25" s="629"/>
      <c r="BS25" s="629"/>
      <c r="BT25" s="629"/>
      <c r="BU25" s="629"/>
      <c r="BV25" s="629"/>
      <c r="BW25" s="629"/>
      <c r="BX25" s="629"/>
      <c r="BY25" s="629"/>
    </row>
    <row r="26" spans="1:77" ht="15" customHeight="1">
      <c r="A26" s="94"/>
      <c r="B26" s="95"/>
      <c r="C26" s="95"/>
      <c r="D26" s="95"/>
      <c r="E26" s="95"/>
      <c r="F26" s="95"/>
      <c r="G26" s="95"/>
      <c r="H26" s="96"/>
      <c r="I26" s="96"/>
      <c r="J26" s="96"/>
      <c r="K26" s="563" t="str">
        <f t="shared" si="1"/>
        <v/>
      </c>
      <c r="L26" s="563"/>
      <c r="M26" s="563"/>
      <c r="N26" s="563"/>
      <c r="O26" s="563"/>
      <c r="P26" s="563"/>
      <c r="Q26" s="563"/>
      <c r="R26" s="563"/>
      <c r="S26" s="563"/>
      <c r="T26" s="563"/>
      <c r="U26" s="563"/>
      <c r="V26" s="546"/>
      <c r="W26" s="547"/>
      <c r="X26" s="547"/>
      <c r="Y26" s="547"/>
      <c r="Z26" s="547"/>
      <c r="AA26" s="547"/>
      <c r="AB26" s="547"/>
      <c r="AC26" s="547"/>
      <c r="AD26" s="548"/>
      <c r="AE26" s="532" t="s">
        <v>71</v>
      </c>
      <c r="AF26" s="533"/>
      <c r="AG26" s="90"/>
      <c r="AH26" s="80"/>
      <c r="AI26" s="80"/>
      <c r="AJ26" s="80"/>
      <c r="AK26" s="80"/>
      <c r="AL26" s="44"/>
      <c r="AM26" s="44"/>
      <c r="AN26" s="98"/>
      <c r="AO26" s="98"/>
      <c r="AP26" s="99"/>
      <c r="AR26" s="2" t="e">
        <f t="shared" si="0"/>
        <v>#VALUE!</v>
      </c>
      <c r="BL26" s="629"/>
      <c r="BM26" s="629"/>
      <c r="BN26" s="629"/>
      <c r="BO26" s="629"/>
      <c r="BP26" s="629"/>
      <c r="BQ26" s="629"/>
      <c r="BR26" s="629"/>
      <c r="BS26" s="629"/>
      <c r="BT26" s="629"/>
      <c r="BU26" s="629"/>
      <c r="BV26" s="629"/>
      <c r="BW26" s="629"/>
      <c r="BX26" s="629"/>
      <c r="BY26" s="629"/>
    </row>
    <row r="27" spans="1:77" ht="15" customHeight="1">
      <c r="A27" s="94"/>
      <c r="B27" s="95"/>
      <c r="C27" s="95"/>
      <c r="D27" s="95"/>
      <c r="E27" s="95"/>
      <c r="F27" s="95"/>
      <c r="G27" s="95"/>
      <c r="H27" s="96"/>
      <c r="I27" s="96"/>
      <c r="J27" s="96"/>
      <c r="K27" s="563" t="str">
        <f t="shared" si="1"/>
        <v/>
      </c>
      <c r="L27" s="563"/>
      <c r="M27" s="563"/>
      <c r="N27" s="563"/>
      <c r="O27" s="563"/>
      <c r="P27" s="563"/>
      <c r="Q27" s="563"/>
      <c r="R27" s="563"/>
      <c r="S27" s="563"/>
      <c r="T27" s="563"/>
      <c r="U27" s="563"/>
      <c r="V27" s="546"/>
      <c r="W27" s="547"/>
      <c r="X27" s="547"/>
      <c r="Y27" s="547"/>
      <c r="Z27" s="547"/>
      <c r="AA27" s="547"/>
      <c r="AB27" s="547"/>
      <c r="AC27" s="547"/>
      <c r="AD27" s="548"/>
      <c r="AE27" s="532" t="s">
        <v>71</v>
      </c>
      <c r="AF27" s="533"/>
      <c r="AG27" s="90"/>
      <c r="AH27" s="100"/>
      <c r="AI27" s="100"/>
      <c r="AJ27" s="100"/>
      <c r="AK27" s="100"/>
      <c r="AL27" s="44"/>
      <c r="AM27" s="44"/>
      <c r="AN27" s="98"/>
      <c r="AO27" s="98"/>
      <c r="AP27" s="99"/>
      <c r="AR27" s="2" t="e">
        <f t="shared" si="0"/>
        <v>#VALUE!</v>
      </c>
      <c r="BL27" s="629"/>
      <c r="BM27" s="629"/>
      <c r="BN27" s="629"/>
      <c r="BO27" s="629"/>
      <c r="BP27" s="629"/>
      <c r="BQ27" s="629"/>
      <c r="BR27" s="629"/>
      <c r="BS27" s="629"/>
      <c r="BT27" s="629"/>
      <c r="BU27" s="629"/>
      <c r="BV27" s="629"/>
      <c r="BW27" s="629"/>
      <c r="BX27" s="629"/>
      <c r="BY27" s="629"/>
    </row>
    <row r="28" spans="1:77" ht="15" customHeight="1">
      <c r="A28" s="94"/>
      <c r="B28" s="95"/>
      <c r="C28" s="95"/>
      <c r="D28" s="95"/>
      <c r="E28" s="95"/>
      <c r="F28" s="95"/>
      <c r="G28" s="95"/>
      <c r="H28" s="96"/>
      <c r="I28" s="96"/>
      <c r="J28" s="96"/>
      <c r="K28" s="563" t="str">
        <f t="shared" si="1"/>
        <v/>
      </c>
      <c r="L28" s="563"/>
      <c r="M28" s="563"/>
      <c r="N28" s="563"/>
      <c r="O28" s="563"/>
      <c r="P28" s="563"/>
      <c r="Q28" s="563"/>
      <c r="R28" s="563"/>
      <c r="S28" s="563"/>
      <c r="T28" s="563"/>
      <c r="U28" s="563"/>
      <c r="V28" s="546"/>
      <c r="W28" s="547"/>
      <c r="X28" s="547"/>
      <c r="Y28" s="547"/>
      <c r="Z28" s="547"/>
      <c r="AA28" s="547"/>
      <c r="AB28" s="547"/>
      <c r="AC28" s="547"/>
      <c r="AD28" s="548"/>
      <c r="AE28" s="532" t="s">
        <v>71</v>
      </c>
      <c r="AF28" s="533"/>
      <c r="AG28" s="90"/>
      <c r="AH28" s="100"/>
      <c r="AI28" s="100"/>
      <c r="AJ28" s="100"/>
      <c r="AK28" s="100"/>
      <c r="AL28" s="44"/>
      <c r="AM28" s="44"/>
      <c r="AN28" s="98"/>
      <c r="AO28" s="98"/>
      <c r="AP28" s="99"/>
      <c r="AR28" s="2" t="e">
        <f t="shared" si="0"/>
        <v>#VALUE!</v>
      </c>
      <c r="BL28" s="629"/>
      <c r="BM28" s="629"/>
      <c r="BN28" s="629"/>
      <c r="BO28" s="629"/>
      <c r="BP28" s="629"/>
      <c r="BQ28" s="629"/>
      <c r="BR28" s="629"/>
      <c r="BS28" s="629"/>
      <c r="BT28" s="629"/>
      <c r="BU28" s="629"/>
      <c r="BV28" s="629"/>
      <c r="BW28" s="629"/>
      <c r="BX28" s="629"/>
      <c r="BY28" s="629"/>
    </row>
    <row r="29" spans="1:77" ht="15" customHeight="1">
      <c r="A29" s="94"/>
      <c r="B29" s="95"/>
      <c r="C29" s="95"/>
      <c r="D29" s="95"/>
      <c r="E29" s="95"/>
      <c r="F29" s="95"/>
      <c r="G29" s="95"/>
      <c r="H29" s="96"/>
      <c r="I29" s="96"/>
      <c r="J29" s="96"/>
      <c r="K29" s="563" t="str">
        <f t="shared" si="1"/>
        <v/>
      </c>
      <c r="L29" s="563"/>
      <c r="M29" s="563"/>
      <c r="N29" s="563"/>
      <c r="O29" s="563"/>
      <c r="P29" s="563"/>
      <c r="Q29" s="563"/>
      <c r="R29" s="563"/>
      <c r="S29" s="563"/>
      <c r="T29" s="563"/>
      <c r="U29" s="563"/>
      <c r="V29" s="546"/>
      <c r="W29" s="547"/>
      <c r="X29" s="547"/>
      <c r="Y29" s="547"/>
      <c r="Z29" s="547"/>
      <c r="AA29" s="547"/>
      <c r="AB29" s="547"/>
      <c r="AC29" s="547"/>
      <c r="AD29" s="548"/>
      <c r="AE29" s="532" t="s">
        <v>71</v>
      </c>
      <c r="AF29" s="533"/>
      <c r="AG29" s="44"/>
      <c r="AH29" s="44"/>
      <c r="AI29" s="101"/>
      <c r="AJ29" s="101"/>
      <c r="AK29" s="101"/>
      <c r="AL29" s="44"/>
      <c r="AM29" s="44"/>
      <c r="AN29" s="98"/>
      <c r="AO29" s="98"/>
      <c r="AP29" s="99"/>
      <c r="AR29" s="2" t="e">
        <f t="shared" si="0"/>
        <v>#VALUE!</v>
      </c>
      <c r="BL29" s="629"/>
      <c r="BM29" s="629"/>
      <c r="BN29" s="629"/>
      <c r="BO29" s="629"/>
      <c r="BP29" s="629"/>
      <c r="BQ29" s="629"/>
      <c r="BR29" s="629"/>
      <c r="BS29" s="629"/>
      <c r="BT29" s="629"/>
      <c r="BU29" s="629"/>
      <c r="BV29" s="629"/>
      <c r="BW29" s="629"/>
      <c r="BX29" s="629"/>
      <c r="BY29" s="629"/>
    </row>
    <row r="30" spans="1:77" ht="15" customHeight="1">
      <c r="A30" s="94"/>
      <c r="B30" s="95"/>
      <c r="C30" s="95"/>
      <c r="D30" s="95"/>
      <c r="E30" s="95"/>
      <c r="F30" s="95"/>
      <c r="G30" s="95"/>
      <c r="H30" s="96"/>
      <c r="I30" s="96"/>
      <c r="J30" s="96"/>
      <c r="K30" s="563" t="str">
        <f t="shared" si="1"/>
        <v/>
      </c>
      <c r="L30" s="563"/>
      <c r="M30" s="563"/>
      <c r="N30" s="563"/>
      <c r="O30" s="563"/>
      <c r="P30" s="563"/>
      <c r="Q30" s="563"/>
      <c r="R30" s="563"/>
      <c r="S30" s="563"/>
      <c r="T30" s="563"/>
      <c r="U30" s="563"/>
      <c r="V30" s="546"/>
      <c r="W30" s="547"/>
      <c r="X30" s="547"/>
      <c r="Y30" s="547"/>
      <c r="Z30" s="547"/>
      <c r="AA30" s="547"/>
      <c r="AB30" s="547"/>
      <c r="AC30" s="547"/>
      <c r="AD30" s="548"/>
      <c r="AE30" s="532" t="s">
        <v>71</v>
      </c>
      <c r="AF30" s="533"/>
      <c r="AG30" s="102"/>
      <c r="AH30" s="102"/>
      <c r="AI30" s="102"/>
      <c r="AJ30" s="102"/>
      <c r="AK30" s="102"/>
      <c r="AL30" s="44"/>
      <c r="AM30" s="44"/>
      <c r="AN30" s="98"/>
      <c r="AO30" s="98"/>
      <c r="AP30" s="99"/>
      <c r="AR30" s="2" t="e">
        <f t="shared" si="0"/>
        <v>#VALUE!</v>
      </c>
      <c r="BL30" s="629"/>
      <c r="BM30" s="629"/>
      <c r="BN30" s="629"/>
      <c r="BO30" s="629"/>
      <c r="BP30" s="629"/>
      <c r="BQ30" s="629"/>
      <c r="BR30" s="629"/>
      <c r="BS30" s="629"/>
      <c r="BT30" s="629"/>
      <c r="BU30" s="629"/>
      <c r="BV30" s="629"/>
      <c r="BW30" s="629"/>
      <c r="BX30" s="629"/>
      <c r="BY30" s="629"/>
    </row>
    <row r="31" spans="1:77" ht="15" customHeight="1">
      <c r="A31" s="94"/>
      <c r="B31" s="95"/>
      <c r="C31" s="95"/>
      <c r="D31" s="95"/>
      <c r="E31" s="95"/>
      <c r="F31" s="95"/>
      <c r="G31" s="95"/>
      <c r="H31" s="96"/>
      <c r="I31" s="96"/>
      <c r="J31" s="96"/>
      <c r="K31" s="563" t="str">
        <f t="shared" si="1"/>
        <v/>
      </c>
      <c r="L31" s="563"/>
      <c r="M31" s="563"/>
      <c r="N31" s="563"/>
      <c r="O31" s="563"/>
      <c r="P31" s="563"/>
      <c r="Q31" s="563"/>
      <c r="R31" s="563"/>
      <c r="S31" s="563"/>
      <c r="T31" s="563"/>
      <c r="U31" s="563"/>
      <c r="V31" s="546"/>
      <c r="W31" s="547"/>
      <c r="X31" s="547"/>
      <c r="Y31" s="547"/>
      <c r="Z31" s="547"/>
      <c r="AA31" s="547"/>
      <c r="AB31" s="547"/>
      <c r="AC31" s="547"/>
      <c r="AD31" s="548"/>
      <c r="AE31" s="532" t="s">
        <v>71</v>
      </c>
      <c r="AF31" s="533"/>
      <c r="AG31" s="102"/>
      <c r="AH31" s="102"/>
      <c r="AI31" s="102"/>
      <c r="AJ31" s="102"/>
      <c r="AK31" s="102"/>
      <c r="AL31" s="44"/>
      <c r="AM31" s="98"/>
      <c r="AN31" s="98"/>
      <c r="AO31" s="98"/>
      <c r="AP31" s="99"/>
      <c r="AR31" s="2" t="e">
        <f t="shared" si="0"/>
        <v>#VALUE!</v>
      </c>
    </row>
    <row r="32" spans="1:77" ht="15" customHeight="1">
      <c r="A32" s="94"/>
      <c r="B32" s="95"/>
      <c r="C32" s="95"/>
      <c r="D32" s="95"/>
      <c r="E32" s="95"/>
      <c r="F32" s="95"/>
      <c r="G32" s="95"/>
      <c r="H32" s="96"/>
      <c r="I32" s="96"/>
      <c r="J32" s="96"/>
      <c r="K32" s="563" t="str">
        <f t="shared" si="1"/>
        <v/>
      </c>
      <c r="L32" s="563"/>
      <c r="M32" s="563"/>
      <c r="N32" s="563"/>
      <c r="O32" s="563"/>
      <c r="P32" s="563"/>
      <c r="Q32" s="563"/>
      <c r="R32" s="563"/>
      <c r="S32" s="563"/>
      <c r="T32" s="563"/>
      <c r="U32" s="563"/>
      <c r="V32" s="546"/>
      <c r="W32" s="547"/>
      <c r="X32" s="547"/>
      <c r="Y32" s="547"/>
      <c r="Z32" s="547"/>
      <c r="AA32" s="547"/>
      <c r="AB32" s="547"/>
      <c r="AC32" s="547"/>
      <c r="AD32" s="548"/>
      <c r="AE32" s="532" t="s">
        <v>71</v>
      </c>
      <c r="AF32" s="533"/>
      <c r="AG32" s="102"/>
      <c r="AH32" s="102"/>
      <c r="AI32" s="102"/>
      <c r="AJ32" s="102"/>
      <c r="AK32" s="102"/>
      <c r="AL32" s="44"/>
      <c r="AM32" s="98"/>
      <c r="AN32" s="98"/>
      <c r="AO32" s="98"/>
      <c r="AP32" s="99"/>
      <c r="AR32" s="2" t="e">
        <f t="shared" si="0"/>
        <v>#VALUE!</v>
      </c>
    </row>
    <row r="33" spans="1:44" ht="15" customHeight="1">
      <c r="A33" s="94"/>
      <c r="B33" s="95"/>
      <c r="C33" s="95"/>
      <c r="D33" s="95"/>
      <c r="E33" s="95"/>
      <c r="F33" s="95"/>
      <c r="G33" s="95"/>
      <c r="H33" s="96"/>
      <c r="I33" s="96"/>
      <c r="J33" s="96"/>
      <c r="K33" s="563" t="str">
        <f t="shared" si="1"/>
        <v/>
      </c>
      <c r="L33" s="563"/>
      <c r="M33" s="563"/>
      <c r="N33" s="563"/>
      <c r="O33" s="563"/>
      <c r="P33" s="563"/>
      <c r="Q33" s="563"/>
      <c r="R33" s="563"/>
      <c r="S33" s="563"/>
      <c r="T33" s="563"/>
      <c r="U33" s="563"/>
      <c r="V33" s="546"/>
      <c r="W33" s="547"/>
      <c r="X33" s="547"/>
      <c r="Y33" s="547"/>
      <c r="Z33" s="547"/>
      <c r="AA33" s="547"/>
      <c r="AB33" s="547"/>
      <c r="AC33" s="547"/>
      <c r="AD33" s="548"/>
      <c r="AE33" s="532" t="s">
        <v>71</v>
      </c>
      <c r="AF33" s="533"/>
      <c r="AG33" s="103"/>
      <c r="AH33" s="103"/>
      <c r="AI33" s="103"/>
      <c r="AJ33" s="103"/>
      <c r="AK33" s="103"/>
      <c r="AL33" s="98"/>
      <c r="AM33" s="98"/>
      <c r="AN33" s="98"/>
      <c r="AO33" s="98"/>
      <c r="AP33" s="99"/>
      <c r="AR33" s="2" t="e">
        <f t="shared" si="0"/>
        <v>#VALUE!</v>
      </c>
    </row>
    <row r="34" spans="1:44" ht="15" customHeight="1">
      <c r="A34" s="94"/>
      <c r="B34" s="95"/>
      <c r="C34" s="95"/>
      <c r="D34" s="95"/>
      <c r="E34" s="95"/>
      <c r="F34" s="95"/>
      <c r="G34" s="95"/>
      <c r="H34" s="96"/>
      <c r="I34" s="96"/>
      <c r="J34" s="96"/>
      <c r="K34" s="563" t="str">
        <f t="shared" si="1"/>
        <v/>
      </c>
      <c r="L34" s="563"/>
      <c r="M34" s="563"/>
      <c r="N34" s="563"/>
      <c r="O34" s="563"/>
      <c r="P34" s="563"/>
      <c r="Q34" s="563"/>
      <c r="R34" s="563"/>
      <c r="S34" s="563"/>
      <c r="T34" s="563"/>
      <c r="U34" s="563"/>
      <c r="V34" s="546"/>
      <c r="W34" s="547"/>
      <c r="X34" s="547"/>
      <c r="Y34" s="547"/>
      <c r="Z34" s="547"/>
      <c r="AA34" s="547"/>
      <c r="AB34" s="547"/>
      <c r="AC34" s="547"/>
      <c r="AD34" s="548"/>
      <c r="AE34" s="532" t="s">
        <v>71</v>
      </c>
      <c r="AF34" s="533"/>
      <c r="AG34" s="103"/>
      <c r="AH34" s="103"/>
      <c r="AI34" s="103"/>
      <c r="AJ34" s="103"/>
      <c r="AK34" s="103"/>
      <c r="AL34" s="98"/>
      <c r="AM34" s="98"/>
      <c r="AN34" s="104"/>
      <c r="AO34" s="104"/>
      <c r="AP34" s="105"/>
      <c r="AR34" s="2" t="e">
        <f t="shared" si="0"/>
        <v>#VALUE!</v>
      </c>
    </row>
    <row r="35" spans="1:44" ht="15" customHeight="1">
      <c r="A35" s="94"/>
      <c r="B35" s="95"/>
      <c r="C35" s="95"/>
      <c r="D35" s="95"/>
      <c r="E35" s="95"/>
      <c r="F35" s="95"/>
      <c r="G35" s="95"/>
      <c r="H35" s="96"/>
      <c r="I35" s="96"/>
      <c r="J35" s="96"/>
      <c r="K35" s="563" t="str">
        <f t="shared" si="1"/>
        <v/>
      </c>
      <c r="L35" s="563"/>
      <c r="M35" s="563"/>
      <c r="N35" s="563"/>
      <c r="O35" s="563"/>
      <c r="P35" s="563"/>
      <c r="Q35" s="563"/>
      <c r="R35" s="563"/>
      <c r="S35" s="563"/>
      <c r="T35" s="563"/>
      <c r="U35" s="563"/>
      <c r="V35" s="546"/>
      <c r="W35" s="547"/>
      <c r="X35" s="547"/>
      <c r="Y35" s="547"/>
      <c r="Z35" s="547"/>
      <c r="AA35" s="547"/>
      <c r="AB35" s="547"/>
      <c r="AC35" s="547"/>
      <c r="AD35" s="548"/>
      <c r="AE35" s="532" t="s">
        <v>71</v>
      </c>
      <c r="AF35" s="533"/>
      <c r="AG35" s="98"/>
      <c r="AH35" s="98"/>
      <c r="AI35" s="98"/>
      <c r="AJ35" s="98"/>
      <c r="AK35" s="98"/>
      <c r="AL35" s="98"/>
      <c r="AM35" s="98"/>
      <c r="AN35" s="98"/>
      <c r="AO35" s="98"/>
      <c r="AP35" s="99"/>
      <c r="AR35" s="2" t="e">
        <f t="shared" si="0"/>
        <v>#VALUE!</v>
      </c>
    </row>
    <row r="36" spans="1:44" ht="15" customHeight="1">
      <c r="A36" s="94"/>
      <c r="B36" s="95"/>
      <c r="C36" s="95"/>
      <c r="D36" s="95"/>
      <c r="E36" s="95"/>
      <c r="F36" s="95"/>
      <c r="G36" s="95"/>
      <c r="H36" s="96"/>
      <c r="I36" s="96"/>
      <c r="J36" s="96"/>
      <c r="K36" s="563" t="str">
        <f t="shared" si="1"/>
        <v/>
      </c>
      <c r="L36" s="563"/>
      <c r="M36" s="563"/>
      <c r="N36" s="563"/>
      <c r="O36" s="563"/>
      <c r="P36" s="563"/>
      <c r="Q36" s="563"/>
      <c r="R36" s="563"/>
      <c r="S36" s="563"/>
      <c r="T36" s="563"/>
      <c r="U36" s="563"/>
      <c r="V36" s="546"/>
      <c r="W36" s="547"/>
      <c r="X36" s="547"/>
      <c r="Y36" s="547"/>
      <c r="Z36" s="547"/>
      <c r="AA36" s="547"/>
      <c r="AB36" s="547"/>
      <c r="AC36" s="547"/>
      <c r="AD36" s="548"/>
      <c r="AE36" s="532" t="s">
        <v>71</v>
      </c>
      <c r="AF36" s="533"/>
      <c r="AG36" s="98"/>
      <c r="AH36" s="98"/>
      <c r="AI36" s="98"/>
      <c r="AJ36" s="98"/>
      <c r="AK36" s="98"/>
      <c r="AL36" s="98"/>
      <c r="AM36" s="98"/>
      <c r="AN36" s="98"/>
      <c r="AO36" s="98"/>
      <c r="AP36" s="99"/>
      <c r="AR36" s="2" t="e">
        <f t="shared" si="0"/>
        <v>#VALUE!</v>
      </c>
    </row>
    <row r="37" spans="1:44" ht="15" customHeight="1">
      <c r="A37" s="94"/>
      <c r="B37" s="95"/>
      <c r="C37" s="95"/>
      <c r="D37" s="95"/>
      <c r="E37" s="95"/>
      <c r="F37" s="95"/>
      <c r="G37" s="95"/>
      <c r="H37" s="96"/>
      <c r="I37" s="96"/>
      <c r="J37" s="96"/>
      <c r="K37" s="563" t="str">
        <f t="shared" si="1"/>
        <v/>
      </c>
      <c r="L37" s="563"/>
      <c r="M37" s="563"/>
      <c r="N37" s="563"/>
      <c r="O37" s="563"/>
      <c r="P37" s="563"/>
      <c r="Q37" s="563"/>
      <c r="R37" s="563"/>
      <c r="S37" s="563"/>
      <c r="T37" s="563"/>
      <c r="U37" s="563"/>
      <c r="V37" s="546"/>
      <c r="W37" s="547"/>
      <c r="X37" s="547"/>
      <c r="Y37" s="547"/>
      <c r="Z37" s="547"/>
      <c r="AA37" s="547"/>
      <c r="AB37" s="547"/>
      <c r="AC37" s="547"/>
      <c r="AD37" s="548"/>
      <c r="AE37" s="532" t="s">
        <v>71</v>
      </c>
      <c r="AF37" s="533"/>
      <c r="AG37" s="98"/>
      <c r="AH37" s="98"/>
      <c r="AI37" s="98"/>
      <c r="AJ37" s="98"/>
      <c r="AK37" s="98"/>
      <c r="AL37" s="98"/>
      <c r="AM37" s="98"/>
      <c r="AN37" s="98"/>
      <c r="AO37" s="98"/>
      <c r="AP37" s="99"/>
      <c r="AR37" s="2" t="e">
        <f t="shared" si="0"/>
        <v>#VALUE!</v>
      </c>
    </row>
    <row r="38" spans="1:44" ht="15" customHeight="1">
      <c r="A38" s="94"/>
      <c r="B38" s="95"/>
      <c r="C38" s="95"/>
      <c r="D38" s="95"/>
      <c r="E38" s="95"/>
      <c r="F38" s="95"/>
      <c r="G38" s="95"/>
      <c r="H38" s="96"/>
      <c r="I38" s="96"/>
      <c r="J38" s="96"/>
      <c r="K38" s="563" t="str">
        <f t="shared" si="1"/>
        <v/>
      </c>
      <c r="L38" s="563"/>
      <c r="M38" s="563"/>
      <c r="N38" s="563"/>
      <c r="O38" s="563"/>
      <c r="P38" s="563"/>
      <c r="Q38" s="563"/>
      <c r="R38" s="563"/>
      <c r="S38" s="563"/>
      <c r="T38" s="563"/>
      <c r="U38" s="563"/>
      <c r="V38" s="546"/>
      <c r="W38" s="547"/>
      <c r="X38" s="547"/>
      <c r="Y38" s="547"/>
      <c r="Z38" s="547"/>
      <c r="AA38" s="547"/>
      <c r="AB38" s="547"/>
      <c r="AC38" s="547"/>
      <c r="AD38" s="548"/>
      <c r="AE38" s="532" t="s">
        <v>71</v>
      </c>
      <c r="AF38" s="533"/>
      <c r="AG38" s="98"/>
      <c r="AH38" s="98"/>
      <c r="AI38" s="98"/>
      <c r="AJ38" s="98"/>
      <c r="AK38" s="98"/>
      <c r="AL38" s="98"/>
      <c r="AM38" s="98"/>
      <c r="AN38" s="98"/>
      <c r="AO38" s="98"/>
      <c r="AP38" s="99"/>
      <c r="AR38" s="2" t="e">
        <f t="shared" si="0"/>
        <v>#VALUE!</v>
      </c>
    </row>
    <row r="39" spans="1:44" ht="15" customHeight="1">
      <c r="A39" s="94"/>
      <c r="B39" s="95"/>
      <c r="C39" s="95"/>
      <c r="D39" s="95"/>
      <c r="E39" s="95"/>
      <c r="F39" s="95"/>
      <c r="G39" s="95"/>
      <c r="H39" s="96"/>
      <c r="I39" s="96"/>
      <c r="J39" s="96"/>
      <c r="K39" s="563" t="str">
        <f t="shared" si="1"/>
        <v/>
      </c>
      <c r="L39" s="563"/>
      <c r="M39" s="563"/>
      <c r="N39" s="563"/>
      <c r="O39" s="563"/>
      <c r="P39" s="563"/>
      <c r="Q39" s="563"/>
      <c r="R39" s="563"/>
      <c r="S39" s="563"/>
      <c r="T39" s="563"/>
      <c r="U39" s="563"/>
      <c r="V39" s="546"/>
      <c r="W39" s="547"/>
      <c r="X39" s="547"/>
      <c r="Y39" s="547"/>
      <c r="Z39" s="547"/>
      <c r="AA39" s="547"/>
      <c r="AB39" s="547"/>
      <c r="AC39" s="547"/>
      <c r="AD39" s="548"/>
      <c r="AE39" s="532" t="s">
        <v>71</v>
      </c>
      <c r="AF39" s="533"/>
      <c r="AG39" s="98"/>
      <c r="AH39" s="98"/>
      <c r="AI39" s="98"/>
      <c r="AJ39" s="98"/>
      <c r="AK39" s="98"/>
      <c r="AL39" s="98"/>
      <c r="AM39" s="98"/>
      <c r="AN39" s="98"/>
      <c r="AO39" s="98"/>
      <c r="AP39" s="99"/>
      <c r="AR39" s="2" t="e">
        <f t="shared" si="0"/>
        <v>#VALUE!</v>
      </c>
    </row>
    <row r="40" spans="1:44" ht="15" customHeight="1">
      <c r="A40" s="94"/>
      <c r="B40" s="95"/>
      <c r="C40" s="95"/>
      <c r="D40" s="95"/>
      <c r="E40" s="95"/>
      <c r="F40" s="95"/>
      <c r="G40" s="95"/>
      <c r="H40" s="96"/>
      <c r="I40" s="96"/>
      <c r="J40" s="96"/>
      <c r="K40" s="563" t="str">
        <f t="shared" si="1"/>
        <v/>
      </c>
      <c r="L40" s="563"/>
      <c r="M40" s="563"/>
      <c r="N40" s="563"/>
      <c r="O40" s="563"/>
      <c r="P40" s="563"/>
      <c r="Q40" s="563"/>
      <c r="R40" s="563"/>
      <c r="S40" s="563"/>
      <c r="T40" s="563"/>
      <c r="U40" s="563"/>
      <c r="V40" s="546"/>
      <c r="W40" s="547"/>
      <c r="X40" s="547"/>
      <c r="Y40" s="547"/>
      <c r="Z40" s="547"/>
      <c r="AA40" s="547"/>
      <c r="AB40" s="547"/>
      <c r="AC40" s="547"/>
      <c r="AD40" s="548"/>
      <c r="AE40" s="532" t="s">
        <v>71</v>
      </c>
      <c r="AF40" s="533"/>
      <c r="AG40" s="98"/>
      <c r="AH40" s="98"/>
      <c r="AI40" s="98"/>
      <c r="AJ40" s="98"/>
      <c r="AK40" s="98"/>
      <c r="AL40" s="98"/>
      <c r="AM40" s="98"/>
      <c r="AN40" s="98"/>
      <c r="AO40" s="98"/>
      <c r="AP40" s="99"/>
      <c r="AR40" s="2" t="e">
        <f t="shared" si="0"/>
        <v>#VALUE!</v>
      </c>
    </row>
    <row r="41" spans="1:44" ht="15" customHeight="1">
      <c r="A41" s="94"/>
      <c r="B41" s="95"/>
      <c r="C41" s="95"/>
      <c r="D41" s="95"/>
      <c r="E41" s="95"/>
      <c r="F41" s="95"/>
      <c r="G41" s="95"/>
      <c r="H41" s="96"/>
      <c r="I41" s="96"/>
      <c r="J41" s="96"/>
      <c r="K41" s="563" t="str">
        <f t="shared" si="1"/>
        <v/>
      </c>
      <c r="L41" s="563"/>
      <c r="M41" s="563"/>
      <c r="N41" s="563"/>
      <c r="O41" s="563"/>
      <c r="P41" s="563"/>
      <c r="Q41" s="563"/>
      <c r="R41" s="563"/>
      <c r="S41" s="563"/>
      <c r="T41" s="563"/>
      <c r="U41" s="563"/>
      <c r="V41" s="546"/>
      <c r="W41" s="547"/>
      <c r="X41" s="547"/>
      <c r="Y41" s="547"/>
      <c r="Z41" s="547"/>
      <c r="AA41" s="547"/>
      <c r="AB41" s="547"/>
      <c r="AC41" s="547"/>
      <c r="AD41" s="548"/>
      <c r="AE41" s="532" t="s">
        <v>71</v>
      </c>
      <c r="AF41" s="533"/>
      <c r="AG41" s="98"/>
      <c r="AH41" s="98"/>
      <c r="AI41" s="98"/>
      <c r="AJ41" s="98"/>
      <c r="AK41" s="98"/>
      <c r="AL41" s="98"/>
      <c r="AM41" s="98"/>
      <c r="AN41" s="98"/>
      <c r="AO41" s="98"/>
      <c r="AP41" s="99"/>
      <c r="AR41" s="2" t="e">
        <f t="shared" si="0"/>
        <v>#VALUE!</v>
      </c>
    </row>
    <row r="42" spans="1:44" ht="15" customHeight="1">
      <c r="A42" s="94"/>
      <c r="B42" s="95"/>
      <c r="C42" s="95"/>
      <c r="D42" s="95"/>
      <c r="E42" s="95"/>
      <c r="F42" s="95"/>
      <c r="G42" s="95"/>
      <c r="H42" s="96"/>
      <c r="I42" s="96"/>
      <c r="J42" s="96"/>
      <c r="K42" s="563" t="str">
        <f t="shared" si="1"/>
        <v/>
      </c>
      <c r="L42" s="563"/>
      <c r="M42" s="563"/>
      <c r="N42" s="563"/>
      <c r="O42" s="563"/>
      <c r="P42" s="563"/>
      <c r="Q42" s="563"/>
      <c r="R42" s="563"/>
      <c r="S42" s="563"/>
      <c r="T42" s="563"/>
      <c r="U42" s="563"/>
      <c r="V42" s="546"/>
      <c r="W42" s="547"/>
      <c r="X42" s="547"/>
      <c r="Y42" s="547"/>
      <c r="Z42" s="547"/>
      <c r="AA42" s="547"/>
      <c r="AB42" s="547"/>
      <c r="AC42" s="547"/>
      <c r="AD42" s="548"/>
      <c r="AE42" s="532" t="s">
        <v>71</v>
      </c>
      <c r="AF42" s="533"/>
      <c r="AG42" s="98"/>
      <c r="AH42" s="98"/>
      <c r="AI42" s="98"/>
      <c r="AJ42" s="98"/>
      <c r="AK42" s="98"/>
      <c r="AL42" s="98"/>
      <c r="AM42" s="98"/>
      <c r="AN42" s="98"/>
      <c r="AO42" s="98"/>
      <c r="AP42" s="99"/>
      <c r="AR42" s="2" t="e">
        <f t="shared" si="0"/>
        <v>#VALUE!</v>
      </c>
    </row>
    <row r="43" spans="1:44" ht="15" customHeight="1">
      <c r="A43" s="94"/>
      <c r="B43" s="95"/>
      <c r="C43" s="95"/>
      <c r="D43" s="95"/>
      <c r="E43" s="95"/>
      <c r="F43" s="95"/>
      <c r="G43" s="95"/>
      <c r="H43" s="96"/>
      <c r="I43" s="96"/>
      <c r="J43" s="96"/>
      <c r="K43" s="563" t="str">
        <f t="shared" si="1"/>
        <v/>
      </c>
      <c r="L43" s="563"/>
      <c r="M43" s="563"/>
      <c r="N43" s="563"/>
      <c r="O43" s="563"/>
      <c r="P43" s="563"/>
      <c r="Q43" s="563"/>
      <c r="R43" s="563"/>
      <c r="S43" s="563"/>
      <c r="T43" s="563"/>
      <c r="U43" s="563"/>
      <c r="V43" s="546"/>
      <c r="W43" s="547"/>
      <c r="X43" s="547"/>
      <c r="Y43" s="547"/>
      <c r="Z43" s="547"/>
      <c r="AA43" s="547"/>
      <c r="AB43" s="547"/>
      <c r="AC43" s="547"/>
      <c r="AD43" s="548"/>
      <c r="AE43" s="532" t="s">
        <v>71</v>
      </c>
      <c r="AF43" s="533"/>
      <c r="AG43" s="98"/>
      <c r="AH43" s="98"/>
      <c r="AI43" s="98"/>
      <c r="AJ43" s="98"/>
      <c r="AK43" s="98"/>
      <c r="AL43" s="98"/>
      <c r="AM43" s="98"/>
      <c r="AN43" s="98"/>
      <c r="AO43" s="98"/>
      <c r="AP43" s="99"/>
      <c r="AR43" s="2" t="e">
        <f t="shared" si="0"/>
        <v>#VALUE!</v>
      </c>
    </row>
    <row r="44" spans="1:44" ht="15" customHeight="1">
      <c r="A44" s="94"/>
      <c r="B44" s="95"/>
      <c r="C44" s="95"/>
      <c r="D44" s="95"/>
      <c r="E44" s="95"/>
      <c r="F44" s="95"/>
      <c r="G44" s="95"/>
      <c r="H44" s="96"/>
      <c r="I44" s="96"/>
      <c r="J44" s="96"/>
      <c r="K44" s="563" t="str">
        <f t="shared" si="1"/>
        <v/>
      </c>
      <c r="L44" s="563"/>
      <c r="M44" s="563"/>
      <c r="N44" s="563"/>
      <c r="O44" s="563"/>
      <c r="P44" s="563"/>
      <c r="Q44" s="563"/>
      <c r="R44" s="563"/>
      <c r="S44" s="563"/>
      <c r="T44" s="563"/>
      <c r="U44" s="563"/>
      <c r="V44" s="546"/>
      <c r="W44" s="547"/>
      <c r="X44" s="547"/>
      <c r="Y44" s="547"/>
      <c r="Z44" s="547"/>
      <c r="AA44" s="547"/>
      <c r="AB44" s="547"/>
      <c r="AC44" s="547"/>
      <c r="AD44" s="548"/>
      <c r="AE44" s="532" t="s">
        <v>71</v>
      </c>
      <c r="AF44" s="533"/>
      <c r="AG44" s="98"/>
      <c r="AH44" s="98"/>
      <c r="AI44" s="98"/>
      <c r="AJ44" s="98"/>
      <c r="AK44" s="98"/>
      <c r="AL44" s="98"/>
      <c r="AM44" s="98"/>
      <c r="AN44" s="98"/>
      <c r="AO44" s="98"/>
      <c r="AP44" s="99"/>
      <c r="AR44" s="2" t="e">
        <f t="shared" si="0"/>
        <v>#VALUE!</v>
      </c>
    </row>
    <row r="45" spans="1:44" ht="15" customHeight="1">
      <c r="A45" s="94"/>
      <c r="B45" s="95"/>
      <c r="C45" s="95"/>
      <c r="D45" s="95"/>
      <c r="E45" s="95"/>
      <c r="F45" s="95"/>
      <c r="G45" s="95"/>
      <c r="H45" s="96"/>
      <c r="I45" s="96"/>
      <c r="J45" s="96"/>
      <c r="K45" s="563" t="str">
        <f t="shared" si="1"/>
        <v/>
      </c>
      <c r="L45" s="563"/>
      <c r="M45" s="563"/>
      <c r="N45" s="563"/>
      <c r="O45" s="563"/>
      <c r="P45" s="563"/>
      <c r="Q45" s="563"/>
      <c r="R45" s="563"/>
      <c r="S45" s="563"/>
      <c r="T45" s="563"/>
      <c r="U45" s="563"/>
      <c r="V45" s="546"/>
      <c r="W45" s="547"/>
      <c r="X45" s="547"/>
      <c r="Y45" s="547"/>
      <c r="Z45" s="547"/>
      <c r="AA45" s="547"/>
      <c r="AB45" s="547"/>
      <c r="AC45" s="547"/>
      <c r="AD45" s="548"/>
      <c r="AE45" s="532" t="s">
        <v>71</v>
      </c>
      <c r="AF45" s="533"/>
      <c r="AG45" s="98"/>
      <c r="AH45" s="98"/>
      <c r="AI45" s="98"/>
      <c r="AJ45" s="98"/>
      <c r="AK45" s="98"/>
      <c r="AL45" s="98"/>
      <c r="AM45" s="98"/>
      <c r="AN45" s="98"/>
      <c r="AO45" s="98"/>
      <c r="AP45" s="99"/>
      <c r="AR45" s="2" t="e">
        <f t="shared" si="0"/>
        <v>#VALUE!</v>
      </c>
    </row>
    <row r="46" spans="1:44" ht="15" customHeight="1">
      <c r="A46" s="94"/>
      <c r="B46" s="95"/>
      <c r="C46" s="95"/>
      <c r="D46" s="95"/>
      <c r="E46" s="95"/>
      <c r="F46" s="95"/>
      <c r="G46" s="95"/>
      <c r="H46" s="96"/>
      <c r="I46" s="96"/>
      <c r="J46" s="96"/>
      <c r="K46" s="563" t="str">
        <f t="shared" si="1"/>
        <v/>
      </c>
      <c r="L46" s="563"/>
      <c r="M46" s="563"/>
      <c r="N46" s="563"/>
      <c r="O46" s="563"/>
      <c r="P46" s="563"/>
      <c r="Q46" s="563"/>
      <c r="R46" s="563"/>
      <c r="S46" s="563"/>
      <c r="T46" s="563"/>
      <c r="U46" s="563"/>
      <c r="V46" s="546"/>
      <c r="W46" s="547"/>
      <c r="X46" s="547"/>
      <c r="Y46" s="547"/>
      <c r="Z46" s="547"/>
      <c r="AA46" s="547"/>
      <c r="AB46" s="547"/>
      <c r="AC46" s="547"/>
      <c r="AD46" s="548"/>
      <c r="AE46" s="532" t="s">
        <v>71</v>
      </c>
      <c r="AF46" s="533"/>
      <c r="AG46" s="98"/>
      <c r="AH46" s="98"/>
      <c r="AI46" s="98"/>
      <c r="AJ46" s="98"/>
      <c r="AK46" s="98"/>
      <c r="AL46" s="98"/>
      <c r="AM46" s="98"/>
      <c r="AN46" s="98"/>
      <c r="AO46" s="98"/>
      <c r="AP46" s="99"/>
      <c r="AR46" s="2" t="e">
        <f t="shared" si="0"/>
        <v>#VALUE!</v>
      </c>
    </row>
    <row r="47" spans="1:44" ht="15" customHeight="1">
      <c r="A47" s="94"/>
      <c r="B47" s="95"/>
      <c r="C47" s="95"/>
      <c r="D47" s="95"/>
      <c r="E47" s="95"/>
      <c r="F47" s="95"/>
      <c r="G47" s="95"/>
      <c r="H47" s="96"/>
      <c r="I47" s="96"/>
      <c r="J47" s="96"/>
      <c r="K47" s="563" t="str">
        <f t="shared" si="1"/>
        <v/>
      </c>
      <c r="L47" s="563"/>
      <c r="M47" s="563"/>
      <c r="N47" s="563"/>
      <c r="O47" s="563"/>
      <c r="P47" s="563"/>
      <c r="Q47" s="563"/>
      <c r="R47" s="563"/>
      <c r="S47" s="563"/>
      <c r="T47" s="563"/>
      <c r="U47" s="563"/>
      <c r="V47" s="546"/>
      <c r="W47" s="547"/>
      <c r="X47" s="547"/>
      <c r="Y47" s="547"/>
      <c r="Z47" s="547"/>
      <c r="AA47" s="547"/>
      <c r="AB47" s="547"/>
      <c r="AC47" s="547"/>
      <c r="AD47" s="548"/>
      <c r="AE47" s="532" t="s">
        <v>71</v>
      </c>
      <c r="AF47" s="533"/>
      <c r="AG47" s="98"/>
      <c r="AH47" s="98"/>
      <c r="AI47" s="98"/>
      <c r="AJ47" s="98"/>
      <c r="AK47" s="98"/>
      <c r="AL47" s="98"/>
      <c r="AM47" s="98"/>
      <c r="AN47" s="98"/>
      <c r="AO47" s="98"/>
      <c r="AP47" s="99"/>
      <c r="AR47" s="2" t="e">
        <f t="shared" si="0"/>
        <v>#VALUE!</v>
      </c>
    </row>
    <row r="48" spans="1:44" ht="15" customHeight="1">
      <c r="A48" s="94"/>
      <c r="B48" s="95"/>
      <c r="C48" s="95"/>
      <c r="D48" s="95"/>
      <c r="E48" s="95"/>
      <c r="F48" s="95"/>
      <c r="G48" s="95"/>
      <c r="H48" s="96"/>
      <c r="I48" s="96"/>
      <c r="J48" s="96"/>
      <c r="K48" s="563" t="str">
        <f t="shared" si="1"/>
        <v/>
      </c>
      <c r="L48" s="563"/>
      <c r="M48" s="563"/>
      <c r="N48" s="563"/>
      <c r="O48" s="563"/>
      <c r="P48" s="563"/>
      <c r="Q48" s="563"/>
      <c r="R48" s="563"/>
      <c r="S48" s="563"/>
      <c r="T48" s="563"/>
      <c r="U48" s="563"/>
      <c r="V48" s="546"/>
      <c r="W48" s="547"/>
      <c r="X48" s="547"/>
      <c r="Y48" s="547"/>
      <c r="Z48" s="547"/>
      <c r="AA48" s="547"/>
      <c r="AB48" s="547"/>
      <c r="AC48" s="547"/>
      <c r="AD48" s="548"/>
      <c r="AE48" s="532" t="s">
        <v>71</v>
      </c>
      <c r="AF48" s="533"/>
      <c r="AG48" s="98"/>
      <c r="AH48" s="98"/>
      <c r="AI48" s="98"/>
      <c r="AJ48" s="98"/>
      <c r="AK48" s="98"/>
      <c r="AL48" s="98"/>
      <c r="AM48" s="98"/>
      <c r="AN48" s="98"/>
      <c r="AO48" s="98"/>
      <c r="AP48" s="99"/>
      <c r="AR48" s="2" t="e">
        <f t="shared" si="0"/>
        <v>#VALUE!</v>
      </c>
    </row>
    <row r="49" spans="1:69" ht="15" customHeight="1">
      <c r="A49" s="94"/>
      <c r="B49" s="95"/>
      <c r="C49" s="95"/>
      <c r="D49" s="95"/>
      <c r="E49" s="95"/>
      <c r="F49" s="95"/>
      <c r="G49" s="95"/>
      <c r="H49" s="96"/>
      <c r="I49" s="96"/>
      <c r="J49" s="96"/>
      <c r="K49" s="563" t="str">
        <f t="shared" si="1"/>
        <v/>
      </c>
      <c r="L49" s="563"/>
      <c r="M49" s="563"/>
      <c r="N49" s="563"/>
      <c r="O49" s="563"/>
      <c r="P49" s="563"/>
      <c r="Q49" s="563"/>
      <c r="R49" s="563"/>
      <c r="S49" s="563"/>
      <c r="T49" s="563"/>
      <c r="U49" s="563"/>
      <c r="V49" s="546"/>
      <c r="W49" s="547"/>
      <c r="X49" s="547"/>
      <c r="Y49" s="547"/>
      <c r="Z49" s="547"/>
      <c r="AA49" s="547"/>
      <c r="AB49" s="547"/>
      <c r="AC49" s="547"/>
      <c r="AD49" s="548"/>
      <c r="AE49" s="532" t="s">
        <v>71</v>
      </c>
      <c r="AF49" s="533"/>
      <c r="AG49" s="98"/>
      <c r="AH49" s="98"/>
      <c r="AI49" s="98"/>
      <c r="AJ49" s="98"/>
      <c r="AK49" s="98"/>
      <c r="AL49" s="98"/>
      <c r="AM49" s="98"/>
      <c r="AN49" s="98"/>
      <c r="AO49" s="98"/>
      <c r="AP49" s="99"/>
      <c r="AR49" s="2" t="e">
        <f t="shared" si="0"/>
        <v>#VALUE!</v>
      </c>
    </row>
    <row r="50" spans="1:69" ht="15" customHeight="1">
      <c r="A50" s="94"/>
      <c r="B50" s="95"/>
      <c r="C50" s="95"/>
      <c r="D50" s="95"/>
      <c r="E50" s="95"/>
      <c r="F50" s="95"/>
      <c r="G50" s="95"/>
      <c r="H50" s="96"/>
      <c r="I50" s="96"/>
      <c r="J50" s="96"/>
      <c r="K50" s="563" t="str">
        <f t="shared" si="1"/>
        <v/>
      </c>
      <c r="L50" s="563"/>
      <c r="M50" s="563"/>
      <c r="N50" s="563"/>
      <c r="O50" s="563"/>
      <c r="P50" s="563"/>
      <c r="Q50" s="563"/>
      <c r="R50" s="563"/>
      <c r="S50" s="563"/>
      <c r="T50" s="563"/>
      <c r="U50" s="563"/>
      <c r="V50" s="546"/>
      <c r="W50" s="547"/>
      <c r="X50" s="547"/>
      <c r="Y50" s="547"/>
      <c r="Z50" s="547"/>
      <c r="AA50" s="547"/>
      <c r="AB50" s="547"/>
      <c r="AC50" s="547"/>
      <c r="AD50" s="548"/>
      <c r="AE50" s="532" t="s">
        <v>71</v>
      </c>
      <c r="AF50" s="533"/>
      <c r="AG50" s="98"/>
      <c r="AH50" s="98"/>
      <c r="AI50" s="98"/>
      <c r="AJ50" s="98"/>
      <c r="AK50" s="98"/>
      <c r="AL50" s="98"/>
      <c r="AM50" s="98"/>
      <c r="AN50" s="98"/>
      <c r="AO50" s="98"/>
      <c r="AP50" s="99"/>
      <c r="AR50" s="2" t="e">
        <f t="shared" si="0"/>
        <v>#VALUE!</v>
      </c>
    </row>
    <row r="51" spans="1:69" ht="15" customHeight="1">
      <c r="A51" s="94"/>
      <c r="B51" s="95"/>
      <c r="C51" s="95"/>
      <c r="D51" s="95"/>
      <c r="E51" s="95"/>
      <c r="F51" s="95"/>
      <c r="G51" s="95"/>
      <c r="H51" s="96"/>
      <c r="I51" s="96"/>
      <c r="J51" s="96"/>
      <c r="K51" s="563" t="str">
        <f t="shared" si="1"/>
        <v/>
      </c>
      <c r="L51" s="563"/>
      <c r="M51" s="563"/>
      <c r="N51" s="563"/>
      <c r="O51" s="563"/>
      <c r="P51" s="563"/>
      <c r="Q51" s="563"/>
      <c r="R51" s="563"/>
      <c r="S51" s="563"/>
      <c r="T51" s="563"/>
      <c r="U51" s="563"/>
      <c r="V51" s="546"/>
      <c r="W51" s="547"/>
      <c r="X51" s="547"/>
      <c r="Y51" s="547"/>
      <c r="Z51" s="547"/>
      <c r="AA51" s="547"/>
      <c r="AB51" s="547"/>
      <c r="AC51" s="547"/>
      <c r="AD51" s="548"/>
      <c r="AE51" s="532" t="s">
        <v>71</v>
      </c>
      <c r="AF51" s="533"/>
      <c r="AG51" s="98"/>
      <c r="AH51" s="98"/>
      <c r="AI51" s="98"/>
      <c r="AJ51" s="98"/>
      <c r="AK51" s="98"/>
      <c r="AL51" s="98"/>
      <c r="AM51" s="98"/>
      <c r="AN51" s="98"/>
      <c r="AO51" s="98"/>
      <c r="AP51" s="99"/>
      <c r="AR51" s="2" t="e">
        <f t="shared" si="0"/>
        <v>#VALUE!</v>
      </c>
    </row>
    <row r="52" spans="1:69" ht="15" customHeight="1">
      <c r="A52" s="94"/>
      <c r="B52" s="95"/>
      <c r="C52" s="95"/>
      <c r="D52" s="95"/>
      <c r="E52" s="95"/>
      <c r="F52" s="95"/>
      <c r="G52" s="95"/>
      <c r="H52" s="96"/>
      <c r="I52" s="96"/>
      <c r="J52" s="96"/>
      <c r="K52" s="563" t="str">
        <f>IFERROR(IF($AR$51&lt;&gt;2,IF($K$23="","",K51+1),""),"")</f>
        <v/>
      </c>
      <c r="L52" s="563"/>
      <c r="M52" s="563"/>
      <c r="N52" s="563"/>
      <c r="O52" s="563"/>
      <c r="P52" s="563"/>
      <c r="Q52" s="563"/>
      <c r="R52" s="563"/>
      <c r="S52" s="563"/>
      <c r="T52" s="563"/>
      <c r="U52" s="563"/>
      <c r="V52" s="546"/>
      <c r="W52" s="547"/>
      <c r="X52" s="547"/>
      <c r="Y52" s="547"/>
      <c r="Z52" s="547"/>
      <c r="AA52" s="547"/>
      <c r="AB52" s="547"/>
      <c r="AC52" s="547"/>
      <c r="AD52" s="548"/>
      <c r="AE52" s="532" t="s">
        <v>71</v>
      </c>
      <c r="AF52" s="533"/>
      <c r="AG52" s="98"/>
      <c r="AH52" s="98"/>
      <c r="AI52" s="98"/>
      <c r="AJ52" s="98"/>
      <c r="AK52" s="98"/>
      <c r="AL52" s="98"/>
      <c r="AM52" s="98"/>
      <c r="AN52" s="98"/>
      <c r="AO52" s="98"/>
      <c r="AP52" s="99"/>
      <c r="AR52" s="2" t="e">
        <f t="shared" si="0"/>
        <v>#VALUE!</v>
      </c>
    </row>
    <row r="53" spans="1:69" ht="15" customHeight="1">
      <c r="A53" s="94"/>
      <c r="B53" s="95"/>
      <c r="C53" s="95"/>
      <c r="D53" s="95"/>
      <c r="E53" s="95"/>
      <c r="F53" s="95"/>
      <c r="G53" s="95"/>
      <c r="H53" s="96"/>
      <c r="I53" s="96"/>
      <c r="J53" s="96"/>
      <c r="K53" s="568" t="str">
        <f>IFERROR(IF($AR$51&lt;&gt;11,IF($K$23="","",K52+1),""),"")</f>
        <v/>
      </c>
      <c r="L53" s="569"/>
      <c r="M53" s="569"/>
      <c r="N53" s="569"/>
      <c r="O53" s="569"/>
      <c r="P53" s="569"/>
      <c r="Q53" s="569"/>
      <c r="R53" s="569"/>
      <c r="S53" s="569"/>
      <c r="T53" s="569"/>
      <c r="U53" s="570"/>
      <c r="V53" s="546"/>
      <c r="W53" s="547"/>
      <c r="X53" s="547"/>
      <c r="Y53" s="547"/>
      <c r="Z53" s="547"/>
      <c r="AA53" s="547"/>
      <c r="AB53" s="547"/>
      <c r="AC53" s="547"/>
      <c r="AD53" s="548"/>
      <c r="AE53" s="532" t="s">
        <v>71</v>
      </c>
      <c r="AF53" s="533"/>
      <c r="AG53" s="98"/>
      <c r="AH53" s="98"/>
      <c r="AI53" s="98"/>
      <c r="AJ53" s="98"/>
      <c r="AK53" s="98"/>
      <c r="AL53" s="98"/>
      <c r="AM53" s="98"/>
      <c r="AN53" s="98"/>
      <c r="AO53" s="98"/>
      <c r="AP53" s="99"/>
      <c r="AR53" s="2" t="e">
        <f t="shared" si="0"/>
        <v>#VALUE!</v>
      </c>
      <c r="BQ53" s="29"/>
    </row>
    <row r="54" spans="1:69" ht="22.5" customHeight="1">
      <c r="A54" s="106"/>
      <c r="B54" s="107"/>
      <c r="C54" s="107"/>
      <c r="D54" s="107"/>
      <c r="E54" s="107"/>
      <c r="F54" s="107"/>
      <c r="G54" s="107"/>
      <c r="H54" s="80"/>
      <c r="I54" s="80"/>
      <c r="J54" s="80"/>
      <c r="K54" s="561" t="s">
        <v>79</v>
      </c>
      <c r="L54" s="561"/>
      <c r="M54" s="561"/>
      <c r="N54" s="561"/>
      <c r="O54" s="561"/>
      <c r="P54" s="561"/>
      <c r="Q54" s="561"/>
      <c r="R54" s="561"/>
      <c r="S54" s="561"/>
      <c r="T54" s="561"/>
      <c r="U54" s="561"/>
      <c r="V54" s="562">
        <f>IFERROR(SUM(V23:V53)/(31-COUNTIF(K23:K53,"")),0)</f>
        <v>0</v>
      </c>
      <c r="W54" s="562"/>
      <c r="X54" s="562"/>
      <c r="Y54" s="562"/>
      <c r="Z54" s="562"/>
      <c r="AA54" s="562"/>
      <c r="AB54" s="562"/>
      <c r="AC54" s="562"/>
      <c r="AD54" s="562"/>
      <c r="AE54" s="532" t="s">
        <v>71</v>
      </c>
      <c r="AF54" s="533"/>
      <c r="AG54" s="107"/>
      <c r="AH54" s="107"/>
      <c r="AI54" s="107"/>
      <c r="AJ54" s="107"/>
      <c r="AK54" s="44"/>
      <c r="AL54" s="107"/>
      <c r="AM54" s="107"/>
      <c r="AN54" s="107"/>
      <c r="AO54" s="107"/>
      <c r="AP54" s="108"/>
    </row>
    <row r="55" spans="1:69" ht="22.5" customHeight="1">
      <c r="A55" s="106"/>
      <c r="B55" s="107"/>
      <c r="C55" s="107"/>
      <c r="D55" s="107"/>
      <c r="E55" s="107"/>
      <c r="F55" s="107"/>
      <c r="G55" s="107"/>
      <c r="H55" s="80"/>
      <c r="I55" s="80"/>
      <c r="J55" s="80"/>
      <c r="K55" s="109"/>
      <c r="L55" s="109"/>
      <c r="M55" s="109"/>
      <c r="N55" s="109"/>
      <c r="O55" s="109"/>
      <c r="P55" s="109"/>
      <c r="Q55" s="109"/>
      <c r="R55" s="109"/>
      <c r="S55" s="109"/>
      <c r="T55" s="109"/>
      <c r="U55" s="109"/>
      <c r="V55" s="110"/>
      <c r="W55" s="110"/>
      <c r="X55" s="110"/>
      <c r="Y55" s="110"/>
      <c r="Z55" s="110"/>
      <c r="AA55" s="110"/>
      <c r="AB55" s="110"/>
      <c r="AC55" s="110"/>
      <c r="AD55" s="110"/>
      <c r="AE55" s="111"/>
      <c r="AF55" s="111"/>
      <c r="AG55" s="107"/>
      <c r="AH55" s="107"/>
      <c r="AI55" s="107"/>
      <c r="AJ55" s="107"/>
      <c r="AK55" s="44"/>
      <c r="AL55" s="107"/>
      <c r="AM55" s="107"/>
      <c r="AN55" s="107"/>
      <c r="AO55" s="107"/>
      <c r="AP55" s="108"/>
    </row>
    <row r="56" spans="1:69" ht="22.5" customHeight="1" thickBot="1">
      <c r="A56" s="106"/>
      <c r="B56" s="107"/>
      <c r="C56" s="107"/>
      <c r="D56" s="107"/>
      <c r="E56" s="107"/>
      <c r="F56" s="107"/>
      <c r="G56" s="107"/>
      <c r="H56" s="80"/>
      <c r="I56" s="80"/>
      <c r="J56" s="80"/>
      <c r="K56" s="109"/>
      <c r="L56" s="109"/>
      <c r="M56" s="109"/>
      <c r="N56" s="109"/>
      <c r="O56" s="109"/>
      <c r="P56" s="109"/>
      <c r="Q56" s="109"/>
      <c r="R56" s="109"/>
      <c r="S56" s="109"/>
      <c r="T56" s="109"/>
      <c r="U56" s="109"/>
      <c r="V56" s="110"/>
      <c r="W56" s="110"/>
      <c r="X56" s="110"/>
      <c r="Y56" s="110"/>
      <c r="Z56" s="110"/>
      <c r="AA56" s="110"/>
      <c r="AB56" s="110"/>
      <c r="AC56" s="110"/>
      <c r="AD56" s="110"/>
      <c r="AE56" s="111"/>
      <c r="AF56" s="111"/>
      <c r="AG56" s="107"/>
      <c r="AH56" s="107"/>
      <c r="AI56" s="107"/>
      <c r="AJ56" s="107"/>
      <c r="AK56" s="44"/>
      <c r="AL56" s="107"/>
      <c r="AM56" s="107"/>
      <c r="AN56" s="107"/>
      <c r="AO56" s="107"/>
      <c r="AP56" s="108"/>
    </row>
    <row r="57" spans="1:69" ht="18.75" customHeight="1">
      <c r="A57" s="564" t="s">
        <v>72</v>
      </c>
      <c r="B57" s="534"/>
      <c r="C57" s="534"/>
      <c r="D57" s="534"/>
      <c r="E57" s="534"/>
      <c r="F57" s="534"/>
      <c r="G57" s="534"/>
      <c r="H57" s="565" t="s">
        <v>73</v>
      </c>
      <c r="I57" s="565"/>
      <c r="J57" s="565"/>
      <c r="K57" s="565"/>
      <c r="L57" s="565"/>
      <c r="M57" s="565"/>
      <c r="N57" s="565"/>
      <c r="O57" s="566" t="s">
        <v>74</v>
      </c>
      <c r="P57" s="566"/>
      <c r="Q57" s="566"/>
      <c r="R57" s="566"/>
      <c r="S57" s="566"/>
      <c r="T57" s="566"/>
      <c r="U57" s="566"/>
      <c r="V57" s="566" t="s">
        <v>80</v>
      </c>
      <c r="W57" s="566"/>
      <c r="X57" s="566"/>
      <c r="Y57" s="566"/>
      <c r="Z57" s="566"/>
      <c r="AA57" s="566"/>
      <c r="AB57" s="566"/>
      <c r="AC57" s="567" t="s">
        <v>81</v>
      </c>
      <c r="AD57" s="567"/>
      <c r="AE57" s="567"/>
      <c r="AF57" s="567"/>
      <c r="AG57" s="567"/>
      <c r="AH57" s="567"/>
      <c r="AI57" s="567"/>
      <c r="AJ57" s="534" t="s">
        <v>75</v>
      </c>
      <c r="AK57" s="534"/>
      <c r="AL57" s="534"/>
      <c r="AM57" s="534"/>
      <c r="AN57" s="534"/>
      <c r="AO57" s="534"/>
      <c r="AP57" s="535"/>
    </row>
    <row r="58" spans="1:69" ht="15" customHeight="1">
      <c r="A58" s="549" t="str">
        <f>A10</f>
        <v>補助対象外</v>
      </c>
      <c r="B58" s="550"/>
      <c r="C58" s="550"/>
      <c r="D58" s="550"/>
      <c r="E58" s="550"/>
      <c r="F58" s="550"/>
      <c r="G58" s="550"/>
      <c r="H58" s="557" t="str">
        <f>IF($AH$5="","",$AH$5)</f>
        <v/>
      </c>
      <c r="I58" s="557"/>
      <c r="J58" s="557"/>
      <c r="K58" s="557"/>
      <c r="L58" s="558"/>
      <c r="M58" s="540" t="s">
        <v>71</v>
      </c>
      <c r="N58" s="541"/>
      <c r="O58" s="553">
        <v>10000</v>
      </c>
      <c r="P58" s="553"/>
      <c r="Q58" s="553"/>
      <c r="R58" s="553"/>
      <c r="S58" s="554"/>
      <c r="T58" s="540" t="s">
        <v>70</v>
      </c>
      <c r="U58" s="541"/>
      <c r="V58" s="557">
        <f>IF(V54="","",ROUNDDOWN(V54,0))</f>
        <v>0</v>
      </c>
      <c r="W58" s="557"/>
      <c r="X58" s="557"/>
      <c r="Y58" s="557"/>
      <c r="Z58" s="558"/>
      <c r="AA58" s="540" t="s">
        <v>71</v>
      </c>
      <c r="AB58" s="541"/>
      <c r="AC58" s="536">
        <f>IF($V$58="","",$O$58*$V$58)</f>
        <v>0</v>
      </c>
      <c r="AD58" s="536"/>
      <c r="AE58" s="536"/>
      <c r="AF58" s="536"/>
      <c r="AG58" s="537"/>
      <c r="AH58" s="540" t="s">
        <v>70</v>
      </c>
      <c r="AI58" s="541"/>
      <c r="AJ58" s="536">
        <f>IF($AC$58="","",SUM($AC$58:$AG$59))</f>
        <v>0</v>
      </c>
      <c r="AK58" s="536"/>
      <c r="AL58" s="536"/>
      <c r="AM58" s="536"/>
      <c r="AN58" s="537"/>
      <c r="AO58" s="540" t="s">
        <v>70</v>
      </c>
      <c r="AP58" s="544"/>
    </row>
    <row r="59" spans="1:69" ht="15" customHeight="1" thickBot="1">
      <c r="A59" s="551"/>
      <c r="B59" s="552"/>
      <c r="C59" s="552"/>
      <c r="D59" s="552"/>
      <c r="E59" s="552"/>
      <c r="F59" s="552"/>
      <c r="G59" s="552"/>
      <c r="H59" s="559" t="str">
        <f>IF(AH45="","",AH45)</f>
        <v/>
      </c>
      <c r="I59" s="559"/>
      <c r="J59" s="559"/>
      <c r="K59" s="559"/>
      <c r="L59" s="560"/>
      <c r="M59" s="542"/>
      <c r="N59" s="543"/>
      <c r="O59" s="555">
        <v>5000</v>
      </c>
      <c r="P59" s="555"/>
      <c r="Q59" s="555"/>
      <c r="R59" s="555"/>
      <c r="S59" s="556"/>
      <c r="T59" s="542" t="s">
        <v>70</v>
      </c>
      <c r="U59" s="543"/>
      <c r="V59" s="559">
        <f>IF($H$58="",0,IF($V$54="","",$H$58-$V$58))</f>
        <v>0</v>
      </c>
      <c r="W59" s="559"/>
      <c r="X59" s="559"/>
      <c r="Y59" s="559"/>
      <c r="Z59" s="560"/>
      <c r="AA59" s="542" t="s">
        <v>71</v>
      </c>
      <c r="AB59" s="543"/>
      <c r="AC59" s="538">
        <f>IF($V$59="","",$O$59*$V$59)</f>
        <v>0</v>
      </c>
      <c r="AD59" s="538"/>
      <c r="AE59" s="538"/>
      <c r="AF59" s="538"/>
      <c r="AG59" s="539"/>
      <c r="AH59" s="542" t="s">
        <v>70</v>
      </c>
      <c r="AI59" s="543"/>
      <c r="AJ59" s="538"/>
      <c r="AK59" s="538"/>
      <c r="AL59" s="538"/>
      <c r="AM59" s="538"/>
      <c r="AN59" s="539"/>
      <c r="AO59" s="542"/>
      <c r="AP59" s="545"/>
    </row>
    <row r="60" spans="1:69" ht="13.5" hidden="1" customHeight="1">
      <c r="A60" s="112"/>
      <c r="B60" s="112"/>
      <c r="C60" s="112"/>
      <c r="D60" s="112"/>
      <c r="E60" s="112"/>
      <c r="F60" s="112"/>
      <c r="G60" s="112"/>
      <c r="H60" s="112"/>
      <c r="I60" s="112"/>
      <c r="J60" s="112"/>
      <c r="K60" s="112"/>
      <c r="L60" s="112"/>
      <c r="M60" s="112"/>
      <c r="N60" s="112"/>
      <c r="O60" s="112"/>
      <c r="P60" s="112"/>
      <c r="Q60" s="112"/>
      <c r="R60" s="112"/>
      <c r="S60" s="112"/>
      <c r="T60" s="112"/>
      <c r="U60" s="112"/>
      <c r="V60" s="113"/>
      <c r="W60" s="113"/>
      <c r="X60" s="113"/>
      <c r="Y60" s="113"/>
      <c r="Z60" s="113"/>
      <c r="AA60" s="114"/>
      <c r="AB60" s="114"/>
      <c r="AC60" s="114"/>
      <c r="AD60" s="115"/>
      <c r="AE60" s="115"/>
      <c r="AF60" s="115"/>
      <c r="AG60" s="115"/>
      <c r="AH60" s="115"/>
      <c r="AI60" s="115"/>
      <c r="AJ60" s="115"/>
      <c r="AK60" s="115"/>
      <c r="AL60" s="115"/>
      <c r="AM60" s="115"/>
      <c r="AN60" s="115"/>
      <c r="AO60" s="115"/>
      <c r="AP60" s="115"/>
    </row>
    <row r="61" spans="1:69" ht="13.5" hidden="1" customHeight="1">
      <c r="A61" s="112"/>
      <c r="B61" s="112"/>
      <c r="C61" s="112"/>
      <c r="D61" s="112"/>
      <c r="E61" s="112"/>
      <c r="F61" s="112"/>
      <c r="G61" s="112"/>
      <c r="H61" s="112"/>
      <c r="I61" s="112"/>
      <c r="J61" s="112"/>
      <c r="K61" s="112"/>
      <c r="L61" s="112"/>
      <c r="M61" s="112"/>
      <c r="N61" s="112"/>
      <c r="O61" s="112"/>
      <c r="P61" s="112"/>
      <c r="Q61" s="112"/>
      <c r="R61" s="112"/>
      <c r="S61" s="112"/>
      <c r="T61" s="112"/>
      <c r="U61" s="112"/>
      <c r="V61" s="113"/>
      <c r="W61" s="113"/>
      <c r="X61" s="113"/>
      <c r="Y61" s="113"/>
      <c r="Z61" s="113"/>
      <c r="AA61" s="114"/>
      <c r="AB61" s="114"/>
      <c r="AC61" s="114"/>
      <c r="AD61" s="115"/>
      <c r="AE61" s="115"/>
      <c r="AF61" s="115"/>
      <c r="AG61" s="115"/>
      <c r="AH61" s="115"/>
      <c r="AI61" s="115"/>
      <c r="AJ61" s="115"/>
      <c r="AK61" s="115"/>
      <c r="AL61" s="115"/>
      <c r="AM61" s="115"/>
      <c r="AN61" s="115"/>
      <c r="AO61" s="115"/>
      <c r="AP61" s="115"/>
    </row>
    <row r="62" spans="1:69" s="23" customFormat="1" ht="18.75" hidden="1" customHeight="1">
      <c r="A62" s="116"/>
      <c r="B62" s="116"/>
      <c r="C62" s="116"/>
      <c r="D62" s="116"/>
      <c r="E62" s="117"/>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BL62" s="30"/>
    </row>
    <row r="63" spans="1:69" s="23" customFormat="1" ht="18.75" hidden="1" customHeight="1">
      <c r="A63" s="118"/>
      <c r="B63" s="118"/>
      <c r="C63" s="118"/>
      <c r="D63" s="118"/>
      <c r="E63" s="119"/>
      <c r="F63" s="118"/>
      <c r="G63" s="120"/>
      <c r="H63" s="116"/>
      <c r="I63" s="116"/>
      <c r="J63" s="116"/>
      <c r="K63" s="116"/>
      <c r="L63" s="116"/>
      <c r="M63" s="116"/>
      <c r="N63" s="116"/>
      <c r="O63" s="116"/>
      <c r="P63" s="116"/>
      <c r="Q63" s="116"/>
      <c r="R63" s="116"/>
      <c r="S63" s="116"/>
      <c r="T63" s="116"/>
      <c r="U63" s="116"/>
      <c r="V63" s="116"/>
      <c r="W63" s="116"/>
      <c r="X63" s="121"/>
      <c r="Y63" s="116"/>
      <c r="Z63" s="116"/>
      <c r="AA63" s="116"/>
      <c r="AB63" s="116"/>
      <c r="AC63" s="116"/>
      <c r="AD63" s="116"/>
      <c r="AE63" s="116"/>
      <c r="AF63" s="116"/>
      <c r="AG63" s="116"/>
      <c r="AH63" s="116"/>
      <c r="AI63" s="116"/>
      <c r="AJ63" s="116"/>
      <c r="AK63" s="116"/>
      <c r="AL63" s="116"/>
      <c r="AM63" s="116"/>
      <c r="AN63" s="116"/>
      <c r="AO63" s="116"/>
      <c r="AP63" s="116"/>
      <c r="BL63" s="30"/>
    </row>
    <row r="64" spans="1:69" s="23" customFormat="1" ht="18.75" hidden="1" customHeight="1">
      <c r="A64" s="118"/>
      <c r="B64" s="118"/>
      <c r="C64" s="118"/>
      <c r="D64" s="118"/>
      <c r="E64" s="119"/>
      <c r="F64" s="118"/>
      <c r="G64" s="120"/>
      <c r="H64" s="116"/>
      <c r="I64" s="116"/>
      <c r="J64" s="116"/>
      <c r="K64" s="116"/>
      <c r="L64" s="116"/>
      <c r="M64" s="116"/>
      <c r="N64" s="116"/>
      <c r="O64" s="116"/>
      <c r="P64" s="116"/>
      <c r="Q64" s="116"/>
      <c r="R64" s="116"/>
      <c r="S64" s="116"/>
      <c r="T64" s="116"/>
      <c r="U64" s="116"/>
      <c r="V64" s="116"/>
      <c r="W64" s="116"/>
      <c r="X64" s="121"/>
      <c r="Y64" s="116"/>
      <c r="Z64" s="116"/>
      <c r="AA64" s="116"/>
      <c r="AB64" s="116"/>
      <c r="AC64" s="116"/>
      <c r="AD64" s="116"/>
      <c r="AE64" s="116"/>
      <c r="AF64" s="116"/>
      <c r="AG64" s="116"/>
      <c r="AH64" s="116"/>
      <c r="AI64" s="116"/>
      <c r="AJ64" s="116"/>
      <c r="AK64" s="116"/>
      <c r="AL64" s="116"/>
      <c r="AM64" s="116"/>
      <c r="AN64" s="116"/>
      <c r="AO64" s="116"/>
      <c r="AP64" s="116"/>
      <c r="BL64" s="30"/>
    </row>
    <row r="65" spans="1:64" s="23" customFormat="1" ht="18.75" hidden="1" customHeight="1">
      <c r="A65" s="118"/>
      <c r="B65" s="118"/>
      <c r="C65" s="118"/>
      <c r="D65" s="118"/>
      <c r="E65" s="119"/>
      <c r="F65" s="118"/>
      <c r="G65" s="120"/>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BL65" s="30"/>
    </row>
    <row r="66" spans="1:64" s="23" customFormat="1" ht="18.75" hidden="1" customHeight="1">
      <c r="A66" s="118"/>
      <c r="B66" s="118"/>
      <c r="C66" s="118"/>
      <c r="D66" s="118"/>
      <c r="E66" s="119"/>
      <c r="F66" s="118"/>
      <c r="G66" s="120"/>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BL66" s="30"/>
    </row>
    <row r="67" spans="1:64" s="23" customFormat="1" ht="18.75" hidden="1" customHeight="1">
      <c r="A67" s="118"/>
      <c r="B67" s="118"/>
      <c r="C67" s="118"/>
      <c r="D67" s="118"/>
      <c r="E67" s="119"/>
      <c r="F67" s="118"/>
      <c r="G67" s="120"/>
      <c r="H67" s="116"/>
      <c r="I67" s="116"/>
      <c r="J67" s="116"/>
      <c r="K67" s="116"/>
      <c r="L67" s="116"/>
      <c r="M67" s="116"/>
      <c r="N67" s="116"/>
      <c r="O67" s="122"/>
      <c r="P67" s="116"/>
      <c r="Q67" s="116"/>
      <c r="R67" s="116"/>
      <c r="S67" s="116"/>
      <c r="T67" s="116"/>
      <c r="U67" s="116"/>
      <c r="V67" s="116"/>
      <c r="W67" s="116"/>
      <c r="X67" s="122"/>
      <c r="Y67" s="116"/>
      <c r="Z67" s="116"/>
      <c r="AA67" s="116"/>
      <c r="AB67" s="116"/>
      <c r="AC67" s="116"/>
      <c r="AD67" s="116"/>
      <c r="AE67" s="116"/>
      <c r="AF67" s="116"/>
      <c r="AG67" s="116"/>
      <c r="AH67" s="116"/>
      <c r="AI67" s="116"/>
      <c r="AJ67" s="116"/>
      <c r="AK67" s="116"/>
      <c r="AL67" s="116"/>
      <c r="AM67" s="116"/>
      <c r="AN67" s="116"/>
      <c r="AO67" s="116"/>
      <c r="AP67" s="116"/>
      <c r="BL67" s="30"/>
    </row>
    <row r="68" spans="1:64" s="23" customFormat="1" ht="18.75" hidden="1" customHeight="1">
      <c r="A68" s="118"/>
      <c r="B68" s="118"/>
      <c r="C68" s="118"/>
      <c r="D68" s="118"/>
      <c r="E68" s="119"/>
      <c r="F68" s="118"/>
      <c r="G68" s="120"/>
      <c r="H68" s="116"/>
      <c r="I68" s="116"/>
      <c r="J68" s="116"/>
      <c r="K68" s="116"/>
      <c r="L68" s="116"/>
      <c r="M68" s="116"/>
      <c r="N68" s="116"/>
      <c r="O68" s="122"/>
      <c r="P68" s="116"/>
      <c r="Q68" s="116"/>
      <c r="R68" s="116"/>
      <c r="S68" s="116"/>
      <c r="T68" s="116"/>
      <c r="U68" s="116"/>
      <c r="V68" s="116"/>
      <c r="W68" s="116"/>
      <c r="X68" s="122"/>
      <c r="Y68" s="116"/>
      <c r="Z68" s="116"/>
      <c r="AA68" s="116"/>
      <c r="AB68" s="116"/>
      <c r="AC68" s="116"/>
      <c r="AD68" s="116"/>
      <c r="AE68" s="116"/>
      <c r="AF68" s="116"/>
      <c r="AG68" s="116"/>
      <c r="AH68" s="116"/>
      <c r="AI68" s="116"/>
      <c r="AJ68" s="116"/>
      <c r="AK68" s="116"/>
      <c r="AL68" s="116"/>
      <c r="AM68" s="116"/>
      <c r="AN68" s="116"/>
      <c r="AO68" s="116"/>
      <c r="AP68" s="116"/>
      <c r="BL68" s="30"/>
    </row>
    <row r="69" spans="1:64" s="23" customFormat="1" ht="18.75" hidden="1" customHeight="1">
      <c r="A69" s="118"/>
      <c r="B69" s="118"/>
      <c r="C69" s="118"/>
      <c r="D69" s="118"/>
      <c r="E69" s="119"/>
      <c r="F69" s="118"/>
      <c r="G69" s="120"/>
      <c r="H69" s="116"/>
      <c r="I69" s="116"/>
      <c r="J69" s="116"/>
      <c r="K69" s="116"/>
      <c r="L69" s="116"/>
      <c r="M69" s="116"/>
      <c r="N69" s="116"/>
      <c r="O69" s="123"/>
      <c r="P69" s="124"/>
      <c r="Q69" s="116"/>
      <c r="R69" s="116"/>
      <c r="S69" s="116"/>
      <c r="T69" s="116"/>
      <c r="U69" s="116"/>
      <c r="V69" s="116"/>
      <c r="W69" s="116"/>
      <c r="X69" s="122"/>
      <c r="Y69" s="116"/>
      <c r="Z69" s="116"/>
      <c r="AA69" s="116"/>
      <c r="AB69" s="116"/>
      <c r="AC69" s="116"/>
      <c r="AD69" s="116"/>
      <c r="AE69" s="116"/>
      <c r="AF69" s="116"/>
      <c r="AG69" s="116"/>
      <c r="AH69" s="116"/>
      <c r="AI69" s="116"/>
      <c r="AJ69" s="116"/>
      <c r="AK69" s="116"/>
      <c r="AL69" s="116"/>
      <c r="AM69" s="116"/>
      <c r="AN69" s="116"/>
      <c r="AO69" s="116"/>
      <c r="AP69" s="116"/>
      <c r="BL69" s="30"/>
    </row>
    <row r="70" spans="1:64" s="23" customFormat="1" ht="18.75" hidden="1" customHeight="1">
      <c r="A70" s="118"/>
      <c r="B70" s="118"/>
      <c r="C70" s="118"/>
      <c r="D70" s="118"/>
      <c r="E70" s="119"/>
      <c r="F70" s="118"/>
      <c r="G70" s="120"/>
      <c r="H70" s="116"/>
      <c r="I70" s="116"/>
      <c r="J70" s="116"/>
      <c r="K70" s="116"/>
      <c r="L70" s="116"/>
      <c r="M70" s="116"/>
      <c r="N70" s="116"/>
      <c r="O70" s="122"/>
      <c r="P70" s="124"/>
      <c r="Q70" s="116"/>
      <c r="R70" s="116"/>
      <c r="S70" s="116"/>
      <c r="T70" s="116"/>
      <c r="U70" s="116"/>
      <c r="V70" s="116"/>
      <c r="W70" s="116"/>
      <c r="X70" s="122"/>
      <c r="Y70" s="116"/>
      <c r="Z70" s="116"/>
      <c r="AA70" s="116"/>
      <c r="AB70" s="116"/>
      <c r="AC70" s="116"/>
      <c r="AD70" s="116"/>
      <c r="AE70" s="116"/>
      <c r="AF70" s="116"/>
      <c r="AG70" s="116"/>
      <c r="AH70" s="116"/>
      <c r="AI70" s="116"/>
      <c r="AJ70" s="116"/>
      <c r="AK70" s="116"/>
      <c r="AL70" s="116"/>
      <c r="AM70" s="116"/>
      <c r="AN70" s="116"/>
      <c r="AO70" s="116"/>
      <c r="AP70" s="116"/>
      <c r="BL70" s="30"/>
    </row>
    <row r="71" spans="1:64" s="23" customFormat="1" ht="18.75" hidden="1" customHeight="1">
      <c r="A71" s="118"/>
      <c r="B71" s="118"/>
      <c r="C71" s="118"/>
      <c r="D71" s="118"/>
      <c r="E71" s="119"/>
      <c r="F71" s="118"/>
      <c r="G71" s="120"/>
      <c r="H71" s="116"/>
      <c r="I71" s="116"/>
      <c r="J71" s="116"/>
      <c r="K71" s="116"/>
      <c r="L71" s="116"/>
      <c r="M71" s="116"/>
      <c r="N71" s="116"/>
      <c r="O71" s="122"/>
      <c r="P71" s="124"/>
      <c r="Q71" s="116"/>
      <c r="R71" s="116"/>
      <c r="S71" s="116"/>
      <c r="T71" s="116"/>
      <c r="U71" s="116"/>
      <c r="V71" s="116"/>
      <c r="W71" s="116"/>
      <c r="X71" s="122"/>
      <c r="Y71" s="116"/>
      <c r="Z71" s="116"/>
      <c r="AA71" s="116"/>
      <c r="AB71" s="116"/>
      <c r="AC71" s="116"/>
      <c r="AD71" s="116"/>
      <c r="AE71" s="116"/>
      <c r="AF71" s="116"/>
      <c r="AG71" s="116"/>
      <c r="AH71" s="116"/>
      <c r="AI71" s="116"/>
      <c r="AJ71" s="116"/>
      <c r="AK71" s="116"/>
      <c r="AL71" s="116"/>
      <c r="AM71" s="116"/>
      <c r="AN71" s="116"/>
      <c r="AO71" s="116"/>
      <c r="AP71" s="116"/>
      <c r="BL71" s="30"/>
    </row>
    <row r="72" spans="1:64" s="23" customFormat="1" ht="18.75" hidden="1" customHeight="1">
      <c r="A72" s="118"/>
      <c r="B72" s="118"/>
      <c r="C72" s="118"/>
      <c r="D72" s="118"/>
      <c r="E72" s="119"/>
      <c r="F72" s="118"/>
      <c r="G72" s="120"/>
      <c r="H72" s="116"/>
      <c r="I72" s="116"/>
      <c r="J72" s="116"/>
      <c r="K72" s="116"/>
      <c r="L72" s="116"/>
      <c r="M72" s="116"/>
      <c r="N72" s="116"/>
      <c r="O72" s="122"/>
      <c r="P72" s="124"/>
      <c r="Q72" s="116"/>
      <c r="R72" s="116"/>
      <c r="S72" s="116"/>
      <c r="T72" s="116"/>
      <c r="U72" s="116"/>
      <c r="V72" s="116"/>
      <c r="W72" s="116"/>
      <c r="X72" s="122"/>
      <c r="Y72" s="116"/>
      <c r="Z72" s="116"/>
      <c r="AA72" s="116"/>
      <c r="AB72" s="116"/>
      <c r="AC72" s="116"/>
      <c r="AD72" s="116"/>
      <c r="AE72" s="116"/>
      <c r="AF72" s="116"/>
      <c r="AG72" s="116"/>
      <c r="AH72" s="116"/>
      <c r="AI72" s="116"/>
      <c r="AJ72" s="116"/>
      <c r="AK72" s="116"/>
      <c r="AL72" s="116"/>
      <c r="AM72" s="116"/>
      <c r="AN72" s="116"/>
      <c r="AO72" s="116"/>
      <c r="AP72" s="116"/>
      <c r="BL72" s="30"/>
    </row>
    <row r="73" spans="1:64" s="23" customFormat="1" ht="18.75" hidden="1" customHeight="1">
      <c r="A73" s="118"/>
      <c r="B73" s="118"/>
      <c r="C73" s="118"/>
      <c r="D73" s="118"/>
      <c r="E73" s="119"/>
      <c r="F73" s="118"/>
      <c r="G73" s="120"/>
      <c r="H73" s="116"/>
      <c r="I73" s="116"/>
      <c r="J73" s="116"/>
      <c r="K73" s="116"/>
      <c r="L73" s="116"/>
      <c r="M73" s="116"/>
      <c r="N73" s="116"/>
      <c r="O73" s="122"/>
      <c r="P73" s="124"/>
      <c r="Q73" s="116"/>
      <c r="R73" s="116"/>
      <c r="S73" s="116"/>
      <c r="T73" s="116"/>
      <c r="U73" s="116"/>
      <c r="V73" s="116"/>
      <c r="W73" s="116"/>
      <c r="X73" s="122"/>
      <c r="Y73" s="116"/>
      <c r="Z73" s="116"/>
      <c r="AA73" s="116"/>
      <c r="AB73" s="116"/>
      <c r="AC73" s="116"/>
      <c r="AD73" s="116"/>
      <c r="AE73" s="116"/>
      <c r="AF73" s="116"/>
      <c r="AG73" s="116"/>
      <c r="AH73" s="116"/>
      <c r="AI73" s="116"/>
      <c r="AJ73" s="116"/>
      <c r="AK73" s="116"/>
      <c r="AL73" s="116"/>
      <c r="AM73" s="116"/>
      <c r="AN73" s="116"/>
      <c r="AO73" s="116"/>
      <c r="AP73" s="116"/>
      <c r="BL73" s="30"/>
    </row>
    <row r="74" spans="1:64" s="23" customFormat="1" ht="18.75" hidden="1" customHeight="1">
      <c r="A74" s="118"/>
      <c r="B74" s="118"/>
      <c r="C74" s="118"/>
      <c r="D74" s="118"/>
      <c r="E74" s="119"/>
      <c r="F74" s="118"/>
      <c r="G74" s="120"/>
      <c r="H74" s="116"/>
      <c r="I74" s="116"/>
      <c r="J74" s="116"/>
      <c r="K74" s="116"/>
      <c r="L74" s="116"/>
      <c r="M74" s="116"/>
      <c r="N74" s="116"/>
      <c r="O74" s="125"/>
      <c r="P74" s="116"/>
      <c r="Q74" s="116"/>
      <c r="R74" s="116"/>
      <c r="S74" s="116"/>
      <c r="T74" s="116"/>
      <c r="U74" s="116"/>
      <c r="V74" s="116"/>
      <c r="W74" s="116"/>
      <c r="X74" s="122"/>
      <c r="Y74" s="116"/>
      <c r="Z74" s="116"/>
      <c r="AA74" s="116"/>
      <c r="AB74" s="116"/>
      <c r="AC74" s="116"/>
      <c r="AD74" s="116"/>
      <c r="AE74" s="116"/>
      <c r="AF74" s="116"/>
      <c r="AG74" s="116"/>
      <c r="AH74" s="116"/>
      <c r="AI74" s="116"/>
      <c r="AJ74" s="116"/>
      <c r="AK74" s="116"/>
      <c r="AL74" s="116"/>
      <c r="AM74" s="116"/>
      <c r="AN74" s="116"/>
      <c r="AO74" s="116"/>
      <c r="AP74" s="116"/>
      <c r="BL74" s="30"/>
    </row>
    <row r="75" spans="1:64" s="23" customFormat="1" ht="18.75" hidden="1" customHeight="1">
      <c r="A75" s="118"/>
      <c r="B75" s="118"/>
      <c r="C75" s="118"/>
      <c r="D75" s="118"/>
      <c r="E75" s="119"/>
      <c r="F75" s="118"/>
      <c r="G75" s="120"/>
      <c r="H75" s="116"/>
      <c r="I75" s="116"/>
      <c r="J75" s="116"/>
      <c r="K75" s="116"/>
      <c r="L75" s="116"/>
      <c r="M75" s="116"/>
      <c r="N75" s="116"/>
      <c r="O75" s="116"/>
      <c r="P75" s="116"/>
      <c r="Q75" s="116"/>
      <c r="R75" s="116"/>
      <c r="S75" s="116"/>
      <c r="T75" s="116"/>
      <c r="U75" s="116"/>
      <c r="V75" s="116"/>
      <c r="W75" s="116"/>
      <c r="X75" s="122"/>
      <c r="Y75" s="116"/>
      <c r="Z75" s="116"/>
      <c r="AA75" s="116"/>
      <c r="AB75" s="116"/>
      <c r="AC75" s="116"/>
      <c r="AD75" s="116"/>
      <c r="AE75" s="116"/>
      <c r="AF75" s="116"/>
      <c r="AG75" s="116"/>
      <c r="AH75" s="116"/>
      <c r="AI75" s="116"/>
      <c r="AJ75" s="116"/>
      <c r="AK75" s="116"/>
      <c r="AL75" s="116"/>
      <c r="AM75" s="116"/>
      <c r="AN75" s="116"/>
      <c r="AO75" s="116"/>
      <c r="AP75" s="116"/>
      <c r="BL75" s="30"/>
    </row>
    <row r="76" spans="1:64" s="23" customFormat="1" ht="18.75" hidden="1" customHeight="1">
      <c r="A76" s="118"/>
      <c r="B76" s="118"/>
      <c r="C76" s="118"/>
      <c r="D76" s="118"/>
      <c r="E76" s="119"/>
      <c r="F76" s="118"/>
      <c r="G76" s="120"/>
      <c r="H76" s="116"/>
      <c r="I76" s="116"/>
      <c r="J76" s="116"/>
      <c r="K76" s="116"/>
      <c r="L76" s="116"/>
      <c r="M76" s="116"/>
      <c r="N76" s="116"/>
      <c r="O76" s="116"/>
      <c r="P76" s="116"/>
      <c r="Q76" s="116"/>
      <c r="R76" s="116"/>
      <c r="S76" s="116"/>
      <c r="T76" s="116"/>
      <c r="U76" s="116"/>
      <c r="V76" s="116"/>
      <c r="W76" s="116"/>
      <c r="X76" s="122"/>
      <c r="Y76" s="116"/>
      <c r="Z76" s="116"/>
      <c r="AA76" s="116"/>
      <c r="AB76" s="116"/>
      <c r="AC76" s="116"/>
      <c r="AD76" s="116"/>
      <c r="AE76" s="116"/>
      <c r="AF76" s="116"/>
      <c r="AG76" s="116"/>
      <c r="AH76" s="116"/>
      <c r="AI76" s="116"/>
      <c r="AJ76" s="116"/>
      <c r="AK76" s="116"/>
      <c r="AL76" s="116"/>
      <c r="AM76" s="116"/>
      <c r="AN76" s="116"/>
      <c r="AO76" s="116"/>
      <c r="AP76" s="116"/>
      <c r="BL76" s="30"/>
    </row>
    <row r="77" spans="1:64" s="23" customFormat="1" ht="18.75" hidden="1" customHeight="1">
      <c r="A77" s="118"/>
      <c r="B77" s="118"/>
      <c r="C77" s="118"/>
      <c r="D77" s="118"/>
      <c r="E77" s="119"/>
      <c r="F77" s="118"/>
      <c r="G77" s="120"/>
      <c r="H77" s="116"/>
      <c r="I77" s="116"/>
      <c r="J77" s="116"/>
      <c r="K77" s="116"/>
      <c r="L77" s="116"/>
      <c r="M77" s="116"/>
      <c r="N77" s="116"/>
      <c r="O77" s="116"/>
      <c r="P77" s="116"/>
      <c r="Q77" s="116"/>
      <c r="R77" s="116"/>
      <c r="S77" s="116"/>
      <c r="T77" s="116"/>
      <c r="U77" s="116"/>
      <c r="V77" s="116"/>
      <c r="W77" s="116"/>
      <c r="X77" s="122"/>
      <c r="Y77" s="116"/>
      <c r="Z77" s="116"/>
      <c r="AA77" s="116"/>
      <c r="AB77" s="116"/>
      <c r="AC77" s="116"/>
      <c r="AD77" s="116"/>
      <c r="AE77" s="116"/>
      <c r="AF77" s="116"/>
      <c r="AG77" s="116"/>
      <c r="AH77" s="116"/>
      <c r="AI77" s="116"/>
      <c r="AJ77" s="116"/>
      <c r="AK77" s="116"/>
      <c r="AL77" s="116"/>
      <c r="AM77" s="116"/>
      <c r="AN77" s="116"/>
      <c r="AO77" s="116"/>
      <c r="AP77" s="116"/>
      <c r="BL77" s="30"/>
    </row>
    <row r="78" spans="1:64" s="23" customFormat="1" ht="18.75" hidden="1" customHeight="1">
      <c r="A78" s="116"/>
      <c r="B78" s="116"/>
      <c r="C78" s="116"/>
      <c r="D78" s="116"/>
      <c r="E78" s="126"/>
      <c r="F78" s="116"/>
      <c r="G78" s="127"/>
      <c r="H78" s="116"/>
      <c r="I78" s="116"/>
      <c r="J78" s="116"/>
      <c r="K78" s="116"/>
      <c r="L78" s="116"/>
      <c r="M78" s="116"/>
      <c r="N78" s="116"/>
      <c r="O78" s="116"/>
      <c r="P78" s="116"/>
      <c r="Q78" s="116"/>
      <c r="R78" s="116"/>
      <c r="S78" s="116"/>
      <c r="T78" s="116"/>
      <c r="U78" s="116"/>
      <c r="V78" s="116"/>
      <c r="W78" s="116"/>
      <c r="X78" s="122"/>
      <c r="Y78" s="116"/>
      <c r="Z78" s="116"/>
      <c r="AA78" s="116"/>
      <c r="AB78" s="116"/>
      <c r="AC78" s="116"/>
      <c r="AD78" s="116"/>
      <c r="AE78" s="116"/>
      <c r="AF78" s="116"/>
      <c r="AG78" s="116"/>
      <c r="AH78" s="116"/>
      <c r="AI78" s="116"/>
      <c r="AJ78" s="116"/>
      <c r="AK78" s="116"/>
      <c r="AL78" s="116"/>
      <c r="AM78" s="116"/>
      <c r="AN78" s="116"/>
      <c r="AO78" s="116"/>
      <c r="AP78" s="116"/>
      <c r="BL78" s="30"/>
    </row>
    <row r="79" spans="1:64" s="23" customFormat="1" ht="18.75" hidden="1" customHeight="1">
      <c r="A79" s="128"/>
      <c r="B79" s="128"/>
      <c r="C79" s="128"/>
      <c r="D79" s="116"/>
      <c r="E79" s="126"/>
      <c r="F79" s="116"/>
      <c r="G79" s="127"/>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BL79" s="30"/>
    </row>
    <row r="80" spans="1:64" s="23" customFormat="1" ht="18.75" hidden="1" customHeight="1">
      <c r="A80" s="128"/>
      <c r="B80" s="128"/>
      <c r="C80" s="128"/>
      <c r="D80" s="116"/>
      <c r="E80" s="126"/>
      <c r="F80" s="116"/>
      <c r="G80" s="127"/>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BL80" s="30"/>
    </row>
    <row r="81" spans="1:64" s="23" customFormat="1" ht="18.75" hidden="1" customHeight="1">
      <c r="A81" s="128"/>
      <c r="B81" s="128"/>
      <c r="C81" s="128"/>
      <c r="D81" s="116"/>
      <c r="E81" s="126"/>
      <c r="F81" s="116"/>
      <c r="G81" s="127"/>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BL81" s="30"/>
    </row>
    <row r="82" spans="1:64" s="23" customFormat="1" ht="18.75" hidden="1" customHeight="1">
      <c r="A82" s="128"/>
      <c r="B82" s="128"/>
      <c r="C82" s="128"/>
      <c r="D82" s="116"/>
      <c r="E82" s="126"/>
      <c r="F82" s="116"/>
      <c r="G82" s="127"/>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BL82" s="30"/>
    </row>
    <row r="83" spans="1:64" s="23" customFormat="1" ht="18.75" hidden="1" customHeight="1">
      <c r="A83" s="128"/>
      <c r="B83" s="128"/>
      <c r="C83" s="128"/>
      <c r="D83" s="116"/>
      <c r="E83" s="126"/>
      <c r="F83" s="116"/>
      <c r="G83" s="127"/>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BL83" s="30"/>
    </row>
    <row r="84" spans="1:64" s="23" customFormat="1" ht="18.75" hidden="1" customHeight="1">
      <c r="A84" s="116"/>
      <c r="B84" s="116"/>
      <c r="C84" s="116"/>
      <c r="D84" s="116"/>
      <c r="E84" s="126"/>
      <c r="F84" s="116"/>
      <c r="G84" s="127"/>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BL84" s="30"/>
    </row>
    <row r="85" spans="1:64" s="23" customFormat="1" ht="18.75" hidden="1" customHeight="1">
      <c r="A85" s="118"/>
      <c r="B85" s="118"/>
      <c r="C85" s="118"/>
      <c r="D85" s="118"/>
      <c r="E85" s="119"/>
      <c r="F85" s="118"/>
      <c r="G85" s="120"/>
      <c r="H85" s="118"/>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BL85" s="30"/>
    </row>
    <row r="86" spans="1:64" s="23" customFormat="1" ht="18.75" hidden="1" customHeight="1">
      <c r="A86" s="116"/>
      <c r="B86" s="116"/>
      <c r="C86" s="116"/>
      <c r="D86" s="116"/>
      <c r="E86" s="126"/>
      <c r="F86" s="116"/>
      <c r="G86" s="127"/>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BL86" s="30"/>
    </row>
    <row r="87" spans="1:64" s="23" customFormat="1" ht="18.75" hidden="1" customHeight="1">
      <c r="A87" s="116"/>
      <c r="B87" s="116"/>
      <c r="C87" s="116"/>
      <c r="D87" s="116"/>
      <c r="E87" s="126"/>
      <c r="F87" s="116"/>
      <c r="G87" s="127"/>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BL87" s="30"/>
    </row>
    <row r="88" spans="1:64" s="23" customFormat="1" ht="18.75" hidden="1" customHeight="1">
      <c r="A88" s="116"/>
      <c r="B88" s="116"/>
      <c r="C88" s="116"/>
      <c r="D88" s="116"/>
      <c r="E88" s="126"/>
      <c r="F88" s="116"/>
      <c r="G88" s="127"/>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BL88" s="30"/>
    </row>
    <row r="89" spans="1:64" s="23" customFormat="1" ht="18.75" hidden="1" customHeight="1">
      <c r="A89" s="116"/>
      <c r="B89" s="116"/>
      <c r="C89" s="116"/>
      <c r="D89" s="116"/>
      <c r="E89" s="126"/>
      <c r="F89" s="116"/>
      <c r="G89" s="127"/>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BL89" s="30"/>
    </row>
    <row r="90" spans="1:64" s="23" customFormat="1" ht="18.75" hidden="1" customHeight="1">
      <c r="A90" s="116"/>
      <c r="B90" s="116"/>
      <c r="C90" s="116"/>
      <c r="D90" s="116"/>
      <c r="E90" s="126"/>
      <c r="F90" s="116"/>
      <c r="G90" s="127"/>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BL90" s="30"/>
    </row>
    <row r="91" spans="1:64" s="23" customFormat="1" ht="18.75" hidden="1" customHeight="1">
      <c r="A91" s="116"/>
      <c r="B91" s="116"/>
      <c r="C91" s="116"/>
      <c r="D91" s="116"/>
      <c r="E91" s="126"/>
      <c r="F91" s="116"/>
      <c r="G91" s="127"/>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BL91" s="30"/>
    </row>
    <row r="92" spans="1:64" s="23" customFormat="1" ht="18.75" hidden="1" customHeight="1">
      <c r="A92" s="116"/>
      <c r="B92" s="116"/>
      <c r="C92" s="116"/>
      <c r="D92" s="116"/>
      <c r="E92" s="126"/>
      <c r="F92" s="116"/>
      <c r="G92" s="127"/>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BL92" s="30"/>
    </row>
    <row r="93" spans="1:64" s="23" customFormat="1" ht="18.75" hidden="1" customHeight="1">
      <c r="A93" s="116"/>
      <c r="B93" s="116"/>
      <c r="C93" s="116"/>
      <c r="D93" s="116"/>
      <c r="E93" s="126"/>
      <c r="F93" s="116"/>
      <c r="G93" s="127"/>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BL93" s="30"/>
    </row>
    <row r="94" spans="1:64" s="23" customFormat="1" ht="18.75" hidden="1" customHeight="1">
      <c r="A94" s="116"/>
      <c r="B94" s="116"/>
      <c r="C94" s="116"/>
      <c r="D94" s="116"/>
      <c r="E94" s="126"/>
      <c r="F94" s="116"/>
      <c r="G94" s="127"/>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BL94" s="30"/>
    </row>
    <row r="95" spans="1:64" s="23" customFormat="1" ht="18.75" hidden="1" customHeight="1">
      <c r="A95" s="116"/>
      <c r="B95" s="116"/>
      <c r="C95" s="116"/>
      <c r="D95" s="116"/>
      <c r="E95" s="126"/>
      <c r="F95" s="116"/>
      <c r="G95" s="127"/>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BL95" s="30"/>
    </row>
    <row r="96" spans="1:64" s="23" customFormat="1" ht="18.75" hidden="1" customHeight="1">
      <c r="A96" s="116"/>
      <c r="B96" s="116"/>
      <c r="C96" s="116"/>
      <c r="D96" s="116"/>
      <c r="E96" s="126"/>
      <c r="F96" s="116"/>
      <c r="G96" s="127"/>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BL96" s="30"/>
    </row>
    <row r="97" spans="1:64" s="23" customFormat="1" ht="18.75" hidden="1" customHeight="1">
      <c r="A97" s="116"/>
      <c r="B97" s="116"/>
      <c r="C97" s="116"/>
      <c r="D97" s="116"/>
      <c r="E97" s="126"/>
      <c r="F97" s="116"/>
      <c r="G97" s="127"/>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BL97" s="30"/>
    </row>
    <row r="98" spans="1:64" s="23" customFormat="1" ht="18.75" hidden="1" customHeight="1">
      <c r="A98" s="116"/>
      <c r="B98" s="116"/>
      <c r="C98" s="116"/>
      <c r="D98" s="116"/>
      <c r="E98" s="126"/>
      <c r="F98" s="116"/>
      <c r="G98" s="127"/>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BL98" s="30"/>
    </row>
    <row r="99" spans="1:64" s="23" customFormat="1" ht="18.75" hidden="1" customHeight="1">
      <c r="A99" s="116"/>
      <c r="B99" s="116"/>
      <c r="C99" s="116"/>
      <c r="D99" s="116"/>
      <c r="E99" s="126"/>
      <c r="F99" s="116"/>
      <c r="G99" s="127"/>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BL99" s="30"/>
    </row>
    <row r="100" spans="1:64" s="23" customFormat="1" ht="18.75" hidden="1" customHeight="1">
      <c r="A100" s="116"/>
      <c r="B100" s="116"/>
      <c r="C100" s="116"/>
      <c r="D100" s="116"/>
      <c r="E100" s="126"/>
      <c r="F100" s="116"/>
      <c r="G100" s="127"/>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BL100" s="30"/>
    </row>
    <row r="101" spans="1:64" s="23" customFormat="1" ht="18.75" hidden="1" customHeight="1">
      <c r="A101" s="116"/>
      <c r="B101" s="116"/>
      <c r="C101" s="116"/>
      <c r="D101" s="116"/>
      <c r="E101" s="126"/>
      <c r="F101" s="116"/>
      <c r="G101" s="127"/>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BL101" s="30"/>
    </row>
    <row r="102" spans="1:64" s="23" customFormat="1" ht="18.75" hidden="1" customHeight="1">
      <c r="A102" s="116"/>
      <c r="B102" s="116"/>
      <c r="C102" s="116"/>
      <c r="D102" s="116"/>
      <c r="E102" s="126"/>
      <c r="F102" s="116"/>
      <c r="G102" s="127"/>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BL102" s="30"/>
    </row>
    <row r="103" spans="1:64" s="23" customFormat="1" ht="18.75" hidden="1" customHeight="1">
      <c r="A103" s="116"/>
      <c r="B103" s="116"/>
      <c r="C103" s="116"/>
      <c r="D103" s="116"/>
      <c r="E103" s="126"/>
      <c r="F103" s="116"/>
      <c r="G103" s="127"/>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BL103" s="30"/>
    </row>
    <row r="104" spans="1:64" s="23" customFormat="1" ht="18.75" hidden="1" customHeight="1">
      <c r="A104" s="116"/>
      <c r="B104" s="116"/>
      <c r="C104" s="116"/>
      <c r="D104" s="116"/>
      <c r="E104" s="126"/>
      <c r="F104" s="116"/>
      <c r="G104" s="127"/>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BL104" s="30"/>
    </row>
    <row r="105" spans="1:64" s="23" customFormat="1" ht="18.75" hidden="1" customHeight="1">
      <c r="A105" s="116"/>
      <c r="B105" s="116"/>
      <c r="C105" s="116"/>
      <c r="D105" s="116"/>
      <c r="E105" s="126"/>
      <c r="F105" s="116"/>
      <c r="G105" s="127"/>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BL105" s="30"/>
    </row>
    <row r="106" spans="1:64" s="23" customFormat="1" ht="18.75" hidden="1" customHeight="1">
      <c r="A106" s="116"/>
      <c r="B106" s="116"/>
      <c r="C106" s="116"/>
      <c r="D106" s="116"/>
      <c r="E106" s="126"/>
      <c r="F106" s="116"/>
      <c r="G106" s="127"/>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BL106" s="30"/>
    </row>
    <row r="107" spans="1:64" s="23" customFormat="1" ht="18.75" hidden="1" customHeight="1">
      <c r="A107" s="116"/>
      <c r="B107" s="116"/>
      <c r="C107" s="116"/>
      <c r="D107" s="116"/>
      <c r="E107" s="126"/>
      <c r="F107" s="116"/>
      <c r="G107" s="127"/>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BL107" s="30"/>
    </row>
    <row r="108" spans="1:64" s="23" customFormat="1" ht="18.75" hidden="1" customHeight="1">
      <c r="A108" s="116"/>
      <c r="B108" s="116"/>
      <c r="C108" s="116"/>
      <c r="D108" s="116"/>
      <c r="E108" s="126"/>
      <c r="F108" s="116"/>
      <c r="G108" s="127"/>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BL108" s="30"/>
    </row>
    <row r="109" spans="1:64" s="23" customFormat="1" ht="18.75" hidden="1" customHeight="1">
      <c r="A109" s="116"/>
      <c r="B109" s="116"/>
      <c r="C109" s="116"/>
      <c r="D109" s="116"/>
      <c r="E109" s="126"/>
      <c r="F109" s="116"/>
      <c r="G109" s="127"/>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BL109" s="30"/>
    </row>
    <row r="110" spans="1:64" s="23" customFormat="1" ht="18.75" hidden="1" customHeight="1">
      <c r="A110" s="116"/>
      <c r="B110" s="116"/>
      <c r="C110" s="116"/>
      <c r="D110" s="116"/>
      <c r="E110" s="126"/>
      <c r="F110" s="116"/>
      <c r="G110" s="127"/>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BL110" s="30"/>
    </row>
    <row r="111" spans="1:64" s="23" customFormat="1" ht="18.75" hidden="1" customHeight="1">
      <c r="A111" s="116"/>
      <c r="B111" s="116"/>
      <c r="C111" s="116"/>
      <c r="D111" s="116"/>
      <c r="E111" s="126"/>
      <c r="F111" s="116"/>
      <c r="G111" s="127"/>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BL111" s="30"/>
    </row>
    <row r="112" spans="1:64" s="23" customFormat="1" ht="18.75" hidden="1" customHeight="1">
      <c r="A112" s="116"/>
      <c r="B112" s="116"/>
      <c r="C112" s="116"/>
      <c r="D112" s="116"/>
      <c r="E112" s="126"/>
      <c r="F112" s="116"/>
      <c r="G112" s="127"/>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BL112" s="30"/>
    </row>
    <row r="113" spans="1:64" s="23" customFormat="1" ht="18.75" hidden="1" customHeight="1">
      <c r="A113" s="116"/>
      <c r="B113" s="116"/>
      <c r="C113" s="116"/>
      <c r="D113" s="116"/>
      <c r="E113" s="126"/>
      <c r="F113" s="116"/>
      <c r="G113" s="127"/>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BL113" s="30"/>
    </row>
    <row r="114" spans="1:64" s="23" customFormat="1" ht="18.75" hidden="1" customHeight="1">
      <c r="A114" s="116"/>
      <c r="B114" s="116"/>
      <c r="C114" s="116"/>
      <c r="D114" s="116"/>
      <c r="E114" s="126"/>
      <c r="F114" s="116"/>
      <c r="G114" s="127"/>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BL114" s="30"/>
    </row>
    <row r="115" spans="1:64" s="23" customFormat="1" ht="18.75" hidden="1" customHeight="1">
      <c r="A115" s="116"/>
      <c r="B115" s="116"/>
      <c r="C115" s="116"/>
      <c r="D115" s="116"/>
      <c r="E115" s="126"/>
      <c r="F115" s="116"/>
      <c r="G115" s="127"/>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BL115" s="30"/>
    </row>
    <row r="116" spans="1:64" s="23" customFormat="1" ht="18.75" hidden="1" customHeight="1">
      <c r="A116" s="116"/>
      <c r="B116" s="116"/>
      <c r="C116" s="116"/>
      <c r="D116" s="116"/>
      <c r="E116" s="126"/>
      <c r="F116" s="116"/>
      <c r="G116" s="127"/>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BL116" s="30"/>
    </row>
    <row r="117" spans="1:64" s="23" customFormat="1" ht="18.75" hidden="1" customHeight="1">
      <c r="A117" s="116"/>
      <c r="B117" s="116"/>
      <c r="C117" s="116"/>
      <c r="D117" s="116"/>
      <c r="E117" s="126"/>
      <c r="F117" s="116"/>
      <c r="G117" s="127"/>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BL117" s="30"/>
    </row>
    <row r="118" spans="1:64" s="23" customFormat="1" ht="18.75" hidden="1" customHeight="1">
      <c r="A118" s="116"/>
      <c r="B118" s="116"/>
      <c r="C118" s="116"/>
      <c r="D118" s="116"/>
      <c r="E118" s="126"/>
      <c r="F118" s="116"/>
      <c r="G118" s="127"/>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BL118" s="30"/>
    </row>
    <row r="119" spans="1:64" s="23" customFormat="1" ht="18.75" hidden="1" customHeight="1">
      <c r="A119" s="116"/>
      <c r="B119" s="116"/>
      <c r="C119" s="116"/>
      <c r="D119" s="116"/>
      <c r="E119" s="126"/>
      <c r="F119" s="116"/>
      <c r="G119" s="127"/>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BL119" s="30"/>
    </row>
    <row r="120" spans="1:64" s="23" customFormat="1" ht="18.75" hidden="1" customHeight="1">
      <c r="A120" s="116"/>
      <c r="B120" s="116"/>
      <c r="C120" s="116"/>
      <c r="D120" s="116"/>
      <c r="E120" s="126"/>
      <c r="F120" s="116"/>
      <c r="G120" s="127"/>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BL120" s="30"/>
    </row>
    <row r="121" spans="1:64" s="23" customFormat="1" ht="18.75" hidden="1" customHeight="1">
      <c r="A121" s="116"/>
      <c r="B121" s="116"/>
      <c r="C121" s="116"/>
      <c r="D121" s="116"/>
      <c r="E121" s="126"/>
      <c r="F121" s="116"/>
      <c r="G121" s="127"/>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BL121" s="30"/>
    </row>
    <row r="122" spans="1:64" s="23" customFormat="1" ht="18.75" hidden="1" customHeight="1">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BL122" s="30"/>
    </row>
    <row r="123" spans="1:64" s="23" customFormat="1" ht="18.75" hidden="1" customHeight="1">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BL123" s="30"/>
    </row>
    <row r="124" spans="1:64" s="23" customFormat="1" ht="18.75" hidden="1" customHeight="1">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BL124" s="30"/>
    </row>
    <row r="125" spans="1:64" s="23" customFormat="1" ht="18.75" hidden="1" customHeight="1">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BL125" s="30"/>
    </row>
    <row r="126" spans="1:64" s="23" customFormat="1" ht="18.75" hidden="1" customHeight="1">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BL126" s="30"/>
    </row>
    <row r="127" spans="1:64" s="23" customFormat="1" ht="18.75" hidden="1" customHeight="1">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BL127" s="30"/>
    </row>
    <row r="128" spans="1:64" s="23" customFormat="1" ht="18.75" hidden="1" customHeight="1">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BL128" s="30"/>
    </row>
    <row r="129" hidden="1"/>
    <row r="130" hidden="1"/>
    <row r="131" hidden="1"/>
    <row r="132" hidden="1"/>
  </sheetData>
  <sheetProtection password="DB03" sheet="1" selectLockedCells="1" autoFilter="0"/>
  <mergeCells count="202">
    <mergeCell ref="BL27:BO28"/>
    <mergeCell ref="BP27:BY28"/>
    <mergeCell ref="BL29:BO30"/>
    <mergeCell ref="BP29:BR30"/>
    <mergeCell ref="BS29:BT30"/>
    <mergeCell ref="BU29:BW30"/>
    <mergeCell ref="BX29:BY30"/>
    <mergeCell ref="BL25:BO26"/>
    <mergeCell ref="BP25:BR26"/>
    <mergeCell ref="BS25:BT26"/>
    <mergeCell ref="BU25:BW26"/>
    <mergeCell ref="BX25:BY26"/>
    <mergeCell ref="BL23:BO24"/>
    <mergeCell ref="BP23:BR24"/>
    <mergeCell ref="BS23:BT24"/>
    <mergeCell ref="BU23:BW24"/>
    <mergeCell ref="BX23:BY24"/>
    <mergeCell ref="V22:AF22"/>
    <mergeCell ref="K23:U23"/>
    <mergeCell ref="BL4:BP4"/>
    <mergeCell ref="BP6:BP7"/>
    <mergeCell ref="AF6:AP6"/>
    <mergeCell ref="N5:AE5"/>
    <mergeCell ref="BL5:BP5"/>
    <mergeCell ref="AF5:AG5"/>
    <mergeCell ref="N4:AE4"/>
    <mergeCell ref="S6:T6"/>
    <mergeCell ref="V6:X6"/>
    <mergeCell ref="AH5:AI5"/>
    <mergeCell ref="N7:AP7"/>
    <mergeCell ref="K24:U24"/>
    <mergeCell ref="O15:Q15"/>
    <mergeCell ref="AA18:AC18"/>
    <mergeCell ref="AF18:AH18"/>
    <mergeCell ref="AK14:AM14"/>
    <mergeCell ref="AK15:AM15"/>
    <mergeCell ref="N3:R3"/>
    <mergeCell ref="AC10:AI10"/>
    <mergeCell ref="A3:C7"/>
    <mergeCell ref="AF4:AJ4"/>
    <mergeCell ref="AC9:AI9"/>
    <mergeCell ref="AJ9:AP9"/>
    <mergeCell ref="D6:M7"/>
    <mergeCell ref="A10:G10"/>
    <mergeCell ref="O10:S10"/>
    <mergeCell ref="T10:U10"/>
    <mergeCell ref="H10:L10"/>
    <mergeCell ref="AO10:AP10"/>
    <mergeCell ref="AK5:AP5"/>
    <mergeCell ref="V10:Z10"/>
    <mergeCell ref="AA10:AB10"/>
    <mergeCell ref="AJ10:AN10"/>
    <mergeCell ref="M10:N10"/>
    <mergeCell ref="A9:G9"/>
    <mergeCell ref="H9:N9"/>
    <mergeCell ref="O9:U9"/>
    <mergeCell ref="V9:AB9"/>
    <mergeCell ref="K29:U29"/>
    <mergeCell ref="A21:AP21"/>
    <mergeCell ref="E14:G14"/>
    <mergeCell ref="J14:L14"/>
    <mergeCell ref="O14:Q14"/>
    <mergeCell ref="E15:G15"/>
    <mergeCell ref="J15:L15"/>
    <mergeCell ref="E18:G18"/>
    <mergeCell ref="J18:L18"/>
    <mergeCell ref="O18:Q18"/>
    <mergeCell ref="AA14:AC14"/>
    <mergeCell ref="AA15:AC15"/>
    <mergeCell ref="AK16:AM16"/>
    <mergeCell ref="AK17:AM17"/>
    <mergeCell ref="AK18:AM18"/>
    <mergeCell ref="E16:G16"/>
    <mergeCell ref="E17:G17"/>
    <mergeCell ref="AE31:AF31"/>
    <mergeCell ref="AF14:AH14"/>
    <mergeCell ref="AF15:AH15"/>
    <mergeCell ref="AF16:AH16"/>
    <mergeCell ref="K34:U34"/>
    <mergeCell ref="K35:U35"/>
    <mergeCell ref="AE32:AF32"/>
    <mergeCell ref="AE33:AF33"/>
    <mergeCell ref="K25:U25"/>
    <mergeCell ref="K26:U26"/>
    <mergeCell ref="K27:U27"/>
    <mergeCell ref="AE23:AF23"/>
    <mergeCell ref="AE24:AF24"/>
    <mergeCell ref="AE25:AF25"/>
    <mergeCell ref="AE26:AF26"/>
    <mergeCell ref="AE27:AF27"/>
    <mergeCell ref="AE28:AF28"/>
    <mergeCell ref="AE29:AF29"/>
    <mergeCell ref="J16:L16"/>
    <mergeCell ref="O16:Q16"/>
    <mergeCell ref="J17:L17"/>
    <mergeCell ref="O17:Q17"/>
    <mergeCell ref="AF17:AH17"/>
    <mergeCell ref="K28:U28"/>
    <mergeCell ref="AE41:AF41"/>
    <mergeCell ref="AE42:AF42"/>
    <mergeCell ref="AE43:AF43"/>
    <mergeCell ref="AE44:AF44"/>
    <mergeCell ref="K30:U30"/>
    <mergeCell ref="K31:U31"/>
    <mergeCell ref="K22:U22"/>
    <mergeCell ref="A12:AP12"/>
    <mergeCell ref="K32:U32"/>
    <mergeCell ref="K33:U33"/>
    <mergeCell ref="V23:AD23"/>
    <mergeCell ref="V24:AD24"/>
    <mergeCell ref="V25:AD25"/>
    <mergeCell ref="V26:AD26"/>
    <mergeCell ref="V27:AD27"/>
    <mergeCell ref="V28:AD28"/>
    <mergeCell ref="V29:AD29"/>
    <mergeCell ref="V30:AD30"/>
    <mergeCell ref="V31:AD31"/>
    <mergeCell ref="V32:AD32"/>
    <mergeCell ref="V33:AD33"/>
    <mergeCell ref="AA16:AC16"/>
    <mergeCell ref="AA17:AC17"/>
    <mergeCell ref="AE30:AF30"/>
    <mergeCell ref="K36:U36"/>
    <mergeCell ref="K37:U37"/>
    <mergeCell ref="K38:U38"/>
    <mergeCell ref="K39:U39"/>
    <mergeCell ref="K40:U40"/>
    <mergeCell ref="K41:U41"/>
    <mergeCell ref="K42:U42"/>
    <mergeCell ref="K48:U48"/>
    <mergeCell ref="V43:AD43"/>
    <mergeCell ref="V44:AD44"/>
    <mergeCell ref="V45:AD45"/>
    <mergeCell ref="V46:AD46"/>
    <mergeCell ref="V47:AD47"/>
    <mergeCell ref="V48:AD48"/>
    <mergeCell ref="K43:U43"/>
    <mergeCell ref="K44:U44"/>
    <mergeCell ref="K45:U45"/>
    <mergeCell ref="K46:U46"/>
    <mergeCell ref="K47:U47"/>
    <mergeCell ref="V37:AD37"/>
    <mergeCell ref="V38:AD38"/>
    <mergeCell ref="V39:AD39"/>
    <mergeCell ref="V40:AD40"/>
    <mergeCell ref="V41:AD41"/>
    <mergeCell ref="AE54:AF54"/>
    <mergeCell ref="A57:G57"/>
    <mergeCell ref="H57:N57"/>
    <mergeCell ref="O57:U57"/>
    <mergeCell ref="V57:AB57"/>
    <mergeCell ref="AC57:AI57"/>
    <mergeCell ref="K52:U52"/>
    <mergeCell ref="K53:U53"/>
    <mergeCell ref="AE52:AF52"/>
    <mergeCell ref="AE53:AF53"/>
    <mergeCell ref="V52:AD52"/>
    <mergeCell ref="V53:AD53"/>
    <mergeCell ref="V42:AD42"/>
    <mergeCell ref="A58:G59"/>
    <mergeCell ref="O58:S58"/>
    <mergeCell ref="O59:S59"/>
    <mergeCell ref="T58:U58"/>
    <mergeCell ref="T59:U59"/>
    <mergeCell ref="AA58:AB58"/>
    <mergeCell ref="AA59:AB59"/>
    <mergeCell ref="H58:L59"/>
    <mergeCell ref="M58:N59"/>
    <mergeCell ref="V58:Z58"/>
    <mergeCell ref="V59:Z59"/>
    <mergeCell ref="K54:U54"/>
    <mergeCell ref="V54:AD54"/>
    <mergeCell ref="K49:U49"/>
    <mergeCell ref="K50:U50"/>
    <mergeCell ref="K51:U51"/>
    <mergeCell ref="V49:AD49"/>
    <mergeCell ref="V50:AD50"/>
    <mergeCell ref="V51:AD51"/>
    <mergeCell ref="AE50:AF50"/>
    <mergeCell ref="AE51:AF51"/>
    <mergeCell ref="AE49:AF49"/>
    <mergeCell ref="AJ57:AP57"/>
    <mergeCell ref="AC58:AG58"/>
    <mergeCell ref="AC59:AG59"/>
    <mergeCell ref="AH58:AI58"/>
    <mergeCell ref="AH59:AI59"/>
    <mergeCell ref="AE34:AF34"/>
    <mergeCell ref="AE48:AF48"/>
    <mergeCell ref="AE35:AF35"/>
    <mergeCell ref="AE36:AF36"/>
    <mergeCell ref="AE37:AF37"/>
    <mergeCell ref="AE38:AF38"/>
    <mergeCell ref="AE39:AF39"/>
    <mergeCell ref="AE40:AF40"/>
    <mergeCell ref="AO58:AP59"/>
    <mergeCell ref="AJ58:AN59"/>
    <mergeCell ref="AE45:AF45"/>
    <mergeCell ref="AE46:AF46"/>
    <mergeCell ref="AE47:AF47"/>
    <mergeCell ref="V34:AD34"/>
    <mergeCell ref="V35:AD35"/>
    <mergeCell ref="V36:AD36"/>
  </mergeCells>
  <phoneticPr fontId="5"/>
  <conditionalFormatting sqref="N3:R3 N7:AP7">
    <cfRule type="containsBlanks" dxfId="134" priority="77">
      <formula>LEN(TRIM(N3))=0</formula>
    </cfRule>
  </conditionalFormatting>
  <conditionalFormatting sqref="N5:AE5">
    <cfRule type="containsBlanks" dxfId="133" priority="71">
      <formula>LEN(TRIM(N5))=0</formula>
    </cfRule>
  </conditionalFormatting>
  <conditionalFormatting sqref="AH5:AI5">
    <cfRule type="containsBlanks" dxfId="132" priority="70">
      <formula>LEN(TRIM(AH5))=0</formula>
    </cfRule>
  </conditionalFormatting>
  <conditionalFormatting sqref="S6:T6 V6:X6">
    <cfRule type="containsBlanks" dxfId="131" priority="69">
      <formula>LEN(TRIM(S6))=0</formula>
    </cfRule>
  </conditionalFormatting>
  <conditionalFormatting sqref="V23:AD53">
    <cfRule type="expression" dxfId="130" priority="10">
      <formula>$K$23=""</formula>
    </cfRule>
    <cfRule type="containsBlanks" dxfId="129" priority="86">
      <formula>LEN(TRIM(V23))=0</formula>
    </cfRule>
  </conditionalFormatting>
  <conditionalFormatting sqref="AM4 AO4">
    <cfRule type="containsBlanks" dxfId="128" priority="88">
      <formula>LEN(TRIM(AM4))=0</formula>
    </cfRule>
  </conditionalFormatting>
  <conditionalFormatting sqref="N4:AE4">
    <cfRule type="containsBlanks" dxfId="127" priority="63">
      <formula>LEN(TRIM(N4))=0</formula>
    </cfRule>
  </conditionalFormatting>
  <conditionalFormatting sqref="AC10:AI10">
    <cfRule type="containsBlanks" dxfId="126" priority="16">
      <formula>LEN(TRIM(AC10))=0</formula>
    </cfRule>
  </conditionalFormatting>
  <conditionalFormatting sqref="AK4 E14:G18 J14:L18 O14:Q18 AA14:AC18 AF14:AH18 AK14:AM18">
    <cfRule type="containsBlanks" dxfId="125" priority="9">
      <formula>LEN(TRIM(E4))=0</formula>
    </cfRule>
  </conditionalFormatting>
  <conditionalFormatting sqref="A58:AP59 H57:AP57 A20:AP56">
    <cfRule type="expression" dxfId="124" priority="245">
      <formula>VLOOKUP($N$5,$D$63:$H$77,5,0)=$O$63</formula>
    </cfRule>
  </conditionalFormatting>
  <conditionalFormatting sqref="A57:G57">
    <cfRule type="expression" dxfId="123" priority="248">
      <formula>VLOOKUP($N$5,$D$60:$H$74,5,0)=$O$60</formula>
    </cfRule>
  </conditionalFormatting>
  <conditionalFormatting sqref="A20:AP59">
    <cfRule type="expression" dxfId="122" priority="1">
      <formula>VLOOKUP($N$5,$AU$4:$AW$20,3,0)="乙"</formula>
    </cfRule>
  </conditionalFormatting>
  <dataValidations count="10">
    <dataValidation type="list" allowBlank="1" showInputMessage="1" showErrorMessage="1" sqref="AA60:AC61">
      <formula1>"○"</formula1>
    </dataValidation>
    <dataValidation imeMode="halfAlpha" allowBlank="1" showInputMessage="1" showErrorMessage="1" sqref="AJ5:AK5 AL4 AN4 AP4"/>
    <dataValidation imeMode="disabled" allowBlank="1" showInputMessage="1" showErrorMessage="1" sqref="Y6"/>
    <dataValidation type="whole" allowBlank="1" showInputMessage="1" showErrorMessage="1" error="所要額が1,000円未満の場合は申請できません。" sqref="AL11:AN11">
      <formula1>1000</formula1>
      <formula2>1E+28</formula2>
    </dataValidation>
    <dataValidation type="list" allowBlank="1" showInputMessage="1" showErrorMessage="1" sqref="AC10:AI10">
      <formula1>$AX$4:$AX$9</formula1>
    </dataValidation>
    <dataValidation imeMode="off" allowBlank="1" showInputMessage="1" showErrorMessage="1" sqref="V23:AD53 S6:T6 V6:X6 AO4 AH5:AI5 AK14:AM18 AM4 E14:G18 J14:L18 O14:Q18 Z14:AC18 AE14:AH18"/>
    <dataValidation imeMode="on" allowBlank="1" showInputMessage="1" showErrorMessage="1" sqref="N4:AE4 N7:AP7"/>
    <dataValidation type="textLength" imeMode="off" operator="lessThanOrEqual" allowBlank="1" showInputMessage="1" showErrorMessage="1" error="介護保険事業所番号は10桁で入力してください。" sqref="N3:R3">
      <formula1>10</formula1>
    </dataValidation>
    <dataValidation type="list" allowBlank="1" showInputMessage="1" showErrorMessage="1" sqref="N5:AE5">
      <formula1>$AU$4:$AU$20</formula1>
    </dataValidation>
    <dataValidation type="textLength" imeMode="off" operator="equal" allowBlank="1" showInputMessage="1" showErrorMessage="1" error="西暦で入力してください。" sqref="AK4">
      <formula1>4</formula1>
    </dataValidation>
  </dataValidations>
  <printOptions horizontalCentered="1"/>
  <pageMargins left="0.55118110236220474" right="0.55118110236220474" top="0.82677165354330717" bottom="0.23622047244094491" header="0.51181102362204722" footer="0"/>
  <pageSetup paperSize="9" scale="79" orientation="portrait" r:id="rId1"/>
  <headerFooter alignWithMargins="0">
    <oddHeader xml:space="preserve">&amp;R令和５年度　高齢者施設エネルギー価格高騰対策事業補助金（下半期）
</oddHeader>
    <oddFooter xml:space="preserve">&amp;L令和５年度　高齢者施設エネルギー価格高騰対策事業補助金（下半期）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Q153"/>
  <sheetViews>
    <sheetView showGridLines="0" view="pageBreakPreview" zoomScaleNormal="140" zoomScaleSheetLayoutView="100" workbookViewId="0">
      <selection activeCell="C4" sqref="C4"/>
    </sheetView>
  </sheetViews>
  <sheetFormatPr defaultColWidth="0" defaultRowHeight="13.5" zeroHeight="1"/>
  <cols>
    <col min="1" max="1" width="2.25" style="129" customWidth="1"/>
    <col min="2" max="2" width="3.125" style="129" customWidth="1"/>
    <col min="3" max="3" width="24.25" style="129" customWidth="1"/>
    <col min="4" max="4" width="28.5" style="129" customWidth="1"/>
    <col min="5" max="7" width="10.625" style="129" customWidth="1"/>
    <col min="8" max="8" width="40.625" style="129" customWidth="1"/>
    <col min="9" max="9" width="48.625" style="129" customWidth="1"/>
    <col min="10" max="14" width="10.625" style="129" customWidth="1"/>
    <col min="15" max="15" width="12.625" style="129" customWidth="1"/>
    <col min="16" max="16" width="15.625" style="129" customWidth="1"/>
    <col min="17" max="17" width="2.25" style="129" customWidth="1"/>
    <col min="18" max="16384" width="2.25" style="129" hidden="1"/>
  </cols>
  <sheetData>
    <row r="1" spans="1:17" ht="24.75" customHeight="1">
      <c r="A1" s="129" t="s">
        <v>173</v>
      </c>
      <c r="M1" s="130"/>
      <c r="N1" s="130"/>
      <c r="O1" s="648"/>
      <c r="P1" s="648"/>
    </row>
    <row r="2" spans="1:17" ht="24.75" customHeight="1" thickBot="1">
      <c r="B2" s="131" t="s">
        <v>336</v>
      </c>
      <c r="C2" s="76"/>
      <c r="P2" s="132" t="s">
        <v>37</v>
      </c>
    </row>
    <row r="3" spans="1:17" ht="33.75" customHeight="1">
      <c r="B3" s="133" t="s">
        <v>29</v>
      </c>
      <c r="C3" s="134" t="s">
        <v>83</v>
      </c>
      <c r="D3" s="135" t="s">
        <v>26</v>
      </c>
      <c r="E3" s="136" t="s">
        <v>27</v>
      </c>
      <c r="F3" s="136" t="s">
        <v>84</v>
      </c>
      <c r="G3" s="136" t="s">
        <v>131</v>
      </c>
      <c r="H3" s="137" t="s">
        <v>28</v>
      </c>
      <c r="I3" s="137" t="s">
        <v>132</v>
      </c>
      <c r="J3" s="137" t="s">
        <v>86</v>
      </c>
      <c r="K3" s="136" t="s">
        <v>87</v>
      </c>
      <c r="L3" s="137" t="s">
        <v>74</v>
      </c>
      <c r="M3" s="137" t="s">
        <v>75</v>
      </c>
      <c r="N3" s="138" t="s">
        <v>85</v>
      </c>
      <c r="O3" s="139" t="s">
        <v>287</v>
      </c>
      <c r="P3" s="140" t="s">
        <v>88</v>
      </c>
      <c r="Q3" s="141"/>
    </row>
    <row r="4" spans="1:17" ht="22.5" customHeight="1">
      <c r="B4" s="142">
        <f>ROW()-3</f>
        <v>1</v>
      </c>
      <c r="C4" s="143" t="str">
        <f ca="1">IF(O4="","",'様式第１号　総括表'!$E$11)</f>
        <v/>
      </c>
      <c r="D4" s="143">
        <f ca="1">IFERROR(INDIRECT("個票A"&amp;$B4&amp;"！$N$4"),"")</f>
        <v>0</v>
      </c>
      <c r="E4" s="375">
        <f ca="1">IFERROR(INDIRECT("個票A"&amp;$B4&amp;"！$N$3"),"")</f>
        <v>0</v>
      </c>
      <c r="F4" s="144">
        <f ca="1">IFERROR(INDIRECT("個票A"&amp;$B4&amp;"！$AH$5"),"")</f>
        <v>0</v>
      </c>
      <c r="G4" s="145" t="str">
        <f ca="1">IF(N4="","",IFERROR(INDIRECT("個票A"&amp;$B4&amp;"！$AR$4"),""))</f>
        <v/>
      </c>
      <c r="H4" s="143">
        <f ca="1">IFERROR(INDIRECT("個票A"&amp;$B4&amp;"！$N$5"),"")</f>
        <v>0</v>
      </c>
      <c r="I4" s="146">
        <f ca="1">IFERROR(INDIRECT("個票A"&amp;$B4&amp;"！$N$7"),"")</f>
        <v>0</v>
      </c>
      <c r="J4" s="147" t="str">
        <f ca="1">IFERROR(INDIRECT("個票A"&amp;$B4&amp;"！$A$10"),"")</f>
        <v>補助対象外</v>
      </c>
      <c r="K4" s="148" t="str">
        <f ca="1">IFERROR(INDIRECT("個票A"&amp;$B4&amp;"！$H$10"),"")</f>
        <v/>
      </c>
      <c r="L4" s="149" t="str">
        <f ca="1">IFERROR(INDIRECT("個票A"&amp;$B4&amp;"！$O$10"),"")</f>
        <v/>
      </c>
      <c r="M4" s="149" t="str">
        <f ca="1">IFERROR(INDIRECT("個票A"&amp;$B4&amp;"！$V$10"),"")</f>
        <v/>
      </c>
      <c r="N4" s="150">
        <f ca="1">IFERROR(INDIRECT("個票A"&amp;$B4&amp;"！$AC$10"),"")</f>
        <v>0</v>
      </c>
      <c r="O4" s="151" t="str">
        <f ca="1">IFERROR(INDIRECT("個票A"&amp;$B4&amp;"！$AJ$10"),"")</f>
        <v/>
      </c>
      <c r="P4" s="152"/>
      <c r="Q4" s="141"/>
    </row>
    <row r="5" spans="1:17" ht="22.5" customHeight="1">
      <c r="B5" s="142">
        <f t="shared" ref="B5:B68" si="0">ROW()-3</f>
        <v>2</v>
      </c>
      <c r="C5" s="143" t="str">
        <f ca="1">IF(O5="","",'様式第１号　総括表'!$E$11)</f>
        <v/>
      </c>
      <c r="D5" s="143" t="str">
        <f ca="1">IFERROR(INDIRECT("個票A"&amp;$B5&amp;"！$N$4"),"")</f>
        <v/>
      </c>
      <c r="E5" s="375" t="str">
        <f t="shared" ref="E5:E68" ca="1" si="1">IFERROR(INDIRECT("個票A"&amp;$B5&amp;"！$N$3"),"")</f>
        <v/>
      </c>
      <c r="F5" s="144" t="str">
        <f t="shared" ref="F5:F68" ca="1" si="2">IFERROR(INDIRECT("個票A"&amp;$B5&amp;"！$AH$5"),"")</f>
        <v/>
      </c>
      <c r="G5" s="145" t="str">
        <f t="shared" ref="G5:G68" ca="1" si="3">IF(N5="","",IFERROR(INDIRECT("個票A"&amp;$B5&amp;"！$AR$4"),""))</f>
        <v/>
      </c>
      <c r="H5" s="143" t="str">
        <f t="shared" ref="H5:H68" ca="1" si="4">IFERROR(INDIRECT("個票A"&amp;$B5&amp;"！$N$5"),"")</f>
        <v/>
      </c>
      <c r="I5" s="146" t="str">
        <f t="shared" ref="I5:I68" ca="1" si="5">IFERROR(INDIRECT("個票A"&amp;$B5&amp;"！$N$7"),"")</f>
        <v/>
      </c>
      <c r="J5" s="147" t="str">
        <f t="shared" ref="J5:J68" ca="1" si="6">IFERROR(INDIRECT("個票A"&amp;$B5&amp;"！$A$10"),"")</f>
        <v/>
      </c>
      <c r="K5" s="148" t="str">
        <f t="shared" ref="K5:K68" ca="1" si="7">IFERROR(INDIRECT("個票A"&amp;$B5&amp;"！$H$10"),"")</f>
        <v/>
      </c>
      <c r="L5" s="149" t="str">
        <f t="shared" ref="L5:L68" ca="1" si="8">IFERROR(INDIRECT("個票A"&amp;$B5&amp;"！$O$10"),"")</f>
        <v/>
      </c>
      <c r="M5" s="149" t="str">
        <f t="shared" ref="M5:M68" ca="1" si="9">IFERROR(INDIRECT("個票A"&amp;$B5&amp;"！$V$10"),"")</f>
        <v/>
      </c>
      <c r="N5" s="150" t="str">
        <f t="shared" ref="N5:N68" ca="1" si="10">IFERROR(INDIRECT("個票A"&amp;$B5&amp;"！$AC$10"),"")</f>
        <v/>
      </c>
      <c r="O5" s="151" t="str">
        <f t="shared" ref="O5:O68" ca="1" si="11">IFERROR(INDIRECT("個票A"&amp;$B5&amp;"！$AJ$10"),"")</f>
        <v/>
      </c>
      <c r="P5" s="152"/>
      <c r="Q5" s="141"/>
    </row>
    <row r="6" spans="1:17" ht="22.5" customHeight="1">
      <c r="B6" s="142">
        <f t="shared" si="0"/>
        <v>3</v>
      </c>
      <c r="C6" s="143" t="str">
        <f ca="1">IF(O6="","",'様式第１号　総括表'!$E$11)</f>
        <v/>
      </c>
      <c r="D6" s="143" t="str">
        <f t="shared" ref="D6:D68" ca="1" si="12">IFERROR(INDIRECT("個票A"&amp;$B6&amp;"！$N$4"),"")</f>
        <v/>
      </c>
      <c r="E6" s="375" t="str">
        <f t="shared" ca="1" si="1"/>
        <v/>
      </c>
      <c r="F6" s="144" t="str">
        <f t="shared" ca="1" si="2"/>
        <v/>
      </c>
      <c r="G6" s="145" t="str">
        <f t="shared" ca="1" si="3"/>
        <v/>
      </c>
      <c r="H6" s="143" t="str">
        <f t="shared" ca="1" si="4"/>
        <v/>
      </c>
      <c r="I6" s="146" t="str">
        <f t="shared" ca="1" si="5"/>
        <v/>
      </c>
      <c r="J6" s="147" t="str">
        <f t="shared" ca="1" si="6"/>
        <v/>
      </c>
      <c r="K6" s="148" t="str">
        <f t="shared" ca="1" si="7"/>
        <v/>
      </c>
      <c r="L6" s="149" t="str">
        <f t="shared" ca="1" si="8"/>
        <v/>
      </c>
      <c r="M6" s="149" t="str">
        <f t="shared" ca="1" si="9"/>
        <v/>
      </c>
      <c r="N6" s="150" t="str">
        <f t="shared" ca="1" si="10"/>
        <v/>
      </c>
      <c r="O6" s="151" t="str">
        <f t="shared" ca="1" si="11"/>
        <v/>
      </c>
      <c r="P6" s="152"/>
      <c r="Q6" s="141"/>
    </row>
    <row r="7" spans="1:17" ht="22.5" customHeight="1">
      <c r="B7" s="142">
        <f t="shared" si="0"/>
        <v>4</v>
      </c>
      <c r="C7" s="143" t="str">
        <f ca="1">IF(O7="","",'様式第１号　総括表'!$E$11)</f>
        <v/>
      </c>
      <c r="D7" s="143" t="str">
        <f t="shared" ca="1" si="12"/>
        <v/>
      </c>
      <c r="E7" s="375" t="str">
        <f t="shared" ca="1" si="1"/>
        <v/>
      </c>
      <c r="F7" s="144" t="str">
        <f t="shared" ca="1" si="2"/>
        <v/>
      </c>
      <c r="G7" s="145" t="str">
        <f t="shared" ca="1" si="3"/>
        <v/>
      </c>
      <c r="H7" s="143" t="str">
        <f t="shared" ca="1" si="4"/>
        <v/>
      </c>
      <c r="I7" s="146" t="str">
        <f t="shared" ca="1" si="5"/>
        <v/>
      </c>
      <c r="J7" s="147" t="str">
        <f t="shared" ca="1" si="6"/>
        <v/>
      </c>
      <c r="K7" s="148" t="str">
        <f t="shared" ca="1" si="7"/>
        <v/>
      </c>
      <c r="L7" s="149" t="str">
        <f t="shared" ca="1" si="8"/>
        <v/>
      </c>
      <c r="M7" s="149" t="str">
        <f t="shared" ca="1" si="9"/>
        <v/>
      </c>
      <c r="N7" s="150" t="str">
        <f t="shared" ca="1" si="10"/>
        <v/>
      </c>
      <c r="O7" s="151" t="str">
        <f t="shared" ca="1" si="11"/>
        <v/>
      </c>
      <c r="P7" s="152"/>
      <c r="Q7" s="141"/>
    </row>
    <row r="8" spans="1:17" ht="22.5" customHeight="1">
      <c r="B8" s="142">
        <f t="shared" si="0"/>
        <v>5</v>
      </c>
      <c r="C8" s="143" t="str">
        <f ca="1">IF(O8="","",'様式第１号　総括表'!$E$11)</f>
        <v/>
      </c>
      <c r="D8" s="143" t="str">
        <f t="shared" ca="1" si="12"/>
        <v/>
      </c>
      <c r="E8" s="375" t="str">
        <f t="shared" ca="1" si="1"/>
        <v/>
      </c>
      <c r="F8" s="144" t="str">
        <f t="shared" ca="1" si="2"/>
        <v/>
      </c>
      <c r="G8" s="145" t="str">
        <f t="shared" ca="1" si="3"/>
        <v/>
      </c>
      <c r="H8" s="143" t="str">
        <f t="shared" ca="1" si="4"/>
        <v/>
      </c>
      <c r="I8" s="146" t="str">
        <f t="shared" ca="1" si="5"/>
        <v/>
      </c>
      <c r="J8" s="147" t="str">
        <f t="shared" ca="1" si="6"/>
        <v/>
      </c>
      <c r="K8" s="148" t="str">
        <f t="shared" ca="1" si="7"/>
        <v/>
      </c>
      <c r="L8" s="149" t="str">
        <f t="shared" ca="1" si="8"/>
        <v/>
      </c>
      <c r="M8" s="149" t="str">
        <f t="shared" ca="1" si="9"/>
        <v/>
      </c>
      <c r="N8" s="150" t="str">
        <f t="shared" ca="1" si="10"/>
        <v/>
      </c>
      <c r="O8" s="151" t="str">
        <f t="shared" ca="1" si="11"/>
        <v/>
      </c>
      <c r="P8" s="152"/>
      <c r="Q8" s="141"/>
    </row>
    <row r="9" spans="1:17" ht="22.5" customHeight="1">
      <c r="B9" s="142">
        <f t="shared" si="0"/>
        <v>6</v>
      </c>
      <c r="C9" s="143" t="str">
        <f ca="1">IF(O9="","",'様式第１号　総括表'!$E$11)</f>
        <v/>
      </c>
      <c r="D9" s="143" t="str">
        <f t="shared" ca="1" si="12"/>
        <v/>
      </c>
      <c r="E9" s="375" t="str">
        <f t="shared" ca="1" si="1"/>
        <v/>
      </c>
      <c r="F9" s="144" t="str">
        <f t="shared" ca="1" si="2"/>
        <v/>
      </c>
      <c r="G9" s="145" t="str">
        <f t="shared" ca="1" si="3"/>
        <v/>
      </c>
      <c r="H9" s="143" t="str">
        <f t="shared" ca="1" si="4"/>
        <v/>
      </c>
      <c r="I9" s="146" t="str">
        <f t="shared" ca="1" si="5"/>
        <v/>
      </c>
      <c r="J9" s="147" t="str">
        <f t="shared" ca="1" si="6"/>
        <v/>
      </c>
      <c r="K9" s="148" t="str">
        <f t="shared" ca="1" si="7"/>
        <v/>
      </c>
      <c r="L9" s="149" t="str">
        <f t="shared" ca="1" si="8"/>
        <v/>
      </c>
      <c r="M9" s="149" t="str">
        <f t="shared" ca="1" si="9"/>
        <v/>
      </c>
      <c r="N9" s="150" t="str">
        <f t="shared" ca="1" si="10"/>
        <v/>
      </c>
      <c r="O9" s="151" t="str">
        <f t="shared" ca="1" si="11"/>
        <v/>
      </c>
      <c r="P9" s="152"/>
      <c r="Q9" s="141"/>
    </row>
    <row r="10" spans="1:17" ht="22.5" customHeight="1">
      <c r="B10" s="142">
        <f t="shared" si="0"/>
        <v>7</v>
      </c>
      <c r="C10" s="143" t="str">
        <f ca="1">IF(O10="","",'様式第１号　総括表'!$E$11)</f>
        <v/>
      </c>
      <c r="D10" s="143" t="str">
        <f t="shared" ca="1" si="12"/>
        <v/>
      </c>
      <c r="E10" s="375" t="str">
        <f t="shared" ca="1" si="1"/>
        <v/>
      </c>
      <c r="F10" s="144" t="str">
        <f t="shared" ca="1" si="2"/>
        <v/>
      </c>
      <c r="G10" s="145" t="str">
        <f t="shared" ca="1" si="3"/>
        <v/>
      </c>
      <c r="H10" s="143" t="str">
        <f t="shared" ca="1" si="4"/>
        <v/>
      </c>
      <c r="I10" s="146" t="str">
        <f t="shared" ca="1" si="5"/>
        <v/>
      </c>
      <c r="J10" s="147" t="str">
        <f t="shared" ca="1" si="6"/>
        <v/>
      </c>
      <c r="K10" s="148" t="str">
        <f t="shared" ca="1" si="7"/>
        <v/>
      </c>
      <c r="L10" s="149" t="str">
        <f t="shared" ca="1" si="8"/>
        <v/>
      </c>
      <c r="M10" s="149" t="str">
        <f t="shared" ca="1" si="9"/>
        <v/>
      </c>
      <c r="N10" s="150" t="str">
        <f t="shared" ca="1" si="10"/>
        <v/>
      </c>
      <c r="O10" s="151" t="str">
        <f t="shared" ca="1" si="11"/>
        <v/>
      </c>
      <c r="P10" s="152"/>
      <c r="Q10" s="141"/>
    </row>
    <row r="11" spans="1:17" ht="22.5" customHeight="1">
      <c r="B11" s="142">
        <f t="shared" si="0"/>
        <v>8</v>
      </c>
      <c r="C11" s="143" t="str">
        <f ca="1">IF(O11="","",'様式第１号　総括表'!$E$11)</f>
        <v/>
      </c>
      <c r="D11" s="143" t="str">
        <f t="shared" ca="1" si="12"/>
        <v/>
      </c>
      <c r="E11" s="375" t="str">
        <f t="shared" ca="1" si="1"/>
        <v/>
      </c>
      <c r="F11" s="144" t="str">
        <f t="shared" ca="1" si="2"/>
        <v/>
      </c>
      <c r="G11" s="145" t="str">
        <f t="shared" ca="1" si="3"/>
        <v/>
      </c>
      <c r="H11" s="143" t="str">
        <f t="shared" ca="1" si="4"/>
        <v/>
      </c>
      <c r="I11" s="146" t="str">
        <f t="shared" ca="1" si="5"/>
        <v/>
      </c>
      <c r="J11" s="147" t="str">
        <f t="shared" ca="1" si="6"/>
        <v/>
      </c>
      <c r="K11" s="148" t="str">
        <f t="shared" ca="1" si="7"/>
        <v/>
      </c>
      <c r="L11" s="149" t="str">
        <f t="shared" ca="1" si="8"/>
        <v/>
      </c>
      <c r="M11" s="149" t="str">
        <f t="shared" ca="1" si="9"/>
        <v/>
      </c>
      <c r="N11" s="150" t="str">
        <f t="shared" ca="1" si="10"/>
        <v/>
      </c>
      <c r="O11" s="151" t="str">
        <f t="shared" ca="1" si="11"/>
        <v/>
      </c>
      <c r="P11" s="152"/>
      <c r="Q11" s="141"/>
    </row>
    <row r="12" spans="1:17" ht="22.5" customHeight="1">
      <c r="B12" s="142">
        <f t="shared" si="0"/>
        <v>9</v>
      </c>
      <c r="C12" s="143" t="str">
        <f ca="1">IF(O12="","",'様式第１号　総括表'!$E$11)</f>
        <v/>
      </c>
      <c r="D12" s="143" t="str">
        <f t="shared" ca="1" si="12"/>
        <v/>
      </c>
      <c r="E12" s="375" t="str">
        <f t="shared" ca="1" si="1"/>
        <v/>
      </c>
      <c r="F12" s="144" t="str">
        <f t="shared" ca="1" si="2"/>
        <v/>
      </c>
      <c r="G12" s="145" t="str">
        <f t="shared" ca="1" si="3"/>
        <v/>
      </c>
      <c r="H12" s="143" t="str">
        <f t="shared" ca="1" si="4"/>
        <v/>
      </c>
      <c r="I12" s="146" t="str">
        <f t="shared" ca="1" si="5"/>
        <v/>
      </c>
      <c r="J12" s="147" t="str">
        <f t="shared" ca="1" si="6"/>
        <v/>
      </c>
      <c r="K12" s="148" t="str">
        <f t="shared" ca="1" si="7"/>
        <v/>
      </c>
      <c r="L12" s="149" t="str">
        <f t="shared" ca="1" si="8"/>
        <v/>
      </c>
      <c r="M12" s="149" t="str">
        <f t="shared" ca="1" si="9"/>
        <v/>
      </c>
      <c r="N12" s="150" t="str">
        <f t="shared" ca="1" si="10"/>
        <v/>
      </c>
      <c r="O12" s="151" t="str">
        <f t="shared" ca="1" si="11"/>
        <v/>
      </c>
      <c r="P12" s="152"/>
      <c r="Q12" s="141"/>
    </row>
    <row r="13" spans="1:17" ht="22.5" customHeight="1">
      <c r="B13" s="142">
        <f t="shared" si="0"/>
        <v>10</v>
      </c>
      <c r="C13" s="143" t="str">
        <f ca="1">IF(O13="","",'様式第１号　総括表'!$E$11)</f>
        <v/>
      </c>
      <c r="D13" s="143" t="str">
        <f t="shared" ca="1" si="12"/>
        <v/>
      </c>
      <c r="E13" s="375" t="str">
        <f t="shared" ca="1" si="1"/>
        <v/>
      </c>
      <c r="F13" s="144" t="str">
        <f t="shared" ca="1" si="2"/>
        <v/>
      </c>
      <c r="G13" s="145" t="str">
        <f t="shared" ca="1" si="3"/>
        <v/>
      </c>
      <c r="H13" s="143" t="str">
        <f t="shared" ca="1" si="4"/>
        <v/>
      </c>
      <c r="I13" s="146" t="str">
        <f t="shared" ca="1" si="5"/>
        <v/>
      </c>
      <c r="J13" s="147" t="str">
        <f t="shared" ca="1" si="6"/>
        <v/>
      </c>
      <c r="K13" s="148" t="str">
        <f t="shared" ca="1" si="7"/>
        <v/>
      </c>
      <c r="L13" s="149" t="str">
        <f t="shared" ca="1" si="8"/>
        <v/>
      </c>
      <c r="M13" s="149" t="str">
        <f t="shared" ca="1" si="9"/>
        <v/>
      </c>
      <c r="N13" s="150" t="str">
        <f t="shared" ca="1" si="10"/>
        <v/>
      </c>
      <c r="O13" s="151" t="str">
        <f t="shared" ca="1" si="11"/>
        <v/>
      </c>
      <c r="P13" s="152"/>
      <c r="Q13" s="141"/>
    </row>
    <row r="14" spans="1:17" ht="22.5" customHeight="1">
      <c r="B14" s="142">
        <f t="shared" si="0"/>
        <v>11</v>
      </c>
      <c r="C14" s="143" t="str">
        <f ca="1">IF(O14="","",'様式第１号　総括表'!$E$11)</f>
        <v/>
      </c>
      <c r="D14" s="143" t="str">
        <f t="shared" ca="1" si="12"/>
        <v/>
      </c>
      <c r="E14" s="375" t="str">
        <f t="shared" ca="1" si="1"/>
        <v/>
      </c>
      <c r="F14" s="144" t="str">
        <f t="shared" ca="1" si="2"/>
        <v/>
      </c>
      <c r="G14" s="145" t="str">
        <f t="shared" ca="1" si="3"/>
        <v/>
      </c>
      <c r="H14" s="143" t="str">
        <f t="shared" ca="1" si="4"/>
        <v/>
      </c>
      <c r="I14" s="146" t="str">
        <f t="shared" ca="1" si="5"/>
        <v/>
      </c>
      <c r="J14" s="147" t="str">
        <f t="shared" ca="1" si="6"/>
        <v/>
      </c>
      <c r="K14" s="148" t="str">
        <f t="shared" ca="1" si="7"/>
        <v/>
      </c>
      <c r="L14" s="149" t="str">
        <f t="shared" ca="1" si="8"/>
        <v/>
      </c>
      <c r="M14" s="149" t="str">
        <f t="shared" ca="1" si="9"/>
        <v/>
      </c>
      <c r="N14" s="150" t="str">
        <f t="shared" ca="1" si="10"/>
        <v/>
      </c>
      <c r="O14" s="151" t="str">
        <f t="shared" ca="1" si="11"/>
        <v/>
      </c>
      <c r="P14" s="152"/>
      <c r="Q14" s="141"/>
    </row>
    <row r="15" spans="1:17" ht="22.5" customHeight="1">
      <c r="B15" s="142">
        <f t="shared" si="0"/>
        <v>12</v>
      </c>
      <c r="C15" s="143" t="str">
        <f ca="1">IF(O15="","",'様式第１号　総括表'!$E$11)</f>
        <v/>
      </c>
      <c r="D15" s="143" t="str">
        <f t="shared" ca="1" si="12"/>
        <v/>
      </c>
      <c r="E15" s="375" t="str">
        <f t="shared" ca="1" si="1"/>
        <v/>
      </c>
      <c r="F15" s="144" t="str">
        <f t="shared" ca="1" si="2"/>
        <v/>
      </c>
      <c r="G15" s="145" t="str">
        <f t="shared" ca="1" si="3"/>
        <v/>
      </c>
      <c r="H15" s="143" t="str">
        <f t="shared" ca="1" si="4"/>
        <v/>
      </c>
      <c r="I15" s="146" t="str">
        <f t="shared" ca="1" si="5"/>
        <v/>
      </c>
      <c r="J15" s="147" t="str">
        <f t="shared" ca="1" si="6"/>
        <v/>
      </c>
      <c r="K15" s="148" t="str">
        <f t="shared" ca="1" si="7"/>
        <v/>
      </c>
      <c r="L15" s="149" t="str">
        <f t="shared" ca="1" si="8"/>
        <v/>
      </c>
      <c r="M15" s="149" t="str">
        <f t="shared" ca="1" si="9"/>
        <v/>
      </c>
      <c r="N15" s="150" t="str">
        <f t="shared" ca="1" si="10"/>
        <v/>
      </c>
      <c r="O15" s="151" t="str">
        <f t="shared" ca="1" si="11"/>
        <v/>
      </c>
      <c r="P15" s="152"/>
      <c r="Q15" s="141"/>
    </row>
    <row r="16" spans="1:17" ht="22.5" customHeight="1">
      <c r="B16" s="142">
        <f t="shared" si="0"/>
        <v>13</v>
      </c>
      <c r="C16" s="143" t="str">
        <f ca="1">IF(O16="","",'様式第１号　総括表'!$E$11)</f>
        <v/>
      </c>
      <c r="D16" s="143" t="str">
        <f t="shared" ca="1" si="12"/>
        <v/>
      </c>
      <c r="E16" s="375" t="str">
        <f t="shared" ca="1" si="1"/>
        <v/>
      </c>
      <c r="F16" s="144" t="str">
        <f t="shared" ca="1" si="2"/>
        <v/>
      </c>
      <c r="G16" s="145" t="str">
        <f t="shared" ca="1" si="3"/>
        <v/>
      </c>
      <c r="H16" s="143" t="str">
        <f t="shared" ca="1" si="4"/>
        <v/>
      </c>
      <c r="I16" s="146" t="str">
        <f t="shared" ca="1" si="5"/>
        <v/>
      </c>
      <c r="J16" s="147" t="str">
        <f t="shared" ca="1" si="6"/>
        <v/>
      </c>
      <c r="K16" s="148" t="str">
        <f t="shared" ca="1" si="7"/>
        <v/>
      </c>
      <c r="L16" s="149" t="str">
        <f t="shared" ca="1" si="8"/>
        <v/>
      </c>
      <c r="M16" s="149" t="str">
        <f t="shared" ca="1" si="9"/>
        <v/>
      </c>
      <c r="N16" s="150" t="str">
        <f t="shared" ca="1" si="10"/>
        <v/>
      </c>
      <c r="O16" s="151" t="str">
        <f t="shared" ca="1" si="11"/>
        <v/>
      </c>
      <c r="P16" s="152"/>
      <c r="Q16" s="141"/>
    </row>
    <row r="17" spans="2:17" ht="22.5" customHeight="1">
      <c r="B17" s="142">
        <f t="shared" si="0"/>
        <v>14</v>
      </c>
      <c r="C17" s="143" t="str">
        <f ca="1">IF(O17="","",'様式第１号　総括表'!$E$11)</f>
        <v/>
      </c>
      <c r="D17" s="143" t="str">
        <f t="shared" ca="1" si="12"/>
        <v/>
      </c>
      <c r="E17" s="375" t="str">
        <f t="shared" ca="1" si="1"/>
        <v/>
      </c>
      <c r="F17" s="144" t="str">
        <f t="shared" ca="1" si="2"/>
        <v/>
      </c>
      <c r="G17" s="145" t="str">
        <f t="shared" ca="1" si="3"/>
        <v/>
      </c>
      <c r="H17" s="143" t="str">
        <f t="shared" ca="1" si="4"/>
        <v/>
      </c>
      <c r="I17" s="146" t="str">
        <f t="shared" ca="1" si="5"/>
        <v/>
      </c>
      <c r="J17" s="147" t="str">
        <f t="shared" ca="1" si="6"/>
        <v/>
      </c>
      <c r="K17" s="148" t="str">
        <f t="shared" ca="1" si="7"/>
        <v/>
      </c>
      <c r="L17" s="149" t="str">
        <f t="shared" ca="1" si="8"/>
        <v/>
      </c>
      <c r="M17" s="149" t="str">
        <f t="shared" ca="1" si="9"/>
        <v/>
      </c>
      <c r="N17" s="150" t="str">
        <f t="shared" ca="1" si="10"/>
        <v/>
      </c>
      <c r="O17" s="151" t="str">
        <f t="shared" ca="1" si="11"/>
        <v/>
      </c>
      <c r="P17" s="152"/>
      <c r="Q17" s="141"/>
    </row>
    <row r="18" spans="2:17" ht="22.5" customHeight="1">
      <c r="B18" s="142">
        <f t="shared" si="0"/>
        <v>15</v>
      </c>
      <c r="C18" s="143" t="str">
        <f ca="1">IF(O18="","",'様式第１号　総括表'!$E$11)</f>
        <v/>
      </c>
      <c r="D18" s="143" t="str">
        <f t="shared" ca="1" si="12"/>
        <v/>
      </c>
      <c r="E18" s="375" t="str">
        <f t="shared" ca="1" si="1"/>
        <v/>
      </c>
      <c r="F18" s="144" t="str">
        <f t="shared" ca="1" si="2"/>
        <v/>
      </c>
      <c r="G18" s="145" t="str">
        <f t="shared" ca="1" si="3"/>
        <v/>
      </c>
      <c r="H18" s="143" t="str">
        <f t="shared" ca="1" si="4"/>
        <v/>
      </c>
      <c r="I18" s="146" t="str">
        <f t="shared" ca="1" si="5"/>
        <v/>
      </c>
      <c r="J18" s="147" t="str">
        <f t="shared" ca="1" si="6"/>
        <v/>
      </c>
      <c r="K18" s="148" t="str">
        <f t="shared" ca="1" si="7"/>
        <v/>
      </c>
      <c r="L18" s="149" t="str">
        <f t="shared" ca="1" si="8"/>
        <v/>
      </c>
      <c r="M18" s="149" t="str">
        <f t="shared" ca="1" si="9"/>
        <v/>
      </c>
      <c r="N18" s="150" t="str">
        <f t="shared" ca="1" si="10"/>
        <v/>
      </c>
      <c r="O18" s="151" t="str">
        <f t="shared" ca="1" si="11"/>
        <v/>
      </c>
      <c r="P18" s="152"/>
      <c r="Q18" s="141"/>
    </row>
    <row r="19" spans="2:17" ht="22.5" customHeight="1">
      <c r="B19" s="142">
        <f t="shared" si="0"/>
        <v>16</v>
      </c>
      <c r="C19" s="143" t="str">
        <f ca="1">IF(O19="","",'様式第１号　総括表'!$E$11)</f>
        <v/>
      </c>
      <c r="D19" s="143" t="str">
        <f t="shared" ca="1" si="12"/>
        <v/>
      </c>
      <c r="E19" s="375" t="str">
        <f t="shared" ca="1" si="1"/>
        <v/>
      </c>
      <c r="F19" s="144" t="str">
        <f t="shared" ca="1" si="2"/>
        <v/>
      </c>
      <c r="G19" s="145" t="str">
        <f t="shared" ca="1" si="3"/>
        <v/>
      </c>
      <c r="H19" s="143" t="str">
        <f t="shared" ca="1" si="4"/>
        <v/>
      </c>
      <c r="I19" s="146" t="str">
        <f t="shared" ca="1" si="5"/>
        <v/>
      </c>
      <c r="J19" s="147" t="str">
        <f t="shared" ca="1" si="6"/>
        <v/>
      </c>
      <c r="K19" s="148" t="str">
        <f t="shared" ca="1" si="7"/>
        <v/>
      </c>
      <c r="L19" s="149" t="str">
        <f t="shared" ca="1" si="8"/>
        <v/>
      </c>
      <c r="M19" s="149" t="str">
        <f t="shared" ca="1" si="9"/>
        <v/>
      </c>
      <c r="N19" s="150" t="str">
        <f t="shared" ca="1" si="10"/>
        <v/>
      </c>
      <c r="O19" s="151" t="str">
        <f t="shared" ca="1" si="11"/>
        <v/>
      </c>
      <c r="P19" s="152"/>
      <c r="Q19" s="141"/>
    </row>
    <row r="20" spans="2:17" ht="22.5" customHeight="1">
      <c r="B20" s="142">
        <f t="shared" si="0"/>
        <v>17</v>
      </c>
      <c r="C20" s="143" t="str">
        <f ca="1">IF(O20="","",'様式第１号　総括表'!$E$11)</f>
        <v/>
      </c>
      <c r="D20" s="143" t="str">
        <f t="shared" ca="1" si="12"/>
        <v/>
      </c>
      <c r="E20" s="375" t="str">
        <f t="shared" ca="1" si="1"/>
        <v/>
      </c>
      <c r="F20" s="144" t="str">
        <f t="shared" ca="1" si="2"/>
        <v/>
      </c>
      <c r="G20" s="145" t="str">
        <f t="shared" ca="1" si="3"/>
        <v/>
      </c>
      <c r="H20" s="143" t="str">
        <f t="shared" ca="1" si="4"/>
        <v/>
      </c>
      <c r="I20" s="146" t="str">
        <f t="shared" ca="1" si="5"/>
        <v/>
      </c>
      <c r="J20" s="147" t="str">
        <f t="shared" ca="1" si="6"/>
        <v/>
      </c>
      <c r="K20" s="148" t="str">
        <f t="shared" ca="1" si="7"/>
        <v/>
      </c>
      <c r="L20" s="149" t="str">
        <f t="shared" ca="1" si="8"/>
        <v/>
      </c>
      <c r="M20" s="149" t="str">
        <f t="shared" ca="1" si="9"/>
        <v/>
      </c>
      <c r="N20" s="150" t="str">
        <f t="shared" ca="1" si="10"/>
        <v/>
      </c>
      <c r="O20" s="151" t="str">
        <f t="shared" ca="1" si="11"/>
        <v/>
      </c>
      <c r="P20" s="152"/>
      <c r="Q20" s="141"/>
    </row>
    <row r="21" spans="2:17" ht="22.5" customHeight="1">
      <c r="B21" s="142">
        <f t="shared" si="0"/>
        <v>18</v>
      </c>
      <c r="C21" s="143" t="str">
        <f ca="1">IF(O21="","",'様式第１号　総括表'!$E$11)</f>
        <v/>
      </c>
      <c r="D21" s="143" t="str">
        <f t="shared" ca="1" si="12"/>
        <v/>
      </c>
      <c r="E21" s="375" t="str">
        <f t="shared" ca="1" si="1"/>
        <v/>
      </c>
      <c r="F21" s="144" t="str">
        <f t="shared" ca="1" si="2"/>
        <v/>
      </c>
      <c r="G21" s="145" t="str">
        <f t="shared" ca="1" si="3"/>
        <v/>
      </c>
      <c r="H21" s="143" t="str">
        <f t="shared" ca="1" si="4"/>
        <v/>
      </c>
      <c r="I21" s="146" t="str">
        <f t="shared" ca="1" si="5"/>
        <v/>
      </c>
      <c r="J21" s="147" t="str">
        <f t="shared" ca="1" si="6"/>
        <v/>
      </c>
      <c r="K21" s="148" t="str">
        <f t="shared" ca="1" si="7"/>
        <v/>
      </c>
      <c r="L21" s="149" t="str">
        <f t="shared" ca="1" si="8"/>
        <v/>
      </c>
      <c r="M21" s="149" t="str">
        <f t="shared" ca="1" si="9"/>
        <v/>
      </c>
      <c r="N21" s="150" t="str">
        <f t="shared" ca="1" si="10"/>
        <v/>
      </c>
      <c r="O21" s="151" t="str">
        <f t="shared" ca="1" si="11"/>
        <v/>
      </c>
      <c r="P21" s="152"/>
      <c r="Q21" s="141"/>
    </row>
    <row r="22" spans="2:17" ht="22.5" customHeight="1">
      <c r="B22" s="142">
        <f t="shared" si="0"/>
        <v>19</v>
      </c>
      <c r="C22" s="143" t="str">
        <f ca="1">IF(O22="","",'様式第１号　総括表'!$E$11)</f>
        <v/>
      </c>
      <c r="D22" s="143" t="str">
        <f t="shared" ca="1" si="12"/>
        <v/>
      </c>
      <c r="E22" s="375" t="str">
        <f t="shared" ca="1" si="1"/>
        <v/>
      </c>
      <c r="F22" s="144" t="str">
        <f t="shared" ca="1" si="2"/>
        <v/>
      </c>
      <c r="G22" s="145" t="str">
        <f t="shared" ca="1" si="3"/>
        <v/>
      </c>
      <c r="H22" s="143" t="str">
        <f t="shared" ca="1" si="4"/>
        <v/>
      </c>
      <c r="I22" s="146" t="str">
        <f t="shared" ca="1" si="5"/>
        <v/>
      </c>
      <c r="J22" s="147" t="str">
        <f t="shared" ca="1" si="6"/>
        <v/>
      </c>
      <c r="K22" s="148" t="str">
        <f t="shared" ca="1" si="7"/>
        <v/>
      </c>
      <c r="L22" s="149" t="str">
        <f t="shared" ca="1" si="8"/>
        <v/>
      </c>
      <c r="M22" s="149" t="str">
        <f t="shared" ca="1" si="9"/>
        <v/>
      </c>
      <c r="N22" s="150" t="str">
        <f t="shared" ca="1" si="10"/>
        <v/>
      </c>
      <c r="O22" s="151" t="str">
        <f t="shared" ca="1" si="11"/>
        <v/>
      </c>
      <c r="P22" s="152"/>
      <c r="Q22" s="141"/>
    </row>
    <row r="23" spans="2:17" ht="22.5" customHeight="1">
      <c r="B23" s="142">
        <f t="shared" si="0"/>
        <v>20</v>
      </c>
      <c r="C23" s="143" t="str">
        <f ca="1">IF(O23="","",'様式第１号　総括表'!$E$11)</f>
        <v/>
      </c>
      <c r="D23" s="143" t="str">
        <f t="shared" ca="1" si="12"/>
        <v/>
      </c>
      <c r="E23" s="375" t="str">
        <f t="shared" ca="1" si="1"/>
        <v/>
      </c>
      <c r="F23" s="144" t="str">
        <f t="shared" ca="1" si="2"/>
        <v/>
      </c>
      <c r="G23" s="145" t="str">
        <f t="shared" ca="1" si="3"/>
        <v/>
      </c>
      <c r="H23" s="143" t="str">
        <f t="shared" ca="1" si="4"/>
        <v/>
      </c>
      <c r="I23" s="146" t="str">
        <f t="shared" ca="1" si="5"/>
        <v/>
      </c>
      <c r="J23" s="147" t="str">
        <f t="shared" ca="1" si="6"/>
        <v/>
      </c>
      <c r="K23" s="148" t="str">
        <f t="shared" ca="1" si="7"/>
        <v/>
      </c>
      <c r="L23" s="149" t="str">
        <f t="shared" ca="1" si="8"/>
        <v/>
      </c>
      <c r="M23" s="149" t="str">
        <f t="shared" ca="1" si="9"/>
        <v/>
      </c>
      <c r="N23" s="150" t="str">
        <f t="shared" ca="1" si="10"/>
        <v/>
      </c>
      <c r="O23" s="151" t="str">
        <f t="shared" ca="1" si="11"/>
        <v/>
      </c>
      <c r="P23" s="152"/>
      <c r="Q23" s="141"/>
    </row>
    <row r="24" spans="2:17" ht="22.5" customHeight="1">
      <c r="B24" s="142">
        <f t="shared" si="0"/>
        <v>21</v>
      </c>
      <c r="C24" s="143" t="str">
        <f ca="1">IF(O24="","",'様式第１号　総括表'!$E$11)</f>
        <v/>
      </c>
      <c r="D24" s="143" t="str">
        <f t="shared" ca="1" si="12"/>
        <v/>
      </c>
      <c r="E24" s="375" t="str">
        <f t="shared" ca="1" si="1"/>
        <v/>
      </c>
      <c r="F24" s="144" t="str">
        <f t="shared" ca="1" si="2"/>
        <v/>
      </c>
      <c r="G24" s="145" t="str">
        <f t="shared" ca="1" si="3"/>
        <v/>
      </c>
      <c r="H24" s="143" t="str">
        <f t="shared" ca="1" si="4"/>
        <v/>
      </c>
      <c r="I24" s="146" t="str">
        <f t="shared" ca="1" si="5"/>
        <v/>
      </c>
      <c r="J24" s="147" t="str">
        <f t="shared" ca="1" si="6"/>
        <v/>
      </c>
      <c r="K24" s="148" t="str">
        <f t="shared" ca="1" si="7"/>
        <v/>
      </c>
      <c r="L24" s="149" t="str">
        <f t="shared" ca="1" si="8"/>
        <v/>
      </c>
      <c r="M24" s="149" t="str">
        <f t="shared" ca="1" si="9"/>
        <v/>
      </c>
      <c r="N24" s="150" t="str">
        <f t="shared" ca="1" si="10"/>
        <v/>
      </c>
      <c r="O24" s="151" t="str">
        <f t="shared" ca="1" si="11"/>
        <v/>
      </c>
      <c r="P24" s="152"/>
      <c r="Q24" s="141"/>
    </row>
    <row r="25" spans="2:17" ht="22.5" customHeight="1">
      <c r="B25" s="142">
        <f t="shared" si="0"/>
        <v>22</v>
      </c>
      <c r="C25" s="143" t="str">
        <f ca="1">IF(O25="","",'様式第１号　総括表'!$E$11)</f>
        <v/>
      </c>
      <c r="D25" s="143" t="str">
        <f t="shared" ca="1" si="12"/>
        <v/>
      </c>
      <c r="E25" s="375" t="str">
        <f t="shared" ca="1" si="1"/>
        <v/>
      </c>
      <c r="F25" s="144" t="str">
        <f t="shared" ca="1" si="2"/>
        <v/>
      </c>
      <c r="G25" s="145" t="str">
        <f t="shared" ca="1" si="3"/>
        <v/>
      </c>
      <c r="H25" s="143" t="str">
        <f t="shared" ca="1" si="4"/>
        <v/>
      </c>
      <c r="I25" s="146" t="str">
        <f t="shared" ca="1" si="5"/>
        <v/>
      </c>
      <c r="J25" s="147" t="str">
        <f t="shared" ca="1" si="6"/>
        <v/>
      </c>
      <c r="K25" s="148" t="str">
        <f t="shared" ca="1" si="7"/>
        <v/>
      </c>
      <c r="L25" s="149" t="str">
        <f t="shared" ca="1" si="8"/>
        <v/>
      </c>
      <c r="M25" s="149" t="str">
        <f t="shared" ca="1" si="9"/>
        <v/>
      </c>
      <c r="N25" s="150" t="str">
        <f t="shared" ca="1" si="10"/>
        <v/>
      </c>
      <c r="O25" s="151" t="str">
        <f t="shared" ca="1" si="11"/>
        <v/>
      </c>
      <c r="P25" s="152"/>
      <c r="Q25" s="141"/>
    </row>
    <row r="26" spans="2:17" ht="22.5" customHeight="1">
      <c r="B26" s="142">
        <f t="shared" si="0"/>
        <v>23</v>
      </c>
      <c r="C26" s="143" t="str">
        <f ca="1">IF(O26="","",'様式第１号　総括表'!$E$11)</f>
        <v/>
      </c>
      <c r="D26" s="143" t="str">
        <f t="shared" ca="1" si="12"/>
        <v/>
      </c>
      <c r="E26" s="375" t="str">
        <f t="shared" ca="1" si="1"/>
        <v/>
      </c>
      <c r="F26" s="144" t="str">
        <f t="shared" ca="1" si="2"/>
        <v/>
      </c>
      <c r="G26" s="145" t="str">
        <f t="shared" ca="1" si="3"/>
        <v/>
      </c>
      <c r="H26" s="143" t="str">
        <f t="shared" ca="1" si="4"/>
        <v/>
      </c>
      <c r="I26" s="146" t="str">
        <f t="shared" ca="1" si="5"/>
        <v/>
      </c>
      <c r="J26" s="147" t="str">
        <f t="shared" ca="1" si="6"/>
        <v/>
      </c>
      <c r="K26" s="148" t="str">
        <f t="shared" ca="1" si="7"/>
        <v/>
      </c>
      <c r="L26" s="149" t="str">
        <f t="shared" ca="1" si="8"/>
        <v/>
      </c>
      <c r="M26" s="149" t="str">
        <f t="shared" ca="1" si="9"/>
        <v/>
      </c>
      <c r="N26" s="150" t="str">
        <f t="shared" ca="1" si="10"/>
        <v/>
      </c>
      <c r="O26" s="151" t="str">
        <f t="shared" ca="1" si="11"/>
        <v/>
      </c>
      <c r="P26" s="152"/>
      <c r="Q26" s="141"/>
    </row>
    <row r="27" spans="2:17" ht="22.5" customHeight="1">
      <c r="B27" s="142">
        <f t="shared" si="0"/>
        <v>24</v>
      </c>
      <c r="C27" s="143" t="str">
        <f ca="1">IF(O27="","",'様式第１号　総括表'!$E$11)</f>
        <v/>
      </c>
      <c r="D27" s="143" t="str">
        <f t="shared" ca="1" si="12"/>
        <v/>
      </c>
      <c r="E27" s="375" t="str">
        <f t="shared" ca="1" si="1"/>
        <v/>
      </c>
      <c r="F27" s="144" t="str">
        <f t="shared" ca="1" si="2"/>
        <v/>
      </c>
      <c r="G27" s="145" t="str">
        <f t="shared" ca="1" si="3"/>
        <v/>
      </c>
      <c r="H27" s="143" t="str">
        <f t="shared" ca="1" si="4"/>
        <v/>
      </c>
      <c r="I27" s="146" t="str">
        <f t="shared" ca="1" si="5"/>
        <v/>
      </c>
      <c r="J27" s="147" t="str">
        <f t="shared" ca="1" si="6"/>
        <v/>
      </c>
      <c r="K27" s="148" t="str">
        <f t="shared" ca="1" si="7"/>
        <v/>
      </c>
      <c r="L27" s="149" t="str">
        <f t="shared" ca="1" si="8"/>
        <v/>
      </c>
      <c r="M27" s="149" t="str">
        <f t="shared" ca="1" si="9"/>
        <v/>
      </c>
      <c r="N27" s="150" t="str">
        <f t="shared" ca="1" si="10"/>
        <v/>
      </c>
      <c r="O27" s="151" t="str">
        <f t="shared" ca="1" si="11"/>
        <v/>
      </c>
      <c r="P27" s="152"/>
      <c r="Q27" s="141"/>
    </row>
    <row r="28" spans="2:17" ht="22.5" customHeight="1">
      <c r="B28" s="142">
        <f t="shared" si="0"/>
        <v>25</v>
      </c>
      <c r="C28" s="143" t="str">
        <f ca="1">IF(O28="","",'様式第１号　総括表'!$E$11)</f>
        <v/>
      </c>
      <c r="D28" s="143" t="str">
        <f t="shared" ca="1" si="12"/>
        <v/>
      </c>
      <c r="E28" s="375" t="str">
        <f t="shared" ca="1" si="1"/>
        <v/>
      </c>
      <c r="F28" s="144" t="str">
        <f t="shared" ca="1" si="2"/>
        <v/>
      </c>
      <c r="G28" s="145" t="str">
        <f t="shared" ca="1" si="3"/>
        <v/>
      </c>
      <c r="H28" s="143" t="str">
        <f t="shared" ca="1" si="4"/>
        <v/>
      </c>
      <c r="I28" s="146" t="str">
        <f t="shared" ca="1" si="5"/>
        <v/>
      </c>
      <c r="J28" s="147" t="str">
        <f t="shared" ca="1" si="6"/>
        <v/>
      </c>
      <c r="K28" s="148" t="str">
        <f t="shared" ca="1" si="7"/>
        <v/>
      </c>
      <c r="L28" s="149" t="str">
        <f t="shared" ca="1" si="8"/>
        <v/>
      </c>
      <c r="M28" s="149" t="str">
        <f t="shared" ca="1" si="9"/>
        <v/>
      </c>
      <c r="N28" s="150" t="str">
        <f t="shared" ca="1" si="10"/>
        <v/>
      </c>
      <c r="O28" s="151" t="str">
        <f t="shared" ca="1" si="11"/>
        <v/>
      </c>
      <c r="P28" s="152"/>
      <c r="Q28" s="141"/>
    </row>
    <row r="29" spans="2:17" ht="22.5" customHeight="1">
      <c r="B29" s="142">
        <f t="shared" si="0"/>
        <v>26</v>
      </c>
      <c r="C29" s="143" t="str">
        <f ca="1">IF(O29="","",'様式第１号　総括表'!$E$11)</f>
        <v/>
      </c>
      <c r="D29" s="143" t="str">
        <f t="shared" ca="1" si="12"/>
        <v/>
      </c>
      <c r="E29" s="375" t="str">
        <f t="shared" ca="1" si="1"/>
        <v/>
      </c>
      <c r="F29" s="144" t="str">
        <f t="shared" ca="1" si="2"/>
        <v/>
      </c>
      <c r="G29" s="145" t="str">
        <f t="shared" ca="1" si="3"/>
        <v/>
      </c>
      <c r="H29" s="143" t="str">
        <f t="shared" ca="1" si="4"/>
        <v/>
      </c>
      <c r="I29" s="146" t="str">
        <f t="shared" ca="1" si="5"/>
        <v/>
      </c>
      <c r="J29" s="147" t="str">
        <f t="shared" ca="1" si="6"/>
        <v/>
      </c>
      <c r="K29" s="148" t="str">
        <f t="shared" ca="1" si="7"/>
        <v/>
      </c>
      <c r="L29" s="149" t="str">
        <f t="shared" ca="1" si="8"/>
        <v/>
      </c>
      <c r="M29" s="149" t="str">
        <f t="shared" ca="1" si="9"/>
        <v/>
      </c>
      <c r="N29" s="150" t="str">
        <f t="shared" ca="1" si="10"/>
        <v/>
      </c>
      <c r="O29" s="151" t="str">
        <f t="shared" ca="1" si="11"/>
        <v/>
      </c>
      <c r="P29" s="152"/>
      <c r="Q29" s="141"/>
    </row>
    <row r="30" spans="2:17" ht="22.5" customHeight="1">
      <c r="B30" s="142">
        <f t="shared" si="0"/>
        <v>27</v>
      </c>
      <c r="C30" s="143" t="str">
        <f ca="1">IF(O30="","",'様式第１号　総括表'!$E$11)</f>
        <v/>
      </c>
      <c r="D30" s="143" t="str">
        <f t="shared" ca="1" si="12"/>
        <v/>
      </c>
      <c r="E30" s="375" t="str">
        <f t="shared" ca="1" si="1"/>
        <v/>
      </c>
      <c r="F30" s="144" t="str">
        <f t="shared" ca="1" si="2"/>
        <v/>
      </c>
      <c r="G30" s="145" t="str">
        <f t="shared" ca="1" si="3"/>
        <v/>
      </c>
      <c r="H30" s="143" t="str">
        <f t="shared" ca="1" si="4"/>
        <v/>
      </c>
      <c r="I30" s="146" t="str">
        <f t="shared" ca="1" si="5"/>
        <v/>
      </c>
      <c r="J30" s="147" t="str">
        <f t="shared" ca="1" si="6"/>
        <v/>
      </c>
      <c r="K30" s="148" t="str">
        <f t="shared" ca="1" si="7"/>
        <v/>
      </c>
      <c r="L30" s="149" t="str">
        <f t="shared" ca="1" si="8"/>
        <v/>
      </c>
      <c r="M30" s="149" t="str">
        <f t="shared" ca="1" si="9"/>
        <v/>
      </c>
      <c r="N30" s="150" t="str">
        <f t="shared" ca="1" si="10"/>
        <v/>
      </c>
      <c r="O30" s="151" t="str">
        <f t="shared" ca="1" si="11"/>
        <v/>
      </c>
      <c r="P30" s="152"/>
      <c r="Q30" s="141"/>
    </row>
    <row r="31" spans="2:17" ht="22.5" customHeight="1">
      <c r="B31" s="142">
        <f t="shared" si="0"/>
        <v>28</v>
      </c>
      <c r="C31" s="143" t="str">
        <f ca="1">IF(O31="","",'様式第１号　総括表'!$E$11)</f>
        <v/>
      </c>
      <c r="D31" s="143" t="str">
        <f t="shared" ca="1" si="12"/>
        <v/>
      </c>
      <c r="E31" s="375" t="str">
        <f t="shared" ca="1" si="1"/>
        <v/>
      </c>
      <c r="F31" s="144" t="str">
        <f t="shared" ca="1" si="2"/>
        <v/>
      </c>
      <c r="G31" s="145" t="str">
        <f t="shared" ca="1" si="3"/>
        <v/>
      </c>
      <c r="H31" s="143" t="str">
        <f t="shared" ca="1" si="4"/>
        <v/>
      </c>
      <c r="I31" s="146" t="str">
        <f t="shared" ca="1" si="5"/>
        <v/>
      </c>
      <c r="J31" s="147" t="str">
        <f t="shared" ca="1" si="6"/>
        <v/>
      </c>
      <c r="K31" s="148" t="str">
        <f t="shared" ca="1" si="7"/>
        <v/>
      </c>
      <c r="L31" s="149" t="str">
        <f t="shared" ca="1" si="8"/>
        <v/>
      </c>
      <c r="M31" s="149" t="str">
        <f t="shared" ca="1" si="9"/>
        <v/>
      </c>
      <c r="N31" s="150" t="str">
        <f t="shared" ca="1" si="10"/>
        <v/>
      </c>
      <c r="O31" s="151" t="str">
        <f t="shared" ca="1" si="11"/>
        <v/>
      </c>
      <c r="P31" s="152"/>
      <c r="Q31" s="141"/>
    </row>
    <row r="32" spans="2:17" ht="22.5" customHeight="1">
      <c r="B32" s="142">
        <f t="shared" si="0"/>
        <v>29</v>
      </c>
      <c r="C32" s="143" t="str">
        <f ca="1">IF(O32="","",'様式第１号　総括表'!$E$11)</f>
        <v/>
      </c>
      <c r="D32" s="143" t="str">
        <f t="shared" ca="1" si="12"/>
        <v/>
      </c>
      <c r="E32" s="375" t="str">
        <f t="shared" ca="1" si="1"/>
        <v/>
      </c>
      <c r="F32" s="144" t="str">
        <f t="shared" ca="1" si="2"/>
        <v/>
      </c>
      <c r="G32" s="145" t="str">
        <f t="shared" ca="1" si="3"/>
        <v/>
      </c>
      <c r="H32" s="143" t="str">
        <f t="shared" ca="1" si="4"/>
        <v/>
      </c>
      <c r="I32" s="146" t="str">
        <f t="shared" ca="1" si="5"/>
        <v/>
      </c>
      <c r="J32" s="147" t="str">
        <f t="shared" ca="1" si="6"/>
        <v/>
      </c>
      <c r="K32" s="148" t="str">
        <f t="shared" ca="1" si="7"/>
        <v/>
      </c>
      <c r="L32" s="149" t="str">
        <f t="shared" ca="1" si="8"/>
        <v/>
      </c>
      <c r="M32" s="149" t="str">
        <f t="shared" ca="1" si="9"/>
        <v/>
      </c>
      <c r="N32" s="150" t="str">
        <f t="shared" ca="1" si="10"/>
        <v/>
      </c>
      <c r="O32" s="151" t="str">
        <f t="shared" ca="1" si="11"/>
        <v/>
      </c>
      <c r="P32" s="152"/>
      <c r="Q32" s="141"/>
    </row>
    <row r="33" spans="2:17" ht="22.5" customHeight="1">
      <c r="B33" s="142">
        <f t="shared" si="0"/>
        <v>30</v>
      </c>
      <c r="C33" s="143" t="str">
        <f ca="1">IF(O33="","",'様式第１号　総括表'!$E$11)</f>
        <v/>
      </c>
      <c r="D33" s="143" t="str">
        <f t="shared" ca="1" si="12"/>
        <v/>
      </c>
      <c r="E33" s="375" t="str">
        <f t="shared" ca="1" si="1"/>
        <v/>
      </c>
      <c r="F33" s="144" t="str">
        <f t="shared" ca="1" si="2"/>
        <v/>
      </c>
      <c r="G33" s="145" t="str">
        <f t="shared" ca="1" si="3"/>
        <v/>
      </c>
      <c r="H33" s="143" t="str">
        <f t="shared" ca="1" si="4"/>
        <v/>
      </c>
      <c r="I33" s="146" t="str">
        <f t="shared" ca="1" si="5"/>
        <v/>
      </c>
      <c r="J33" s="147" t="str">
        <f t="shared" ca="1" si="6"/>
        <v/>
      </c>
      <c r="K33" s="148" t="str">
        <f t="shared" ca="1" si="7"/>
        <v/>
      </c>
      <c r="L33" s="149" t="str">
        <f t="shared" ca="1" si="8"/>
        <v/>
      </c>
      <c r="M33" s="149" t="str">
        <f t="shared" ca="1" si="9"/>
        <v/>
      </c>
      <c r="N33" s="150" t="str">
        <f t="shared" ca="1" si="10"/>
        <v/>
      </c>
      <c r="O33" s="151" t="str">
        <f t="shared" ca="1" si="11"/>
        <v/>
      </c>
      <c r="P33" s="152"/>
      <c r="Q33" s="141"/>
    </row>
    <row r="34" spans="2:17" ht="22.5" customHeight="1">
      <c r="B34" s="142">
        <f t="shared" si="0"/>
        <v>31</v>
      </c>
      <c r="C34" s="143" t="str">
        <f ca="1">IF(O34="","",'様式第１号　総括表'!$E$11)</f>
        <v/>
      </c>
      <c r="D34" s="143" t="str">
        <f t="shared" ca="1" si="12"/>
        <v/>
      </c>
      <c r="E34" s="375" t="str">
        <f t="shared" ca="1" si="1"/>
        <v/>
      </c>
      <c r="F34" s="144" t="str">
        <f t="shared" ca="1" si="2"/>
        <v/>
      </c>
      <c r="G34" s="145" t="str">
        <f t="shared" ca="1" si="3"/>
        <v/>
      </c>
      <c r="H34" s="143" t="str">
        <f t="shared" ca="1" si="4"/>
        <v/>
      </c>
      <c r="I34" s="146" t="str">
        <f t="shared" ca="1" si="5"/>
        <v/>
      </c>
      <c r="J34" s="147" t="str">
        <f t="shared" ca="1" si="6"/>
        <v/>
      </c>
      <c r="K34" s="148" t="str">
        <f t="shared" ca="1" si="7"/>
        <v/>
      </c>
      <c r="L34" s="149" t="str">
        <f t="shared" ca="1" si="8"/>
        <v/>
      </c>
      <c r="M34" s="149" t="str">
        <f t="shared" ca="1" si="9"/>
        <v/>
      </c>
      <c r="N34" s="150" t="str">
        <f t="shared" ca="1" si="10"/>
        <v/>
      </c>
      <c r="O34" s="151" t="str">
        <f t="shared" ca="1" si="11"/>
        <v/>
      </c>
      <c r="P34" s="152"/>
      <c r="Q34" s="141"/>
    </row>
    <row r="35" spans="2:17" ht="22.5" customHeight="1">
      <c r="B35" s="142">
        <f t="shared" si="0"/>
        <v>32</v>
      </c>
      <c r="C35" s="143" t="str">
        <f ca="1">IF(O35="","",'様式第１号　総括表'!$E$11)</f>
        <v/>
      </c>
      <c r="D35" s="143" t="str">
        <f t="shared" ca="1" si="12"/>
        <v/>
      </c>
      <c r="E35" s="375" t="str">
        <f t="shared" ca="1" si="1"/>
        <v/>
      </c>
      <c r="F35" s="144" t="str">
        <f t="shared" ca="1" si="2"/>
        <v/>
      </c>
      <c r="G35" s="145" t="str">
        <f t="shared" ca="1" si="3"/>
        <v/>
      </c>
      <c r="H35" s="143" t="str">
        <f t="shared" ca="1" si="4"/>
        <v/>
      </c>
      <c r="I35" s="146" t="str">
        <f t="shared" ca="1" si="5"/>
        <v/>
      </c>
      <c r="J35" s="147" t="str">
        <f t="shared" ca="1" si="6"/>
        <v/>
      </c>
      <c r="K35" s="148" t="str">
        <f t="shared" ca="1" si="7"/>
        <v/>
      </c>
      <c r="L35" s="149" t="str">
        <f t="shared" ca="1" si="8"/>
        <v/>
      </c>
      <c r="M35" s="149" t="str">
        <f t="shared" ca="1" si="9"/>
        <v/>
      </c>
      <c r="N35" s="150" t="str">
        <f t="shared" ca="1" si="10"/>
        <v/>
      </c>
      <c r="O35" s="151" t="str">
        <f t="shared" ca="1" si="11"/>
        <v/>
      </c>
      <c r="P35" s="152"/>
      <c r="Q35" s="141"/>
    </row>
    <row r="36" spans="2:17" ht="22.5" customHeight="1">
      <c r="B36" s="142">
        <f t="shared" si="0"/>
        <v>33</v>
      </c>
      <c r="C36" s="143" t="str">
        <f ca="1">IF(O36="","",'様式第１号　総括表'!$E$11)</f>
        <v/>
      </c>
      <c r="D36" s="143" t="str">
        <f t="shared" ca="1" si="12"/>
        <v/>
      </c>
      <c r="E36" s="375" t="str">
        <f t="shared" ca="1" si="1"/>
        <v/>
      </c>
      <c r="F36" s="144" t="str">
        <f t="shared" ca="1" si="2"/>
        <v/>
      </c>
      <c r="G36" s="145" t="str">
        <f t="shared" ca="1" si="3"/>
        <v/>
      </c>
      <c r="H36" s="143" t="str">
        <f t="shared" ca="1" si="4"/>
        <v/>
      </c>
      <c r="I36" s="146" t="str">
        <f t="shared" ca="1" si="5"/>
        <v/>
      </c>
      <c r="J36" s="147" t="str">
        <f t="shared" ca="1" si="6"/>
        <v/>
      </c>
      <c r="K36" s="148" t="str">
        <f t="shared" ca="1" si="7"/>
        <v/>
      </c>
      <c r="L36" s="149" t="str">
        <f t="shared" ca="1" si="8"/>
        <v/>
      </c>
      <c r="M36" s="149" t="str">
        <f t="shared" ca="1" si="9"/>
        <v/>
      </c>
      <c r="N36" s="150" t="str">
        <f t="shared" ca="1" si="10"/>
        <v/>
      </c>
      <c r="O36" s="151" t="str">
        <f t="shared" ca="1" si="11"/>
        <v/>
      </c>
      <c r="P36" s="152"/>
      <c r="Q36" s="141"/>
    </row>
    <row r="37" spans="2:17" ht="22.5" customHeight="1">
      <c r="B37" s="142">
        <f t="shared" si="0"/>
        <v>34</v>
      </c>
      <c r="C37" s="143" t="str">
        <f ca="1">IF(O37="","",'様式第１号　総括表'!$E$11)</f>
        <v/>
      </c>
      <c r="D37" s="143" t="str">
        <f t="shared" ca="1" si="12"/>
        <v/>
      </c>
      <c r="E37" s="375" t="str">
        <f t="shared" ca="1" si="1"/>
        <v/>
      </c>
      <c r="F37" s="144" t="str">
        <f t="shared" ca="1" si="2"/>
        <v/>
      </c>
      <c r="G37" s="145" t="str">
        <f t="shared" ca="1" si="3"/>
        <v/>
      </c>
      <c r="H37" s="143" t="str">
        <f t="shared" ca="1" si="4"/>
        <v/>
      </c>
      <c r="I37" s="146" t="str">
        <f t="shared" ca="1" si="5"/>
        <v/>
      </c>
      <c r="J37" s="147" t="str">
        <f t="shared" ca="1" si="6"/>
        <v/>
      </c>
      <c r="K37" s="148" t="str">
        <f t="shared" ca="1" si="7"/>
        <v/>
      </c>
      <c r="L37" s="149" t="str">
        <f t="shared" ca="1" si="8"/>
        <v/>
      </c>
      <c r="M37" s="149" t="str">
        <f t="shared" ca="1" si="9"/>
        <v/>
      </c>
      <c r="N37" s="150" t="str">
        <f t="shared" ca="1" si="10"/>
        <v/>
      </c>
      <c r="O37" s="151" t="str">
        <f t="shared" ca="1" si="11"/>
        <v/>
      </c>
      <c r="P37" s="152"/>
      <c r="Q37" s="141"/>
    </row>
    <row r="38" spans="2:17" ht="22.5" customHeight="1">
      <c r="B38" s="142">
        <f t="shared" si="0"/>
        <v>35</v>
      </c>
      <c r="C38" s="143" t="str">
        <f ca="1">IF(O38="","",'様式第１号　総括表'!$E$11)</f>
        <v/>
      </c>
      <c r="D38" s="143" t="str">
        <f t="shared" ca="1" si="12"/>
        <v/>
      </c>
      <c r="E38" s="375" t="str">
        <f t="shared" ca="1" si="1"/>
        <v/>
      </c>
      <c r="F38" s="144" t="str">
        <f t="shared" ca="1" si="2"/>
        <v/>
      </c>
      <c r="G38" s="145" t="str">
        <f t="shared" ca="1" si="3"/>
        <v/>
      </c>
      <c r="H38" s="143" t="str">
        <f t="shared" ca="1" si="4"/>
        <v/>
      </c>
      <c r="I38" s="146" t="str">
        <f t="shared" ca="1" si="5"/>
        <v/>
      </c>
      <c r="J38" s="147" t="str">
        <f t="shared" ca="1" si="6"/>
        <v/>
      </c>
      <c r="K38" s="148" t="str">
        <f t="shared" ca="1" si="7"/>
        <v/>
      </c>
      <c r="L38" s="149" t="str">
        <f t="shared" ca="1" si="8"/>
        <v/>
      </c>
      <c r="M38" s="149" t="str">
        <f t="shared" ca="1" si="9"/>
        <v/>
      </c>
      <c r="N38" s="150" t="str">
        <f t="shared" ca="1" si="10"/>
        <v/>
      </c>
      <c r="O38" s="151" t="str">
        <f t="shared" ca="1" si="11"/>
        <v/>
      </c>
      <c r="P38" s="152"/>
      <c r="Q38" s="141"/>
    </row>
    <row r="39" spans="2:17" ht="22.5" customHeight="1">
      <c r="B39" s="142">
        <f t="shared" si="0"/>
        <v>36</v>
      </c>
      <c r="C39" s="143" t="str">
        <f ca="1">IF(O39="","",'様式第１号　総括表'!$E$11)</f>
        <v/>
      </c>
      <c r="D39" s="143" t="str">
        <f t="shared" ca="1" si="12"/>
        <v/>
      </c>
      <c r="E39" s="375" t="str">
        <f t="shared" ca="1" si="1"/>
        <v/>
      </c>
      <c r="F39" s="144" t="str">
        <f t="shared" ca="1" si="2"/>
        <v/>
      </c>
      <c r="G39" s="145" t="str">
        <f t="shared" ca="1" si="3"/>
        <v/>
      </c>
      <c r="H39" s="143" t="str">
        <f t="shared" ca="1" si="4"/>
        <v/>
      </c>
      <c r="I39" s="146" t="str">
        <f t="shared" ca="1" si="5"/>
        <v/>
      </c>
      <c r="J39" s="147" t="str">
        <f t="shared" ca="1" si="6"/>
        <v/>
      </c>
      <c r="K39" s="148" t="str">
        <f t="shared" ca="1" si="7"/>
        <v/>
      </c>
      <c r="L39" s="149" t="str">
        <f t="shared" ca="1" si="8"/>
        <v/>
      </c>
      <c r="M39" s="149" t="str">
        <f t="shared" ca="1" si="9"/>
        <v/>
      </c>
      <c r="N39" s="150" t="str">
        <f t="shared" ca="1" si="10"/>
        <v/>
      </c>
      <c r="O39" s="151" t="str">
        <f t="shared" ca="1" si="11"/>
        <v/>
      </c>
      <c r="P39" s="152"/>
      <c r="Q39" s="141"/>
    </row>
    <row r="40" spans="2:17" ht="22.5" customHeight="1">
      <c r="B40" s="142">
        <f t="shared" si="0"/>
        <v>37</v>
      </c>
      <c r="C40" s="143" t="str">
        <f ca="1">IF(O40="","",'様式第１号　総括表'!$E$11)</f>
        <v/>
      </c>
      <c r="D40" s="143" t="str">
        <f t="shared" ca="1" si="12"/>
        <v/>
      </c>
      <c r="E40" s="375" t="str">
        <f t="shared" ca="1" si="1"/>
        <v/>
      </c>
      <c r="F40" s="144" t="str">
        <f t="shared" ca="1" si="2"/>
        <v/>
      </c>
      <c r="G40" s="145" t="str">
        <f t="shared" ca="1" si="3"/>
        <v/>
      </c>
      <c r="H40" s="143" t="str">
        <f t="shared" ca="1" si="4"/>
        <v/>
      </c>
      <c r="I40" s="146" t="str">
        <f t="shared" ca="1" si="5"/>
        <v/>
      </c>
      <c r="J40" s="147" t="str">
        <f t="shared" ca="1" si="6"/>
        <v/>
      </c>
      <c r="K40" s="148" t="str">
        <f t="shared" ca="1" si="7"/>
        <v/>
      </c>
      <c r="L40" s="149" t="str">
        <f t="shared" ca="1" si="8"/>
        <v/>
      </c>
      <c r="M40" s="149" t="str">
        <f t="shared" ca="1" si="9"/>
        <v/>
      </c>
      <c r="N40" s="150" t="str">
        <f t="shared" ca="1" si="10"/>
        <v/>
      </c>
      <c r="O40" s="151" t="str">
        <f t="shared" ca="1" si="11"/>
        <v/>
      </c>
      <c r="P40" s="152"/>
      <c r="Q40" s="141"/>
    </row>
    <row r="41" spans="2:17" ht="22.5" customHeight="1">
      <c r="B41" s="142">
        <f t="shared" si="0"/>
        <v>38</v>
      </c>
      <c r="C41" s="143" t="str">
        <f ca="1">IF(O41="","",'様式第１号　総括表'!$E$11)</f>
        <v/>
      </c>
      <c r="D41" s="143" t="str">
        <f t="shared" ca="1" si="12"/>
        <v/>
      </c>
      <c r="E41" s="375" t="str">
        <f t="shared" ca="1" si="1"/>
        <v/>
      </c>
      <c r="F41" s="144" t="str">
        <f t="shared" ca="1" si="2"/>
        <v/>
      </c>
      <c r="G41" s="145" t="str">
        <f t="shared" ca="1" si="3"/>
        <v/>
      </c>
      <c r="H41" s="143" t="str">
        <f t="shared" ca="1" si="4"/>
        <v/>
      </c>
      <c r="I41" s="146" t="str">
        <f t="shared" ca="1" si="5"/>
        <v/>
      </c>
      <c r="J41" s="147" t="str">
        <f t="shared" ca="1" si="6"/>
        <v/>
      </c>
      <c r="K41" s="148" t="str">
        <f t="shared" ca="1" si="7"/>
        <v/>
      </c>
      <c r="L41" s="149" t="str">
        <f t="shared" ca="1" si="8"/>
        <v/>
      </c>
      <c r="M41" s="149" t="str">
        <f t="shared" ca="1" si="9"/>
        <v/>
      </c>
      <c r="N41" s="150" t="str">
        <f t="shared" ca="1" si="10"/>
        <v/>
      </c>
      <c r="O41" s="151" t="str">
        <f t="shared" ca="1" si="11"/>
        <v/>
      </c>
      <c r="P41" s="152"/>
      <c r="Q41" s="141"/>
    </row>
    <row r="42" spans="2:17" ht="22.5" customHeight="1">
      <c r="B42" s="142">
        <f t="shared" si="0"/>
        <v>39</v>
      </c>
      <c r="C42" s="143" t="str">
        <f ca="1">IF(O42="","",'様式第１号　総括表'!$E$11)</f>
        <v/>
      </c>
      <c r="D42" s="143" t="str">
        <f t="shared" ca="1" si="12"/>
        <v/>
      </c>
      <c r="E42" s="375" t="str">
        <f t="shared" ca="1" si="1"/>
        <v/>
      </c>
      <c r="F42" s="144" t="str">
        <f t="shared" ca="1" si="2"/>
        <v/>
      </c>
      <c r="G42" s="145" t="str">
        <f t="shared" ca="1" si="3"/>
        <v/>
      </c>
      <c r="H42" s="143" t="str">
        <f t="shared" ca="1" si="4"/>
        <v/>
      </c>
      <c r="I42" s="146" t="str">
        <f t="shared" ca="1" si="5"/>
        <v/>
      </c>
      <c r="J42" s="147" t="str">
        <f t="shared" ca="1" si="6"/>
        <v/>
      </c>
      <c r="K42" s="148" t="str">
        <f t="shared" ca="1" si="7"/>
        <v/>
      </c>
      <c r="L42" s="149" t="str">
        <f t="shared" ca="1" si="8"/>
        <v/>
      </c>
      <c r="M42" s="149" t="str">
        <f t="shared" ca="1" si="9"/>
        <v/>
      </c>
      <c r="N42" s="150" t="str">
        <f t="shared" ca="1" si="10"/>
        <v/>
      </c>
      <c r="O42" s="151" t="str">
        <f t="shared" ca="1" si="11"/>
        <v/>
      </c>
      <c r="P42" s="152"/>
      <c r="Q42" s="141"/>
    </row>
    <row r="43" spans="2:17" ht="22.5" customHeight="1">
      <c r="B43" s="142">
        <f t="shared" si="0"/>
        <v>40</v>
      </c>
      <c r="C43" s="143" t="str">
        <f ca="1">IF(O43="","",'様式第１号　総括表'!$E$11)</f>
        <v/>
      </c>
      <c r="D43" s="143" t="str">
        <f t="shared" ca="1" si="12"/>
        <v/>
      </c>
      <c r="E43" s="375" t="str">
        <f t="shared" ca="1" si="1"/>
        <v/>
      </c>
      <c r="F43" s="144" t="str">
        <f t="shared" ca="1" si="2"/>
        <v/>
      </c>
      <c r="G43" s="145" t="str">
        <f t="shared" ca="1" si="3"/>
        <v/>
      </c>
      <c r="H43" s="143" t="str">
        <f t="shared" ca="1" si="4"/>
        <v/>
      </c>
      <c r="I43" s="146" t="str">
        <f t="shared" ca="1" si="5"/>
        <v/>
      </c>
      <c r="J43" s="147" t="str">
        <f t="shared" ca="1" si="6"/>
        <v/>
      </c>
      <c r="K43" s="148" t="str">
        <f t="shared" ca="1" si="7"/>
        <v/>
      </c>
      <c r="L43" s="149" t="str">
        <f t="shared" ca="1" si="8"/>
        <v/>
      </c>
      <c r="M43" s="149" t="str">
        <f t="shared" ca="1" si="9"/>
        <v/>
      </c>
      <c r="N43" s="150" t="str">
        <f t="shared" ca="1" si="10"/>
        <v/>
      </c>
      <c r="O43" s="151" t="str">
        <f t="shared" ca="1" si="11"/>
        <v/>
      </c>
      <c r="P43" s="152"/>
      <c r="Q43" s="141"/>
    </row>
    <row r="44" spans="2:17" ht="22.5" customHeight="1">
      <c r="B44" s="142">
        <f t="shared" si="0"/>
        <v>41</v>
      </c>
      <c r="C44" s="143" t="str">
        <f ca="1">IF(O44="","",'様式第１号　総括表'!$E$11)</f>
        <v/>
      </c>
      <c r="D44" s="143" t="str">
        <f t="shared" ca="1" si="12"/>
        <v/>
      </c>
      <c r="E44" s="375" t="str">
        <f t="shared" ca="1" si="1"/>
        <v/>
      </c>
      <c r="F44" s="144" t="str">
        <f t="shared" ca="1" si="2"/>
        <v/>
      </c>
      <c r="G44" s="145" t="str">
        <f t="shared" ca="1" si="3"/>
        <v/>
      </c>
      <c r="H44" s="143" t="str">
        <f t="shared" ca="1" si="4"/>
        <v/>
      </c>
      <c r="I44" s="146" t="str">
        <f t="shared" ca="1" si="5"/>
        <v/>
      </c>
      <c r="J44" s="147" t="str">
        <f t="shared" ca="1" si="6"/>
        <v/>
      </c>
      <c r="K44" s="148" t="str">
        <f t="shared" ca="1" si="7"/>
        <v/>
      </c>
      <c r="L44" s="149" t="str">
        <f t="shared" ca="1" si="8"/>
        <v/>
      </c>
      <c r="M44" s="149" t="str">
        <f t="shared" ca="1" si="9"/>
        <v/>
      </c>
      <c r="N44" s="150" t="str">
        <f t="shared" ca="1" si="10"/>
        <v/>
      </c>
      <c r="O44" s="151" t="str">
        <f t="shared" ca="1" si="11"/>
        <v/>
      </c>
      <c r="P44" s="152"/>
      <c r="Q44" s="141"/>
    </row>
    <row r="45" spans="2:17" ht="22.5" customHeight="1">
      <c r="B45" s="142">
        <f t="shared" si="0"/>
        <v>42</v>
      </c>
      <c r="C45" s="143" t="str">
        <f ca="1">IF(O45="","",'様式第１号　総括表'!$E$11)</f>
        <v/>
      </c>
      <c r="D45" s="143" t="str">
        <f t="shared" ca="1" si="12"/>
        <v/>
      </c>
      <c r="E45" s="375" t="str">
        <f t="shared" ca="1" si="1"/>
        <v/>
      </c>
      <c r="F45" s="144" t="str">
        <f t="shared" ca="1" si="2"/>
        <v/>
      </c>
      <c r="G45" s="145" t="str">
        <f t="shared" ca="1" si="3"/>
        <v/>
      </c>
      <c r="H45" s="143" t="str">
        <f t="shared" ca="1" si="4"/>
        <v/>
      </c>
      <c r="I45" s="146" t="str">
        <f t="shared" ca="1" si="5"/>
        <v/>
      </c>
      <c r="J45" s="147" t="str">
        <f t="shared" ca="1" si="6"/>
        <v/>
      </c>
      <c r="K45" s="148" t="str">
        <f t="shared" ca="1" si="7"/>
        <v/>
      </c>
      <c r="L45" s="149" t="str">
        <f t="shared" ca="1" si="8"/>
        <v/>
      </c>
      <c r="M45" s="149" t="str">
        <f t="shared" ca="1" si="9"/>
        <v/>
      </c>
      <c r="N45" s="150" t="str">
        <f t="shared" ca="1" si="10"/>
        <v/>
      </c>
      <c r="O45" s="151" t="str">
        <f t="shared" ca="1" si="11"/>
        <v/>
      </c>
      <c r="P45" s="152"/>
      <c r="Q45" s="141"/>
    </row>
    <row r="46" spans="2:17" ht="22.5" customHeight="1">
      <c r="B46" s="142">
        <f t="shared" si="0"/>
        <v>43</v>
      </c>
      <c r="C46" s="143" t="str">
        <f ca="1">IF(O46="","",'様式第１号　総括表'!$E$11)</f>
        <v/>
      </c>
      <c r="D46" s="143" t="str">
        <f t="shared" ca="1" si="12"/>
        <v/>
      </c>
      <c r="E46" s="375" t="str">
        <f t="shared" ca="1" si="1"/>
        <v/>
      </c>
      <c r="F46" s="144" t="str">
        <f t="shared" ca="1" si="2"/>
        <v/>
      </c>
      <c r="G46" s="145" t="str">
        <f t="shared" ca="1" si="3"/>
        <v/>
      </c>
      <c r="H46" s="143" t="str">
        <f t="shared" ca="1" si="4"/>
        <v/>
      </c>
      <c r="I46" s="146" t="str">
        <f t="shared" ca="1" si="5"/>
        <v/>
      </c>
      <c r="J46" s="147" t="str">
        <f t="shared" ca="1" si="6"/>
        <v/>
      </c>
      <c r="K46" s="148" t="str">
        <f t="shared" ca="1" si="7"/>
        <v/>
      </c>
      <c r="L46" s="149" t="str">
        <f t="shared" ca="1" si="8"/>
        <v/>
      </c>
      <c r="M46" s="149" t="str">
        <f t="shared" ca="1" si="9"/>
        <v/>
      </c>
      <c r="N46" s="150" t="str">
        <f t="shared" ca="1" si="10"/>
        <v/>
      </c>
      <c r="O46" s="151" t="str">
        <f t="shared" ca="1" si="11"/>
        <v/>
      </c>
      <c r="P46" s="152"/>
      <c r="Q46" s="141"/>
    </row>
    <row r="47" spans="2:17" ht="22.5" customHeight="1">
      <c r="B47" s="142">
        <f t="shared" si="0"/>
        <v>44</v>
      </c>
      <c r="C47" s="143" t="str">
        <f ca="1">IF(O47="","",'様式第１号　総括表'!$E$11)</f>
        <v/>
      </c>
      <c r="D47" s="143" t="str">
        <f t="shared" ca="1" si="12"/>
        <v/>
      </c>
      <c r="E47" s="375" t="str">
        <f t="shared" ca="1" si="1"/>
        <v/>
      </c>
      <c r="F47" s="144" t="str">
        <f t="shared" ca="1" si="2"/>
        <v/>
      </c>
      <c r="G47" s="145" t="str">
        <f t="shared" ca="1" si="3"/>
        <v/>
      </c>
      <c r="H47" s="143" t="str">
        <f t="shared" ca="1" si="4"/>
        <v/>
      </c>
      <c r="I47" s="146" t="str">
        <f t="shared" ca="1" si="5"/>
        <v/>
      </c>
      <c r="J47" s="147" t="str">
        <f t="shared" ca="1" si="6"/>
        <v/>
      </c>
      <c r="K47" s="148" t="str">
        <f t="shared" ca="1" si="7"/>
        <v/>
      </c>
      <c r="L47" s="149" t="str">
        <f t="shared" ca="1" si="8"/>
        <v/>
      </c>
      <c r="M47" s="149" t="str">
        <f t="shared" ca="1" si="9"/>
        <v/>
      </c>
      <c r="N47" s="150" t="str">
        <f t="shared" ca="1" si="10"/>
        <v/>
      </c>
      <c r="O47" s="151" t="str">
        <f t="shared" ca="1" si="11"/>
        <v/>
      </c>
      <c r="P47" s="152"/>
      <c r="Q47" s="141"/>
    </row>
    <row r="48" spans="2:17" ht="22.5" customHeight="1">
      <c r="B48" s="142">
        <f t="shared" si="0"/>
        <v>45</v>
      </c>
      <c r="C48" s="143" t="str">
        <f ca="1">IF(O48="","",'様式第１号　総括表'!$E$11)</f>
        <v/>
      </c>
      <c r="D48" s="143" t="str">
        <f t="shared" ca="1" si="12"/>
        <v/>
      </c>
      <c r="E48" s="375" t="str">
        <f t="shared" ca="1" si="1"/>
        <v/>
      </c>
      <c r="F48" s="144" t="str">
        <f t="shared" ca="1" si="2"/>
        <v/>
      </c>
      <c r="G48" s="145" t="str">
        <f t="shared" ca="1" si="3"/>
        <v/>
      </c>
      <c r="H48" s="143" t="str">
        <f t="shared" ca="1" si="4"/>
        <v/>
      </c>
      <c r="I48" s="146" t="str">
        <f t="shared" ca="1" si="5"/>
        <v/>
      </c>
      <c r="J48" s="147" t="str">
        <f t="shared" ca="1" si="6"/>
        <v/>
      </c>
      <c r="K48" s="148" t="str">
        <f t="shared" ca="1" si="7"/>
        <v/>
      </c>
      <c r="L48" s="149" t="str">
        <f t="shared" ca="1" si="8"/>
        <v/>
      </c>
      <c r="M48" s="149" t="str">
        <f t="shared" ca="1" si="9"/>
        <v/>
      </c>
      <c r="N48" s="150" t="str">
        <f t="shared" ca="1" si="10"/>
        <v/>
      </c>
      <c r="O48" s="151" t="str">
        <f t="shared" ca="1" si="11"/>
        <v/>
      </c>
      <c r="P48" s="152"/>
      <c r="Q48" s="141"/>
    </row>
    <row r="49" spans="2:17" ht="22.5" customHeight="1">
      <c r="B49" s="142">
        <f t="shared" si="0"/>
        <v>46</v>
      </c>
      <c r="C49" s="143" t="str">
        <f ca="1">IF(O49="","",'様式第１号　総括表'!$E$11)</f>
        <v/>
      </c>
      <c r="D49" s="143" t="str">
        <f t="shared" ca="1" si="12"/>
        <v/>
      </c>
      <c r="E49" s="375" t="str">
        <f t="shared" ca="1" si="1"/>
        <v/>
      </c>
      <c r="F49" s="144" t="str">
        <f t="shared" ca="1" si="2"/>
        <v/>
      </c>
      <c r="G49" s="145" t="str">
        <f t="shared" ca="1" si="3"/>
        <v/>
      </c>
      <c r="H49" s="143" t="str">
        <f t="shared" ca="1" si="4"/>
        <v/>
      </c>
      <c r="I49" s="146" t="str">
        <f t="shared" ca="1" si="5"/>
        <v/>
      </c>
      <c r="J49" s="147" t="str">
        <f t="shared" ca="1" si="6"/>
        <v/>
      </c>
      <c r="K49" s="148" t="str">
        <f t="shared" ca="1" si="7"/>
        <v/>
      </c>
      <c r="L49" s="149" t="str">
        <f t="shared" ca="1" si="8"/>
        <v/>
      </c>
      <c r="M49" s="149" t="str">
        <f t="shared" ca="1" si="9"/>
        <v/>
      </c>
      <c r="N49" s="150" t="str">
        <f t="shared" ca="1" si="10"/>
        <v/>
      </c>
      <c r="O49" s="151" t="str">
        <f t="shared" ca="1" si="11"/>
        <v/>
      </c>
      <c r="P49" s="152"/>
      <c r="Q49" s="141"/>
    </row>
    <row r="50" spans="2:17" ht="22.5" customHeight="1">
      <c r="B50" s="142">
        <f t="shared" si="0"/>
        <v>47</v>
      </c>
      <c r="C50" s="143" t="str">
        <f ca="1">IF(O50="","",'様式第１号　総括表'!$E$11)</f>
        <v/>
      </c>
      <c r="D50" s="143" t="str">
        <f t="shared" ca="1" si="12"/>
        <v/>
      </c>
      <c r="E50" s="375" t="str">
        <f t="shared" ca="1" si="1"/>
        <v/>
      </c>
      <c r="F50" s="144" t="str">
        <f t="shared" ca="1" si="2"/>
        <v/>
      </c>
      <c r="G50" s="145" t="str">
        <f t="shared" ca="1" si="3"/>
        <v/>
      </c>
      <c r="H50" s="143" t="str">
        <f t="shared" ca="1" si="4"/>
        <v/>
      </c>
      <c r="I50" s="146" t="str">
        <f t="shared" ca="1" si="5"/>
        <v/>
      </c>
      <c r="J50" s="147" t="str">
        <f t="shared" ca="1" si="6"/>
        <v/>
      </c>
      <c r="K50" s="148" t="str">
        <f t="shared" ca="1" si="7"/>
        <v/>
      </c>
      <c r="L50" s="149" t="str">
        <f t="shared" ca="1" si="8"/>
        <v/>
      </c>
      <c r="M50" s="149" t="str">
        <f t="shared" ca="1" si="9"/>
        <v/>
      </c>
      <c r="N50" s="150" t="str">
        <f t="shared" ca="1" si="10"/>
        <v/>
      </c>
      <c r="O50" s="151" t="str">
        <f t="shared" ca="1" si="11"/>
        <v/>
      </c>
      <c r="P50" s="152"/>
      <c r="Q50" s="141"/>
    </row>
    <row r="51" spans="2:17" ht="22.5" customHeight="1">
      <c r="B51" s="142">
        <f t="shared" si="0"/>
        <v>48</v>
      </c>
      <c r="C51" s="143" t="str">
        <f ca="1">IF(O51="","",'様式第１号　総括表'!$E$11)</f>
        <v/>
      </c>
      <c r="D51" s="143" t="str">
        <f t="shared" ca="1" si="12"/>
        <v/>
      </c>
      <c r="E51" s="375" t="str">
        <f t="shared" ca="1" si="1"/>
        <v/>
      </c>
      <c r="F51" s="144" t="str">
        <f t="shared" ca="1" si="2"/>
        <v/>
      </c>
      <c r="G51" s="145" t="str">
        <f t="shared" ca="1" si="3"/>
        <v/>
      </c>
      <c r="H51" s="143" t="str">
        <f t="shared" ca="1" si="4"/>
        <v/>
      </c>
      <c r="I51" s="146" t="str">
        <f t="shared" ca="1" si="5"/>
        <v/>
      </c>
      <c r="J51" s="147" t="str">
        <f t="shared" ca="1" si="6"/>
        <v/>
      </c>
      <c r="K51" s="148" t="str">
        <f t="shared" ca="1" si="7"/>
        <v/>
      </c>
      <c r="L51" s="149" t="str">
        <f t="shared" ca="1" si="8"/>
        <v/>
      </c>
      <c r="M51" s="149" t="str">
        <f t="shared" ca="1" si="9"/>
        <v/>
      </c>
      <c r="N51" s="150" t="str">
        <f t="shared" ca="1" si="10"/>
        <v/>
      </c>
      <c r="O51" s="151" t="str">
        <f t="shared" ca="1" si="11"/>
        <v/>
      </c>
      <c r="P51" s="152"/>
      <c r="Q51" s="141"/>
    </row>
    <row r="52" spans="2:17" ht="22.5" customHeight="1">
      <c r="B52" s="142">
        <f t="shared" si="0"/>
        <v>49</v>
      </c>
      <c r="C52" s="143" t="str">
        <f ca="1">IF(O52="","",'様式第１号　総括表'!$E$11)</f>
        <v/>
      </c>
      <c r="D52" s="143" t="str">
        <f t="shared" ca="1" si="12"/>
        <v/>
      </c>
      <c r="E52" s="375" t="str">
        <f t="shared" ca="1" si="1"/>
        <v/>
      </c>
      <c r="F52" s="144" t="str">
        <f t="shared" ca="1" si="2"/>
        <v/>
      </c>
      <c r="G52" s="145" t="str">
        <f t="shared" ca="1" si="3"/>
        <v/>
      </c>
      <c r="H52" s="143" t="str">
        <f t="shared" ca="1" si="4"/>
        <v/>
      </c>
      <c r="I52" s="146" t="str">
        <f t="shared" ca="1" si="5"/>
        <v/>
      </c>
      <c r="J52" s="147" t="str">
        <f t="shared" ca="1" si="6"/>
        <v/>
      </c>
      <c r="K52" s="148" t="str">
        <f t="shared" ca="1" si="7"/>
        <v/>
      </c>
      <c r="L52" s="149" t="str">
        <f t="shared" ca="1" si="8"/>
        <v/>
      </c>
      <c r="M52" s="149" t="str">
        <f t="shared" ca="1" si="9"/>
        <v/>
      </c>
      <c r="N52" s="150" t="str">
        <f t="shared" ca="1" si="10"/>
        <v/>
      </c>
      <c r="O52" s="151" t="str">
        <f t="shared" ca="1" si="11"/>
        <v/>
      </c>
      <c r="P52" s="152"/>
      <c r="Q52" s="141"/>
    </row>
    <row r="53" spans="2:17" ht="22.5" customHeight="1">
      <c r="B53" s="142">
        <f t="shared" si="0"/>
        <v>50</v>
      </c>
      <c r="C53" s="143" t="str">
        <f ca="1">IF(O53="","",'様式第１号　総括表'!$E$11)</f>
        <v/>
      </c>
      <c r="D53" s="143" t="str">
        <f t="shared" ca="1" si="12"/>
        <v/>
      </c>
      <c r="E53" s="375" t="str">
        <f t="shared" ca="1" si="1"/>
        <v/>
      </c>
      <c r="F53" s="144" t="str">
        <f t="shared" ca="1" si="2"/>
        <v/>
      </c>
      <c r="G53" s="145" t="str">
        <f t="shared" ca="1" si="3"/>
        <v/>
      </c>
      <c r="H53" s="143" t="str">
        <f t="shared" ca="1" si="4"/>
        <v/>
      </c>
      <c r="I53" s="146" t="str">
        <f t="shared" ca="1" si="5"/>
        <v/>
      </c>
      <c r="J53" s="147" t="str">
        <f t="shared" ca="1" si="6"/>
        <v/>
      </c>
      <c r="K53" s="148" t="str">
        <f t="shared" ca="1" si="7"/>
        <v/>
      </c>
      <c r="L53" s="149" t="str">
        <f t="shared" ca="1" si="8"/>
        <v/>
      </c>
      <c r="M53" s="149" t="str">
        <f t="shared" ca="1" si="9"/>
        <v/>
      </c>
      <c r="N53" s="150" t="str">
        <f t="shared" ca="1" si="10"/>
        <v/>
      </c>
      <c r="O53" s="151" t="str">
        <f t="shared" ca="1" si="11"/>
        <v/>
      </c>
      <c r="P53" s="152"/>
      <c r="Q53" s="141"/>
    </row>
    <row r="54" spans="2:17" ht="22.5" customHeight="1">
      <c r="B54" s="142">
        <f t="shared" si="0"/>
        <v>51</v>
      </c>
      <c r="C54" s="143" t="str">
        <f ca="1">IF(O54="","",'様式第１号　総括表'!$E$11)</f>
        <v/>
      </c>
      <c r="D54" s="143" t="str">
        <f t="shared" ca="1" si="12"/>
        <v/>
      </c>
      <c r="E54" s="375" t="str">
        <f t="shared" ca="1" si="1"/>
        <v/>
      </c>
      <c r="F54" s="144" t="str">
        <f t="shared" ca="1" si="2"/>
        <v/>
      </c>
      <c r="G54" s="145" t="str">
        <f t="shared" ca="1" si="3"/>
        <v/>
      </c>
      <c r="H54" s="143" t="str">
        <f t="shared" ca="1" si="4"/>
        <v/>
      </c>
      <c r="I54" s="146" t="str">
        <f t="shared" ca="1" si="5"/>
        <v/>
      </c>
      <c r="J54" s="147" t="str">
        <f t="shared" ca="1" si="6"/>
        <v/>
      </c>
      <c r="K54" s="148" t="str">
        <f t="shared" ca="1" si="7"/>
        <v/>
      </c>
      <c r="L54" s="149" t="str">
        <f t="shared" ca="1" si="8"/>
        <v/>
      </c>
      <c r="M54" s="149" t="str">
        <f t="shared" ca="1" si="9"/>
        <v/>
      </c>
      <c r="N54" s="150" t="str">
        <f t="shared" ca="1" si="10"/>
        <v/>
      </c>
      <c r="O54" s="151" t="str">
        <f t="shared" ca="1" si="11"/>
        <v/>
      </c>
      <c r="P54" s="152"/>
      <c r="Q54" s="141"/>
    </row>
    <row r="55" spans="2:17" ht="22.5" customHeight="1">
      <c r="B55" s="142">
        <f t="shared" si="0"/>
        <v>52</v>
      </c>
      <c r="C55" s="143" t="str">
        <f ca="1">IF(O55="","",'様式第１号　総括表'!$E$11)</f>
        <v/>
      </c>
      <c r="D55" s="143" t="str">
        <f t="shared" ca="1" si="12"/>
        <v/>
      </c>
      <c r="E55" s="375" t="str">
        <f t="shared" ca="1" si="1"/>
        <v/>
      </c>
      <c r="F55" s="144" t="str">
        <f t="shared" ca="1" si="2"/>
        <v/>
      </c>
      <c r="G55" s="145" t="str">
        <f t="shared" ca="1" si="3"/>
        <v/>
      </c>
      <c r="H55" s="143" t="str">
        <f t="shared" ca="1" si="4"/>
        <v/>
      </c>
      <c r="I55" s="146" t="str">
        <f t="shared" ca="1" si="5"/>
        <v/>
      </c>
      <c r="J55" s="147" t="str">
        <f t="shared" ca="1" si="6"/>
        <v/>
      </c>
      <c r="K55" s="148" t="str">
        <f t="shared" ca="1" si="7"/>
        <v/>
      </c>
      <c r="L55" s="149" t="str">
        <f t="shared" ca="1" si="8"/>
        <v/>
      </c>
      <c r="M55" s="149" t="str">
        <f t="shared" ca="1" si="9"/>
        <v/>
      </c>
      <c r="N55" s="150" t="str">
        <f t="shared" ca="1" si="10"/>
        <v/>
      </c>
      <c r="O55" s="151" t="str">
        <f t="shared" ca="1" si="11"/>
        <v/>
      </c>
      <c r="P55" s="152"/>
      <c r="Q55" s="141"/>
    </row>
    <row r="56" spans="2:17" ht="22.5" customHeight="1">
      <c r="B56" s="142">
        <f t="shared" si="0"/>
        <v>53</v>
      </c>
      <c r="C56" s="143" t="str">
        <f ca="1">IF(O56="","",'様式第１号　総括表'!$E$11)</f>
        <v/>
      </c>
      <c r="D56" s="143" t="str">
        <f t="shared" ca="1" si="12"/>
        <v/>
      </c>
      <c r="E56" s="375" t="str">
        <f t="shared" ca="1" si="1"/>
        <v/>
      </c>
      <c r="F56" s="144" t="str">
        <f t="shared" ca="1" si="2"/>
        <v/>
      </c>
      <c r="G56" s="145" t="str">
        <f t="shared" ca="1" si="3"/>
        <v/>
      </c>
      <c r="H56" s="143" t="str">
        <f t="shared" ca="1" si="4"/>
        <v/>
      </c>
      <c r="I56" s="146" t="str">
        <f t="shared" ca="1" si="5"/>
        <v/>
      </c>
      <c r="J56" s="147" t="str">
        <f t="shared" ca="1" si="6"/>
        <v/>
      </c>
      <c r="K56" s="148" t="str">
        <f t="shared" ca="1" si="7"/>
        <v/>
      </c>
      <c r="L56" s="149" t="str">
        <f t="shared" ca="1" si="8"/>
        <v/>
      </c>
      <c r="M56" s="149" t="str">
        <f t="shared" ca="1" si="9"/>
        <v/>
      </c>
      <c r="N56" s="150" t="str">
        <f t="shared" ca="1" si="10"/>
        <v/>
      </c>
      <c r="O56" s="151" t="str">
        <f t="shared" ca="1" si="11"/>
        <v/>
      </c>
      <c r="P56" s="152"/>
      <c r="Q56" s="141"/>
    </row>
    <row r="57" spans="2:17" ht="22.5" customHeight="1">
      <c r="B57" s="142">
        <f t="shared" si="0"/>
        <v>54</v>
      </c>
      <c r="C57" s="143" t="str">
        <f ca="1">IF(O57="","",'様式第１号　総括表'!$E$11)</f>
        <v/>
      </c>
      <c r="D57" s="143" t="str">
        <f t="shared" ca="1" si="12"/>
        <v/>
      </c>
      <c r="E57" s="375" t="str">
        <f t="shared" ca="1" si="1"/>
        <v/>
      </c>
      <c r="F57" s="144" t="str">
        <f t="shared" ca="1" si="2"/>
        <v/>
      </c>
      <c r="G57" s="145" t="str">
        <f t="shared" ca="1" si="3"/>
        <v/>
      </c>
      <c r="H57" s="143" t="str">
        <f t="shared" ca="1" si="4"/>
        <v/>
      </c>
      <c r="I57" s="146" t="str">
        <f t="shared" ca="1" si="5"/>
        <v/>
      </c>
      <c r="J57" s="147" t="str">
        <f t="shared" ca="1" si="6"/>
        <v/>
      </c>
      <c r="K57" s="148" t="str">
        <f t="shared" ca="1" si="7"/>
        <v/>
      </c>
      <c r="L57" s="149" t="str">
        <f t="shared" ca="1" si="8"/>
        <v/>
      </c>
      <c r="M57" s="149" t="str">
        <f t="shared" ca="1" si="9"/>
        <v/>
      </c>
      <c r="N57" s="150" t="str">
        <f t="shared" ca="1" si="10"/>
        <v/>
      </c>
      <c r="O57" s="151" t="str">
        <f t="shared" ca="1" si="11"/>
        <v/>
      </c>
      <c r="P57" s="152"/>
      <c r="Q57" s="141"/>
    </row>
    <row r="58" spans="2:17" ht="22.5" customHeight="1">
      <c r="B58" s="142">
        <f t="shared" si="0"/>
        <v>55</v>
      </c>
      <c r="C58" s="143" t="str">
        <f ca="1">IF(O58="","",'様式第１号　総括表'!$E$11)</f>
        <v/>
      </c>
      <c r="D58" s="143" t="str">
        <f t="shared" ca="1" si="12"/>
        <v/>
      </c>
      <c r="E58" s="375" t="str">
        <f t="shared" ca="1" si="1"/>
        <v/>
      </c>
      <c r="F58" s="144" t="str">
        <f t="shared" ca="1" si="2"/>
        <v/>
      </c>
      <c r="G58" s="145" t="str">
        <f t="shared" ca="1" si="3"/>
        <v/>
      </c>
      <c r="H58" s="143" t="str">
        <f t="shared" ca="1" si="4"/>
        <v/>
      </c>
      <c r="I58" s="146" t="str">
        <f t="shared" ca="1" si="5"/>
        <v/>
      </c>
      <c r="J58" s="147" t="str">
        <f t="shared" ca="1" si="6"/>
        <v/>
      </c>
      <c r="K58" s="148" t="str">
        <f t="shared" ca="1" si="7"/>
        <v/>
      </c>
      <c r="L58" s="149" t="str">
        <f t="shared" ca="1" si="8"/>
        <v/>
      </c>
      <c r="M58" s="149" t="str">
        <f t="shared" ca="1" si="9"/>
        <v/>
      </c>
      <c r="N58" s="150" t="str">
        <f t="shared" ca="1" si="10"/>
        <v/>
      </c>
      <c r="O58" s="151" t="str">
        <f t="shared" ca="1" si="11"/>
        <v/>
      </c>
      <c r="P58" s="152"/>
      <c r="Q58" s="141"/>
    </row>
    <row r="59" spans="2:17" ht="22.5" customHeight="1">
      <c r="B59" s="142">
        <f t="shared" si="0"/>
        <v>56</v>
      </c>
      <c r="C59" s="143" t="str">
        <f ca="1">IF(O59="","",'様式第１号　総括表'!$E$11)</f>
        <v/>
      </c>
      <c r="D59" s="143" t="str">
        <f t="shared" ca="1" si="12"/>
        <v/>
      </c>
      <c r="E59" s="375" t="str">
        <f t="shared" ca="1" si="1"/>
        <v/>
      </c>
      <c r="F59" s="144" t="str">
        <f t="shared" ca="1" si="2"/>
        <v/>
      </c>
      <c r="G59" s="145" t="str">
        <f t="shared" ca="1" si="3"/>
        <v/>
      </c>
      <c r="H59" s="143" t="str">
        <f t="shared" ca="1" si="4"/>
        <v/>
      </c>
      <c r="I59" s="146" t="str">
        <f t="shared" ca="1" si="5"/>
        <v/>
      </c>
      <c r="J59" s="147" t="str">
        <f t="shared" ca="1" si="6"/>
        <v/>
      </c>
      <c r="K59" s="148" t="str">
        <f t="shared" ca="1" si="7"/>
        <v/>
      </c>
      <c r="L59" s="149" t="str">
        <f t="shared" ca="1" si="8"/>
        <v/>
      </c>
      <c r="M59" s="149" t="str">
        <f t="shared" ca="1" si="9"/>
        <v/>
      </c>
      <c r="N59" s="150" t="str">
        <f t="shared" ca="1" si="10"/>
        <v/>
      </c>
      <c r="O59" s="151" t="str">
        <f t="shared" ca="1" si="11"/>
        <v/>
      </c>
      <c r="P59" s="152"/>
      <c r="Q59" s="141"/>
    </row>
    <row r="60" spans="2:17" ht="22.5" customHeight="1">
      <c r="B60" s="142">
        <f t="shared" si="0"/>
        <v>57</v>
      </c>
      <c r="C60" s="143" t="str">
        <f ca="1">IF(O60="","",'様式第１号　総括表'!$E$11)</f>
        <v/>
      </c>
      <c r="D60" s="143" t="str">
        <f t="shared" ca="1" si="12"/>
        <v/>
      </c>
      <c r="E60" s="375" t="str">
        <f t="shared" ca="1" si="1"/>
        <v/>
      </c>
      <c r="F60" s="144" t="str">
        <f t="shared" ca="1" si="2"/>
        <v/>
      </c>
      <c r="G60" s="145" t="str">
        <f t="shared" ca="1" si="3"/>
        <v/>
      </c>
      <c r="H60" s="143" t="str">
        <f t="shared" ca="1" si="4"/>
        <v/>
      </c>
      <c r="I60" s="146" t="str">
        <f t="shared" ca="1" si="5"/>
        <v/>
      </c>
      <c r="J60" s="147" t="str">
        <f t="shared" ca="1" si="6"/>
        <v/>
      </c>
      <c r="K60" s="148" t="str">
        <f t="shared" ca="1" si="7"/>
        <v/>
      </c>
      <c r="L60" s="149" t="str">
        <f t="shared" ca="1" si="8"/>
        <v/>
      </c>
      <c r="M60" s="149" t="str">
        <f t="shared" ca="1" si="9"/>
        <v/>
      </c>
      <c r="N60" s="150" t="str">
        <f t="shared" ca="1" si="10"/>
        <v/>
      </c>
      <c r="O60" s="151" t="str">
        <f t="shared" ca="1" si="11"/>
        <v/>
      </c>
      <c r="P60" s="152"/>
      <c r="Q60" s="141"/>
    </row>
    <row r="61" spans="2:17" ht="22.5" customHeight="1">
      <c r="B61" s="142">
        <f t="shared" si="0"/>
        <v>58</v>
      </c>
      <c r="C61" s="143" t="str">
        <f ca="1">IF(O61="","",'様式第１号　総括表'!$E$11)</f>
        <v/>
      </c>
      <c r="D61" s="143" t="str">
        <f t="shared" ca="1" si="12"/>
        <v/>
      </c>
      <c r="E61" s="375" t="str">
        <f t="shared" ca="1" si="1"/>
        <v/>
      </c>
      <c r="F61" s="144" t="str">
        <f t="shared" ca="1" si="2"/>
        <v/>
      </c>
      <c r="G61" s="145" t="str">
        <f t="shared" ca="1" si="3"/>
        <v/>
      </c>
      <c r="H61" s="143" t="str">
        <f t="shared" ca="1" si="4"/>
        <v/>
      </c>
      <c r="I61" s="146" t="str">
        <f t="shared" ca="1" si="5"/>
        <v/>
      </c>
      <c r="J61" s="147" t="str">
        <f t="shared" ca="1" si="6"/>
        <v/>
      </c>
      <c r="K61" s="148" t="str">
        <f t="shared" ca="1" si="7"/>
        <v/>
      </c>
      <c r="L61" s="149" t="str">
        <f t="shared" ca="1" si="8"/>
        <v/>
      </c>
      <c r="M61" s="149" t="str">
        <f t="shared" ca="1" si="9"/>
        <v/>
      </c>
      <c r="N61" s="150" t="str">
        <f t="shared" ca="1" si="10"/>
        <v/>
      </c>
      <c r="O61" s="151" t="str">
        <f t="shared" ca="1" si="11"/>
        <v/>
      </c>
      <c r="P61" s="152"/>
      <c r="Q61" s="141"/>
    </row>
    <row r="62" spans="2:17" ht="22.5" customHeight="1">
      <c r="B62" s="142">
        <f t="shared" si="0"/>
        <v>59</v>
      </c>
      <c r="C62" s="143" t="str">
        <f ca="1">IF(O62="","",'様式第１号　総括表'!$E$11)</f>
        <v/>
      </c>
      <c r="D62" s="143" t="str">
        <f t="shared" ca="1" si="12"/>
        <v/>
      </c>
      <c r="E62" s="375" t="str">
        <f t="shared" ca="1" si="1"/>
        <v/>
      </c>
      <c r="F62" s="144" t="str">
        <f t="shared" ca="1" si="2"/>
        <v/>
      </c>
      <c r="G62" s="145" t="str">
        <f t="shared" ca="1" si="3"/>
        <v/>
      </c>
      <c r="H62" s="143" t="str">
        <f t="shared" ca="1" si="4"/>
        <v/>
      </c>
      <c r="I62" s="146" t="str">
        <f t="shared" ca="1" si="5"/>
        <v/>
      </c>
      <c r="J62" s="147" t="str">
        <f t="shared" ca="1" si="6"/>
        <v/>
      </c>
      <c r="K62" s="148" t="str">
        <f t="shared" ca="1" si="7"/>
        <v/>
      </c>
      <c r="L62" s="149" t="str">
        <f t="shared" ca="1" si="8"/>
        <v/>
      </c>
      <c r="M62" s="149" t="str">
        <f t="shared" ca="1" si="9"/>
        <v/>
      </c>
      <c r="N62" s="150" t="str">
        <f t="shared" ca="1" si="10"/>
        <v/>
      </c>
      <c r="O62" s="151" t="str">
        <f t="shared" ca="1" si="11"/>
        <v/>
      </c>
      <c r="P62" s="152"/>
      <c r="Q62" s="141"/>
    </row>
    <row r="63" spans="2:17" ht="22.5" customHeight="1">
      <c r="B63" s="142">
        <f t="shared" si="0"/>
        <v>60</v>
      </c>
      <c r="C63" s="143" t="str">
        <f ca="1">IF(O63="","",'様式第１号　総括表'!$E$11)</f>
        <v/>
      </c>
      <c r="D63" s="143" t="str">
        <f t="shared" ca="1" si="12"/>
        <v/>
      </c>
      <c r="E63" s="375" t="str">
        <f t="shared" ca="1" si="1"/>
        <v/>
      </c>
      <c r="F63" s="144" t="str">
        <f t="shared" ca="1" si="2"/>
        <v/>
      </c>
      <c r="G63" s="145" t="str">
        <f t="shared" ca="1" si="3"/>
        <v/>
      </c>
      <c r="H63" s="143" t="str">
        <f t="shared" ca="1" si="4"/>
        <v/>
      </c>
      <c r="I63" s="146" t="str">
        <f t="shared" ca="1" si="5"/>
        <v/>
      </c>
      <c r="J63" s="147" t="str">
        <f t="shared" ca="1" si="6"/>
        <v/>
      </c>
      <c r="K63" s="148" t="str">
        <f t="shared" ca="1" si="7"/>
        <v/>
      </c>
      <c r="L63" s="149" t="str">
        <f t="shared" ca="1" si="8"/>
        <v/>
      </c>
      <c r="M63" s="149" t="str">
        <f t="shared" ca="1" si="9"/>
        <v/>
      </c>
      <c r="N63" s="150" t="str">
        <f t="shared" ca="1" si="10"/>
        <v/>
      </c>
      <c r="O63" s="151" t="str">
        <f t="shared" ca="1" si="11"/>
        <v/>
      </c>
      <c r="P63" s="152"/>
      <c r="Q63" s="141"/>
    </row>
    <row r="64" spans="2:17" ht="22.5" customHeight="1">
      <c r="B64" s="142">
        <f t="shared" si="0"/>
        <v>61</v>
      </c>
      <c r="C64" s="143" t="str">
        <f ca="1">IF(O64="","",'様式第１号　総括表'!$E$11)</f>
        <v/>
      </c>
      <c r="D64" s="143" t="str">
        <f t="shared" ca="1" si="12"/>
        <v/>
      </c>
      <c r="E64" s="375" t="str">
        <f t="shared" ca="1" si="1"/>
        <v/>
      </c>
      <c r="F64" s="144" t="str">
        <f t="shared" ca="1" si="2"/>
        <v/>
      </c>
      <c r="G64" s="145" t="str">
        <f t="shared" ca="1" si="3"/>
        <v/>
      </c>
      <c r="H64" s="143" t="str">
        <f t="shared" ca="1" si="4"/>
        <v/>
      </c>
      <c r="I64" s="146" t="str">
        <f t="shared" ca="1" si="5"/>
        <v/>
      </c>
      <c r="J64" s="147" t="str">
        <f t="shared" ca="1" si="6"/>
        <v/>
      </c>
      <c r="K64" s="148" t="str">
        <f t="shared" ca="1" si="7"/>
        <v/>
      </c>
      <c r="L64" s="149" t="str">
        <f t="shared" ca="1" si="8"/>
        <v/>
      </c>
      <c r="M64" s="149" t="str">
        <f t="shared" ca="1" si="9"/>
        <v/>
      </c>
      <c r="N64" s="150" t="str">
        <f t="shared" ca="1" si="10"/>
        <v/>
      </c>
      <c r="O64" s="151" t="str">
        <f t="shared" ca="1" si="11"/>
        <v/>
      </c>
      <c r="P64" s="152"/>
      <c r="Q64" s="141"/>
    </row>
    <row r="65" spans="2:17" ht="22.5" customHeight="1">
      <c r="B65" s="142">
        <f t="shared" si="0"/>
        <v>62</v>
      </c>
      <c r="C65" s="143" t="str">
        <f ca="1">IF(O65="","",'様式第１号　総括表'!$E$11)</f>
        <v/>
      </c>
      <c r="D65" s="143" t="str">
        <f t="shared" ca="1" si="12"/>
        <v/>
      </c>
      <c r="E65" s="375" t="str">
        <f t="shared" ca="1" si="1"/>
        <v/>
      </c>
      <c r="F65" s="144" t="str">
        <f t="shared" ca="1" si="2"/>
        <v/>
      </c>
      <c r="G65" s="145" t="str">
        <f t="shared" ca="1" si="3"/>
        <v/>
      </c>
      <c r="H65" s="143" t="str">
        <f t="shared" ca="1" si="4"/>
        <v/>
      </c>
      <c r="I65" s="146" t="str">
        <f t="shared" ca="1" si="5"/>
        <v/>
      </c>
      <c r="J65" s="147" t="str">
        <f t="shared" ca="1" si="6"/>
        <v/>
      </c>
      <c r="K65" s="148" t="str">
        <f t="shared" ca="1" si="7"/>
        <v/>
      </c>
      <c r="L65" s="149" t="str">
        <f t="shared" ca="1" si="8"/>
        <v/>
      </c>
      <c r="M65" s="149" t="str">
        <f t="shared" ca="1" si="9"/>
        <v/>
      </c>
      <c r="N65" s="150" t="str">
        <f t="shared" ca="1" si="10"/>
        <v/>
      </c>
      <c r="O65" s="151" t="str">
        <f t="shared" ca="1" si="11"/>
        <v/>
      </c>
      <c r="P65" s="152"/>
      <c r="Q65" s="141"/>
    </row>
    <row r="66" spans="2:17" ht="22.5" customHeight="1">
      <c r="B66" s="142">
        <f t="shared" si="0"/>
        <v>63</v>
      </c>
      <c r="C66" s="143" t="str">
        <f ca="1">IF(O66="","",'様式第１号　総括表'!$E$11)</f>
        <v/>
      </c>
      <c r="D66" s="143" t="str">
        <f t="shared" ca="1" si="12"/>
        <v/>
      </c>
      <c r="E66" s="375" t="str">
        <f t="shared" ca="1" si="1"/>
        <v/>
      </c>
      <c r="F66" s="144" t="str">
        <f t="shared" ca="1" si="2"/>
        <v/>
      </c>
      <c r="G66" s="145" t="str">
        <f t="shared" ca="1" si="3"/>
        <v/>
      </c>
      <c r="H66" s="143" t="str">
        <f t="shared" ca="1" si="4"/>
        <v/>
      </c>
      <c r="I66" s="146" t="str">
        <f t="shared" ca="1" si="5"/>
        <v/>
      </c>
      <c r="J66" s="147" t="str">
        <f t="shared" ca="1" si="6"/>
        <v/>
      </c>
      <c r="K66" s="148" t="str">
        <f t="shared" ca="1" si="7"/>
        <v/>
      </c>
      <c r="L66" s="149" t="str">
        <f t="shared" ca="1" si="8"/>
        <v/>
      </c>
      <c r="M66" s="149" t="str">
        <f t="shared" ca="1" si="9"/>
        <v/>
      </c>
      <c r="N66" s="150" t="str">
        <f t="shared" ca="1" si="10"/>
        <v/>
      </c>
      <c r="O66" s="151" t="str">
        <f t="shared" ca="1" si="11"/>
        <v/>
      </c>
      <c r="P66" s="152"/>
      <c r="Q66" s="141"/>
    </row>
    <row r="67" spans="2:17" ht="22.5" customHeight="1">
      <c r="B67" s="142">
        <f t="shared" si="0"/>
        <v>64</v>
      </c>
      <c r="C67" s="143" t="str">
        <f ca="1">IF(O67="","",'様式第１号　総括表'!$E$11)</f>
        <v/>
      </c>
      <c r="D67" s="143" t="str">
        <f t="shared" ca="1" si="12"/>
        <v/>
      </c>
      <c r="E67" s="375" t="str">
        <f t="shared" ca="1" si="1"/>
        <v/>
      </c>
      <c r="F67" s="144" t="str">
        <f t="shared" ca="1" si="2"/>
        <v/>
      </c>
      <c r="G67" s="145" t="str">
        <f t="shared" ca="1" si="3"/>
        <v/>
      </c>
      <c r="H67" s="143" t="str">
        <f t="shared" ca="1" si="4"/>
        <v/>
      </c>
      <c r="I67" s="146" t="str">
        <f t="shared" ca="1" si="5"/>
        <v/>
      </c>
      <c r="J67" s="147" t="str">
        <f t="shared" ca="1" si="6"/>
        <v/>
      </c>
      <c r="K67" s="148" t="str">
        <f t="shared" ca="1" si="7"/>
        <v/>
      </c>
      <c r="L67" s="149" t="str">
        <f t="shared" ca="1" si="8"/>
        <v/>
      </c>
      <c r="M67" s="149" t="str">
        <f t="shared" ca="1" si="9"/>
        <v/>
      </c>
      <c r="N67" s="150" t="str">
        <f t="shared" ca="1" si="10"/>
        <v/>
      </c>
      <c r="O67" s="151" t="str">
        <f t="shared" ca="1" si="11"/>
        <v/>
      </c>
      <c r="P67" s="152"/>
      <c r="Q67" s="141"/>
    </row>
    <row r="68" spans="2:17" ht="22.5" customHeight="1">
      <c r="B68" s="142">
        <f t="shared" si="0"/>
        <v>65</v>
      </c>
      <c r="C68" s="143" t="str">
        <f ca="1">IF(O68="","",'様式第１号　総括表'!$E$11)</f>
        <v/>
      </c>
      <c r="D68" s="143" t="str">
        <f t="shared" ca="1" si="12"/>
        <v/>
      </c>
      <c r="E68" s="375" t="str">
        <f t="shared" ca="1" si="1"/>
        <v/>
      </c>
      <c r="F68" s="144" t="str">
        <f t="shared" ca="1" si="2"/>
        <v/>
      </c>
      <c r="G68" s="145" t="str">
        <f t="shared" ca="1" si="3"/>
        <v/>
      </c>
      <c r="H68" s="143" t="str">
        <f t="shared" ca="1" si="4"/>
        <v/>
      </c>
      <c r="I68" s="146" t="str">
        <f t="shared" ca="1" si="5"/>
        <v/>
      </c>
      <c r="J68" s="147" t="str">
        <f t="shared" ca="1" si="6"/>
        <v/>
      </c>
      <c r="K68" s="148" t="str">
        <f t="shared" ca="1" si="7"/>
        <v/>
      </c>
      <c r="L68" s="149" t="str">
        <f t="shared" ca="1" si="8"/>
        <v/>
      </c>
      <c r="M68" s="149" t="str">
        <f t="shared" ca="1" si="9"/>
        <v/>
      </c>
      <c r="N68" s="150" t="str">
        <f t="shared" ca="1" si="10"/>
        <v/>
      </c>
      <c r="O68" s="151" t="str">
        <f t="shared" ca="1" si="11"/>
        <v/>
      </c>
      <c r="P68" s="152"/>
      <c r="Q68" s="141"/>
    </row>
    <row r="69" spans="2:17" ht="22.5" customHeight="1">
      <c r="B69" s="142">
        <f t="shared" ref="B69:B132" si="13">ROW()-3</f>
        <v>66</v>
      </c>
      <c r="C69" s="143" t="str">
        <f ca="1">IF(O69="","",'様式第１号　総括表'!$E$11)</f>
        <v/>
      </c>
      <c r="D69" s="143" t="str">
        <f t="shared" ref="D69:D132" ca="1" si="14">IFERROR(INDIRECT("個票A"&amp;$B69&amp;"！$N$4"),"")</f>
        <v/>
      </c>
      <c r="E69" s="375" t="str">
        <f t="shared" ref="E69:E132" ca="1" si="15">IFERROR(INDIRECT("個票A"&amp;$B69&amp;"！$N$3"),"")</f>
        <v/>
      </c>
      <c r="F69" s="144" t="str">
        <f t="shared" ref="F69:F132" ca="1" si="16">IFERROR(INDIRECT("個票A"&amp;$B69&amp;"！$AH$5"),"")</f>
        <v/>
      </c>
      <c r="G69" s="145" t="str">
        <f t="shared" ref="G69:G132" ca="1" si="17">IF(N69="","",IFERROR(INDIRECT("個票A"&amp;$B69&amp;"！$AR$4"),""))</f>
        <v/>
      </c>
      <c r="H69" s="143" t="str">
        <f t="shared" ref="H69:H132" ca="1" si="18">IFERROR(INDIRECT("個票A"&amp;$B69&amp;"！$N$5"),"")</f>
        <v/>
      </c>
      <c r="I69" s="146" t="str">
        <f t="shared" ref="I69:I132" ca="1" si="19">IFERROR(INDIRECT("個票A"&amp;$B69&amp;"！$N$7"),"")</f>
        <v/>
      </c>
      <c r="J69" s="147" t="str">
        <f t="shared" ref="J69:J132" ca="1" si="20">IFERROR(INDIRECT("個票A"&amp;$B69&amp;"！$A$10"),"")</f>
        <v/>
      </c>
      <c r="K69" s="148" t="str">
        <f t="shared" ref="K69:K132" ca="1" si="21">IFERROR(INDIRECT("個票A"&amp;$B69&amp;"！$H$10"),"")</f>
        <v/>
      </c>
      <c r="L69" s="149" t="str">
        <f t="shared" ref="L69:L132" ca="1" si="22">IFERROR(INDIRECT("個票A"&amp;$B69&amp;"！$O$10"),"")</f>
        <v/>
      </c>
      <c r="M69" s="149" t="str">
        <f t="shared" ref="M69:M132" ca="1" si="23">IFERROR(INDIRECT("個票A"&amp;$B69&amp;"！$V$10"),"")</f>
        <v/>
      </c>
      <c r="N69" s="150" t="str">
        <f t="shared" ref="N69:N132" ca="1" si="24">IFERROR(INDIRECT("個票A"&amp;$B69&amp;"！$AC$10"),"")</f>
        <v/>
      </c>
      <c r="O69" s="151" t="str">
        <f t="shared" ref="O69:O132" ca="1" si="25">IFERROR(INDIRECT("個票A"&amp;$B69&amp;"！$AJ$10"),"")</f>
        <v/>
      </c>
      <c r="P69" s="152"/>
      <c r="Q69" s="141"/>
    </row>
    <row r="70" spans="2:17" ht="22.5" customHeight="1">
      <c r="B70" s="142">
        <f t="shared" si="13"/>
        <v>67</v>
      </c>
      <c r="C70" s="143" t="str">
        <f ca="1">IF(O70="","",'様式第１号　総括表'!$E$11)</f>
        <v/>
      </c>
      <c r="D70" s="143" t="str">
        <f t="shared" ca="1" si="14"/>
        <v/>
      </c>
      <c r="E70" s="375" t="str">
        <f t="shared" ca="1" si="15"/>
        <v/>
      </c>
      <c r="F70" s="144" t="str">
        <f t="shared" ca="1" si="16"/>
        <v/>
      </c>
      <c r="G70" s="145" t="str">
        <f t="shared" ca="1" si="17"/>
        <v/>
      </c>
      <c r="H70" s="143" t="str">
        <f t="shared" ca="1" si="18"/>
        <v/>
      </c>
      <c r="I70" s="146" t="str">
        <f t="shared" ca="1" si="19"/>
        <v/>
      </c>
      <c r="J70" s="147" t="str">
        <f t="shared" ca="1" si="20"/>
        <v/>
      </c>
      <c r="K70" s="148" t="str">
        <f t="shared" ca="1" si="21"/>
        <v/>
      </c>
      <c r="L70" s="149" t="str">
        <f t="shared" ca="1" si="22"/>
        <v/>
      </c>
      <c r="M70" s="149" t="str">
        <f t="shared" ca="1" si="23"/>
        <v/>
      </c>
      <c r="N70" s="150" t="str">
        <f t="shared" ca="1" si="24"/>
        <v/>
      </c>
      <c r="O70" s="151" t="str">
        <f t="shared" ca="1" si="25"/>
        <v/>
      </c>
      <c r="P70" s="152"/>
      <c r="Q70" s="141"/>
    </row>
    <row r="71" spans="2:17" ht="22.5" customHeight="1">
      <c r="B71" s="142">
        <f t="shared" si="13"/>
        <v>68</v>
      </c>
      <c r="C71" s="143" t="str">
        <f ca="1">IF(O71="","",'様式第１号　総括表'!$E$11)</f>
        <v/>
      </c>
      <c r="D71" s="143" t="str">
        <f t="shared" ca="1" si="14"/>
        <v/>
      </c>
      <c r="E71" s="375" t="str">
        <f t="shared" ca="1" si="15"/>
        <v/>
      </c>
      <c r="F71" s="144" t="str">
        <f t="shared" ca="1" si="16"/>
        <v/>
      </c>
      <c r="G71" s="145" t="str">
        <f t="shared" ca="1" si="17"/>
        <v/>
      </c>
      <c r="H71" s="143" t="str">
        <f t="shared" ca="1" si="18"/>
        <v/>
      </c>
      <c r="I71" s="146" t="str">
        <f t="shared" ca="1" si="19"/>
        <v/>
      </c>
      <c r="J71" s="147" t="str">
        <f t="shared" ca="1" si="20"/>
        <v/>
      </c>
      <c r="K71" s="148" t="str">
        <f t="shared" ca="1" si="21"/>
        <v/>
      </c>
      <c r="L71" s="149" t="str">
        <f t="shared" ca="1" si="22"/>
        <v/>
      </c>
      <c r="M71" s="149" t="str">
        <f t="shared" ca="1" si="23"/>
        <v/>
      </c>
      <c r="N71" s="150" t="str">
        <f t="shared" ca="1" si="24"/>
        <v/>
      </c>
      <c r="O71" s="151" t="str">
        <f t="shared" ca="1" si="25"/>
        <v/>
      </c>
      <c r="P71" s="152"/>
      <c r="Q71" s="141"/>
    </row>
    <row r="72" spans="2:17" ht="22.5" customHeight="1">
      <c r="B72" s="142">
        <f t="shared" si="13"/>
        <v>69</v>
      </c>
      <c r="C72" s="143" t="str">
        <f ca="1">IF(O72="","",'様式第１号　総括表'!$E$11)</f>
        <v/>
      </c>
      <c r="D72" s="143" t="str">
        <f t="shared" ca="1" si="14"/>
        <v/>
      </c>
      <c r="E72" s="375" t="str">
        <f t="shared" ca="1" si="15"/>
        <v/>
      </c>
      <c r="F72" s="144" t="str">
        <f t="shared" ca="1" si="16"/>
        <v/>
      </c>
      <c r="G72" s="145" t="str">
        <f t="shared" ca="1" si="17"/>
        <v/>
      </c>
      <c r="H72" s="143" t="str">
        <f t="shared" ca="1" si="18"/>
        <v/>
      </c>
      <c r="I72" s="146" t="str">
        <f t="shared" ca="1" si="19"/>
        <v/>
      </c>
      <c r="J72" s="147" t="str">
        <f t="shared" ca="1" si="20"/>
        <v/>
      </c>
      <c r="K72" s="148" t="str">
        <f t="shared" ca="1" si="21"/>
        <v/>
      </c>
      <c r="L72" s="149" t="str">
        <f t="shared" ca="1" si="22"/>
        <v/>
      </c>
      <c r="M72" s="149" t="str">
        <f t="shared" ca="1" si="23"/>
        <v/>
      </c>
      <c r="N72" s="150" t="str">
        <f t="shared" ca="1" si="24"/>
        <v/>
      </c>
      <c r="O72" s="151" t="str">
        <f t="shared" ca="1" si="25"/>
        <v/>
      </c>
      <c r="P72" s="152"/>
      <c r="Q72" s="141"/>
    </row>
    <row r="73" spans="2:17" ht="22.5" customHeight="1">
      <c r="B73" s="142">
        <f t="shared" si="13"/>
        <v>70</v>
      </c>
      <c r="C73" s="143" t="str">
        <f ca="1">IF(O73="","",'様式第１号　総括表'!$E$11)</f>
        <v/>
      </c>
      <c r="D73" s="143" t="str">
        <f t="shared" ca="1" si="14"/>
        <v/>
      </c>
      <c r="E73" s="375" t="str">
        <f t="shared" ca="1" si="15"/>
        <v/>
      </c>
      <c r="F73" s="144" t="str">
        <f t="shared" ca="1" si="16"/>
        <v/>
      </c>
      <c r="G73" s="145" t="str">
        <f t="shared" ca="1" si="17"/>
        <v/>
      </c>
      <c r="H73" s="143" t="str">
        <f t="shared" ca="1" si="18"/>
        <v/>
      </c>
      <c r="I73" s="146" t="str">
        <f t="shared" ca="1" si="19"/>
        <v/>
      </c>
      <c r="J73" s="147" t="str">
        <f t="shared" ca="1" si="20"/>
        <v/>
      </c>
      <c r="K73" s="148" t="str">
        <f t="shared" ca="1" si="21"/>
        <v/>
      </c>
      <c r="L73" s="149" t="str">
        <f t="shared" ca="1" si="22"/>
        <v/>
      </c>
      <c r="M73" s="149" t="str">
        <f t="shared" ca="1" si="23"/>
        <v/>
      </c>
      <c r="N73" s="150" t="str">
        <f t="shared" ca="1" si="24"/>
        <v/>
      </c>
      <c r="O73" s="151" t="str">
        <f t="shared" ca="1" si="25"/>
        <v/>
      </c>
      <c r="P73" s="152"/>
      <c r="Q73" s="141"/>
    </row>
    <row r="74" spans="2:17" ht="22.5" customHeight="1">
      <c r="B74" s="142">
        <f t="shared" si="13"/>
        <v>71</v>
      </c>
      <c r="C74" s="143" t="str">
        <f ca="1">IF(O74="","",'様式第１号　総括表'!$E$11)</f>
        <v/>
      </c>
      <c r="D74" s="143" t="str">
        <f t="shared" ca="1" si="14"/>
        <v/>
      </c>
      <c r="E74" s="375" t="str">
        <f t="shared" ca="1" si="15"/>
        <v/>
      </c>
      <c r="F74" s="144" t="str">
        <f t="shared" ca="1" si="16"/>
        <v/>
      </c>
      <c r="G74" s="145" t="str">
        <f t="shared" ca="1" si="17"/>
        <v/>
      </c>
      <c r="H74" s="143" t="str">
        <f t="shared" ca="1" si="18"/>
        <v/>
      </c>
      <c r="I74" s="146" t="str">
        <f t="shared" ca="1" si="19"/>
        <v/>
      </c>
      <c r="J74" s="147" t="str">
        <f t="shared" ca="1" si="20"/>
        <v/>
      </c>
      <c r="K74" s="148" t="str">
        <f t="shared" ca="1" si="21"/>
        <v/>
      </c>
      <c r="L74" s="149" t="str">
        <f t="shared" ca="1" si="22"/>
        <v/>
      </c>
      <c r="M74" s="149" t="str">
        <f t="shared" ca="1" si="23"/>
        <v/>
      </c>
      <c r="N74" s="150" t="str">
        <f t="shared" ca="1" si="24"/>
        <v/>
      </c>
      <c r="O74" s="151" t="str">
        <f t="shared" ca="1" si="25"/>
        <v/>
      </c>
      <c r="P74" s="152"/>
      <c r="Q74" s="141"/>
    </row>
    <row r="75" spans="2:17" ht="22.5" customHeight="1">
      <c r="B75" s="142">
        <f t="shared" si="13"/>
        <v>72</v>
      </c>
      <c r="C75" s="143" t="str">
        <f ca="1">IF(O75="","",'様式第１号　総括表'!$E$11)</f>
        <v/>
      </c>
      <c r="D75" s="143" t="str">
        <f t="shared" ca="1" si="14"/>
        <v/>
      </c>
      <c r="E75" s="375" t="str">
        <f t="shared" ca="1" si="15"/>
        <v/>
      </c>
      <c r="F75" s="144" t="str">
        <f t="shared" ca="1" si="16"/>
        <v/>
      </c>
      <c r="G75" s="145" t="str">
        <f t="shared" ca="1" si="17"/>
        <v/>
      </c>
      <c r="H75" s="143" t="str">
        <f t="shared" ca="1" si="18"/>
        <v/>
      </c>
      <c r="I75" s="146" t="str">
        <f t="shared" ca="1" si="19"/>
        <v/>
      </c>
      <c r="J75" s="147" t="str">
        <f t="shared" ca="1" si="20"/>
        <v/>
      </c>
      <c r="K75" s="148" t="str">
        <f t="shared" ca="1" si="21"/>
        <v/>
      </c>
      <c r="L75" s="149" t="str">
        <f t="shared" ca="1" si="22"/>
        <v/>
      </c>
      <c r="M75" s="149" t="str">
        <f t="shared" ca="1" si="23"/>
        <v/>
      </c>
      <c r="N75" s="150" t="str">
        <f t="shared" ca="1" si="24"/>
        <v/>
      </c>
      <c r="O75" s="151" t="str">
        <f t="shared" ca="1" si="25"/>
        <v/>
      </c>
      <c r="P75" s="152"/>
      <c r="Q75" s="141"/>
    </row>
    <row r="76" spans="2:17" ht="22.5" customHeight="1">
      <c r="B76" s="142">
        <f t="shared" si="13"/>
        <v>73</v>
      </c>
      <c r="C76" s="143" t="str">
        <f ca="1">IF(O76="","",'様式第１号　総括表'!$E$11)</f>
        <v/>
      </c>
      <c r="D76" s="143" t="str">
        <f t="shared" ca="1" si="14"/>
        <v/>
      </c>
      <c r="E76" s="375" t="str">
        <f t="shared" ca="1" si="15"/>
        <v/>
      </c>
      <c r="F76" s="144" t="str">
        <f t="shared" ca="1" si="16"/>
        <v/>
      </c>
      <c r="G76" s="145" t="str">
        <f t="shared" ca="1" si="17"/>
        <v/>
      </c>
      <c r="H76" s="143" t="str">
        <f t="shared" ca="1" si="18"/>
        <v/>
      </c>
      <c r="I76" s="146" t="str">
        <f t="shared" ca="1" si="19"/>
        <v/>
      </c>
      <c r="J76" s="147" t="str">
        <f t="shared" ca="1" si="20"/>
        <v/>
      </c>
      <c r="K76" s="148" t="str">
        <f t="shared" ca="1" si="21"/>
        <v/>
      </c>
      <c r="L76" s="149" t="str">
        <f t="shared" ca="1" si="22"/>
        <v/>
      </c>
      <c r="M76" s="149" t="str">
        <f t="shared" ca="1" si="23"/>
        <v/>
      </c>
      <c r="N76" s="150" t="str">
        <f t="shared" ca="1" si="24"/>
        <v/>
      </c>
      <c r="O76" s="151" t="str">
        <f t="shared" ca="1" si="25"/>
        <v/>
      </c>
      <c r="P76" s="152"/>
      <c r="Q76" s="141"/>
    </row>
    <row r="77" spans="2:17" ht="22.5" customHeight="1">
      <c r="B77" s="142">
        <f t="shared" si="13"/>
        <v>74</v>
      </c>
      <c r="C77" s="143" t="str">
        <f ca="1">IF(O77="","",'様式第１号　総括表'!$E$11)</f>
        <v/>
      </c>
      <c r="D77" s="143" t="str">
        <f t="shared" ca="1" si="14"/>
        <v/>
      </c>
      <c r="E77" s="375" t="str">
        <f t="shared" ca="1" si="15"/>
        <v/>
      </c>
      <c r="F77" s="144" t="str">
        <f t="shared" ca="1" si="16"/>
        <v/>
      </c>
      <c r="G77" s="145" t="str">
        <f t="shared" ca="1" si="17"/>
        <v/>
      </c>
      <c r="H77" s="143" t="str">
        <f t="shared" ca="1" si="18"/>
        <v/>
      </c>
      <c r="I77" s="146" t="str">
        <f t="shared" ca="1" si="19"/>
        <v/>
      </c>
      <c r="J77" s="147" t="str">
        <f t="shared" ca="1" si="20"/>
        <v/>
      </c>
      <c r="K77" s="148" t="str">
        <f t="shared" ca="1" si="21"/>
        <v/>
      </c>
      <c r="L77" s="149" t="str">
        <f t="shared" ca="1" si="22"/>
        <v/>
      </c>
      <c r="M77" s="149" t="str">
        <f t="shared" ca="1" si="23"/>
        <v/>
      </c>
      <c r="N77" s="150" t="str">
        <f t="shared" ca="1" si="24"/>
        <v/>
      </c>
      <c r="O77" s="151" t="str">
        <f t="shared" ca="1" si="25"/>
        <v/>
      </c>
      <c r="P77" s="152"/>
      <c r="Q77" s="141"/>
    </row>
    <row r="78" spans="2:17" ht="22.5" customHeight="1">
      <c r="B78" s="142">
        <f t="shared" si="13"/>
        <v>75</v>
      </c>
      <c r="C78" s="143" t="str">
        <f ca="1">IF(O78="","",'様式第１号　総括表'!$E$11)</f>
        <v/>
      </c>
      <c r="D78" s="143" t="str">
        <f t="shared" ca="1" si="14"/>
        <v/>
      </c>
      <c r="E78" s="375" t="str">
        <f t="shared" ca="1" si="15"/>
        <v/>
      </c>
      <c r="F78" s="144" t="str">
        <f t="shared" ca="1" si="16"/>
        <v/>
      </c>
      <c r="G78" s="145" t="str">
        <f t="shared" ca="1" si="17"/>
        <v/>
      </c>
      <c r="H78" s="143" t="str">
        <f t="shared" ca="1" si="18"/>
        <v/>
      </c>
      <c r="I78" s="146" t="str">
        <f t="shared" ca="1" si="19"/>
        <v/>
      </c>
      <c r="J78" s="147" t="str">
        <f t="shared" ca="1" si="20"/>
        <v/>
      </c>
      <c r="K78" s="148" t="str">
        <f t="shared" ca="1" si="21"/>
        <v/>
      </c>
      <c r="L78" s="149" t="str">
        <f t="shared" ca="1" si="22"/>
        <v/>
      </c>
      <c r="M78" s="149" t="str">
        <f t="shared" ca="1" si="23"/>
        <v/>
      </c>
      <c r="N78" s="150" t="str">
        <f t="shared" ca="1" si="24"/>
        <v/>
      </c>
      <c r="O78" s="151" t="str">
        <f t="shared" ca="1" si="25"/>
        <v/>
      </c>
      <c r="P78" s="152"/>
      <c r="Q78" s="141"/>
    </row>
    <row r="79" spans="2:17" ht="22.5" customHeight="1">
      <c r="B79" s="142">
        <f t="shared" si="13"/>
        <v>76</v>
      </c>
      <c r="C79" s="143" t="str">
        <f ca="1">IF(O79="","",'様式第１号　総括表'!$E$11)</f>
        <v/>
      </c>
      <c r="D79" s="143" t="str">
        <f t="shared" ca="1" si="14"/>
        <v/>
      </c>
      <c r="E79" s="375" t="str">
        <f t="shared" ca="1" si="15"/>
        <v/>
      </c>
      <c r="F79" s="144" t="str">
        <f t="shared" ca="1" si="16"/>
        <v/>
      </c>
      <c r="G79" s="145" t="str">
        <f t="shared" ca="1" si="17"/>
        <v/>
      </c>
      <c r="H79" s="143" t="str">
        <f t="shared" ca="1" si="18"/>
        <v/>
      </c>
      <c r="I79" s="146" t="str">
        <f t="shared" ca="1" si="19"/>
        <v/>
      </c>
      <c r="J79" s="147" t="str">
        <f t="shared" ca="1" si="20"/>
        <v/>
      </c>
      <c r="K79" s="148" t="str">
        <f t="shared" ca="1" si="21"/>
        <v/>
      </c>
      <c r="L79" s="149" t="str">
        <f t="shared" ca="1" si="22"/>
        <v/>
      </c>
      <c r="M79" s="149" t="str">
        <f t="shared" ca="1" si="23"/>
        <v/>
      </c>
      <c r="N79" s="150" t="str">
        <f t="shared" ca="1" si="24"/>
        <v/>
      </c>
      <c r="O79" s="151" t="str">
        <f t="shared" ca="1" si="25"/>
        <v/>
      </c>
      <c r="P79" s="152"/>
      <c r="Q79" s="141"/>
    </row>
    <row r="80" spans="2:17" ht="22.5" customHeight="1">
      <c r="B80" s="142">
        <f t="shared" si="13"/>
        <v>77</v>
      </c>
      <c r="C80" s="143" t="str">
        <f ca="1">IF(O80="","",'様式第１号　総括表'!$E$11)</f>
        <v/>
      </c>
      <c r="D80" s="143" t="str">
        <f t="shared" ca="1" si="14"/>
        <v/>
      </c>
      <c r="E80" s="375" t="str">
        <f t="shared" ca="1" si="15"/>
        <v/>
      </c>
      <c r="F80" s="144" t="str">
        <f t="shared" ca="1" si="16"/>
        <v/>
      </c>
      <c r="G80" s="145" t="str">
        <f t="shared" ca="1" si="17"/>
        <v/>
      </c>
      <c r="H80" s="143" t="str">
        <f t="shared" ca="1" si="18"/>
        <v/>
      </c>
      <c r="I80" s="146" t="str">
        <f t="shared" ca="1" si="19"/>
        <v/>
      </c>
      <c r="J80" s="147" t="str">
        <f t="shared" ca="1" si="20"/>
        <v/>
      </c>
      <c r="K80" s="148" t="str">
        <f t="shared" ca="1" si="21"/>
        <v/>
      </c>
      <c r="L80" s="149" t="str">
        <f t="shared" ca="1" si="22"/>
        <v/>
      </c>
      <c r="M80" s="149" t="str">
        <f t="shared" ca="1" si="23"/>
        <v/>
      </c>
      <c r="N80" s="150" t="str">
        <f t="shared" ca="1" si="24"/>
        <v/>
      </c>
      <c r="O80" s="151" t="str">
        <f t="shared" ca="1" si="25"/>
        <v/>
      </c>
      <c r="P80" s="152"/>
      <c r="Q80" s="141"/>
    </row>
    <row r="81" spans="2:17" ht="22.5" customHeight="1">
      <c r="B81" s="142">
        <f t="shared" si="13"/>
        <v>78</v>
      </c>
      <c r="C81" s="143" t="str">
        <f ca="1">IF(O81="","",'様式第１号　総括表'!$E$11)</f>
        <v/>
      </c>
      <c r="D81" s="143" t="str">
        <f t="shared" ca="1" si="14"/>
        <v/>
      </c>
      <c r="E81" s="375" t="str">
        <f t="shared" ca="1" si="15"/>
        <v/>
      </c>
      <c r="F81" s="144" t="str">
        <f t="shared" ca="1" si="16"/>
        <v/>
      </c>
      <c r="G81" s="145" t="str">
        <f t="shared" ca="1" si="17"/>
        <v/>
      </c>
      <c r="H81" s="143" t="str">
        <f t="shared" ca="1" si="18"/>
        <v/>
      </c>
      <c r="I81" s="146" t="str">
        <f t="shared" ca="1" si="19"/>
        <v/>
      </c>
      <c r="J81" s="147" t="str">
        <f t="shared" ca="1" si="20"/>
        <v/>
      </c>
      <c r="K81" s="148" t="str">
        <f t="shared" ca="1" si="21"/>
        <v/>
      </c>
      <c r="L81" s="149" t="str">
        <f t="shared" ca="1" si="22"/>
        <v/>
      </c>
      <c r="M81" s="149" t="str">
        <f t="shared" ca="1" si="23"/>
        <v/>
      </c>
      <c r="N81" s="150" t="str">
        <f t="shared" ca="1" si="24"/>
        <v/>
      </c>
      <c r="O81" s="151" t="str">
        <f t="shared" ca="1" si="25"/>
        <v/>
      </c>
      <c r="P81" s="152"/>
      <c r="Q81" s="141"/>
    </row>
    <row r="82" spans="2:17" ht="22.5" customHeight="1">
      <c r="B82" s="142">
        <f t="shared" si="13"/>
        <v>79</v>
      </c>
      <c r="C82" s="143" t="str">
        <f ca="1">IF(O82="","",'様式第１号　総括表'!$E$11)</f>
        <v/>
      </c>
      <c r="D82" s="143" t="str">
        <f t="shared" ca="1" si="14"/>
        <v/>
      </c>
      <c r="E82" s="375" t="str">
        <f t="shared" ca="1" si="15"/>
        <v/>
      </c>
      <c r="F82" s="144" t="str">
        <f t="shared" ca="1" si="16"/>
        <v/>
      </c>
      <c r="G82" s="145" t="str">
        <f t="shared" ca="1" si="17"/>
        <v/>
      </c>
      <c r="H82" s="143" t="str">
        <f t="shared" ca="1" si="18"/>
        <v/>
      </c>
      <c r="I82" s="146" t="str">
        <f t="shared" ca="1" si="19"/>
        <v/>
      </c>
      <c r="J82" s="147" t="str">
        <f t="shared" ca="1" si="20"/>
        <v/>
      </c>
      <c r="K82" s="148" t="str">
        <f t="shared" ca="1" si="21"/>
        <v/>
      </c>
      <c r="L82" s="149" t="str">
        <f t="shared" ca="1" si="22"/>
        <v/>
      </c>
      <c r="M82" s="149" t="str">
        <f t="shared" ca="1" si="23"/>
        <v/>
      </c>
      <c r="N82" s="150" t="str">
        <f t="shared" ca="1" si="24"/>
        <v/>
      </c>
      <c r="O82" s="151" t="str">
        <f t="shared" ca="1" si="25"/>
        <v/>
      </c>
      <c r="P82" s="152"/>
      <c r="Q82" s="141"/>
    </row>
    <row r="83" spans="2:17" ht="22.5" customHeight="1">
      <c r="B83" s="142">
        <f t="shared" si="13"/>
        <v>80</v>
      </c>
      <c r="C83" s="143" t="str">
        <f ca="1">IF(O83="","",'様式第１号　総括表'!$E$11)</f>
        <v/>
      </c>
      <c r="D83" s="143" t="str">
        <f t="shared" ca="1" si="14"/>
        <v/>
      </c>
      <c r="E83" s="375" t="str">
        <f t="shared" ca="1" si="15"/>
        <v/>
      </c>
      <c r="F83" s="144" t="str">
        <f t="shared" ca="1" si="16"/>
        <v/>
      </c>
      <c r="G83" s="145" t="str">
        <f t="shared" ca="1" si="17"/>
        <v/>
      </c>
      <c r="H83" s="143" t="str">
        <f t="shared" ca="1" si="18"/>
        <v/>
      </c>
      <c r="I83" s="146" t="str">
        <f t="shared" ca="1" si="19"/>
        <v/>
      </c>
      <c r="J83" s="147" t="str">
        <f t="shared" ca="1" si="20"/>
        <v/>
      </c>
      <c r="K83" s="148" t="str">
        <f t="shared" ca="1" si="21"/>
        <v/>
      </c>
      <c r="L83" s="149" t="str">
        <f t="shared" ca="1" si="22"/>
        <v/>
      </c>
      <c r="M83" s="149" t="str">
        <f t="shared" ca="1" si="23"/>
        <v/>
      </c>
      <c r="N83" s="150" t="str">
        <f t="shared" ca="1" si="24"/>
        <v/>
      </c>
      <c r="O83" s="151" t="str">
        <f t="shared" ca="1" si="25"/>
        <v/>
      </c>
      <c r="P83" s="152"/>
      <c r="Q83" s="141"/>
    </row>
    <row r="84" spans="2:17" ht="22.5" customHeight="1">
      <c r="B84" s="142">
        <f t="shared" si="13"/>
        <v>81</v>
      </c>
      <c r="C84" s="143" t="str">
        <f ca="1">IF(O84="","",'様式第１号　総括表'!$E$11)</f>
        <v/>
      </c>
      <c r="D84" s="143" t="str">
        <f t="shared" ca="1" si="14"/>
        <v/>
      </c>
      <c r="E84" s="375" t="str">
        <f t="shared" ca="1" si="15"/>
        <v/>
      </c>
      <c r="F84" s="144" t="str">
        <f t="shared" ca="1" si="16"/>
        <v/>
      </c>
      <c r="G84" s="145" t="str">
        <f t="shared" ca="1" si="17"/>
        <v/>
      </c>
      <c r="H84" s="143" t="str">
        <f t="shared" ca="1" si="18"/>
        <v/>
      </c>
      <c r="I84" s="146" t="str">
        <f t="shared" ca="1" si="19"/>
        <v/>
      </c>
      <c r="J84" s="147" t="str">
        <f t="shared" ca="1" si="20"/>
        <v/>
      </c>
      <c r="K84" s="148" t="str">
        <f t="shared" ca="1" si="21"/>
        <v/>
      </c>
      <c r="L84" s="149" t="str">
        <f t="shared" ca="1" si="22"/>
        <v/>
      </c>
      <c r="M84" s="149" t="str">
        <f t="shared" ca="1" si="23"/>
        <v/>
      </c>
      <c r="N84" s="150" t="str">
        <f t="shared" ca="1" si="24"/>
        <v/>
      </c>
      <c r="O84" s="151" t="str">
        <f t="shared" ca="1" si="25"/>
        <v/>
      </c>
      <c r="P84" s="152"/>
      <c r="Q84" s="141"/>
    </row>
    <row r="85" spans="2:17" ht="22.5" customHeight="1">
      <c r="B85" s="142">
        <f t="shared" si="13"/>
        <v>82</v>
      </c>
      <c r="C85" s="143" t="str">
        <f ca="1">IF(O85="","",'様式第１号　総括表'!$E$11)</f>
        <v/>
      </c>
      <c r="D85" s="143" t="str">
        <f t="shared" ca="1" si="14"/>
        <v/>
      </c>
      <c r="E85" s="375" t="str">
        <f t="shared" ca="1" si="15"/>
        <v/>
      </c>
      <c r="F85" s="144" t="str">
        <f t="shared" ca="1" si="16"/>
        <v/>
      </c>
      <c r="G85" s="145" t="str">
        <f t="shared" ca="1" si="17"/>
        <v/>
      </c>
      <c r="H85" s="143" t="str">
        <f t="shared" ca="1" si="18"/>
        <v/>
      </c>
      <c r="I85" s="146" t="str">
        <f t="shared" ca="1" si="19"/>
        <v/>
      </c>
      <c r="J85" s="147" t="str">
        <f t="shared" ca="1" si="20"/>
        <v/>
      </c>
      <c r="K85" s="148" t="str">
        <f t="shared" ca="1" si="21"/>
        <v/>
      </c>
      <c r="L85" s="149" t="str">
        <f t="shared" ca="1" si="22"/>
        <v/>
      </c>
      <c r="M85" s="149" t="str">
        <f t="shared" ca="1" si="23"/>
        <v/>
      </c>
      <c r="N85" s="150" t="str">
        <f t="shared" ca="1" si="24"/>
        <v/>
      </c>
      <c r="O85" s="151" t="str">
        <f t="shared" ca="1" si="25"/>
        <v/>
      </c>
      <c r="P85" s="152"/>
      <c r="Q85" s="141"/>
    </row>
    <row r="86" spans="2:17" ht="22.5" customHeight="1">
      <c r="B86" s="142">
        <f t="shared" si="13"/>
        <v>83</v>
      </c>
      <c r="C86" s="143" t="str">
        <f ca="1">IF(O86="","",'様式第１号　総括表'!$E$11)</f>
        <v/>
      </c>
      <c r="D86" s="143" t="str">
        <f t="shared" ca="1" si="14"/>
        <v/>
      </c>
      <c r="E86" s="375" t="str">
        <f t="shared" ca="1" si="15"/>
        <v/>
      </c>
      <c r="F86" s="144" t="str">
        <f t="shared" ca="1" si="16"/>
        <v/>
      </c>
      <c r="G86" s="145" t="str">
        <f t="shared" ca="1" si="17"/>
        <v/>
      </c>
      <c r="H86" s="143" t="str">
        <f t="shared" ca="1" si="18"/>
        <v/>
      </c>
      <c r="I86" s="146" t="str">
        <f t="shared" ca="1" si="19"/>
        <v/>
      </c>
      <c r="J86" s="147" t="str">
        <f t="shared" ca="1" si="20"/>
        <v/>
      </c>
      <c r="K86" s="148" t="str">
        <f t="shared" ca="1" si="21"/>
        <v/>
      </c>
      <c r="L86" s="149" t="str">
        <f t="shared" ca="1" si="22"/>
        <v/>
      </c>
      <c r="M86" s="149" t="str">
        <f t="shared" ca="1" si="23"/>
        <v/>
      </c>
      <c r="N86" s="150" t="str">
        <f t="shared" ca="1" si="24"/>
        <v/>
      </c>
      <c r="O86" s="151" t="str">
        <f t="shared" ca="1" si="25"/>
        <v/>
      </c>
      <c r="P86" s="152"/>
      <c r="Q86" s="141"/>
    </row>
    <row r="87" spans="2:17" ht="22.5" customHeight="1">
      <c r="B87" s="142">
        <f t="shared" si="13"/>
        <v>84</v>
      </c>
      <c r="C87" s="143" t="str">
        <f ca="1">IF(O87="","",'様式第１号　総括表'!$E$11)</f>
        <v/>
      </c>
      <c r="D87" s="143" t="str">
        <f t="shared" ca="1" si="14"/>
        <v/>
      </c>
      <c r="E87" s="375" t="str">
        <f t="shared" ca="1" si="15"/>
        <v/>
      </c>
      <c r="F87" s="144" t="str">
        <f t="shared" ca="1" si="16"/>
        <v/>
      </c>
      <c r="G87" s="145" t="str">
        <f t="shared" ca="1" si="17"/>
        <v/>
      </c>
      <c r="H87" s="143" t="str">
        <f t="shared" ca="1" si="18"/>
        <v/>
      </c>
      <c r="I87" s="146" t="str">
        <f t="shared" ca="1" si="19"/>
        <v/>
      </c>
      <c r="J87" s="147" t="str">
        <f t="shared" ca="1" si="20"/>
        <v/>
      </c>
      <c r="K87" s="148" t="str">
        <f t="shared" ca="1" si="21"/>
        <v/>
      </c>
      <c r="L87" s="149" t="str">
        <f t="shared" ca="1" si="22"/>
        <v/>
      </c>
      <c r="M87" s="149" t="str">
        <f t="shared" ca="1" si="23"/>
        <v/>
      </c>
      <c r="N87" s="150" t="str">
        <f t="shared" ca="1" si="24"/>
        <v/>
      </c>
      <c r="O87" s="151" t="str">
        <f t="shared" ca="1" si="25"/>
        <v/>
      </c>
      <c r="P87" s="152"/>
      <c r="Q87" s="141"/>
    </row>
    <row r="88" spans="2:17" ht="22.5" customHeight="1">
      <c r="B88" s="142">
        <f t="shared" si="13"/>
        <v>85</v>
      </c>
      <c r="C88" s="143" t="str">
        <f ca="1">IF(O88="","",'様式第１号　総括表'!$E$11)</f>
        <v/>
      </c>
      <c r="D88" s="143" t="str">
        <f t="shared" ca="1" si="14"/>
        <v/>
      </c>
      <c r="E88" s="375" t="str">
        <f t="shared" ca="1" si="15"/>
        <v/>
      </c>
      <c r="F88" s="144" t="str">
        <f t="shared" ca="1" si="16"/>
        <v/>
      </c>
      <c r="G88" s="145" t="str">
        <f t="shared" ca="1" si="17"/>
        <v/>
      </c>
      <c r="H88" s="143" t="str">
        <f t="shared" ca="1" si="18"/>
        <v/>
      </c>
      <c r="I88" s="146" t="str">
        <f t="shared" ca="1" si="19"/>
        <v/>
      </c>
      <c r="J88" s="147" t="str">
        <f t="shared" ca="1" si="20"/>
        <v/>
      </c>
      <c r="K88" s="148" t="str">
        <f t="shared" ca="1" si="21"/>
        <v/>
      </c>
      <c r="L88" s="149" t="str">
        <f t="shared" ca="1" si="22"/>
        <v/>
      </c>
      <c r="M88" s="149" t="str">
        <f t="shared" ca="1" si="23"/>
        <v/>
      </c>
      <c r="N88" s="150" t="str">
        <f t="shared" ca="1" si="24"/>
        <v/>
      </c>
      <c r="O88" s="151" t="str">
        <f t="shared" ca="1" si="25"/>
        <v/>
      </c>
      <c r="P88" s="152"/>
      <c r="Q88" s="141"/>
    </row>
    <row r="89" spans="2:17" ht="22.5" customHeight="1">
      <c r="B89" s="142">
        <f t="shared" si="13"/>
        <v>86</v>
      </c>
      <c r="C89" s="143" t="str">
        <f ca="1">IF(O89="","",'様式第１号　総括表'!$E$11)</f>
        <v/>
      </c>
      <c r="D89" s="143" t="str">
        <f t="shared" ca="1" si="14"/>
        <v/>
      </c>
      <c r="E89" s="375" t="str">
        <f t="shared" ca="1" si="15"/>
        <v/>
      </c>
      <c r="F89" s="144" t="str">
        <f t="shared" ca="1" si="16"/>
        <v/>
      </c>
      <c r="G89" s="145" t="str">
        <f t="shared" ca="1" si="17"/>
        <v/>
      </c>
      <c r="H89" s="143" t="str">
        <f t="shared" ca="1" si="18"/>
        <v/>
      </c>
      <c r="I89" s="146" t="str">
        <f t="shared" ca="1" si="19"/>
        <v/>
      </c>
      <c r="J89" s="147" t="str">
        <f t="shared" ca="1" si="20"/>
        <v/>
      </c>
      <c r="K89" s="148" t="str">
        <f t="shared" ca="1" si="21"/>
        <v/>
      </c>
      <c r="L89" s="149" t="str">
        <f t="shared" ca="1" si="22"/>
        <v/>
      </c>
      <c r="M89" s="149" t="str">
        <f t="shared" ca="1" si="23"/>
        <v/>
      </c>
      <c r="N89" s="150" t="str">
        <f t="shared" ca="1" si="24"/>
        <v/>
      </c>
      <c r="O89" s="151" t="str">
        <f t="shared" ca="1" si="25"/>
        <v/>
      </c>
      <c r="P89" s="152"/>
      <c r="Q89" s="141"/>
    </row>
    <row r="90" spans="2:17" ht="22.5" customHeight="1">
      <c r="B90" s="142">
        <f t="shared" si="13"/>
        <v>87</v>
      </c>
      <c r="C90" s="143" t="str">
        <f ca="1">IF(O90="","",'様式第１号　総括表'!$E$11)</f>
        <v/>
      </c>
      <c r="D90" s="143" t="str">
        <f t="shared" ca="1" si="14"/>
        <v/>
      </c>
      <c r="E90" s="375" t="str">
        <f t="shared" ca="1" si="15"/>
        <v/>
      </c>
      <c r="F90" s="144" t="str">
        <f t="shared" ca="1" si="16"/>
        <v/>
      </c>
      <c r="G90" s="145" t="str">
        <f t="shared" ca="1" si="17"/>
        <v/>
      </c>
      <c r="H90" s="143" t="str">
        <f t="shared" ca="1" si="18"/>
        <v/>
      </c>
      <c r="I90" s="146" t="str">
        <f t="shared" ca="1" si="19"/>
        <v/>
      </c>
      <c r="J90" s="147" t="str">
        <f t="shared" ca="1" si="20"/>
        <v/>
      </c>
      <c r="K90" s="148" t="str">
        <f t="shared" ca="1" si="21"/>
        <v/>
      </c>
      <c r="L90" s="149" t="str">
        <f t="shared" ca="1" si="22"/>
        <v/>
      </c>
      <c r="M90" s="149" t="str">
        <f t="shared" ca="1" si="23"/>
        <v/>
      </c>
      <c r="N90" s="150" t="str">
        <f t="shared" ca="1" si="24"/>
        <v/>
      </c>
      <c r="O90" s="151" t="str">
        <f t="shared" ca="1" si="25"/>
        <v/>
      </c>
      <c r="P90" s="152"/>
      <c r="Q90" s="141"/>
    </row>
    <row r="91" spans="2:17" ht="22.5" customHeight="1">
      <c r="B91" s="142">
        <f t="shared" si="13"/>
        <v>88</v>
      </c>
      <c r="C91" s="143" t="str">
        <f ca="1">IF(O91="","",'様式第１号　総括表'!$E$11)</f>
        <v/>
      </c>
      <c r="D91" s="143" t="str">
        <f t="shared" ca="1" si="14"/>
        <v/>
      </c>
      <c r="E91" s="375" t="str">
        <f t="shared" ca="1" si="15"/>
        <v/>
      </c>
      <c r="F91" s="144" t="str">
        <f t="shared" ca="1" si="16"/>
        <v/>
      </c>
      <c r="G91" s="145" t="str">
        <f t="shared" ca="1" si="17"/>
        <v/>
      </c>
      <c r="H91" s="143" t="str">
        <f t="shared" ca="1" si="18"/>
        <v/>
      </c>
      <c r="I91" s="146" t="str">
        <f t="shared" ca="1" si="19"/>
        <v/>
      </c>
      <c r="J91" s="147" t="str">
        <f t="shared" ca="1" si="20"/>
        <v/>
      </c>
      <c r="K91" s="148" t="str">
        <f t="shared" ca="1" si="21"/>
        <v/>
      </c>
      <c r="L91" s="149" t="str">
        <f t="shared" ca="1" si="22"/>
        <v/>
      </c>
      <c r="M91" s="149" t="str">
        <f t="shared" ca="1" si="23"/>
        <v/>
      </c>
      <c r="N91" s="150" t="str">
        <f t="shared" ca="1" si="24"/>
        <v/>
      </c>
      <c r="O91" s="151" t="str">
        <f t="shared" ca="1" si="25"/>
        <v/>
      </c>
      <c r="P91" s="152"/>
      <c r="Q91" s="141"/>
    </row>
    <row r="92" spans="2:17" ht="22.5" customHeight="1">
      <c r="B92" s="142">
        <f t="shared" si="13"/>
        <v>89</v>
      </c>
      <c r="C92" s="143" t="str">
        <f ca="1">IF(O92="","",'様式第１号　総括表'!$E$11)</f>
        <v/>
      </c>
      <c r="D92" s="143" t="str">
        <f t="shared" ca="1" si="14"/>
        <v/>
      </c>
      <c r="E92" s="375" t="str">
        <f t="shared" ca="1" si="15"/>
        <v/>
      </c>
      <c r="F92" s="144" t="str">
        <f t="shared" ca="1" si="16"/>
        <v/>
      </c>
      <c r="G92" s="145" t="str">
        <f t="shared" ca="1" si="17"/>
        <v/>
      </c>
      <c r="H92" s="143" t="str">
        <f t="shared" ca="1" si="18"/>
        <v/>
      </c>
      <c r="I92" s="146" t="str">
        <f t="shared" ca="1" si="19"/>
        <v/>
      </c>
      <c r="J92" s="147" t="str">
        <f t="shared" ca="1" si="20"/>
        <v/>
      </c>
      <c r="K92" s="148" t="str">
        <f t="shared" ca="1" si="21"/>
        <v/>
      </c>
      <c r="L92" s="149" t="str">
        <f t="shared" ca="1" si="22"/>
        <v/>
      </c>
      <c r="M92" s="149" t="str">
        <f t="shared" ca="1" si="23"/>
        <v/>
      </c>
      <c r="N92" s="150" t="str">
        <f t="shared" ca="1" si="24"/>
        <v/>
      </c>
      <c r="O92" s="151" t="str">
        <f t="shared" ca="1" si="25"/>
        <v/>
      </c>
      <c r="P92" s="152"/>
      <c r="Q92" s="141"/>
    </row>
    <row r="93" spans="2:17" ht="22.5" customHeight="1">
      <c r="B93" s="142">
        <f t="shared" si="13"/>
        <v>90</v>
      </c>
      <c r="C93" s="143" t="str">
        <f ca="1">IF(O93="","",'様式第１号　総括表'!$E$11)</f>
        <v/>
      </c>
      <c r="D93" s="143" t="str">
        <f t="shared" ca="1" si="14"/>
        <v/>
      </c>
      <c r="E93" s="375" t="str">
        <f t="shared" ca="1" si="15"/>
        <v/>
      </c>
      <c r="F93" s="144" t="str">
        <f t="shared" ca="1" si="16"/>
        <v/>
      </c>
      <c r="G93" s="145" t="str">
        <f t="shared" ca="1" si="17"/>
        <v/>
      </c>
      <c r="H93" s="143" t="str">
        <f t="shared" ca="1" si="18"/>
        <v/>
      </c>
      <c r="I93" s="146" t="str">
        <f t="shared" ca="1" si="19"/>
        <v/>
      </c>
      <c r="J93" s="147" t="str">
        <f t="shared" ca="1" si="20"/>
        <v/>
      </c>
      <c r="K93" s="148" t="str">
        <f t="shared" ca="1" si="21"/>
        <v/>
      </c>
      <c r="L93" s="149" t="str">
        <f t="shared" ca="1" si="22"/>
        <v/>
      </c>
      <c r="M93" s="149" t="str">
        <f t="shared" ca="1" si="23"/>
        <v/>
      </c>
      <c r="N93" s="150" t="str">
        <f t="shared" ca="1" si="24"/>
        <v/>
      </c>
      <c r="O93" s="151" t="str">
        <f t="shared" ca="1" si="25"/>
        <v/>
      </c>
      <c r="P93" s="152"/>
      <c r="Q93" s="141"/>
    </row>
    <row r="94" spans="2:17" ht="22.5" customHeight="1">
      <c r="B94" s="142">
        <f t="shared" si="13"/>
        <v>91</v>
      </c>
      <c r="C94" s="143" t="str">
        <f ca="1">IF(O94="","",'様式第１号　総括表'!$E$11)</f>
        <v/>
      </c>
      <c r="D94" s="143" t="str">
        <f t="shared" ca="1" si="14"/>
        <v/>
      </c>
      <c r="E94" s="375" t="str">
        <f t="shared" ca="1" si="15"/>
        <v/>
      </c>
      <c r="F94" s="144" t="str">
        <f t="shared" ca="1" si="16"/>
        <v/>
      </c>
      <c r="G94" s="145" t="str">
        <f t="shared" ca="1" si="17"/>
        <v/>
      </c>
      <c r="H94" s="143" t="str">
        <f t="shared" ca="1" si="18"/>
        <v/>
      </c>
      <c r="I94" s="146" t="str">
        <f t="shared" ca="1" si="19"/>
        <v/>
      </c>
      <c r="J94" s="147" t="str">
        <f t="shared" ca="1" si="20"/>
        <v/>
      </c>
      <c r="K94" s="148" t="str">
        <f t="shared" ca="1" si="21"/>
        <v/>
      </c>
      <c r="L94" s="149" t="str">
        <f t="shared" ca="1" si="22"/>
        <v/>
      </c>
      <c r="M94" s="149" t="str">
        <f t="shared" ca="1" si="23"/>
        <v/>
      </c>
      <c r="N94" s="150" t="str">
        <f t="shared" ca="1" si="24"/>
        <v/>
      </c>
      <c r="O94" s="151" t="str">
        <f t="shared" ca="1" si="25"/>
        <v/>
      </c>
      <c r="P94" s="152"/>
      <c r="Q94" s="141"/>
    </row>
    <row r="95" spans="2:17" ht="22.5" customHeight="1">
      <c r="B95" s="142">
        <f t="shared" si="13"/>
        <v>92</v>
      </c>
      <c r="C95" s="143" t="str">
        <f ca="1">IF(O95="","",'様式第１号　総括表'!$E$11)</f>
        <v/>
      </c>
      <c r="D95" s="143" t="str">
        <f t="shared" ca="1" si="14"/>
        <v/>
      </c>
      <c r="E95" s="375" t="str">
        <f t="shared" ca="1" si="15"/>
        <v/>
      </c>
      <c r="F95" s="144" t="str">
        <f t="shared" ca="1" si="16"/>
        <v/>
      </c>
      <c r="G95" s="145" t="str">
        <f t="shared" ca="1" si="17"/>
        <v/>
      </c>
      <c r="H95" s="143" t="str">
        <f t="shared" ca="1" si="18"/>
        <v/>
      </c>
      <c r="I95" s="146" t="str">
        <f t="shared" ca="1" si="19"/>
        <v/>
      </c>
      <c r="J95" s="147" t="str">
        <f t="shared" ca="1" si="20"/>
        <v/>
      </c>
      <c r="K95" s="148" t="str">
        <f t="shared" ca="1" si="21"/>
        <v/>
      </c>
      <c r="L95" s="149" t="str">
        <f t="shared" ca="1" si="22"/>
        <v/>
      </c>
      <c r="M95" s="149" t="str">
        <f t="shared" ca="1" si="23"/>
        <v/>
      </c>
      <c r="N95" s="150" t="str">
        <f t="shared" ca="1" si="24"/>
        <v/>
      </c>
      <c r="O95" s="151" t="str">
        <f t="shared" ca="1" si="25"/>
        <v/>
      </c>
      <c r="P95" s="152"/>
      <c r="Q95" s="141"/>
    </row>
    <row r="96" spans="2:17" ht="22.5" customHeight="1">
      <c r="B96" s="142">
        <f t="shared" si="13"/>
        <v>93</v>
      </c>
      <c r="C96" s="143" t="str">
        <f ca="1">IF(O96="","",'様式第１号　総括表'!$E$11)</f>
        <v/>
      </c>
      <c r="D96" s="143" t="str">
        <f t="shared" ca="1" si="14"/>
        <v/>
      </c>
      <c r="E96" s="375" t="str">
        <f t="shared" ca="1" si="15"/>
        <v/>
      </c>
      <c r="F96" s="144" t="str">
        <f t="shared" ca="1" si="16"/>
        <v/>
      </c>
      <c r="G96" s="145" t="str">
        <f t="shared" ca="1" si="17"/>
        <v/>
      </c>
      <c r="H96" s="143" t="str">
        <f t="shared" ca="1" si="18"/>
        <v/>
      </c>
      <c r="I96" s="146" t="str">
        <f t="shared" ca="1" si="19"/>
        <v/>
      </c>
      <c r="J96" s="147" t="str">
        <f t="shared" ca="1" si="20"/>
        <v/>
      </c>
      <c r="K96" s="148" t="str">
        <f t="shared" ca="1" si="21"/>
        <v/>
      </c>
      <c r="L96" s="149" t="str">
        <f t="shared" ca="1" si="22"/>
        <v/>
      </c>
      <c r="M96" s="149" t="str">
        <f t="shared" ca="1" si="23"/>
        <v/>
      </c>
      <c r="N96" s="150" t="str">
        <f t="shared" ca="1" si="24"/>
        <v/>
      </c>
      <c r="O96" s="151" t="str">
        <f t="shared" ca="1" si="25"/>
        <v/>
      </c>
      <c r="P96" s="152"/>
      <c r="Q96" s="141"/>
    </row>
    <row r="97" spans="2:17" ht="22.5" customHeight="1">
      <c r="B97" s="142">
        <f t="shared" si="13"/>
        <v>94</v>
      </c>
      <c r="C97" s="143" t="str">
        <f ca="1">IF(O97="","",'様式第１号　総括表'!$E$11)</f>
        <v/>
      </c>
      <c r="D97" s="143" t="str">
        <f t="shared" ca="1" si="14"/>
        <v/>
      </c>
      <c r="E97" s="375" t="str">
        <f t="shared" ca="1" si="15"/>
        <v/>
      </c>
      <c r="F97" s="144" t="str">
        <f t="shared" ca="1" si="16"/>
        <v/>
      </c>
      <c r="G97" s="145" t="str">
        <f t="shared" ca="1" si="17"/>
        <v/>
      </c>
      <c r="H97" s="143" t="str">
        <f t="shared" ca="1" si="18"/>
        <v/>
      </c>
      <c r="I97" s="146" t="str">
        <f t="shared" ca="1" si="19"/>
        <v/>
      </c>
      <c r="J97" s="147" t="str">
        <f t="shared" ca="1" si="20"/>
        <v/>
      </c>
      <c r="K97" s="148" t="str">
        <f t="shared" ca="1" si="21"/>
        <v/>
      </c>
      <c r="L97" s="149" t="str">
        <f t="shared" ca="1" si="22"/>
        <v/>
      </c>
      <c r="M97" s="149" t="str">
        <f t="shared" ca="1" si="23"/>
        <v/>
      </c>
      <c r="N97" s="150" t="str">
        <f t="shared" ca="1" si="24"/>
        <v/>
      </c>
      <c r="O97" s="151" t="str">
        <f t="shared" ca="1" si="25"/>
        <v/>
      </c>
      <c r="P97" s="152"/>
      <c r="Q97" s="141"/>
    </row>
    <row r="98" spans="2:17" ht="22.5" customHeight="1">
      <c r="B98" s="142">
        <f t="shared" si="13"/>
        <v>95</v>
      </c>
      <c r="C98" s="143" t="str">
        <f ca="1">IF(O98="","",'様式第１号　総括表'!$E$11)</f>
        <v/>
      </c>
      <c r="D98" s="143" t="str">
        <f t="shared" ca="1" si="14"/>
        <v/>
      </c>
      <c r="E98" s="375" t="str">
        <f t="shared" ca="1" si="15"/>
        <v/>
      </c>
      <c r="F98" s="144" t="str">
        <f t="shared" ca="1" si="16"/>
        <v/>
      </c>
      <c r="G98" s="145" t="str">
        <f t="shared" ca="1" si="17"/>
        <v/>
      </c>
      <c r="H98" s="143" t="str">
        <f t="shared" ca="1" si="18"/>
        <v/>
      </c>
      <c r="I98" s="146" t="str">
        <f t="shared" ca="1" si="19"/>
        <v/>
      </c>
      <c r="J98" s="147" t="str">
        <f t="shared" ca="1" si="20"/>
        <v/>
      </c>
      <c r="K98" s="148" t="str">
        <f t="shared" ca="1" si="21"/>
        <v/>
      </c>
      <c r="L98" s="149" t="str">
        <f t="shared" ca="1" si="22"/>
        <v/>
      </c>
      <c r="M98" s="149" t="str">
        <f t="shared" ca="1" si="23"/>
        <v/>
      </c>
      <c r="N98" s="150" t="str">
        <f t="shared" ca="1" si="24"/>
        <v/>
      </c>
      <c r="O98" s="151" t="str">
        <f t="shared" ca="1" si="25"/>
        <v/>
      </c>
      <c r="P98" s="152"/>
      <c r="Q98" s="141"/>
    </row>
    <row r="99" spans="2:17" ht="22.5" customHeight="1">
      <c r="B99" s="142">
        <f t="shared" si="13"/>
        <v>96</v>
      </c>
      <c r="C99" s="143" t="str">
        <f ca="1">IF(O99="","",'様式第１号　総括表'!$E$11)</f>
        <v/>
      </c>
      <c r="D99" s="143" t="str">
        <f t="shared" ca="1" si="14"/>
        <v/>
      </c>
      <c r="E99" s="375" t="str">
        <f t="shared" ca="1" si="15"/>
        <v/>
      </c>
      <c r="F99" s="144" t="str">
        <f t="shared" ca="1" si="16"/>
        <v/>
      </c>
      <c r="G99" s="145" t="str">
        <f t="shared" ca="1" si="17"/>
        <v/>
      </c>
      <c r="H99" s="143" t="str">
        <f t="shared" ca="1" si="18"/>
        <v/>
      </c>
      <c r="I99" s="146" t="str">
        <f t="shared" ca="1" si="19"/>
        <v/>
      </c>
      <c r="J99" s="147" t="str">
        <f t="shared" ca="1" si="20"/>
        <v/>
      </c>
      <c r="K99" s="148" t="str">
        <f t="shared" ca="1" si="21"/>
        <v/>
      </c>
      <c r="L99" s="149" t="str">
        <f t="shared" ca="1" si="22"/>
        <v/>
      </c>
      <c r="M99" s="149" t="str">
        <f t="shared" ca="1" si="23"/>
        <v/>
      </c>
      <c r="N99" s="150" t="str">
        <f t="shared" ca="1" si="24"/>
        <v/>
      </c>
      <c r="O99" s="151" t="str">
        <f t="shared" ca="1" si="25"/>
        <v/>
      </c>
      <c r="P99" s="152"/>
      <c r="Q99" s="141"/>
    </row>
    <row r="100" spans="2:17" ht="22.5" customHeight="1">
      <c r="B100" s="142">
        <f t="shared" si="13"/>
        <v>97</v>
      </c>
      <c r="C100" s="143" t="str">
        <f ca="1">IF(O100="","",'様式第１号　総括表'!$E$11)</f>
        <v/>
      </c>
      <c r="D100" s="143" t="str">
        <f t="shared" ca="1" si="14"/>
        <v/>
      </c>
      <c r="E100" s="375" t="str">
        <f t="shared" ca="1" si="15"/>
        <v/>
      </c>
      <c r="F100" s="144" t="str">
        <f t="shared" ca="1" si="16"/>
        <v/>
      </c>
      <c r="G100" s="145" t="str">
        <f t="shared" ca="1" si="17"/>
        <v/>
      </c>
      <c r="H100" s="143" t="str">
        <f t="shared" ca="1" si="18"/>
        <v/>
      </c>
      <c r="I100" s="146" t="str">
        <f t="shared" ca="1" si="19"/>
        <v/>
      </c>
      <c r="J100" s="147" t="str">
        <f t="shared" ca="1" si="20"/>
        <v/>
      </c>
      <c r="K100" s="148" t="str">
        <f t="shared" ca="1" si="21"/>
        <v/>
      </c>
      <c r="L100" s="149" t="str">
        <f t="shared" ca="1" si="22"/>
        <v/>
      </c>
      <c r="M100" s="149" t="str">
        <f t="shared" ca="1" si="23"/>
        <v/>
      </c>
      <c r="N100" s="150" t="str">
        <f t="shared" ca="1" si="24"/>
        <v/>
      </c>
      <c r="O100" s="151" t="str">
        <f t="shared" ca="1" si="25"/>
        <v/>
      </c>
      <c r="P100" s="152"/>
      <c r="Q100" s="141"/>
    </row>
    <row r="101" spans="2:17" ht="22.5" customHeight="1">
      <c r="B101" s="142">
        <f t="shared" si="13"/>
        <v>98</v>
      </c>
      <c r="C101" s="143" t="str">
        <f ca="1">IF(O101="","",'様式第１号　総括表'!$E$11)</f>
        <v/>
      </c>
      <c r="D101" s="143" t="str">
        <f t="shared" ca="1" si="14"/>
        <v/>
      </c>
      <c r="E101" s="375" t="str">
        <f t="shared" ca="1" si="15"/>
        <v/>
      </c>
      <c r="F101" s="144" t="str">
        <f t="shared" ca="1" si="16"/>
        <v/>
      </c>
      <c r="G101" s="145" t="str">
        <f t="shared" ca="1" si="17"/>
        <v/>
      </c>
      <c r="H101" s="143" t="str">
        <f t="shared" ca="1" si="18"/>
        <v/>
      </c>
      <c r="I101" s="146" t="str">
        <f t="shared" ca="1" si="19"/>
        <v/>
      </c>
      <c r="J101" s="147" t="str">
        <f t="shared" ca="1" si="20"/>
        <v/>
      </c>
      <c r="K101" s="148" t="str">
        <f t="shared" ca="1" si="21"/>
        <v/>
      </c>
      <c r="L101" s="149" t="str">
        <f t="shared" ca="1" si="22"/>
        <v/>
      </c>
      <c r="M101" s="149" t="str">
        <f t="shared" ca="1" si="23"/>
        <v/>
      </c>
      <c r="N101" s="150" t="str">
        <f t="shared" ca="1" si="24"/>
        <v/>
      </c>
      <c r="O101" s="151" t="str">
        <f t="shared" ca="1" si="25"/>
        <v/>
      </c>
      <c r="P101" s="152"/>
      <c r="Q101" s="141"/>
    </row>
    <row r="102" spans="2:17" ht="22.5" customHeight="1">
      <c r="B102" s="142">
        <f t="shared" si="13"/>
        <v>99</v>
      </c>
      <c r="C102" s="143" t="str">
        <f ca="1">IF(O102="","",'様式第１号　総括表'!$E$11)</f>
        <v/>
      </c>
      <c r="D102" s="143" t="str">
        <f t="shared" ca="1" si="14"/>
        <v/>
      </c>
      <c r="E102" s="375" t="str">
        <f t="shared" ca="1" si="15"/>
        <v/>
      </c>
      <c r="F102" s="144" t="str">
        <f t="shared" ca="1" si="16"/>
        <v/>
      </c>
      <c r="G102" s="145" t="str">
        <f t="shared" ca="1" si="17"/>
        <v/>
      </c>
      <c r="H102" s="143" t="str">
        <f t="shared" ca="1" si="18"/>
        <v/>
      </c>
      <c r="I102" s="146" t="str">
        <f t="shared" ca="1" si="19"/>
        <v/>
      </c>
      <c r="J102" s="147" t="str">
        <f t="shared" ca="1" si="20"/>
        <v/>
      </c>
      <c r="K102" s="148" t="str">
        <f t="shared" ca="1" si="21"/>
        <v/>
      </c>
      <c r="L102" s="149" t="str">
        <f t="shared" ca="1" si="22"/>
        <v/>
      </c>
      <c r="M102" s="149" t="str">
        <f t="shared" ca="1" si="23"/>
        <v/>
      </c>
      <c r="N102" s="150" t="str">
        <f t="shared" ca="1" si="24"/>
        <v/>
      </c>
      <c r="O102" s="151" t="str">
        <f t="shared" ca="1" si="25"/>
        <v/>
      </c>
      <c r="P102" s="152"/>
      <c r="Q102" s="141"/>
    </row>
    <row r="103" spans="2:17" ht="22.5" customHeight="1">
      <c r="B103" s="142">
        <f t="shared" si="13"/>
        <v>100</v>
      </c>
      <c r="C103" s="143" t="str">
        <f ca="1">IF(O103="","",'様式第１号　総括表'!$E$11)</f>
        <v/>
      </c>
      <c r="D103" s="143" t="str">
        <f t="shared" ca="1" si="14"/>
        <v/>
      </c>
      <c r="E103" s="375" t="str">
        <f t="shared" ca="1" si="15"/>
        <v/>
      </c>
      <c r="F103" s="144" t="str">
        <f t="shared" ca="1" si="16"/>
        <v/>
      </c>
      <c r="G103" s="145" t="str">
        <f t="shared" ca="1" si="17"/>
        <v/>
      </c>
      <c r="H103" s="143" t="str">
        <f t="shared" ca="1" si="18"/>
        <v/>
      </c>
      <c r="I103" s="146" t="str">
        <f t="shared" ca="1" si="19"/>
        <v/>
      </c>
      <c r="J103" s="147" t="str">
        <f t="shared" ca="1" si="20"/>
        <v/>
      </c>
      <c r="K103" s="148" t="str">
        <f t="shared" ca="1" si="21"/>
        <v/>
      </c>
      <c r="L103" s="149" t="str">
        <f t="shared" ca="1" si="22"/>
        <v/>
      </c>
      <c r="M103" s="149" t="str">
        <f t="shared" ca="1" si="23"/>
        <v/>
      </c>
      <c r="N103" s="150" t="str">
        <f t="shared" ca="1" si="24"/>
        <v/>
      </c>
      <c r="O103" s="151" t="str">
        <f t="shared" ca="1" si="25"/>
        <v/>
      </c>
      <c r="P103" s="152"/>
      <c r="Q103" s="141"/>
    </row>
    <row r="104" spans="2:17" ht="22.5" customHeight="1">
      <c r="B104" s="142">
        <f t="shared" si="13"/>
        <v>101</v>
      </c>
      <c r="C104" s="143" t="str">
        <f ca="1">IF(O104="","",'様式第１号　総括表'!$E$11)</f>
        <v/>
      </c>
      <c r="D104" s="143" t="str">
        <f t="shared" ca="1" si="14"/>
        <v/>
      </c>
      <c r="E104" s="375" t="str">
        <f t="shared" ca="1" si="15"/>
        <v/>
      </c>
      <c r="F104" s="144" t="str">
        <f t="shared" ca="1" si="16"/>
        <v/>
      </c>
      <c r="G104" s="145" t="str">
        <f t="shared" ca="1" si="17"/>
        <v/>
      </c>
      <c r="H104" s="143" t="str">
        <f t="shared" ca="1" si="18"/>
        <v/>
      </c>
      <c r="I104" s="146" t="str">
        <f t="shared" ca="1" si="19"/>
        <v/>
      </c>
      <c r="J104" s="147" t="str">
        <f t="shared" ca="1" si="20"/>
        <v/>
      </c>
      <c r="K104" s="148" t="str">
        <f t="shared" ca="1" si="21"/>
        <v/>
      </c>
      <c r="L104" s="149" t="str">
        <f t="shared" ca="1" si="22"/>
        <v/>
      </c>
      <c r="M104" s="149" t="str">
        <f t="shared" ca="1" si="23"/>
        <v/>
      </c>
      <c r="N104" s="150" t="str">
        <f t="shared" ca="1" si="24"/>
        <v/>
      </c>
      <c r="O104" s="151" t="str">
        <f t="shared" ca="1" si="25"/>
        <v/>
      </c>
      <c r="P104" s="152"/>
      <c r="Q104" s="141"/>
    </row>
    <row r="105" spans="2:17" ht="22.5" customHeight="1">
      <c r="B105" s="142">
        <f t="shared" si="13"/>
        <v>102</v>
      </c>
      <c r="C105" s="143" t="str">
        <f ca="1">IF(O105="","",'様式第１号　総括表'!$E$11)</f>
        <v/>
      </c>
      <c r="D105" s="143" t="str">
        <f t="shared" ca="1" si="14"/>
        <v/>
      </c>
      <c r="E105" s="375" t="str">
        <f t="shared" ca="1" si="15"/>
        <v/>
      </c>
      <c r="F105" s="144" t="str">
        <f t="shared" ca="1" si="16"/>
        <v/>
      </c>
      <c r="G105" s="145" t="str">
        <f t="shared" ca="1" si="17"/>
        <v/>
      </c>
      <c r="H105" s="143" t="str">
        <f t="shared" ca="1" si="18"/>
        <v/>
      </c>
      <c r="I105" s="146" t="str">
        <f t="shared" ca="1" si="19"/>
        <v/>
      </c>
      <c r="J105" s="147" t="str">
        <f t="shared" ca="1" si="20"/>
        <v/>
      </c>
      <c r="K105" s="148" t="str">
        <f t="shared" ca="1" si="21"/>
        <v/>
      </c>
      <c r="L105" s="149" t="str">
        <f t="shared" ca="1" si="22"/>
        <v/>
      </c>
      <c r="M105" s="149" t="str">
        <f t="shared" ca="1" si="23"/>
        <v/>
      </c>
      <c r="N105" s="150" t="str">
        <f t="shared" ca="1" si="24"/>
        <v/>
      </c>
      <c r="O105" s="151" t="str">
        <f t="shared" ca="1" si="25"/>
        <v/>
      </c>
      <c r="P105" s="152"/>
      <c r="Q105" s="141"/>
    </row>
    <row r="106" spans="2:17" ht="22.5" customHeight="1">
      <c r="B106" s="142">
        <f t="shared" si="13"/>
        <v>103</v>
      </c>
      <c r="C106" s="143" t="str">
        <f ca="1">IF(O106="","",'様式第１号　総括表'!$E$11)</f>
        <v/>
      </c>
      <c r="D106" s="143" t="str">
        <f t="shared" ca="1" si="14"/>
        <v/>
      </c>
      <c r="E106" s="375" t="str">
        <f t="shared" ca="1" si="15"/>
        <v/>
      </c>
      <c r="F106" s="144" t="str">
        <f t="shared" ca="1" si="16"/>
        <v/>
      </c>
      <c r="G106" s="145" t="str">
        <f t="shared" ca="1" si="17"/>
        <v/>
      </c>
      <c r="H106" s="143" t="str">
        <f t="shared" ca="1" si="18"/>
        <v/>
      </c>
      <c r="I106" s="146" t="str">
        <f t="shared" ca="1" si="19"/>
        <v/>
      </c>
      <c r="J106" s="147" t="str">
        <f t="shared" ca="1" si="20"/>
        <v/>
      </c>
      <c r="K106" s="148" t="str">
        <f t="shared" ca="1" si="21"/>
        <v/>
      </c>
      <c r="L106" s="149" t="str">
        <f t="shared" ca="1" si="22"/>
        <v/>
      </c>
      <c r="M106" s="149" t="str">
        <f t="shared" ca="1" si="23"/>
        <v/>
      </c>
      <c r="N106" s="150" t="str">
        <f t="shared" ca="1" si="24"/>
        <v/>
      </c>
      <c r="O106" s="151" t="str">
        <f t="shared" ca="1" si="25"/>
        <v/>
      </c>
      <c r="P106" s="152"/>
      <c r="Q106" s="141"/>
    </row>
    <row r="107" spans="2:17" ht="22.5" customHeight="1">
      <c r="B107" s="142">
        <f t="shared" si="13"/>
        <v>104</v>
      </c>
      <c r="C107" s="143" t="str">
        <f ca="1">IF(O107="","",'様式第１号　総括表'!$E$11)</f>
        <v/>
      </c>
      <c r="D107" s="143" t="str">
        <f t="shared" ca="1" si="14"/>
        <v/>
      </c>
      <c r="E107" s="375" t="str">
        <f t="shared" ca="1" si="15"/>
        <v/>
      </c>
      <c r="F107" s="144" t="str">
        <f t="shared" ca="1" si="16"/>
        <v/>
      </c>
      <c r="G107" s="145" t="str">
        <f t="shared" ca="1" si="17"/>
        <v/>
      </c>
      <c r="H107" s="143" t="str">
        <f t="shared" ca="1" si="18"/>
        <v/>
      </c>
      <c r="I107" s="146" t="str">
        <f t="shared" ca="1" si="19"/>
        <v/>
      </c>
      <c r="J107" s="147" t="str">
        <f t="shared" ca="1" si="20"/>
        <v/>
      </c>
      <c r="K107" s="148" t="str">
        <f t="shared" ca="1" si="21"/>
        <v/>
      </c>
      <c r="L107" s="149" t="str">
        <f t="shared" ca="1" si="22"/>
        <v/>
      </c>
      <c r="M107" s="149" t="str">
        <f t="shared" ca="1" si="23"/>
        <v/>
      </c>
      <c r="N107" s="150" t="str">
        <f t="shared" ca="1" si="24"/>
        <v/>
      </c>
      <c r="O107" s="151" t="str">
        <f t="shared" ca="1" si="25"/>
        <v/>
      </c>
      <c r="P107" s="152"/>
      <c r="Q107" s="141"/>
    </row>
    <row r="108" spans="2:17" ht="22.5" customHeight="1">
      <c r="B108" s="142">
        <f t="shared" si="13"/>
        <v>105</v>
      </c>
      <c r="C108" s="143" t="str">
        <f ca="1">IF(O108="","",'様式第１号　総括表'!$E$11)</f>
        <v/>
      </c>
      <c r="D108" s="143" t="str">
        <f t="shared" ca="1" si="14"/>
        <v/>
      </c>
      <c r="E108" s="375" t="str">
        <f t="shared" ca="1" si="15"/>
        <v/>
      </c>
      <c r="F108" s="144" t="str">
        <f t="shared" ca="1" si="16"/>
        <v/>
      </c>
      <c r="G108" s="145" t="str">
        <f t="shared" ca="1" si="17"/>
        <v/>
      </c>
      <c r="H108" s="143" t="str">
        <f t="shared" ca="1" si="18"/>
        <v/>
      </c>
      <c r="I108" s="146" t="str">
        <f t="shared" ca="1" si="19"/>
        <v/>
      </c>
      <c r="J108" s="147" t="str">
        <f t="shared" ca="1" si="20"/>
        <v/>
      </c>
      <c r="K108" s="148" t="str">
        <f t="shared" ca="1" si="21"/>
        <v/>
      </c>
      <c r="L108" s="149" t="str">
        <f t="shared" ca="1" si="22"/>
        <v/>
      </c>
      <c r="M108" s="149" t="str">
        <f t="shared" ca="1" si="23"/>
        <v/>
      </c>
      <c r="N108" s="150" t="str">
        <f t="shared" ca="1" si="24"/>
        <v/>
      </c>
      <c r="O108" s="151" t="str">
        <f t="shared" ca="1" si="25"/>
        <v/>
      </c>
      <c r="P108" s="152"/>
      <c r="Q108" s="141"/>
    </row>
    <row r="109" spans="2:17" ht="22.5" customHeight="1">
      <c r="B109" s="142">
        <f t="shared" si="13"/>
        <v>106</v>
      </c>
      <c r="C109" s="143" t="str">
        <f ca="1">IF(O109="","",'様式第１号　総括表'!$E$11)</f>
        <v/>
      </c>
      <c r="D109" s="143" t="str">
        <f t="shared" ca="1" si="14"/>
        <v/>
      </c>
      <c r="E109" s="375" t="str">
        <f t="shared" ca="1" si="15"/>
        <v/>
      </c>
      <c r="F109" s="144" t="str">
        <f t="shared" ca="1" si="16"/>
        <v/>
      </c>
      <c r="G109" s="145" t="str">
        <f t="shared" ca="1" si="17"/>
        <v/>
      </c>
      <c r="H109" s="143" t="str">
        <f t="shared" ca="1" si="18"/>
        <v/>
      </c>
      <c r="I109" s="146" t="str">
        <f t="shared" ca="1" si="19"/>
        <v/>
      </c>
      <c r="J109" s="147" t="str">
        <f t="shared" ca="1" si="20"/>
        <v/>
      </c>
      <c r="K109" s="148" t="str">
        <f t="shared" ca="1" si="21"/>
        <v/>
      </c>
      <c r="L109" s="149" t="str">
        <f t="shared" ca="1" si="22"/>
        <v/>
      </c>
      <c r="M109" s="149" t="str">
        <f t="shared" ca="1" si="23"/>
        <v/>
      </c>
      <c r="N109" s="150" t="str">
        <f t="shared" ca="1" si="24"/>
        <v/>
      </c>
      <c r="O109" s="151" t="str">
        <f t="shared" ca="1" si="25"/>
        <v/>
      </c>
      <c r="P109" s="152"/>
      <c r="Q109" s="141"/>
    </row>
    <row r="110" spans="2:17" ht="22.5" customHeight="1">
      <c r="B110" s="142">
        <f t="shared" si="13"/>
        <v>107</v>
      </c>
      <c r="C110" s="143" t="str">
        <f ca="1">IF(O110="","",'様式第１号　総括表'!$E$11)</f>
        <v/>
      </c>
      <c r="D110" s="143" t="str">
        <f t="shared" ca="1" si="14"/>
        <v/>
      </c>
      <c r="E110" s="375" t="str">
        <f t="shared" ca="1" si="15"/>
        <v/>
      </c>
      <c r="F110" s="144" t="str">
        <f t="shared" ca="1" si="16"/>
        <v/>
      </c>
      <c r="G110" s="145" t="str">
        <f t="shared" ca="1" si="17"/>
        <v/>
      </c>
      <c r="H110" s="143" t="str">
        <f t="shared" ca="1" si="18"/>
        <v/>
      </c>
      <c r="I110" s="146" t="str">
        <f t="shared" ca="1" si="19"/>
        <v/>
      </c>
      <c r="J110" s="147" t="str">
        <f t="shared" ca="1" si="20"/>
        <v/>
      </c>
      <c r="K110" s="148" t="str">
        <f t="shared" ca="1" si="21"/>
        <v/>
      </c>
      <c r="L110" s="149" t="str">
        <f t="shared" ca="1" si="22"/>
        <v/>
      </c>
      <c r="M110" s="149" t="str">
        <f t="shared" ca="1" si="23"/>
        <v/>
      </c>
      <c r="N110" s="150" t="str">
        <f t="shared" ca="1" si="24"/>
        <v/>
      </c>
      <c r="O110" s="151" t="str">
        <f t="shared" ca="1" si="25"/>
        <v/>
      </c>
      <c r="P110" s="152"/>
      <c r="Q110" s="141"/>
    </row>
    <row r="111" spans="2:17" ht="22.5" customHeight="1">
      <c r="B111" s="142">
        <f t="shared" si="13"/>
        <v>108</v>
      </c>
      <c r="C111" s="143" t="str">
        <f ca="1">IF(O111="","",'様式第１号　総括表'!$E$11)</f>
        <v/>
      </c>
      <c r="D111" s="143" t="str">
        <f t="shared" ca="1" si="14"/>
        <v/>
      </c>
      <c r="E111" s="375" t="str">
        <f t="shared" ca="1" si="15"/>
        <v/>
      </c>
      <c r="F111" s="144" t="str">
        <f t="shared" ca="1" si="16"/>
        <v/>
      </c>
      <c r="G111" s="145" t="str">
        <f t="shared" ca="1" si="17"/>
        <v/>
      </c>
      <c r="H111" s="143" t="str">
        <f t="shared" ca="1" si="18"/>
        <v/>
      </c>
      <c r="I111" s="146" t="str">
        <f t="shared" ca="1" si="19"/>
        <v/>
      </c>
      <c r="J111" s="147" t="str">
        <f t="shared" ca="1" si="20"/>
        <v/>
      </c>
      <c r="K111" s="148" t="str">
        <f t="shared" ca="1" si="21"/>
        <v/>
      </c>
      <c r="L111" s="149" t="str">
        <f t="shared" ca="1" si="22"/>
        <v/>
      </c>
      <c r="M111" s="149" t="str">
        <f t="shared" ca="1" si="23"/>
        <v/>
      </c>
      <c r="N111" s="150" t="str">
        <f t="shared" ca="1" si="24"/>
        <v/>
      </c>
      <c r="O111" s="151" t="str">
        <f t="shared" ca="1" si="25"/>
        <v/>
      </c>
      <c r="P111" s="152"/>
      <c r="Q111" s="141"/>
    </row>
    <row r="112" spans="2:17" ht="22.5" customHeight="1">
      <c r="B112" s="142">
        <f t="shared" si="13"/>
        <v>109</v>
      </c>
      <c r="C112" s="143" t="str">
        <f ca="1">IF(O112="","",'様式第１号　総括表'!$E$11)</f>
        <v/>
      </c>
      <c r="D112" s="143" t="str">
        <f t="shared" ca="1" si="14"/>
        <v/>
      </c>
      <c r="E112" s="375" t="str">
        <f t="shared" ca="1" si="15"/>
        <v/>
      </c>
      <c r="F112" s="144" t="str">
        <f t="shared" ca="1" si="16"/>
        <v/>
      </c>
      <c r="G112" s="145" t="str">
        <f t="shared" ca="1" si="17"/>
        <v/>
      </c>
      <c r="H112" s="143" t="str">
        <f t="shared" ca="1" si="18"/>
        <v/>
      </c>
      <c r="I112" s="146" t="str">
        <f t="shared" ca="1" si="19"/>
        <v/>
      </c>
      <c r="J112" s="147" t="str">
        <f t="shared" ca="1" si="20"/>
        <v/>
      </c>
      <c r="K112" s="148" t="str">
        <f t="shared" ca="1" si="21"/>
        <v/>
      </c>
      <c r="L112" s="149" t="str">
        <f t="shared" ca="1" si="22"/>
        <v/>
      </c>
      <c r="M112" s="149" t="str">
        <f t="shared" ca="1" si="23"/>
        <v/>
      </c>
      <c r="N112" s="150" t="str">
        <f t="shared" ca="1" si="24"/>
        <v/>
      </c>
      <c r="O112" s="151" t="str">
        <f t="shared" ca="1" si="25"/>
        <v/>
      </c>
      <c r="P112" s="152"/>
      <c r="Q112" s="141"/>
    </row>
    <row r="113" spans="2:17" ht="22.5" customHeight="1">
      <c r="B113" s="142">
        <f t="shared" si="13"/>
        <v>110</v>
      </c>
      <c r="C113" s="143" t="str">
        <f ca="1">IF(O113="","",'様式第１号　総括表'!$E$11)</f>
        <v/>
      </c>
      <c r="D113" s="143" t="str">
        <f t="shared" ca="1" si="14"/>
        <v/>
      </c>
      <c r="E113" s="375" t="str">
        <f t="shared" ca="1" si="15"/>
        <v/>
      </c>
      <c r="F113" s="144" t="str">
        <f t="shared" ca="1" si="16"/>
        <v/>
      </c>
      <c r="G113" s="145" t="str">
        <f t="shared" ca="1" si="17"/>
        <v/>
      </c>
      <c r="H113" s="143" t="str">
        <f t="shared" ca="1" si="18"/>
        <v/>
      </c>
      <c r="I113" s="146" t="str">
        <f t="shared" ca="1" si="19"/>
        <v/>
      </c>
      <c r="J113" s="147" t="str">
        <f t="shared" ca="1" si="20"/>
        <v/>
      </c>
      <c r="K113" s="148" t="str">
        <f t="shared" ca="1" si="21"/>
        <v/>
      </c>
      <c r="L113" s="149" t="str">
        <f t="shared" ca="1" si="22"/>
        <v/>
      </c>
      <c r="M113" s="149" t="str">
        <f t="shared" ca="1" si="23"/>
        <v/>
      </c>
      <c r="N113" s="150" t="str">
        <f t="shared" ca="1" si="24"/>
        <v/>
      </c>
      <c r="O113" s="151" t="str">
        <f t="shared" ca="1" si="25"/>
        <v/>
      </c>
      <c r="P113" s="152"/>
      <c r="Q113" s="141"/>
    </row>
    <row r="114" spans="2:17" ht="22.5" customHeight="1">
      <c r="B114" s="142">
        <f t="shared" si="13"/>
        <v>111</v>
      </c>
      <c r="C114" s="143" t="str">
        <f ca="1">IF(O114="","",'様式第１号　総括表'!$E$11)</f>
        <v/>
      </c>
      <c r="D114" s="143" t="str">
        <f t="shared" ca="1" si="14"/>
        <v/>
      </c>
      <c r="E114" s="375" t="str">
        <f t="shared" ca="1" si="15"/>
        <v/>
      </c>
      <c r="F114" s="144" t="str">
        <f t="shared" ca="1" si="16"/>
        <v/>
      </c>
      <c r="G114" s="145" t="str">
        <f t="shared" ca="1" si="17"/>
        <v/>
      </c>
      <c r="H114" s="143" t="str">
        <f t="shared" ca="1" si="18"/>
        <v/>
      </c>
      <c r="I114" s="146" t="str">
        <f t="shared" ca="1" si="19"/>
        <v/>
      </c>
      <c r="J114" s="147" t="str">
        <f t="shared" ca="1" si="20"/>
        <v/>
      </c>
      <c r="K114" s="148" t="str">
        <f t="shared" ca="1" si="21"/>
        <v/>
      </c>
      <c r="L114" s="149" t="str">
        <f t="shared" ca="1" si="22"/>
        <v/>
      </c>
      <c r="M114" s="149" t="str">
        <f t="shared" ca="1" si="23"/>
        <v/>
      </c>
      <c r="N114" s="150" t="str">
        <f t="shared" ca="1" si="24"/>
        <v/>
      </c>
      <c r="O114" s="151" t="str">
        <f t="shared" ca="1" si="25"/>
        <v/>
      </c>
      <c r="P114" s="152"/>
      <c r="Q114" s="141"/>
    </row>
    <row r="115" spans="2:17" ht="22.5" customHeight="1">
      <c r="B115" s="142">
        <f t="shared" si="13"/>
        <v>112</v>
      </c>
      <c r="C115" s="143" t="str">
        <f ca="1">IF(O115="","",'様式第１号　総括表'!$E$11)</f>
        <v/>
      </c>
      <c r="D115" s="143" t="str">
        <f t="shared" ca="1" si="14"/>
        <v/>
      </c>
      <c r="E115" s="375" t="str">
        <f t="shared" ca="1" si="15"/>
        <v/>
      </c>
      <c r="F115" s="144" t="str">
        <f t="shared" ca="1" si="16"/>
        <v/>
      </c>
      <c r="G115" s="145" t="str">
        <f t="shared" ca="1" si="17"/>
        <v/>
      </c>
      <c r="H115" s="143" t="str">
        <f t="shared" ca="1" si="18"/>
        <v/>
      </c>
      <c r="I115" s="146" t="str">
        <f t="shared" ca="1" si="19"/>
        <v/>
      </c>
      <c r="J115" s="147" t="str">
        <f t="shared" ca="1" si="20"/>
        <v/>
      </c>
      <c r="K115" s="148" t="str">
        <f t="shared" ca="1" si="21"/>
        <v/>
      </c>
      <c r="L115" s="149" t="str">
        <f t="shared" ca="1" si="22"/>
        <v/>
      </c>
      <c r="M115" s="149" t="str">
        <f t="shared" ca="1" si="23"/>
        <v/>
      </c>
      <c r="N115" s="150" t="str">
        <f t="shared" ca="1" si="24"/>
        <v/>
      </c>
      <c r="O115" s="151" t="str">
        <f t="shared" ca="1" si="25"/>
        <v/>
      </c>
      <c r="P115" s="152"/>
      <c r="Q115" s="141"/>
    </row>
    <row r="116" spans="2:17" ht="22.5" customHeight="1">
      <c r="B116" s="142">
        <f t="shared" si="13"/>
        <v>113</v>
      </c>
      <c r="C116" s="143" t="str">
        <f ca="1">IF(O116="","",'様式第１号　総括表'!$E$11)</f>
        <v/>
      </c>
      <c r="D116" s="143" t="str">
        <f t="shared" ca="1" si="14"/>
        <v/>
      </c>
      <c r="E116" s="375" t="str">
        <f t="shared" ca="1" si="15"/>
        <v/>
      </c>
      <c r="F116" s="144" t="str">
        <f t="shared" ca="1" si="16"/>
        <v/>
      </c>
      <c r="G116" s="145" t="str">
        <f t="shared" ca="1" si="17"/>
        <v/>
      </c>
      <c r="H116" s="143" t="str">
        <f t="shared" ca="1" si="18"/>
        <v/>
      </c>
      <c r="I116" s="146" t="str">
        <f t="shared" ca="1" si="19"/>
        <v/>
      </c>
      <c r="J116" s="147" t="str">
        <f t="shared" ca="1" si="20"/>
        <v/>
      </c>
      <c r="K116" s="148" t="str">
        <f t="shared" ca="1" si="21"/>
        <v/>
      </c>
      <c r="L116" s="149" t="str">
        <f t="shared" ca="1" si="22"/>
        <v/>
      </c>
      <c r="M116" s="149" t="str">
        <f t="shared" ca="1" si="23"/>
        <v/>
      </c>
      <c r="N116" s="150" t="str">
        <f t="shared" ca="1" si="24"/>
        <v/>
      </c>
      <c r="O116" s="151" t="str">
        <f t="shared" ca="1" si="25"/>
        <v/>
      </c>
      <c r="P116" s="152"/>
      <c r="Q116" s="141"/>
    </row>
    <row r="117" spans="2:17" ht="22.5" customHeight="1">
      <c r="B117" s="142">
        <f t="shared" si="13"/>
        <v>114</v>
      </c>
      <c r="C117" s="143" t="str">
        <f ca="1">IF(O117="","",'様式第１号　総括表'!$E$11)</f>
        <v/>
      </c>
      <c r="D117" s="143" t="str">
        <f t="shared" ca="1" si="14"/>
        <v/>
      </c>
      <c r="E117" s="375" t="str">
        <f t="shared" ca="1" si="15"/>
        <v/>
      </c>
      <c r="F117" s="144" t="str">
        <f t="shared" ca="1" si="16"/>
        <v/>
      </c>
      <c r="G117" s="145" t="str">
        <f t="shared" ca="1" si="17"/>
        <v/>
      </c>
      <c r="H117" s="143" t="str">
        <f t="shared" ca="1" si="18"/>
        <v/>
      </c>
      <c r="I117" s="146" t="str">
        <f t="shared" ca="1" si="19"/>
        <v/>
      </c>
      <c r="J117" s="147" t="str">
        <f t="shared" ca="1" si="20"/>
        <v/>
      </c>
      <c r="K117" s="148" t="str">
        <f t="shared" ca="1" si="21"/>
        <v/>
      </c>
      <c r="L117" s="149" t="str">
        <f t="shared" ca="1" si="22"/>
        <v/>
      </c>
      <c r="M117" s="149" t="str">
        <f t="shared" ca="1" si="23"/>
        <v/>
      </c>
      <c r="N117" s="150" t="str">
        <f t="shared" ca="1" si="24"/>
        <v/>
      </c>
      <c r="O117" s="151" t="str">
        <f t="shared" ca="1" si="25"/>
        <v/>
      </c>
      <c r="P117" s="152"/>
      <c r="Q117" s="141"/>
    </row>
    <row r="118" spans="2:17" ht="22.5" customHeight="1">
      <c r="B118" s="142">
        <f t="shared" si="13"/>
        <v>115</v>
      </c>
      <c r="C118" s="143" t="str">
        <f ca="1">IF(O118="","",'様式第１号　総括表'!$E$11)</f>
        <v/>
      </c>
      <c r="D118" s="143" t="str">
        <f t="shared" ca="1" si="14"/>
        <v/>
      </c>
      <c r="E118" s="375" t="str">
        <f t="shared" ca="1" si="15"/>
        <v/>
      </c>
      <c r="F118" s="144" t="str">
        <f t="shared" ca="1" si="16"/>
        <v/>
      </c>
      <c r="G118" s="145" t="str">
        <f t="shared" ca="1" si="17"/>
        <v/>
      </c>
      <c r="H118" s="143" t="str">
        <f t="shared" ca="1" si="18"/>
        <v/>
      </c>
      <c r="I118" s="146" t="str">
        <f t="shared" ca="1" si="19"/>
        <v/>
      </c>
      <c r="J118" s="147" t="str">
        <f t="shared" ca="1" si="20"/>
        <v/>
      </c>
      <c r="K118" s="148" t="str">
        <f t="shared" ca="1" si="21"/>
        <v/>
      </c>
      <c r="L118" s="149" t="str">
        <f t="shared" ca="1" si="22"/>
        <v/>
      </c>
      <c r="M118" s="149" t="str">
        <f t="shared" ca="1" si="23"/>
        <v/>
      </c>
      <c r="N118" s="150" t="str">
        <f t="shared" ca="1" si="24"/>
        <v/>
      </c>
      <c r="O118" s="151" t="str">
        <f t="shared" ca="1" si="25"/>
        <v/>
      </c>
      <c r="P118" s="152"/>
      <c r="Q118" s="141"/>
    </row>
    <row r="119" spans="2:17" ht="22.5" customHeight="1">
      <c r="B119" s="142">
        <f t="shared" si="13"/>
        <v>116</v>
      </c>
      <c r="C119" s="143" t="str">
        <f ca="1">IF(O119="","",'様式第１号　総括表'!$E$11)</f>
        <v/>
      </c>
      <c r="D119" s="143" t="str">
        <f t="shared" ca="1" si="14"/>
        <v/>
      </c>
      <c r="E119" s="375" t="str">
        <f t="shared" ca="1" si="15"/>
        <v/>
      </c>
      <c r="F119" s="144" t="str">
        <f t="shared" ca="1" si="16"/>
        <v/>
      </c>
      <c r="G119" s="145" t="str">
        <f t="shared" ca="1" si="17"/>
        <v/>
      </c>
      <c r="H119" s="143" t="str">
        <f t="shared" ca="1" si="18"/>
        <v/>
      </c>
      <c r="I119" s="146" t="str">
        <f t="shared" ca="1" si="19"/>
        <v/>
      </c>
      <c r="J119" s="147" t="str">
        <f t="shared" ca="1" si="20"/>
        <v/>
      </c>
      <c r="K119" s="148" t="str">
        <f t="shared" ca="1" si="21"/>
        <v/>
      </c>
      <c r="L119" s="149" t="str">
        <f t="shared" ca="1" si="22"/>
        <v/>
      </c>
      <c r="M119" s="149" t="str">
        <f t="shared" ca="1" si="23"/>
        <v/>
      </c>
      <c r="N119" s="150" t="str">
        <f t="shared" ca="1" si="24"/>
        <v/>
      </c>
      <c r="O119" s="151" t="str">
        <f t="shared" ca="1" si="25"/>
        <v/>
      </c>
      <c r="P119" s="152"/>
      <c r="Q119" s="141"/>
    </row>
    <row r="120" spans="2:17" ht="22.5" customHeight="1">
      <c r="B120" s="142">
        <f t="shared" si="13"/>
        <v>117</v>
      </c>
      <c r="C120" s="143" t="str">
        <f ca="1">IF(O120="","",'様式第１号　総括表'!$E$11)</f>
        <v/>
      </c>
      <c r="D120" s="143" t="str">
        <f t="shared" ca="1" si="14"/>
        <v/>
      </c>
      <c r="E120" s="375" t="str">
        <f t="shared" ca="1" si="15"/>
        <v/>
      </c>
      <c r="F120" s="144" t="str">
        <f t="shared" ca="1" si="16"/>
        <v/>
      </c>
      <c r="G120" s="145" t="str">
        <f t="shared" ca="1" si="17"/>
        <v/>
      </c>
      <c r="H120" s="143" t="str">
        <f t="shared" ca="1" si="18"/>
        <v/>
      </c>
      <c r="I120" s="146" t="str">
        <f t="shared" ca="1" si="19"/>
        <v/>
      </c>
      <c r="J120" s="147" t="str">
        <f t="shared" ca="1" si="20"/>
        <v/>
      </c>
      <c r="K120" s="148" t="str">
        <f t="shared" ca="1" si="21"/>
        <v/>
      </c>
      <c r="L120" s="149" t="str">
        <f t="shared" ca="1" si="22"/>
        <v/>
      </c>
      <c r="M120" s="149" t="str">
        <f t="shared" ca="1" si="23"/>
        <v/>
      </c>
      <c r="N120" s="150" t="str">
        <f t="shared" ca="1" si="24"/>
        <v/>
      </c>
      <c r="O120" s="151" t="str">
        <f t="shared" ca="1" si="25"/>
        <v/>
      </c>
      <c r="P120" s="152"/>
      <c r="Q120" s="141"/>
    </row>
    <row r="121" spans="2:17" ht="22.5" customHeight="1">
      <c r="B121" s="142">
        <f t="shared" si="13"/>
        <v>118</v>
      </c>
      <c r="C121" s="143" t="str">
        <f ca="1">IF(O121="","",'様式第１号　総括表'!$E$11)</f>
        <v/>
      </c>
      <c r="D121" s="143" t="str">
        <f t="shared" ca="1" si="14"/>
        <v/>
      </c>
      <c r="E121" s="375" t="str">
        <f t="shared" ca="1" si="15"/>
        <v/>
      </c>
      <c r="F121" s="144" t="str">
        <f t="shared" ca="1" si="16"/>
        <v/>
      </c>
      <c r="G121" s="145" t="str">
        <f t="shared" ca="1" si="17"/>
        <v/>
      </c>
      <c r="H121" s="143" t="str">
        <f t="shared" ca="1" si="18"/>
        <v/>
      </c>
      <c r="I121" s="146" t="str">
        <f t="shared" ca="1" si="19"/>
        <v/>
      </c>
      <c r="J121" s="147" t="str">
        <f t="shared" ca="1" si="20"/>
        <v/>
      </c>
      <c r="K121" s="148" t="str">
        <f t="shared" ca="1" si="21"/>
        <v/>
      </c>
      <c r="L121" s="149" t="str">
        <f t="shared" ca="1" si="22"/>
        <v/>
      </c>
      <c r="M121" s="149" t="str">
        <f t="shared" ca="1" si="23"/>
        <v/>
      </c>
      <c r="N121" s="150" t="str">
        <f t="shared" ca="1" si="24"/>
        <v/>
      </c>
      <c r="O121" s="151" t="str">
        <f t="shared" ca="1" si="25"/>
        <v/>
      </c>
      <c r="P121" s="152"/>
      <c r="Q121" s="141"/>
    </row>
    <row r="122" spans="2:17" ht="22.5" customHeight="1">
      <c r="B122" s="142">
        <f t="shared" si="13"/>
        <v>119</v>
      </c>
      <c r="C122" s="143" t="str">
        <f ca="1">IF(O122="","",'様式第１号　総括表'!$E$11)</f>
        <v/>
      </c>
      <c r="D122" s="143" t="str">
        <f t="shared" ca="1" si="14"/>
        <v/>
      </c>
      <c r="E122" s="375" t="str">
        <f t="shared" ca="1" si="15"/>
        <v/>
      </c>
      <c r="F122" s="144" t="str">
        <f t="shared" ca="1" si="16"/>
        <v/>
      </c>
      <c r="G122" s="145" t="str">
        <f t="shared" ca="1" si="17"/>
        <v/>
      </c>
      <c r="H122" s="143" t="str">
        <f t="shared" ca="1" si="18"/>
        <v/>
      </c>
      <c r="I122" s="146" t="str">
        <f t="shared" ca="1" si="19"/>
        <v/>
      </c>
      <c r="J122" s="147" t="str">
        <f t="shared" ca="1" si="20"/>
        <v/>
      </c>
      <c r="K122" s="148" t="str">
        <f t="shared" ca="1" si="21"/>
        <v/>
      </c>
      <c r="L122" s="149" t="str">
        <f t="shared" ca="1" si="22"/>
        <v/>
      </c>
      <c r="M122" s="149" t="str">
        <f t="shared" ca="1" si="23"/>
        <v/>
      </c>
      <c r="N122" s="150" t="str">
        <f t="shared" ca="1" si="24"/>
        <v/>
      </c>
      <c r="O122" s="151" t="str">
        <f t="shared" ca="1" si="25"/>
        <v/>
      </c>
      <c r="P122" s="152"/>
      <c r="Q122" s="141"/>
    </row>
    <row r="123" spans="2:17" ht="22.5" customHeight="1">
      <c r="B123" s="142">
        <f t="shared" si="13"/>
        <v>120</v>
      </c>
      <c r="C123" s="143" t="str">
        <f ca="1">IF(O123="","",'様式第１号　総括表'!$E$11)</f>
        <v/>
      </c>
      <c r="D123" s="143" t="str">
        <f t="shared" ca="1" si="14"/>
        <v/>
      </c>
      <c r="E123" s="375" t="str">
        <f t="shared" ca="1" si="15"/>
        <v/>
      </c>
      <c r="F123" s="144" t="str">
        <f t="shared" ca="1" si="16"/>
        <v/>
      </c>
      <c r="G123" s="145" t="str">
        <f t="shared" ca="1" si="17"/>
        <v/>
      </c>
      <c r="H123" s="143" t="str">
        <f t="shared" ca="1" si="18"/>
        <v/>
      </c>
      <c r="I123" s="146" t="str">
        <f t="shared" ca="1" si="19"/>
        <v/>
      </c>
      <c r="J123" s="147" t="str">
        <f t="shared" ca="1" si="20"/>
        <v/>
      </c>
      <c r="K123" s="148" t="str">
        <f t="shared" ca="1" si="21"/>
        <v/>
      </c>
      <c r="L123" s="149" t="str">
        <f t="shared" ca="1" si="22"/>
        <v/>
      </c>
      <c r="M123" s="149" t="str">
        <f t="shared" ca="1" si="23"/>
        <v/>
      </c>
      <c r="N123" s="150" t="str">
        <f t="shared" ca="1" si="24"/>
        <v/>
      </c>
      <c r="O123" s="151" t="str">
        <f t="shared" ca="1" si="25"/>
        <v/>
      </c>
      <c r="P123" s="152"/>
      <c r="Q123" s="141"/>
    </row>
    <row r="124" spans="2:17" ht="22.5" customHeight="1">
      <c r="B124" s="142">
        <f t="shared" si="13"/>
        <v>121</v>
      </c>
      <c r="C124" s="143" t="str">
        <f ca="1">IF(O124="","",'様式第１号　総括表'!$E$11)</f>
        <v/>
      </c>
      <c r="D124" s="143" t="str">
        <f t="shared" ca="1" si="14"/>
        <v/>
      </c>
      <c r="E124" s="375" t="str">
        <f t="shared" ca="1" si="15"/>
        <v/>
      </c>
      <c r="F124" s="144" t="str">
        <f t="shared" ca="1" si="16"/>
        <v/>
      </c>
      <c r="G124" s="145" t="str">
        <f t="shared" ca="1" si="17"/>
        <v/>
      </c>
      <c r="H124" s="143" t="str">
        <f t="shared" ca="1" si="18"/>
        <v/>
      </c>
      <c r="I124" s="146" t="str">
        <f t="shared" ca="1" si="19"/>
        <v/>
      </c>
      <c r="J124" s="147" t="str">
        <f t="shared" ca="1" si="20"/>
        <v/>
      </c>
      <c r="K124" s="148" t="str">
        <f t="shared" ca="1" si="21"/>
        <v/>
      </c>
      <c r="L124" s="149" t="str">
        <f t="shared" ca="1" si="22"/>
        <v/>
      </c>
      <c r="M124" s="149" t="str">
        <f t="shared" ca="1" si="23"/>
        <v/>
      </c>
      <c r="N124" s="150" t="str">
        <f t="shared" ca="1" si="24"/>
        <v/>
      </c>
      <c r="O124" s="151" t="str">
        <f t="shared" ca="1" si="25"/>
        <v/>
      </c>
      <c r="P124" s="152"/>
      <c r="Q124" s="141"/>
    </row>
    <row r="125" spans="2:17" ht="22.5" customHeight="1">
      <c r="B125" s="142">
        <f t="shared" si="13"/>
        <v>122</v>
      </c>
      <c r="C125" s="143" t="str">
        <f ca="1">IF(O125="","",'様式第１号　総括表'!$E$11)</f>
        <v/>
      </c>
      <c r="D125" s="143" t="str">
        <f t="shared" ca="1" si="14"/>
        <v/>
      </c>
      <c r="E125" s="375" t="str">
        <f t="shared" ca="1" si="15"/>
        <v/>
      </c>
      <c r="F125" s="144" t="str">
        <f t="shared" ca="1" si="16"/>
        <v/>
      </c>
      <c r="G125" s="145" t="str">
        <f t="shared" ca="1" si="17"/>
        <v/>
      </c>
      <c r="H125" s="143" t="str">
        <f t="shared" ca="1" si="18"/>
        <v/>
      </c>
      <c r="I125" s="146" t="str">
        <f t="shared" ca="1" si="19"/>
        <v/>
      </c>
      <c r="J125" s="147" t="str">
        <f t="shared" ca="1" si="20"/>
        <v/>
      </c>
      <c r="K125" s="148" t="str">
        <f t="shared" ca="1" si="21"/>
        <v/>
      </c>
      <c r="L125" s="149" t="str">
        <f t="shared" ca="1" si="22"/>
        <v/>
      </c>
      <c r="M125" s="149" t="str">
        <f t="shared" ca="1" si="23"/>
        <v/>
      </c>
      <c r="N125" s="150" t="str">
        <f t="shared" ca="1" si="24"/>
        <v/>
      </c>
      <c r="O125" s="151" t="str">
        <f t="shared" ca="1" si="25"/>
        <v/>
      </c>
      <c r="P125" s="152"/>
      <c r="Q125" s="141"/>
    </row>
    <row r="126" spans="2:17" ht="22.5" customHeight="1">
      <c r="B126" s="142">
        <f t="shared" si="13"/>
        <v>123</v>
      </c>
      <c r="C126" s="143" t="str">
        <f ca="1">IF(O126="","",'様式第１号　総括表'!$E$11)</f>
        <v/>
      </c>
      <c r="D126" s="143" t="str">
        <f t="shared" ca="1" si="14"/>
        <v/>
      </c>
      <c r="E126" s="375" t="str">
        <f t="shared" ca="1" si="15"/>
        <v/>
      </c>
      <c r="F126" s="144" t="str">
        <f t="shared" ca="1" si="16"/>
        <v/>
      </c>
      <c r="G126" s="145" t="str">
        <f t="shared" ca="1" si="17"/>
        <v/>
      </c>
      <c r="H126" s="143" t="str">
        <f t="shared" ca="1" si="18"/>
        <v/>
      </c>
      <c r="I126" s="146" t="str">
        <f t="shared" ca="1" si="19"/>
        <v/>
      </c>
      <c r="J126" s="147" t="str">
        <f t="shared" ca="1" si="20"/>
        <v/>
      </c>
      <c r="K126" s="148" t="str">
        <f t="shared" ca="1" si="21"/>
        <v/>
      </c>
      <c r="L126" s="149" t="str">
        <f t="shared" ca="1" si="22"/>
        <v/>
      </c>
      <c r="M126" s="149" t="str">
        <f t="shared" ca="1" si="23"/>
        <v/>
      </c>
      <c r="N126" s="150" t="str">
        <f t="shared" ca="1" si="24"/>
        <v/>
      </c>
      <c r="O126" s="151" t="str">
        <f t="shared" ca="1" si="25"/>
        <v/>
      </c>
      <c r="P126" s="152"/>
      <c r="Q126" s="141"/>
    </row>
    <row r="127" spans="2:17" ht="22.5" customHeight="1">
      <c r="B127" s="142">
        <f t="shared" si="13"/>
        <v>124</v>
      </c>
      <c r="C127" s="143" t="str">
        <f ca="1">IF(O127="","",'様式第１号　総括表'!$E$11)</f>
        <v/>
      </c>
      <c r="D127" s="143" t="str">
        <f t="shared" ca="1" si="14"/>
        <v/>
      </c>
      <c r="E127" s="375" t="str">
        <f t="shared" ca="1" si="15"/>
        <v/>
      </c>
      <c r="F127" s="144" t="str">
        <f t="shared" ca="1" si="16"/>
        <v/>
      </c>
      <c r="G127" s="145" t="str">
        <f t="shared" ca="1" si="17"/>
        <v/>
      </c>
      <c r="H127" s="143" t="str">
        <f t="shared" ca="1" si="18"/>
        <v/>
      </c>
      <c r="I127" s="146" t="str">
        <f t="shared" ca="1" si="19"/>
        <v/>
      </c>
      <c r="J127" s="147" t="str">
        <f t="shared" ca="1" si="20"/>
        <v/>
      </c>
      <c r="K127" s="148" t="str">
        <f t="shared" ca="1" si="21"/>
        <v/>
      </c>
      <c r="L127" s="149" t="str">
        <f t="shared" ca="1" si="22"/>
        <v/>
      </c>
      <c r="M127" s="149" t="str">
        <f t="shared" ca="1" si="23"/>
        <v/>
      </c>
      <c r="N127" s="150" t="str">
        <f t="shared" ca="1" si="24"/>
        <v/>
      </c>
      <c r="O127" s="151" t="str">
        <f t="shared" ca="1" si="25"/>
        <v/>
      </c>
      <c r="P127" s="152"/>
      <c r="Q127" s="141"/>
    </row>
    <row r="128" spans="2:17" ht="22.5" customHeight="1">
      <c r="B128" s="142">
        <f t="shared" si="13"/>
        <v>125</v>
      </c>
      <c r="C128" s="143" t="str">
        <f ca="1">IF(O128="","",'様式第１号　総括表'!$E$11)</f>
        <v/>
      </c>
      <c r="D128" s="143" t="str">
        <f t="shared" ca="1" si="14"/>
        <v/>
      </c>
      <c r="E128" s="375" t="str">
        <f t="shared" ca="1" si="15"/>
        <v/>
      </c>
      <c r="F128" s="144" t="str">
        <f t="shared" ca="1" si="16"/>
        <v/>
      </c>
      <c r="G128" s="145" t="str">
        <f t="shared" ca="1" si="17"/>
        <v/>
      </c>
      <c r="H128" s="143" t="str">
        <f t="shared" ca="1" si="18"/>
        <v/>
      </c>
      <c r="I128" s="146" t="str">
        <f t="shared" ca="1" si="19"/>
        <v/>
      </c>
      <c r="J128" s="147" t="str">
        <f t="shared" ca="1" si="20"/>
        <v/>
      </c>
      <c r="K128" s="148" t="str">
        <f t="shared" ca="1" si="21"/>
        <v/>
      </c>
      <c r="L128" s="149" t="str">
        <f t="shared" ca="1" si="22"/>
        <v/>
      </c>
      <c r="M128" s="149" t="str">
        <f t="shared" ca="1" si="23"/>
        <v/>
      </c>
      <c r="N128" s="150" t="str">
        <f t="shared" ca="1" si="24"/>
        <v/>
      </c>
      <c r="O128" s="151" t="str">
        <f t="shared" ca="1" si="25"/>
        <v/>
      </c>
      <c r="P128" s="152"/>
      <c r="Q128" s="141"/>
    </row>
    <row r="129" spans="2:17" ht="22.5" customHeight="1">
      <c r="B129" s="142">
        <f t="shared" si="13"/>
        <v>126</v>
      </c>
      <c r="C129" s="143" t="str">
        <f ca="1">IF(O129="","",'様式第１号　総括表'!$E$11)</f>
        <v/>
      </c>
      <c r="D129" s="143" t="str">
        <f t="shared" ca="1" si="14"/>
        <v/>
      </c>
      <c r="E129" s="375" t="str">
        <f t="shared" ca="1" si="15"/>
        <v/>
      </c>
      <c r="F129" s="144" t="str">
        <f t="shared" ca="1" si="16"/>
        <v/>
      </c>
      <c r="G129" s="145" t="str">
        <f t="shared" ca="1" si="17"/>
        <v/>
      </c>
      <c r="H129" s="143" t="str">
        <f t="shared" ca="1" si="18"/>
        <v/>
      </c>
      <c r="I129" s="146" t="str">
        <f t="shared" ca="1" si="19"/>
        <v/>
      </c>
      <c r="J129" s="147" t="str">
        <f t="shared" ca="1" si="20"/>
        <v/>
      </c>
      <c r="K129" s="148" t="str">
        <f t="shared" ca="1" si="21"/>
        <v/>
      </c>
      <c r="L129" s="149" t="str">
        <f t="shared" ca="1" si="22"/>
        <v/>
      </c>
      <c r="M129" s="149" t="str">
        <f t="shared" ca="1" si="23"/>
        <v/>
      </c>
      <c r="N129" s="150" t="str">
        <f t="shared" ca="1" si="24"/>
        <v/>
      </c>
      <c r="O129" s="151" t="str">
        <f t="shared" ca="1" si="25"/>
        <v/>
      </c>
      <c r="P129" s="152"/>
      <c r="Q129" s="141"/>
    </row>
    <row r="130" spans="2:17" ht="22.5" customHeight="1">
      <c r="B130" s="142">
        <f t="shared" si="13"/>
        <v>127</v>
      </c>
      <c r="C130" s="143" t="str">
        <f ca="1">IF(O130="","",'様式第１号　総括表'!$E$11)</f>
        <v/>
      </c>
      <c r="D130" s="143" t="str">
        <f t="shared" ca="1" si="14"/>
        <v/>
      </c>
      <c r="E130" s="375" t="str">
        <f t="shared" ca="1" si="15"/>
        <v/>
      </c>
      <c r="F130" s="144" t="str">
        <f t="shared" ca="1" si="16"/>
        <v/>
      </c>
      <c r="G130" s="145" t="str">
        <f t="shared" ca="1" si="17"/>
        <v/>
      </c>
      <c r="H130" s="143" t="str">
        <f t="shared" ca="1" si="18"/>
        <v/>
      </c>
      <c r="I130" s="146" t="str">
        <f t="shared" ca="1" si="19"/>
        <v/>
      </c>
      <c r="J130" s="147" t="str">
        <f t="shared" ca="1" si="20"/>
        <v/>
      </c>
      <c r="K130" s="148" t="str">
        <f t="shared" ca="1" si="21"/>
        <v/>
      </c>
      <c r="L130" s="149" t="str">
        <f t="shared" ca="1" si="22"/>
        <v/>
      </c>
      <c r="M130" s="149" t="str">
        <f t="shared" ca="1" si="23"/>
        <v/>
      </c>
      <c r="N130" s="150" t="str">
        <f t="shared" ca="1" si="24"/>
        <v/>
      </c>
      <c r="O130" s="151" t="str">
        <f t="shared" ca="1" si="25"/>
        <v/>
      </c>
      <c r="P130" s="152"/>
      <c r="Q130" s="141"/>
    </row>
    <row r="131" spans="2:17" ht="22.5" customHeight="1">
      <c r="B131" s="142">
        <f t="shared" si="13"/>
        <v>128</v>
      </c>
      <c r="C131" s="143" t="str">
        <f ca="1">IF(O131="","",'様式第１号　総括表'!$E$11)</f>
        <v/>
      </c>
      <c r="D131" s="143" t="str">
        <f t="shared" ca="1" si="14"/>
        <v/>
      </c>
      <c r="E131" s="375" t="str">
        <f t="shared" ca="1" si="15"/>
        <v/>
      </c>
      <c r="F131" s="144" t="str">
        <f t="shared" ca="1" si="16"/>
        <v/>
      </c>
      <c r="G131" s="145" t="str">
        <f t="shared" ca="1" si="17"/>
        <v/>
      </c>
      <c r="H131" s="143" t="str">
        <f t="shared" ca="1" si="18"/>
        <v/>
      </c>
      <c r="I131" s="146" t="str">
        <f t="shared" ca="1" si="19"/>
        <v/>
      </c>
      <c r="J131" s="147" t="str">
        <f t="shared" ca="1" si="20"/>
        <v/>
      </c>
      <c r="K131" s="148" t="str">
        <f t="shared" ca="1" si="21"/>
        <v/>
      </c>
      <c r="L131" s="149" t="str">
        <f t="shared" ca="1" si="22"/>
        <v/>
      </c>
      <c r="M131" s="149" t="str">
        <f t="shared" ca="1" si="23"/>
        <v/>
      </c>
      <c r="N131" s="150" t="str">
        <f t="shared" ca="1" si="24"/>
        <v/>
      </c>
      <c r="O131" s="151" t="str">
        <f t="shared" ca="1" si="25"/>
        <v/>
      </c>
      <c r="P131" s="152"/>
      <c r="Q131" s="141"/>
    </row>
    <row r="132" spans="2:17" ht="22.5" customHeight="1">
      <c r="B132" s="142">
        <f t="shared" si="13"/>
        <v>129</v>
      </c>
      <c r="C132" s="143" t="str">
        <f ca="1">IF(O132="","",'様式第１号　総括表'!$E$11)</f>
        <v/>
      </c>
      <c r="D132" s="143" t="str">
        <f t="shared" ca="1" si="14"/>
        <v/>
      </c>
      <c r="E132" s="375" t="str">
        <f t="shared" ca="1" si="15"/>
        <v/>
      </c>
      <c r="F132" s="144" t="str">
        <f t="shared" ca="1" si="16"/>
        <v/>
      </c>
      <c r="G132" s="145" t="str">
        <f t="shared" ca="1" si="17"/>
        <v/>
      </c>
      <c r="H132" s="143" t="str">
        <f t="shared" ca="1" si="18"/>
        <v/>
      </c>
      <c r="I132" s="146" t="str">
        <f t="shared" ca="1" si="19"/>
        <v/>
      </c>
      <c r="J132" s="147" t="str">
        <f t="shared" ca="1" si="20"/>
        <v/>
      </c>
      <c r="K132" s="148" t="str">
        <f t="shared" ca="1" si="21"/>
        <v/>
      </c>
      <c r="L132" s="149" t="str">
        <f t="shared" ca="1" si="22"/>
        <v/>
      </c>
      <c r="M132" s="149" t="str">
        <f t="shared" ca="1" si="23"/>
        <v/>
      </c>
      <c r="N132" s="150" t="str">
        <f t="shared" ca="1" si="24"/>
        <v/>
      </c>
      <c r="O132" s="151" t="str">
        <f t="shared" ca="1" si="25"/>
        <v/>
      </c>
      <c r="P132" s="152"/>
      <c r="Q132" s="141"/>
    </row>
    <row r="133" spans="2:17" ht="22.5" customHeight="1">
      <c r="B133" s="142">
        <f t="shared" ref="B133:B153" si="26">ROW()-3</f>
        <v>130</v>
      </c>
      <c r="C133" s="143" t="str">
        <f ca="1">IF(O133="","",'様式第１号　総括表'!$E$11)</f>
        <v/>
      </c>
      <c r="D133" s="143" t="str">
        <f t="shared" ref="D133:D153" ca="1" si="27">IFERROR(INDIRECT("個票A"&amp;$B133&amp;"！$N$4"),"")</f>
        <v/>
      </c>
      <c r="E133" s="375" t="str">
        <f t="shared" ref="E133:E153" ca="1" si="28">IFERROR(INDIRECT("個票A"&amp;$B133&amp;"！$N$3"),"")</f>
        <v/>
      </c>
      <c r="F133" s="144" t="str">
        <f t="shared" ref="F133:F153" ca="1" si="29">IFERROR(INDIRECT("個票A"&amp;$B133&amp;"！$AH$5"),"")</f>
        <v/>
      </c>
      <c r="G133" s="145" t="str">
        <f t="shared" ref="G133:G153" ca="1" si="30">IF(N133="","",IFERROR(INDIRECT("個票A"&amp;$B133&amp;"！$AR$4"),""))</f>
        <v/>
      </c>
      <c r="H133" s="143" t="str">
        <f t="shared" ref="H133:H153" ca="1" si="31">IFERROR(INDIRECT("個票A"&amp;$B133&amp;"！$N$5"),"")</f>
        <v/>
      </c>
      <c r="I133" s="146" t="str">
        <f t="shared" ref="I133:I153" ca="1" si="32">IFERROR(INDIRECT("個票A"&amp;$B133&amp;"！$N$7"),"")</f>
        <v/>
      </c>
      <c r="J133" s="147" t="str">
        <f t="shared" ref="J133:J153" ca="1" si="33">IFERROR(INDIRECT("個票A"&amp;$B133&amp;"！$A$10"),"")</f>
        <v/>
      </c>
      <c r="K133" s="148" t="str">
        <f t="shared" ref="K133:K153" ca="1" si="34">IFERROR(INDIRECT("個票A"&amp;$B133&amp;"！$H$10"),"")</f>
        <v/>
      </c>
      <c r="L133" s="149" t="str">
        <f t="shared" ref="L133:L153" ca="1" si="35">IFERROR(INDIRECT("個票A"&amp;$B133&amp;"！$O$10"),"")</f>
        <v/>
      </c>
      <c r="M133" s="149" t="str">
        <f t="shared" ref="M133:M153" ca="1" si="36">IFERROR(INDIRECT("個票A"&amp;$B133&amp;"！$V$10"),"")</f>
        <v/>
      </c>
      <c r="N133" s="150" t="str">
        <f t="shared" ref="N133:N153" ca="1" si="37">IFERROR(INDIRECT("個票A"&amp;$B133&amp;"！$AC$10"),"")</f>
        <v/>
      </c>
      <c r="O133" s="151" t="str">
        <f t="shared" ref="O133:O153" ca="1" si="38">IFERROR(INDIRECT("個票A"&amp;$B133&amp;"！$AJ$10"),"")</f>
        <v/>
      </c>
      <c r="P133" s="152"/>
      <c r="Q133" s="141"/>
    </row>
    <row r="134" spans="2:17" ht="22.5" customHeight="1">
      <c r="B134" s="142">
        <f t="shared" si="26"/>
        <v>131</v>
      </c>
      <c r="C134" s="143" t="str">
        <f ca="1">IF(O134="","",'様式第１号　総括表'!$E$11)</f>
        <v/>
      </c>
      <c r="D134" s="143" t="str">
        <f t="shared" ca="1" si="27"/>
        <v/>
      </c>
      <c r="E134" s="375" t="str">
        <f t="shared" ca="1" si="28"/>
        <v/>
      </c>
      <c r="F134" s="144" t="str">
        <f t="shared" ca="1" si="29"/>
        <v/>
      </c>
      <c r="G134" s="145" t="str">
        <f t="shared" ca="1" si="30"/>
        <v/>
      </c>
      <c r="H134" s="143" t="str">
        <f t="shared" ca="1" si="31"/>
        <v/>
      </c>
      <c r="I134" s="146" t="str">
        <f t="shared" ca="1" si="32"/>
        <v/>
      </c>
      <c r="J134" s="147" t="str">
        <f t="shared" ca="1" si="33"/>
        <v/>
      </c>
      <c r="K134" s="148" t="str">
        <f t="shared" ca="1" si="34"/>
        <v/>
      </c>
      <c r="L134" s="149" t="str">
        <f t="shared" ca="1" si="35"/>
        <v/>
      </c>
      <c r="M134" s="149" t="str">
        <f t="shared" ca="1" si="36"/>
        <v/>
      </c>
      <c r="N134" s="150" t="str">
        <f t="shared" ca="1" si="37"/>
        <v/>
      </c>
      <c r="O134" s="151" t="str">
        <f t="shared" ca="1" si="38"/>
        <v/>
      </c>
      <c r="P134" s="152"/>
      <c r="Q134" s="141"/>
    </row>
    <row r="135" spans="2:17" ht="22.5" customHeight="1">
      <c r="B135" s="142">
        <f t="shared" si="26"/>
        <v>132</v>
      </c>
      <c r="C135" s="143" t="str">
        <f ca="1">IF(O135="","",'様式第１号　総括表'!$E$11)</f>
        <v/>
      </c>
      <c r="D135" s="143" t="str">
        <f t="shared" ca="1" si="27"/>
        <v/>
      </c>
      <c r="E135" s="375" t="str">
        <f t="shared" ca="1" si="28"/>
        <v/>
      </c>
      <c r="F135" s="144" t="str">
        <f t="shared" ca="1" si="29"/>
        <v/>
      </c>
      <c r="G135" s="145" t="str">
        <f t="shared" ca="1" si="30"/>
        <v/>
      </c>
      <c r="H135" s="143" t="str">
        <f t="shared" ca="1" si="31"/>
        <v/>
      </c>
      <c r="I135" s="146" t="str">
        <f t="shared" ca="1" si="32"/>
        <v/>
      </c>
      <c r="J135" s="147" t="str">
        <f t="shared" ca="1" si="33"/>
        <v/>
      </c>
      <c r="K135" s="148" t="str">
        <f t="shared" ca="1" si="34"/>
        <v/>
      </c>
      <c r="L135" s="149" t="str">
        <f t="shared" ca="1" si="35"/>
        <v/>
      </c>
      <c r="M135" s="149" t="str">
        <f t="shared" ca="1" si="36"/>
        <v/>
      </c>
      <c r="N135" s="150" t="str">
        <f t="shared" ca="1" si="37"/>
        <v/>
      </c>
      <c r="O135" s="151" t="str">
        <f t="shared" ca="1" si="38"/>
        <v/>
      </c>
      <c r="P135" s="152"/>
      <c r="Q135" s="141"/>
    </row>
    <row r="136" spans="2:17" ht="22.5" customHeight="1">
      <c r="B136" s="142">
        <f t="shared" si="26"/>
        <v>133</v>
      </c>
      <c r="C136" s="143" t="str">
        <f ca="1">IF(O136="","",'様式第１号　総括表'!$E$11)</f>
        <v/>
      </c>
      <c r="D136" s="143" t="str">
        <f t="shared" ca="1" si="27"/>
        <v/>
      </c>
      <c r="E136" s="375" t="str">
        <f t="shared" ca="1" si="28"/>
        <v/>
      </c>
      <c r="F136" s="144" t="str">
        <f t="shared" ca="1" si="29"/>
        <v/>
      </c>
      <c r="G136" s="145" t="str">
        <f t="shared" ca="1" si="30"/>
        <v/>
      </c>
      <c r="H136" s="143" t="str">
        <f t="shared" ca="1" si="31"/>
        <v/>
      </c>
      <c r="I136" s="146" t="str">
        <f t="shared" ca="1" si="32"/>
        <v/>
      </c>
      <c r="J136" s="147" t="str">
        <f t="shared" ca="1" si="33"/>
        <v/>
      </c>
      <c r="K136" s="148" t="str">
        <f t="shared" ca="1" si="34"/>
        <v/>
      </c>
      <c r="L136" s="149" t="str">
        <f t="shared" ca="1" si="35"/>
        <v/>
      </c>
      <c r="M136" s="149" t="str">
        <f t="shared" ca="1" si="36"/>
        <v/>
      </c>
      <c r="N136" s="150" t="str">
        <f t="shared" ca="1" si="37"/>
        <v/>
      </c>
      <c r="O136" s="151" t="str">
        <f t="shared" ca="1" si="38"/>
        <v/>
      </c>
      <c r="P136" s="152"/>
      <c r="Q136" s="141"/>
    </row>
    <row r="137" spans="2:17" ht="22.5" customHeight="1">
      <c r="B137" s="142">
        <f t="shared" si="26"/>
        <v>134</v>
      </c>
      <c r="C137" s="143" t="str">
        <f ca="1">IF(O137="","",'様式第１号　総括表'!$E$11)</f>
        <v/>
      </c>
      <c r="D137" s="143" t="str">
        <f t="shared" ca="1" si="27"/>
        <v/>
      </c>
      <c r="E137" s="375" t="str">
        <f t="shared" ca="1" si="28"/>
        <v/>
      </c>
      <c r="F137" s="144" t="str">
        <f t="shared" ca="1" si="29"/>
        <v/>
      </c>
      <c r="G137" s="145" t="str">
        <f t="shared" ca="1" si="30"/>
        <v/>
      </c>
      <c r="H137" s="143" t="str">
        <f t="shared" ca="1" si="31"/>
        <v/>
      </c>
      <c r="I137" s="146" t="str">
        <f t="shared" ca="1" si="32"/>
        <v/>
      </c>
      <c r="J137" s="147" t="str">
        <f t="shared" ca="1" si="33"/>
        <v/>
      </c>
      <c r="K137" s="148" t="str">
        <f t="shared" ca="1" si="34"/>
        <v/>
      </c>
      <c r="L137" s="149" t="str">
        <f t="shared" ca="1" si="35"/>
        <v/>
      </c>
      <c r="M137" s="149" t="str">
        <f t="shared" ca="1" si="36"/>
        <v/>
      </c>
      <c r="N137" s="150" t="str">
        <f t="shared" ca="1" si="37"/>
        <v/>
      </c>
      <c r="O137" s="151" t="str">
        <f t="shared" ca="1" si="38"/>
        <v/>
      </c>
      <c r="P137" s="152"/>
      <c r="Q137" s="141"/>
    </row>
    <row r="138" spans="2:17" ht="22.5" customHeight="1">
      <c r="B138" s="142">
        <f t="shared" si="26"/>
        <v>135</v>
      </c>
      <c r="C138" s="143" t="str">
        <f ca="1">IF(O138="","",'様式第１号　総括表'!$E$11)</f>
        <v/>
      </c>
      <c r="D138" s="143" t="str">
        <f t="shared" ca="1" si="27"/>
        <v/>
      </c>
      <c r="E138" s="375" t="str">
        <f t="shared" ca="1" si="28"/>
        <v/>
      </c>
      <c r="F138" s="144" t="str">
        <f t="shared" ca="1" si="29"/>
        <v/>
      </c>
      <c r="G138" s="145" t="str">
        <f t="shared" ca="1" si="30"/>
        <v/>
      </c>
      <c r="H138" s="143" t="str">
        <f t="shared" ca="1" si="31"/>
        <v/>
      </c>
      <c r="I138" s="146" t="str">
        <f t="shared" ca="1" si="32"/>
        <v/>
      </c>
      <c r="J138" s="147" t="str">
        <f t="shared" ca="1" si="33"/>
        <v/>
      </c>
      <c r="K138" s="148" t="str">
        <f t="shared" ca="1" si="34"/>
        <v/>
      </c>
      <c r="L138" s="149" t="str">
        <f t="shared" ca="1" si="35"/>
        <v/>
      </c>
      <c r="M138" s="149" t="str">
        <f t="shared" ca="1" si="36"/>
        <v/>
      </c>
      <c r="N138" s="150" t="str">
        <f t="shared" ca="1" si="37"/>
        <v/>
      </c>
      <c r="O138" s="151" t="str">
        <f t="shared" ca="1" si="38"/>
        <v/>
      </c>
      <c r="P138" s="152"/>
      <c r="Q138" s="141"/>
    </row>
    <row r="139" spans="2:17" ht="22.5" customHeight="1">
      <c r="B139" s="142">
        <f t="shared" si="26"/>
        <v>136</v>
      </c>
      <c r="C139" s="143" t="str">
        <f ca="1">IF(O139="","",'様式第１号　総括表'!$E$11)</f>
        <v/>
      </c>
      <c r="D139" s="143" t="str">
        <f t="shared" ca="1" si="27"/>
        <v/>
      </c>
      <c r="E139" s="375" t="str">
        <f t="shared" ca="1" si="28"/>
        <v/>
      </c>
      <c r="F139" s="144" t="str">
        <f t="shared" ca="1" si="29"/>
        <v/>
      </c>
      <c r="G139" s="145" t="str">
        <f t="shared" ca="1" si="30"/>
        <v/>
      </c>
      <c r="H139" s="143" t="str">
        <f t="shared" ca="1" si="31"/>
        <v/>
      </c>
      <c r="I139" s="146" t="str">
        <f t="shared" ca="1" si="32"/>
        <v/>
      </c>
      <c r="J139" s="147" t="str">
        <f t="shared" ca="1" si="33"/>
        <v/>
      </c>
      <c r="K139" s="148" t="str">
        <f t="shared" ca="1" si="34"/>
        <v/>
      </c>
      <c r="L139" s="149" t="str">
        <f t="shared" ca="1" si="35"/>
        <v/>
      </c>
      <c r="M139" s="149" t="str">
        <f t="shared" ca="1" si="36"/>
        <v/>
      </c>
      <c r="N139" s="150" t="str">
        <f t="shared" ca="1" si="37"/>
        <v/>
      </c>
      <c r="O139" s="151" t="str">
        <f t="shared" ca="1" si="38"/>
        <v/>
      </c>
      <c r="P139" s="152"/>
      <c r="Q139" s="141"/>
    </row>
    <row r="140" spans="2:17" ht="22.5" customHeight="1">
      <c r="B140" s="142">
        <f t="shared" si="26"/>
        <v>137</v>
      </c>
      <c r="C140" s="143" t="str">
        <f ca="1">IF(O140="","",'様式第１号　総括表'!$E$11)</f>
        <v/>
      </c>
      <c r="D140" s="143" t="str">
        <f t="shared" ca="1" si="27"/>
        <v/>
      </c>
      <c r="E140" s="375" t="str">
        <f t="shared" ca="1" si="28"/>
        <v/>
      </c>
      <c r="F140" s="144" t="str">
        <f t="shared" ca="1" si="29"/>
        <v/>
      </c>
      <c r="G140" s="145" t="str">
        <f t="shared" ca="1" si="30"/>
        <v/>
      </c>
      <c r="H140" s="143" t="str">
        <f t="shared" ca="1" si="31"/>
        <v/>
      </c>
      <c r="I140" s="146" t="str">
        <f t="shared" ca="1" si="32"/>
        <v/>
      </c>
      <c r="J140" s="147" t="str">
        <f t="shared" ca="1" si="33"/>
        <v/>
      </c>
      <c r="K140" s="148" t="str">
        <f t="shared" ca="1" si="34"/>
        <v/>
      </c>
      <c r="L140" s="149" t="str">
        <f t="shared" ca="1" si="35"/>
        <v/>
      </c>
      <c r="M140" s="149" t="str">
        <f t="shared" ca="1" si="36"/>
        <v/>
      </c>
      <c r="N140" s="150" t="str">
        <f t="shared" ca="1" si="37"/>
        <v/>
      </c>
      <c r="O140" s="151" t="str">
        <f t="shared" ca="1" si="38"/>
        <v/>
      </c>
      <c r="P140" s="152"/>
      <c r="Q140" s="141"/>
    </row>
    <row r="141" spans="2:17" ht="22.5" customHeight="1">
      <c r="B141" s="142">
        <f t="shared" si="26"/>
        <v>138</v>
      </c>
      <c r="C141" s="143" t="str">
        <f ca="1">IF(O141="","",'様式第１号　総括表'!$E$11)</f>
        <v/>
      </c>
      <c r="D141" s="143" t="str">
        <f t="shared" ca="1" si="27"/>
        <v/>
      </c>
      <c r="E141" s="375" t="str">
        <f t="shared" ca="1" si="28"/>
        <v/>
      </c>
      <c r="F141" s="144" t="str">
        <f t="shared" ca="1" si="29"/>
        <v/>
      </c>
      <c r="G141" s="145" t="str">
        <f t="shared" ca="1" si="30"/>
        <v/>
      </c>
      <c r="H141" s="143" t="str">
        <f t="shared" ca="1" si="31"/>
        <v/>
      </c>
      <c r="I141" s="146" t="str">
        <f t="shared" ca="1" si="32"/>
        <v/>
      </c>
      <c r="J141" s="147" t="str">
        <f t="shared" ca="1" si="33"/>
        <v/>
      </c>
      <c r="K141" s="148" t="str">
        <f t="shared" ca="1" si="34"/>
        <v/>
      </c>
      <c r="L141" s="149" t="str">
        <f t="shared" ca="1" si="35"/>
        <v/>
      </c>
      <c r="M141" s="149" t="str">
        <f t="shared" ca="1" si="36"/>
        <v/>
      </c>
      <c r="N141" s="150" t="str">
        <f t="shared" ca="1" si="37"/>
        <v/>
      </c>
      <c r="O141" s="151" t="str">
        <f t="shared" ca="1" si="38"/>
        <v/>
      </c>
      <c r="P141" s="152"/>
      <c r="Q141" s="141"/>
    </row>
    <row r="142" spans="2:17" ht="22.5" customHeight="1">
      <c r="B142" s="142">
        <f t="shared" si="26"/>
        <v>139</v>
      </c>
      <c r="C142" s="143" t="str">
        <f ca="1">IF(O142="","",'様式第１号　総括表'!$E$11)</f>
        <v/>
      </c>
      <c r="D142" s="143" t="str">
        <f t="shared" ca="1" si="27"/>
        <v/>
      </c>
      <c r="E142" s="375" t="str">
        <f t="shared" ca="1" si="28"/>
        <v/>
      </c>
      <c r="F142" s="144" t="str">
        <f t="shared" ca="1" si="29"/>
        <v/>
      </c>
      <c r="G142" s="145" t="str">
        <f t="shared" ca="1" si="30"/>
        <v/>
      </c>
      <c r="H142" s="143" t="str">
        <f t="shared" ca="1" si="31"/>
        <v/>
      </c>
      <c r="I142" s="146" t="str">
        <f t="shared" ca="1" si="32"/>
        <v/>
      </c>
      <c r="J142" s="147" t="str">
        <f t="shared" ca="1" si="33"/>
        <v/>
      </c>
      <c r="K142" s="148" t="str">
        <f t="shared" ca="1" si="34"/>
        <v/>
      </c>
      <c r="L142" s="149" t="str">
        <f t="shared" ca="1" si="35"/>
        <v/>
      </c>
      <c r="M142" s="149" t="str">
        <f t="shared" ca="1" si="36"/>
        <v/>
      </c>
      <c r="N142" s="150" t="str">
        <f t="shared" ca="1" si="37"/>
        <v/>
      </c>
      <c r="O142" s="151" t="str">
        <f t="shared" ca="1" si="38"/>
        <v/>
      </c>
      <c r="P142" s="152"/>
      <c r="Q142" s="141"/>
    </row>
    <row r="143" spans="2:17" ht="22.5" customHeight="1">
      <c r="B143" s="142">
        <f t="shared" si="26"/>
        <v>140</v>
      </c>
      <c r="C143" s="143" t="str">
        <f ca="1">IF(O143="","",'様式第１号　総括表'!$E$11)</f>
        <v/>
      </c>
      <c r="D143" s="143" t="str">
        <f t="shared" ca="1" si="27"/>
        <v/>
      </c>
      <c r="E143" s="375" t="str">
        <f t="shared" ca="1" si="28"/>
        <v/>
      </c>
      <c r="F143" s="144" t="str">
        <f t="shared" ca="1" si="29"/>
        <v/>
      </c>
      <c r="G143" s="145" t="str">
        <f t="shared" ca="1" si="30"/>
        <v/>
      </c>
      <c r="H143" s="143" t="str">
        <f t="shared" ca="1" si="31"/>
        <v/>
      </c>
      <c r="I143" s="146" t="str">
        <f t="shared" ca="1" si="32"/>
        <v/>
      </c>
      <c r="J143" s="147" t="str">
        <f t="shared" ca="1" si="33"/>
        <v/>
      </c>
      <c r="K143" s="148" t="str">
        <f t="shared" ca="1" si="34"/>
        <v/>
      </c>
      <c r="L143" s="149" t="str">
        <f t="shared" ca="1" si="35"/>
        <v/>
      </c>
      <c r="M143" s="149" t="str">
        <f t="shared" ca="1" si="36"/>
        <v/>
      </c>
      <c r="N143" s="150" t="str">
        <f t="shared" ca="1" si="37"/>
        <v/>
      </c>
      <c r="O143" s="151" t="str">
        <f t="shared" ca="1" si="38"/>
        <v/>
      </c>
      <c r="P143" s="152"/>
      <c r="Q143" s="141"/>
    </row>
    <row r="144" spans="2:17" ht="22.5" customHeight="1">
      <c r="B144" s="142">
        <f t="shared" si="26"/>
        <v>141</v>
      </c>
      <c r="C144" s="143" t="str">
        <f ca="1">IF(O144="","",'様式第１号　総括表'!$E$11)</f>
        <v/>
      </c>
      <c r="D144" s="143" t="str">
        <f t="shared" ca="1" si="27"/>
        <v/>
      </c>
      <c r="E144" s="375" t="str">
        <f t="shared" ca="1" si="28"/>
        <v/>
      </c>
      <c r="F144" s="144" t="str">
        <f t="shared" ca="1" si="29"/>
        <v/>
      </c>
      <c r="G144" s="145" t="str">
        <f t="shared" ca="1" si="30"/>
        <v/>
      </c>
      <c r="H144" s="143" t="str">
        <f t="shared" ca="1" si="31"/>
        <v/>
      </c>
      <c r="I144" s="146" t="str">
        <f t="shared" ca="1" si="32"/>
        <v/>
      </c>
      <c r="J144" s="147" t="str">
        <f t="shared" ca="1" si="33"/>
        <v/>
      </c>
      <c r="K144" s="148" t="str">
        <f t="shared" ca="1" si="34"/>
        <v/>
      </c>
      <c r="L144" s="149" t="str">
        <f t="shared" ca="1" si="35"/>
        <v/>
      </c>
      <c r="M144" s="149" t="str">
        <f t="shared" ca="1" si="36"/>
        <v/>
      </c>
      <c r="N144" s="150" t="str">
        <f t="shared" ca="1" si="37"/>
        <v/>
      </c>
      <c r="O144" s="151" t="str">
        <f t="shared" ca="1" si="38"/>
        <v/>
      </c>
      <c r="P144" s="152"/>
      <c r="Q144" s="141"/>
    </row>
    <row r="145" spans="2:17" ht="22.5" customHeight="1">
      <c r="B145" s="142">
        <f t="shared" si="26"/>
        <v>142</v>
      </c>
      <c r="C145" s="143" t="str">
        <f ca="1">IF(O145="","",'様式第１号　総括表'!$E$11)</f>
        <v/>
      </c>
      <c r="D145" s="143" t="str">
        <f t="shared" ca="1" si="27"/>
        <v/>
      </c>
      <c r="E145" s="375" t="str">
        <f t="shared" ca="1" si="28"/>
        <v/>
      </c>
      <c r="F145" s="144" t="str">
        <f t="shared" ca="1" si="29"/>
        <v/>
      </c>
      <c r="G145" s="145" t="str">
        <f t="shared" ca="1" si="30"/>
        <v/>
      </c>
      <c r="H145" s="143" t="str">
        <f t="shared" ca="1" si="31"/>
        <v/>
      </c>
      <c r="I145" s="146" t="str">
        <f t="shared" ca="1" si="32"/>
        <v/>
      </c>
      <c r="J145" s="147" t="str">
        <f t="shared" ca="1" si="33"/>
        <v/>
      </c>
      <c r="K145" s="148" t="str">
        <f t="shared" ca="1" si="34"/>
        <v/>
      </c>
      <c r="L145" s="149" t="str">
        <f t="shared" ca="1" si="35"/>
        <v/>
      </c>
      <c r="M145" s="149" t="str">
        <f t="shared" ca="1" si="36"/>
        <v/>
      </c>
      <c r="N145" s="150" t="str">
        <f t="shared" ca="1" si="37"/>
        <v/>
      </c>
      <c r="O145" s="151" t="str">
        <f t="shared" ca="1" si="38"/>
        <v/>
      </c>
      <c r="P145" s="152"/>
      <c r="Q145" s="141"/>
    </row>
    <row r="146" spans="2:17" ht="22.5" customHeight="1">
      <c r="B146" s="142">
        <f t="shared" si="26"/>
        <v>143</v>
      </c>
      <c r="C146" s="143" t="str">
        <f ca="1">IF(O146="","",'様式第１号　総括表'!$E$11)</f>
        <v/>
      </c>
      <c r="D146" s="143" t="str">
        <f t="shared" ca="1" si="27"/>
        <v/>
      </c>
      <c r="E146" s="375" t="str">
        <f t="shared" ca="1" si="28"/>
        <v/>
      </c>
      <c r="F146" s="144" t="str">
        <f t="shared" ca="1" si="29"/>
        <v/>
      </c>
      <c r="G146" s="145" t="str">
        <f t="shared" ca="1" si="30"/>
        <v/>
      </c>
      <c r="H146" s="143" t="str">
        <f t="shared" ca="1" si="31"/>
        <v/>
      </c>
      <c r="I146" s="146" t="str">
        <f t="shared" ca="1" si="32"/>
        <v/>
      </c>
      <c r="J146" s="147" t="str">
        <f t="shared" ca="1" si="33"/>
        <v/>
      </c>
      <c r="K146" s="148" t="str">
        <f t="shared" ca="1" si="34"/>
        <v/>
      </c>
      <c r="L146" s="149" t="str">
        <f t="shared" ca="1" si="35"/>
        <v/>
      </c>
      <c r="M146" s="149" t="str">
        <f t="shared" ca="1" si="36"/>
        <v/>
      </c>
      <c r="N146" s="150" t="str">
        <f t="shared" ca="1" si="37"/>
        <v/>
      </c>
      <c r="O146" s="151" t="str">
        <f t="shared" ca="1" si="38"/>
        <v/>
      </c>
      <c r="P146" s="152"/>
      <c r="Q146" s="141"/>
    </row>
    <row r="147" spans="2:17" ht="22.5" customHeight="1">
      <c r="B147" s="142">
        <f t="shared" si="26"/>
        <v>144</v>
      </c>
      <c r="C147" s="143" t="str">
        <f ca="1">IF(O147="","",'様式第１号　総括表'!$E$11)</f>
        <v/>
      </c>
      <c r="D147" s="143" t="str">
        <f t="shared" ca="1" si="27"/>
        <v/>
      </c>
      <c r="E147" s="375" t="str">
        <f t="shared" ca="1" si="28"/>
        <v/>
      </c>
      <c r="F147" s="144" t="str">
        <f t="shared" ca="1" si="29"/>
        <v/>
      </c>
      <c r="G147" s="145" t="str">
        <f t="shared" ca="1" si="30"/>
        <v/>
      </c>
      <c r="H147" s="143" t="str">
        <f t="shared" ca="1" si="31"/>
        <v/>
      </c>
      <c r="I147" s="146" t="str">
        <f t="shared" ca="1" si="32"/>
        <v/>
      </c>
      <c r="J147" s="147" t="str">
        <f t="shared" ca="1" si="33"/>
        <v/>
      </c>
      <c r="K147" s="148" t="str">
        <f t="shared" ca="1" si="34"/>
        <v/>
      </c>
      <c r="L147" s="149" t="str">
        <f t="shared" ca="1" si="35"/>
        <v/>
      </c>
      <c r="M147" s="149" t="str">
        <f t="shared" ca="1" si="36"/>
        <v/>
      </c>
      <c r="N147" s="150" t="str">
        <f t="shared" ca="1" si="37"/>
        <v/>
      </c>
      <c r="O147" s="151" t="str">
        <f t="shared" ca="1" si="38"/>
        <v/>
      </c>
      <c r="P147" s="152"/>
      <c r="Q147" s="141"/>
    </row>
    <row r="148" spans="2:17" ht="22.5" customHeight="1">
      <c r="B148" s="142">
        <f t="shared" si="26"/>
        <v>145</v>
      </c>
      <c r="C148" s="143" t="str">
        <f ca="1">IF(O148="","",'様式第１号　総括表'!$E$11)</f>
        <v/>
      </c>
      <c r="D148" s="143" t="str">
        <f t="shared" ca="1" si="27"/>
        <v/>
      </c>
      <c r="E148" s="375" t="str">
        <f t="shared" ca="1" si="28"/>
        <v/>
      </c>
      <c r="F148" s="144" t="str">
        <f t="shared" ca="1" si="29"/>
        <v/>
      </c>
      <c r="G148" s="145" t="str">
        <f t="shared" ca="1" si="30"/>
        <v/>
      </c>
      <c r="H148" s="143" t="str">
        <f t="shared" ca="1" si="31"/>
        <v/>
      </c>
      <c r="I148" s="146" t="str">
        <f t="shared" ca="1" si="32"/>
        <v/>
      </c>
      <c r="J148" s="147" t="str">
        <f t="shared" ca="1" si="33"/>
        <v/>
      </c>
      <c r="K148" s="148" t="str">
        <f t="shared" ca="1" si="34"/>
        <v/>
      </c>
      <c r="L148" s="149" t="str">
        <f t="shared" ca="1" si="35"/>
        <v/>
      </c>
      <c r="M148" s="149" t="str">
        <f t="shared" ca="1" si="36"/>
        <v/>
      </c>
      <c r="N148" s="150" t="str">
        <f t="shared" ca="1" si="37"/>
        <v/>
      </c>
      <c r="O148" s="151" t="str">
        <f t="shared" ca="1" si="38"/>
        <v/>
      </c>
      <c r="P148" s="152"/>
      <c r="Q148" s="141"/>
    </row>
    <row r="149" spans="2:17" ht="22.5" customHeight="1">
      <c r="B149" s="142">
        <f t="shared" si="26"/>
        <v>146</v>
      </c>
      <c r="C149" s="143" t="str">
        <f ca="1">IF(O149="","",'様式第１号　総括表'!$E$11)</f>
        <v/>
      </c>
      <c r="D149" s="143" t="str">
        <f t="shared" ca="1" si="27"/>
        <v/>
      </c>
      <c r="E149" s="375" t="str">
        <f t="shared" ca="1" si="28"/>
        <v/>
      </c>
      <c r="F149" s="144" t="str">
        <f t="shared" ca="1" si="29"/>
        <v/>
      </c>
      <c r="G149" s="145" t="str">
        <f t="shared" ca="1" si="30"/>
        <v/>
      </c>
      <c r="H149" s="143" t="str">
        <f t="shared" ca="1" si="31"/>
        <v/>
      </c>
      <c r="I149" s="146" t="str">
        <f t="shared" ca="1" si="32"/>
        <v/>
      </c>
      <c r="J149" s="147" t="str">
        <f t="shared" ca="1" si="33"/>
        <v/>
      </c>
      <c r="K149" s="148" t="str">
        <f t="shared" ca="1" si="34"/>
        <v/>
      </c>
      <c r="L149" s="149" t="str">
        <f t="shared" ca="1" si="35"/>
        <v/>
      </c>
      <c r="M149" s="149" t="str">
        <f t="shared" ca="1" si="36"/>
        <v/>
      </c>
      <c r="N149" s="150" t="str">
        <f t="shared" ca="1" si="37"/>
        <v/>
      </c>
      <c r="O149" s="151" t="str">
        <f t="shared" ca="1" si="38"/>
        <v/>
      </c>
      <c r="P149" s="152"/>
      <c r="Q149" s="141"/>
    </row>
    <row r="150" spans="2:17" ht="22.5" customHeight="1">
      <c r="B150" s="142">
        <f t="shared" si="26"/>
        <v>147</v>
      </c>
      <c r="C150" s="143" t="str">
        <f ca="1">IF(O150="","",'様式第１号　総括表'!$E$11)</f>
        <v/>
      </c>
      <c r="D150" s="143" t="str">
        <f t="shared" ca="1" si="27"/>
        <v/>
      </c>
      <c r="E150" s="375" t="str">
        <f t="shared" ca="1" si="28"/>
        <v/>
      </c>
      <c r="F150" s="144" t="str">
        <f t="shared" ca="1" si="29"/>
        <v/>
      </c>
      <c r="G150" s="145" t="str">
        <f t="shared" ca="1" si="30"/>
        <v/>
      </c>
      <c r="H150" s="143" t="str">
        <f t="shared" ca="1" si="31"/>
        <v/>
      </c>
      <c r="I150" s="146" t="str">
        <f t="shared" ca="1" si="32"/>
        <v/>
      </c>
      <c r="J150" s="147" t="str">
        <f t="shared" ca="1" si="33"/>
        <v/>
      </c>
      <c r="K150" s="148" t="str">
        <f t="shared" ca="1" si="34"/>
        <v/>
      </c>
      <c r="L150" s="149" t="str">
        <f t="shared" ca="1" si="35"/>
        <v/>
      </c>
      <c r="M150" s="149" t="str">
        <f t="shared" ca="1" si="36"/>
        <v/>
      </c>
      <c r="N150" s="150" t="str">
        <f t="shared" ca="1" si="37"/>
        <v/>
      </c>
      <c r="O150" s="151" t="str">
        <f t="shared" ca="1" si="38"/>
        <v/>
      </c>
      <c r="P150" s="152"/>
      <c r="Q150" s="141"/>
    </row>
    <row r="151" spans="2:17" ht="22.5" customHeight="1">
      <c r="B151" s="142">
        <f t="shared" si="26"/>
        <v>148</v>
      </c>
      <c r="C151" s="143" t="str">
        <f ca="1">IF(O151="","",'様式第１号　総括表'!$E$11)</f>
        <v/>
      </c>
      <c r="D151" s="143" t="str">
        <f t="shared" ca="1" si="27"/>
        <v/>
      </c>
      <c r="E151" s="375" t="str">
        <f t="shared" ca="1" si="28"/>
        <v/>
      </c>
      <c r="F151" s="144" t="str">
        <f t="shared" ca="1" si="29"/>
        <v/>
      </c>
      <c r="G151" s="145" t="str">
        <f t="shared" ca="1" si="30"/>
        <v/>
      </c>
      <c r="H151" s="143" t="str">
        <f t="shared" ca="1" si="31"/>
        <v/>
      </c>
      <c r="I151" s="146" t="str">
        <f t="shared" ca="1" si="32"/>
        <v/>
      </c>
      <c r="J151" s="147" t="str">
        <f t="shared" ca="1" si="33"/>
        <v/>
      </c>
      <c r="K151" s="148" t="str">
        <f t="shared" ca="1" si="34"/>
        <v/>
      </c>
      <c r="L151" s="149" t="str">
        <f t="shared" ca="1" si="35"/>
        <v/>
      </c>
      <c r="M151" s="149" t="str">
        <f t="shared" ca="1" si="36"/>
        <v/>
      </c>
      <c r="N151" s="150" t="str">
        <f t="shared" ca="1" si="37"/>
        <v/>
      </c>
      <c r="O151" s="151" t="str">
        <f t="shared" ca="1" si="38"/>
        <v/>
      </c>
      <c r="P151" s="152"/>
      <c r="Q151" s="141"/>
    </row>
    <row r="152" spans="2:17" ht="22.5" customHeight="1">
      <c r="B152" s="142">
        <f t="shared" si="26"/>
        <v>149</v>
      </c>
      <c r="C152" s="143" t="str">
        <f ca="1">IF(O152="","",'様式第１号　総括表'!$E$11)</f>
        <v/>
      </c>
      <c r="D152" s="143" t="str">
        <f t="shared" ca="1" si="27"/>
        <v/>
      </c>
      <c r="E152" s="375" t="str">
        <f t="shared" ca="1" si="28"/>
        <v/>
      </c>
      <c r="F152" s="144" t="str">
        <f t="shared" ca="1" si="29"/>
        <v/>
      </c>
      <c r="G152" s="145" t="str">
        <f t="shared" ca="1" si="30"/>
        <v/>
      </c>
      <c r="H152" s="143" t="str">
        <f t="shared" ca="1" si="31"/>
        <v/>
      </c>
      <c r="I152" s="146" t="str">
        <f t="shared" ca="1" si="32"/>
        <v/>
      </c>
      <c r="J152" s="147" t="str">
        <f t="shared" ca="1" si="33"/>
        <v/>
      </c>
      <c r="K152" s="148" t="str">
        <f t="shared" ca="1" si="34"/>
        <v/>
      </c>
      <c r="L152" s="149" t="str">
        <f t="shared" ca="1" si="35"/>
        <v/>
      </c>
      <c r="M152" s="149" t="str">
        <f t="shared" ca="1" si="36"/>
        <v/>
      </c>
      <c r="N152" s="150" t="str">
        <f t="shared" ca="1" si="37"/>
        <v/>
      </c>
      <c r="O152" s="151" t="str">
        <f t="shared" ca="1" si="38"/>
        <v/>
      </c>
      <c r="P152" s="152"/>
      <c r="Q152" s="141"/>
    </row>
    <row r="153" spans="2:17" ht="22.5" customHeight="1" thickBot="1">
      <c r="B153" s="142">
        <f t="shared" si="26"/>
        <v>150</v>
      </c>
      <c r="C153" s="143" t="str">
        <f ca="1">IF(O153="","",'様式第１号　総括表'!$E$11)</f>
        <v/>
      </c>
      <c r="D153" s="143" t="str">
        <f t="shared" ca="1" si="27"/>
        <v/>
      </c>
      <c r="E153" s="375" t="str">
        <f t="shared" ca="1" si="28"/>
        <v/>
      </c>
      <c r="F153" s="144" t="str">
        <f t="shared" ca="1" si="29"/>
        <v/>
      </c>
      <c r="G153" s="145" t="str">
        <f t="shared" ca="1" si="30"/>
        <v/>
      </c>
      <c r="H153" s="143" t="str">
        <f t="shared" ca="1" si="31"/>
        <v/>
      </c>
      <c r="I153" s="146" t="str">
        <f t="shared" ca="1" si="32"/>
        <v/>
      </c>
      <c r="J153" s="147" t="str">
        <f t="shared" ca="1" si="33"/>
        <v/>
      </c>
      <c r="K153" s="148" t="str">
        <f t="shared" ca="1" si="34"/>
        <v/>
      </c>
      <c r="L153" s="149" t="str">
        <f t="shared" ca="1" si="35"/>
        <v/>
      </c>
      <c r="M153" s="149" t="str">
        <f t="shared" ca="1" si="36"/>
        <v/>
      </c>
      <c r="N153" s="150" t="str">
        <f t="shared" ca="1" si="37"/>
        <v/>
      </c>
      <c r="O153" s="153" t="str">
        <f t="shared" ca="1" si="38"/>
        <v/>
      </c>
      <c r="P153" s="152"/>
      <c r="Q153" s="141"/>
    </row>
  </sheetData>
  <sheetProtection password="DB03" sheet="1" selectLockedCells="1"/>
  <mergeCells count="1">
    <mergeCell ref="O1:P1"/>
  </mergeCells>
  <phoneticPr fontId="5"/>
  <conditionalFormatting sqref="O1:P1">
    <cfRule type="cellIs" dxfId="121" priority="1" operator="equal">
      <formula>0</formula>
    </cfRule>
  </conditionalFormatting>
  <dataValidations count="1">
    <dataValidation type="list" allowBlank="1" showInputMessage="1" showErrorMessage="1" sqref="P4:P153">
      <formula1>"可, "</formula1>
    </dataValidation>
  </dataValidations>
  <pageMargins left="0.19685039370078741" right="0.19685039370078741" top="0.39370078740157483" bottom="0.39370078740157483" header="0" footer="0"/>
  <pageSetup paperSize="9" scale="56" fitToHeight="0" orientation="landscape" r:id="rId1"/>
  <headerFooter>
    <oddHeader xml:space="preserve">&amp;R令和５年度　高齢者施設エネルギー価格高騰対策事業補助金（下半期）
</oddHeader>
    <oddFooter>&amp;L令和５年度　高齢者施設エネルギー価格高騰対策事業補助金（下半期）</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D447"/>
  <sheetViews>
    <sheetView showGridLines="0" zoomScale="85" zoomScaleNormal="85" zoomScaleSheetLayoutView="55" workbookViewId="0">
      <selection activeCell="K4" sqref="K4:Z4"/>
    </sheetView>
  </sheetViews>
  <sheetFormatPr defaultColWidth="0" defaultRowHeight="0" customHeight="1" zeroHeight="1"/>
  <cols>
    <col min="1" max="1" width="5.125" style="176" customWidth="1"/>
    <col min="2" max="3" width="2.375" style="228" customWidth="1"/>
    <col min="4" max="5" width="2.375" style="177" customWidth="1"/>
    <col min="6" max="10" width="2.375" style="176" customWidth="1"/>
    <col min="11" max="26" width="2.375" style="227" customWidth="1"/>
    <col min="27" max="76" width="2.375" style="176" customWidth="1"/>
    <col min="77" max="77" width="5.625" style="31" customWidth="1"/>
    <col min="78" max="80" width="5.625" style="36" hidden="1" customWidth="1"/>
    <col min="81" max="16384" width="9" style="39" hidden="1"/>
  </cols>
  <sheetData>
    <row r="1" spans="1:82" s="33" customFormat="1" ht="24" customHeight="1" thickBot="1">
      <c r="A1" s="154"/>
      <c r="B1" s="770" t="s">
        <v>162</v>
      </c>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c r="BO1" s="771"/>
      <c r="BP1" s="771"/>
      <c r="BQ1" s="771"/>
      <c r="BR1" s="771"/>
      <c r="BS1" s="771"/>
      <c r="BT1" s="771"/>
      <c r="BU1" s="771"/>
      <c r="BV1" s="771"/>
      <c r="BW1" s="771"/>
      <c r="BX1" s="771"/>
      <c r="BY1" s="31"/>
      <c r="BZ1" s="32"/>
      <c r="CA1" s="32"/>
      <c r="CB1" s="32"/>
    </row>
    <row r="2" spans="1:82" s="33" customFormat="1" ht="24" customHeight="1" thickBot="1">
      <c r="A2" s="154"/>
      <c r="B2" s="763" t="s">
        <v>42</v>
      </c>
      <c r="C2" s="764"/>
      <c r="D2" s="764"/>
      <c r="E2" s="764"/>
      <c r="F2" s="764"/>
      <c r="G2" s="764"/>
      <c r="H2" s="764"/>
      <c r="I2" s="764"/>
      <c r="J2" s="764"/>
      <c r="K2" s="764"/>
      <c r="L2" s="765">
        <f>'様式第１号　総括表'!$E$11</f>
        <v>0</v>
      </c>
      <c r="M2" s="766"/>
      <c r="N2" s="766"/>
      <c r="O2" s="766"/>
      <c r="P2" s="766"/>
      <c r="Q2" s="766"/>
      <c r="R2" s="766"/>
      <c r="S2" s="766"/>
      <c r="T2" s="766"/>
      <c r="U2" s="766"/>
      <c r="V2" s="155"/>
      <c r="W2" s="156"/>
      <c r="X2" s="156"/>
      <c r="Y2" s="767" t="s">
        <v>163</v>
      </c>
      <c r="Z2" s="759"/>
      <c r="AA2" s="759"/>
      <c r="AB2" s="759"/>
      <c r="AC2" s="759"/>
      <c r="AD2" s="759"/>
      <c r="AE2" s="759"/>
      <c r="AF2" s="759"/>
      <c r="AG2" s="760"/>
      <c r="AH2" s="755">
        <f>COUNTA($K$5,$K$24,$K$43,$K$65,$K$84,$K$103,$K$125,$K$144,$K$163,$K$185,$K$204,$K$223,$K$245,$K$264,$K$283,$K$305,$K$324,$K$343,$K$365,$K$404,$K$384)</f>
        <v>0</v>
      </c>
      <c r="AI2" s="756"/>
      <c r="AJ2" s="756"/>
      <c r="AK2" s="756"/>
      <c r="AL2" s="756"/>
      <c r="AM2" s="756"/>
      <c r="AN2" s="756"/>
      <c r="AO2" s="756"/>
      <c r="AP2" s="757"/>
      <c r="AQ2" s="768" t="s">
        <v>164</v>
      </c>
      <c r="AR2" s="759"/>
      <c r="AS2" s="759"/>
      <c r="AT2" s="759"/>
      <c r="AU2" s="759"/>
      <c r="AV2" s="759"/>
      <c r="AW2" s="759"/>
      <c r="AX2" s="759"/>
      <c r="AY2" s="760"/>
      <c r="AZ2" s="758">
        <f>SUM($K$10,$K$29,$K$48,$K$70,$K$89,$K$108,$K$130,$K$149,$K$168,$K$190,$K$209,$K$228,$K$250,$K$269,$K$288,$K$310,$K$329,$K$348,$K$370,$K$409,$K$389)</f>
        <v>0</v>
      </c>
      <c r="BA2" s="759"/>
      <c r="BB2" s="759"/>
      <c r="BC2" s="759"/>
      <c r="BD2" s="759"/>
      <c r="BE2" s="759"/>
      <c r="BF2" s="759"/>
      <c r="BG2" s="759"/>
      <c r="BH2" s="760"/>
      <c r="BI2" s="769"/>
      <c r="BJ2" s="762"/>
      <c r="BK2" s="762"/>
      <c r="BL2" s="762"/>
      <c r="BM2" s="762"/>
      <c r="BN2" s="762"/>
      <c r="BO2" s="762"/>
      <c r="BP2" s="762"/>
      <c r="BQ2" s="761"/>
      <c r="BR2" s="762"/>
      <c r="BS2" s="762"/>
      <c r="BT2" s="762"/>
      <c r="BU2" s="762"/>
      <c r="BV2" s="762"/>
      <c r="BW2" s="762"/>
      <c r="BX2" s="762"/>
      <c r="BY2" s="31"/>
      <c r="BZ2" s="32">
        <f>COUNTIF(BZ5:CA10,"〇")</f>
        <v>0</v>
      </c>
      <c r="CA2" s="32"/>
      <c r="CB2" s="32"/>
    </row>
    <row r="3" spans="1:82" s="33" customFormat="1" ht="24" customHeight="1" thickBot="1">
      <c r="A3" s="154"/>
      <c r="B3" s="223"/>
      <c r="C3" s="746" t="s">
        <v>181</v>
      </c>
      <c r="D3" s="746"/>
      <c r="E3" s="746"/>
      <c r="F3" s="746"/>
      <c r="G3" s="746"/>
      <c r="H3" s="746"/>
      <c r="I3" s="746"/>
      <c r="J3" s="746"/>
      <c r="K3" s="746"/>
      <c r="L3" s="746"/>
      <c r="M3" s="746"/>
      <c r="N3" s="746"/>
      <c r="O3" s="746"/>
      <c r="P3" s="746"/>
      <c r="Q3" s="746"/>
      <c r="R3" s="746"/>
      <c r="S3" s="746"/>
      <c r="T3" s="746"/>
      <c r="U3" s="746"/>
      <c r="V3" s="746"/>
      <c r="W3" s="746"/>
      <c r="X3" s="746"/>
      <c r="Y3" s="157"/>
      <c r="Z3" s="157"/>
      <c r="AA3" s="158" t="s">
        <v>315</v>
      </c>
      <c r="AB3" s="157"/>
      <c r="AC3" s="157"/>
      <c r="AD3" s="157"/>
      <c r="AE3" s="157"/>
      <c r="AF3" s="157"/>
      <c r="AG3" s="157"/>
      <c r="AH3" s="157"/>
      <c r="AI3" s="157"/>
      <c r="AJ3" s="157"/>
      <c r="AK3" s="157"/>
      <c r="AL3" s="157"/>
      <c r="AM3" s="157"/>
      <c r="AN3" s="159"/>
      <c r="AO3" s="159"/>
      <c r="AP3" s="157"/>
      <c r="AQ3" s="157"/>
      <c r="AR3" s="157"/>
      <c r="AS3" s="157"/>
      <c r="AT3" s="157"/>
      <c r="AU3" s="157"/>
      <c r="AV3" s="157"/>
      <c r="AW3" s="157"/>
      <c r="AX3" s="157"/>
      <c r="AY3" s="157"/>
      <c r="AZ3" s="160"/>
      <c r="BA3" s="160"/>
      <c r="BB3" s="160"/>
      <c r="BC3" s="160"/>
      <c r="BD3" s="160"/>
      <c r="BE3" s="160"/>
      <c r="BF3" s="160"/>
      <c r="BG3" s="160"/>
      <c r="BH3" s="160"/>
      <c r="BI3" s="160"/>
      <c r="BJ3" s="160"/>
      <c r="BK3" s="160"/>
      <c r="BL3" s="160"/>
      <c r="BM3" s="161"/>
      <c r="BN3" s="161"/>
      <c r="BO3" s="161"/>
      <c r="BP3" s="161"/>
      <c r="BQ3" s="161"/>
      <c r="BR3" s="161"/>
      <c r="BS3" s="161"/>
      <c r="BT3" s="161"/>
      <c r="BU3" s="161"/>
      <c r="BV3" s="161"/>
      <c r="BW3" s="161"/>
      <c r="BX3" s="161"/>
      <c r="BY3" s="31"/>
      <c r="BZ3" s="32"/>
      <c r="CA3" s="32"/>
      <c r="CB3" s="32"/>
    </row>
    <row r="4" spans="1:82" s="33" customFormat="1" ht="24" customHeight="1">
      <c r="A4" s="154"/>
      <c r="B4" s="747">
        <v>1</v>
      </c>
      <c r="C4" s="748"/>
      <c r="D4" s="749" t="s">
        <v>136</v>
      </c>
      <c r="E4" s="750"/>
      <c r="F4" s="750"/>
      <c r="G4" s="750"/>
      <c r="H4" s="750"/>
      <c r="I4" s="750"/>
      <c r="J4" s="751"/>
      <c r="K4" s="752"/>
      <c r="L4" s="753"/>
      <c r="M4" s="753"/>
      <c r="N4" s="753"/>
      <c r="O4" s="753"/>
      <c r="P4" s="753"/>
      <c r="Q4" s="753"/>
      <c r="R4" s="753"/>
      <c r="S4" s="753"/>
      <c r="T4" s="753"/>
      <c r="U4" s="753"/>
      <c r="V4" s="753"/>
      <c r="W4" s="753"/>
      <c r="X4" s="753"/>
      <c r="Y4" s="753"/>
      <c r="Z4" s="754"/>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34"/>
      <c r="BZ4" s="35"/>
      <c r="CA4" s="32"/>
      <c r="CB4" s="32"/>
    </row>
    <row r="5" spans="1:82" s="33" customFormat="1" ht="24" customHeight="1">
      <c r="A5" s="163"/>
      <c r="B5" s="686"/>
      <c r="C5" s="685"/>
      <c r="D5" s="728" t="s">
        <v>137</v>
      </c>
      <c r="E5" s="729"/>
      <c r="F5" s="729"/>
      <c r="G5" s="729"/>
      <c r="H5" s="729"/>
      <c r="I5" s="729"/>
      <c r="J5" s="730"/>
      <c r="K5" s="731"/>
      <c r="L5" s="732"/>
      <c r="M5" s="732"/>
      <c r="N5" s="732"/>
      <c r="O5" s="732"/>
      <c r="P5" s="732"/>
      <c r="Q5" s="732"/>
      <c r="R5" s="732"/>
      <c r="S5" s="732"/>
      <c r="T5" s="732"/>
      <c r="U5" s="732"/>
      <c r="V5" s="732"/>
      <c r="W5" s="732"/>
      <c r="X5" s="732"/>
      <c r="Y5" s="732"/>
      <c r="Z5" s="733"/>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34"/>
      <c r="BZ5" s="36"/>
      <c r="CA5" s="37"/>
      <c r="CB5" s="32"/>
      <c r="CC5" s="33" t="s">
        <v>147</v>
      </c>
      <c r="CD5" s="33" t="s">
        <v>317</v>
      </c>
    </row>
    <row r="6" spans="1:82" s="33" customFormat="1" ht="24" customHeight="1">
      <c r="A6" s="163"/>
      <c r="B6" s="686"/>
      <c r="C6" s="685"/>
      <c r="D6" s="728" t="s">
        <v>138</v>
      </c>
      <c r="E6" s="729"/>
      <c r="F6" s="729"/>
      <c r="G6" s="729"/>
      <c r="H6" s="729"/>
      <c r="I6" s="729"/>
      <c r="J6" s="730"/>
      <c r="K6" s="734"/>
      <c r="L6" s="735"/>
      <c r="M6" s="735"/>
      <c r="N6" s="735"/>
      <c r="O6" s="735"/>
      <c r="P6" s="735"/>
      <c r="Q6" s="735"/>
      <c r="R6" s="735"/>
      <c r="S6" s="735"/>
      <c r="T6" s="735"/>
      <c r="U6" s="735"/>
      <c r="V6" s="735"/>
      <c r="W6" s="735"/>
      <c r="X6" s="735"/>
      <c r="Y6" s="735"/>
      <c r="Z6" s="736"/>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34"/>
      <c r="BZ6" s="37"/>
      <c r="CA6" s="37"/>
      <c r="CB6" s="32"/>
      <c r="CC6" s="33" t="s">
        <v>149</v>
      </c>
      <c r="CD6" s="33" t="s">
        <v>318</v>
      </c>
    </row>
    <row r="7" spans="1:82" s="33" customFormat="1" ht="24" customHeight="1">
      <c r="A7" s="163"/>
      <c r="B7" s="686"/>
      <c r="C7" s="685"/>
      <c r="D7" s="728" t="s">
        <v>143</v>
      </c>
      <c r="E7" s="729"/>
      <c r="F7" s="729"/>
      <c r="G7" s="729"/>
      <c r="H7" s="729"/>
      <c r="I7" s="729"/>
      <c r="J7" s="730"/>
      <c r="K7" s="737">
        <v>5000</v>
      </c>
      <c r="L7" s="738"/>
      <c r="M7" s="738"/>
      <c r="N7" s="738"/>
      <c r="O7" s="738"/>
      <c r="P7" s="738"/>
      <c r="Q7" s="738"/>
      <c r="R7" s="738"/>
      <c r="S7" s="738"/>
      <c r="T7" s="738"/>
      <c r="U7" s="738"/>
      <c r="V7" s="738"/>
      <c r="W7" s="738"/>
      <c r="X7" s="738"/>
      <c r="Y7" s="738"/>
      <c r="Z7" s="739"/>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34"/>
      <c r="BZ7" s="37"/>
      <c r="CA7" s="37"/>
      <c r="CB7" s="32"/>
      <c r="CC7" s="33" t="s">
        <v>151</v>
      </c>
    </row>
    <row r="8" spans="1:82" s="33" customFormat="1" ht="24" customHeight="1">
      <c r="A8" s="163"/>
      <c r="B8" s="686"/>
      <c r="C8" s="685"/>
      <c r="D8" s="728" t="s">
        <v>139</v>
      </c>
      <c r="E8" s="729"/>
      <c r="F8" s="729"/>
      <c r="G8" s="729"/>
      <c r="H8" s="729"/>
      <c r="I8" s="729"/>
      <c r="J8" s="730"/>
      <c r="K8" s="740"/>
      <c r="L8" s="741"/>
      <c r="M8" s="741"/>
      <c r="N8" s="741"/>
      <c r="O8" s="741"/>
      <c r="P8" s="741"/>
      <c r="Q8" s="741"/>
      <c r="R8" s="741"/>
      <c r="S8" s="741"/>
      <c r="T8" s="741"/>
      <c r="U8" s="741"/>
      <c r="V8" s="741"/>
      <c r="W8" s="741"/>
      <c r="X8" s="741"/>
      <c r="Y8" s="741"/>
      <c r="Z8" s="742"/>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34"/>
      <c r="BZ8" s="37"/>
      <c r="CA8" s="37"/>
      <c r="CB8" s="32"/>
      <c r="CC8" s="33" t="s">
        <v>153</v>
      </c>
    </row>
    <row r="9" spans="1:82" s="33" customFormat="1" ht="24" customHeight="1">
      <c r="A9" s="163"/>
      <c r="B9" s="686"/>
      <c r="C9" s="685"/>
      <c r="D9" s="728" t="s">
        <v>142</v>
      </c>
      <c r="E9" s="729"/>
      <c r="F9" s="729"/>
      <c r="G9" s="729"/>
      <c r="H9" s="729"/>
      <c r="I9" s="729"/>
      <c r="J9" s="730"/>
      <c r="K9" s="743" t="str">
        <f>IF(K8="","",IF(ROUND(K8,0)=0,"1",ROUND(K8,0)))</f>
        <v/>
      </c>
      <c r="L9" s="744"/>
      <c r="M9" s="744"/>
      <c r="N9" s="744"/>
      <c r="O9" s="744"/>
      <c r="P9" s="744"/>
      <c r="Q9" s="744"/>
      <c r="R9" s="744"/>
      <c r="S9" s="744"/>
      <c r="T9" s="744"/>
      <c r="U9" s="744"/>
      <c r="V9" s="744"/>
      <c r="W9" s="744"/>
      <c r="X9" s="744"/>
      <c r="Y9" s="744"/>
      <c r="Z9" s="745"/>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34"/>
      <c r="BZ9" s="37"/>
      <c r="CA9" s="37"/>
      <c r="CB9" s="32"/>
      <c r="CC9" s="33" t="s">
        <v>155</v>
      </c>
    </row>
    <row r="10" spans="1:82" s="33" customFormat="1" ht="24" customHeight="1" thickBot="1">
      <c r="A10" s="163"/>
      <c r="B10" s="686"/>
      <c r="C10" s="685"/>
      <c r="D10" s="728" t="s">
        <v>144</v>
      </c>
      <c r="E10" s="729"/>
      <c r="F10" s="729"/>
      <c r="G10" s="729"/>
      <c r="H10" s="729"/>
      <c r="I10" s="729"/>
      <c r="J10" s="730"/>
      <c r="K10" s="717">
        <f>BZ11</f>
        <v>0</v>
      </c>
      <c r="L10" s="718"/>
      <c r="M10" s="718"/>
      <c r="N10" s="718"/>
      <c r="O10" s="718"/>
      <c r="P10" s="718"/>
      <c r="Q10" s="718"/>
      <c r="R10" s="718"/>
      <c r="S10" s="718"/>
      <c r="T10" s="718"/>
      <c r="U10" s="718"/>
      <c r="V10" s="718"/>
      <c r="W10" s="718"/>
      <c r="X10" s="718"/>
      <c r="Y10" s="718"/>
      <c r="Z10" s="719"/>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34"/>
      <c r="BZ10" s="37"/>
      <c r="CA10" s="37"/>
      <c r="CB10" s="32"/>
      <c r="CC10" s="33" t="s">
        <v>157</v>
      </c>
    </row>
    <row r="11" spans="1:82" s="33" customFormat="1" ht="24" customHeight="1" thickBot="1">
      <c r="A11" s="154"/>
      <c r="B11" s="690" t="s">
        <v>165</v>
      </c>
      <c r="C11" s="691"/>
      <c r="D11" s="691"/>
      <c r="E11" s="691"/>
      <c r="F11" s="692"/>
      <c r="G11" s="168" t="s">
        <v>313</v>
      </c>
      <c r="H11" s="720" t="s">
        <v>166</v>
      </c>
      <c r="I11" s="721"/>
      <c r="J11" s="721"/>
      <c r="K11" s="721"/>
      <c r="L11" s="721"/>
      <c r="M11" s="721"/>
      <c r="N11" s="693" t="s">
        <v>167</v>
      </c>
      <c r="O11" s="694"/>
      <c r="P11" s="694"/>
      <c r="Q11" s="695"/>
      <c r="R11" s="722" t="s">
        <v>168</v>
      </c>
      <c r="S11" s="723"/>
      <c r="T11" s="723"/>
      <c r="U11" s="723"/>
      <c r="V11" s="723"/>
      <c r="W11" s="723"/>
      <c r="X11" s="723"/>
      <c r="Y11" s="723"/>
      <c r="Z11" s="724"/>
      <c r="AA11" s="690" t="s">
        <v>165</v>
      </c>
      <c r="AB11" s="691"/>
      <c r="AC11" s="691"/>
      <c r="AD11" s="691"/>
      <c r="AE11" s="692"/>
      <c r="AF11" s="168" t="s">
        <v>313</v>
      </c>
      <c r="AG11" s="720" t="s">
        <v>166</v>
      </c>
      <c r="AH11" s="721"/>
      <c r="AI11" s="721"/>
      <c r="AJ11" s="721"/>
      <c r="AK11" s="721"/>
      <c r="AL11" s="721"/>
      <c r="AM11" s="693" t="s">
        <v>167</v>
      </c>
      <c r="AN11" s="694"/>
      <c r="AO11" s="694"/>
      <c r="AP11" s="695"/>
      <c r="AQ11" s="722" t="s">
        <v>168</v>
      </c>
      <c r="AR11" s="723"/>
      <c r="AS11" s="723"/>
      <c r="AT11" s="723"/>
      <c r="AU11" s="723"/>
      <c r="AV11" s="723"/>
      <c r="AW11" s="723"/>
      <c r="AX11" s="723"/>
      <c r="AY11" s="724"/>
      <c r="AZ11" s="690" t="s">
        <v>165</v>
      </c>
      <c r="BA11" s="691"/>
      <c r="BB11" s="691"/>
      <c r="BC11" s="691"/>
      <c r="BD11" s="692"/>
      <c r="BE11" s="168" t="s">
        <v>313</v>
      </c>
      <c r="BF11" s="720" t="s">
        <v>166</v>
      </c>
      <c r="BG11" s="721"/>
      <c r="BH11" s="721"/>
      <c r="BI11" s="721"/>
      <c r="BJ11" s="721"/>
      <c r="BK11" s="721"/>
      <c r="BL11" s="693" t="s">
        <v>167</v>
      </c>
      <c r="BM11" s="694"/>
      <c r="BN11" s="694"/>
      <c r="BO11" s="695"/>
      <c r="BP11" s="722" t="s">
        <v>168</v>
      </c>
      <c r="BQ11" s="723"/>
      <c r="BR11" s="723"/>
      <c r="BS11" s="723"/>
      <c r="BT11" s="723"/>
      <c r="BU11" s="723"/>
      <c r="BV11" s="723"/>
      <c r="BW11" s="723"/>
      <c r="BX11" s="724"/>
      <c r="BY11" s="34"/>
      <c r="BZ11" s="32">
        <f>COUNTIF(BZ12:CB22,"〇")</f>
        <v>0</v>
      </c>
      <c r="CA11" s="32"/>
      <c r="CB11" s="32"/>
      <c r="CC11" s="33" t="s">
        <v>159</v>
      </c>
    </row>
    <row r="12" spans="1:82" s="33" customFormat="1" ht="24" customHeight="1" thickTop="1" thickBot="1">
      <c r="A12" s="163"/>
      <c r="B12" s="696" t="s">
        <v>169</v>
      </c>
      <c r="C12" s="697"/>
      <c r="D12" s="697"/>
      <c r="E12" s="697"/>
      <c r="F12" s="698"/>
      <c r="G12" s="169" t="s">
        <v>314</v>
      </c>
      <c r="H12" s="699">
        <v>5</v>
      </c>
      <c r="I12" s="700"/>
      <c r="J12" s="701">
        <v>0</v>
      </c>
      <c r="K12" s="700"/>
      <c r="L12" s="701">
        <v>0</v>
      </c>
      <c r="M12" s="702"/>
      <c r="N12" s="703" t="s">
        <v>170</v>
      </c>
      <c r="O12" s="704"/>
      <c r="P12" s="704"/>
      <c r="Q12" s="705"/>
      <c r="R12" s="706"/>
      <c r="S12" s="707"/>
      <c r="T12" s="708">
        <v>1</v>
      </c>
      <c r="U12" s="707"/>
      <c r="V12" s="222" t="s">
        <v>171</v>
      </c>
      <c r="W12" s="708">
        <v>2</v>
      </c>
      <c r="X12" s="707"/>
      <c r="Y12" s="708">
        <v>3</v>
      </c>
      <c r="Z12" s="709"/>
      <c r="AA12" s="656"/>
      <c r="AB12" s="657"/>
      <c r="AC12" s="657"/>
      <c r="AD12" s="657"/>
      <c r="AE12" s="658"/>
      <c r="AF12" s="171"/>
      <c r="AG12" s="659"/>
      <c r="AH12" s="660"/>
      <c r="AI12" s="661"/>
      <c r="AJ12" s="660"/>
      <c r="AK12" s="661"/>
      <c r="AL12" s="662"/>
      <c r="AM12" s="649"/>
      <c r="AN12" s="650"/>
      <c r="AO12" s="650"/>
      <c r="AP12" s="651"/>
      <c r="AQ12" s="652"/>
      <c r="AR12" s="653"/>
      <c r="AS12" s="654"/>
      <c r="AT12" s="653"/>
      <c r="AU12" s="172" t="s">
        <v>171</v>
      </c>
      <c r="AV12" s="654"/>
      <c r="AW12" s="653"/>
      <c r="AX12" s="654"/>
      <c r="AY12" s="655"/>
      <c r="AZ12" s="656"/>
      <c r="BA12" s="657"/>
      <c r="BB12" s="657"/>
      <c r="BC12" s="657"/>
      <c r="BD12" s="658"/>
      <c r="BE12" s="171"/>
      <c r="BF12" s="675"/>
      <c r="BG12" s="676"/>
      <c r="BH12" s="677"/>
      <c r="BI12" s="676"/>
      <c r="BJ12" s="677"/>
      <c r="BK12" s="678"/>
      <c r="BL12" s="679"/>
      <c r="BM12" s="680"/>
      <c r="BN12" s="680"/>
      <c r="BO12" s="681"/>
      <c r="BP12" s="682"/>
      <c r="BQ12" s="683"/>
      <c r="BR12" s="670"/>
      <c r="BS12" s="683"/>
      <c r="BT12" s="170" t="s">
        <v>171</v>
      </c>
      <c r="BU12" s="670"/>
      <c r="BV12" s="683"/>
      <c r="BW12" s="670"/>
      <c r="BX12" s="671"/>
      <c r="BY12" s="34"/>
      <c r="BZ12" s="32"/>
      <c r="CA12" s="38" t="str">
        <f>IF(COUNTA(AA12,AX12,AM12)=3,"〇","-")</f>
        <v>-</v>
      </c>
      <c r="CB12" s="38" t="str">
        <f>IF(COUNTA(AZ12,BW12,BL12)=3,"〇","-")</f>
        <v>-</v>
      </c>
      <c r="CC12" s="33" t="s">
        <v>161</v>
      </c>
    </row>
    <row r="13" spans="1:82" s="33" customFormat="1" ht="24" customHeight="1" thickBot="1">
      <c r="A13" s="163"/>
      <c r="B13" s="656"/>
      <c r="C13" s="657"/>
      <c r="D13" s="657"/>
      <c r="E13" s="657"/>
      <c r="F13" s="658"/>
      <c r="G13" s="171"/>
      <c r="H13" s="659"/>
      <c r="I13" s="660"/>
      <c r="J13" s="661"/>
      <c r="K13" s="660"/>
      <c r="L13" s="661"/>
      <c r="M13" s="662"/>
      <c r="N13" s="649"/>
      <c r="O13" s="650"/>
      <c r="P13" s="650"/>
      <c r="Q13" s="651"/>
      <c r="R13" s="652"/>
      <c r="S13" s="653"/>
      <c r="T13" s="654"/>
      <c r="U13" s="653"/>
      <c r="V13" s="226" t="s">
        <v>171</v>
      </c>
      <c r="W13" s="654"/>
      <c r="X13" s="653"/>
      <c r="Y13" s="654"/>
      <c r="Z13" s="655"/>
      <c r="AA13" s="656"/>
      <c r="AB13" s="657"/>
      <c r="AC13" s="657"/>
      <c r="AD13" s="657"/>
      <c r="AE13" s="658"/>
      <c r="AF13" s="171"/>
      <c r="AG13" s="659"/>
      <c r="AH13" s="660"/>
      <c r="AI13" s="661"/>
      <c r="AJ13" s="660"/>
      <c r="AK13" s="661"/>
      <c r="AL13" s="662"/>
      <c r="AM13" s="649"/>
      <c r="AN13" s="650"/>
      <c r="AO13" s="650"/>
      <c r="AP13" s="651"/>
      <c r="AQ13" s="652"/>
      <c r="AR13" s="653"/>
      <c r="AS13" s="654"/>
      <c r="AT13" s="653"/>
      <c r="AU13" s="172" t="s">
        <v>171</v>
      </c>
      <c r="AV13" s="654"/>
      <c r="AW13" s="653"/>
      <c r="AX13" s="654"/>
      <c r="AY13" s="655"/>
      <c r="AZ13" s="656"/>
      <c r="BA13" s="657"/>
      <c r="BB13" s="657"/>
      <c r="BC13" s="657"/>
      <c r="BD13" s="658"/>
      <c r="BE13" s="171"/>
      <c r="BF13" s="659"/>
      <c r="BG13" s="660"/>
      <c r="BH13" s="661"/>
      <c r="BI13" s="660"/>
      <c r="BJ13" s="661"/>
      <c r="BK13" s="662"/>
      <c r="BL13" s="649"/>
      <c r="BM13" s="650"/>
      <c r="BN13" s="650"/>
      <c r="BO13" s="651"/>
      <c r="BP13" s="652"/>
      <c r="BQ13" s="653"/>
      <c r="BR13" s="654"/>
      <c r="BS13" s="653"/>
      <c r="BT13" s="172" t="s">
        <v>171</v>
      </c>
      <c r="BU13" s="654"/>
      <c r="BV13" s="653"/>
      <c r="BW13" s="654"/>
      <c r="BX13" s="655"/>
      <c r="BY13" s="34"/>
      <c r="BZ13" s="38" t="str">
        <f>IF(COUNTA(B13,Y13,N13)=3,"〇","-")</f>
        <v>-</v>
      </c>
      <c r="CA13" s="38" t="str">
        <f t="shared" ref="CA13:CA22" si="0">IF(COUNTA(AA13,AX13,AM13)=3,"〇","-")</f>
        <v>-</v>
      </c>
      <c r="CB13" s="38" t="str">
        <f t="shared" ref="CB13:CB22" si="1">IF(COUNTA(AZ13,BW13,BL13)=3,"〇","-")</f>
        <v>-</v>
      </c>
      <c r="CC13" s="33" t="s">
        <v>270</v>
      </c>
    </row>
    <row r="14" spans="1:82" s="33" customFormat="1" ht="24" customHeight="1" thickBot="1">
      <c r="A14" s="163"/>
      <c r="B14" s="656"/>
      <c r="C14" s="657"/>
      <c r="D14" s="657"/>
      <c r="E14" s="657"/>
      <c r="F14" s="658"/>
      <c r="G14" s="171"/>
      <c r="H14" s="659"/>
      <c r="I14" s="660"/>
      <c r="J14" s="661"/>
      <c r="K14" s="660"/>
      <c r="L14" s="661"/>
      <c r="M14" s="662"/>
      <c r="N14" s="649"/>
      <c r="O14" s="650"/>
      <c r="P14" s="650"/>
      <c r="Q14" s="651"/>
      <c r="R14" s="652"/>
      <c r="S14" s="653"/>
      <c r="T14" s="654"/>
      <c r="U14" s="653"/>
      <c r="V14" s="226" t="s">
        <v>171</v>
      </c>
      <c r="W14" s="654"/>
      <c r="X14" s="653"/>
      <c r="Y14" s="654"/>
      <c r="Z14" s="655"/>
      <c r="AA14" s="656"/>
      <c r="AB14" s="657"/>
      <c r="AC14" s="657"/>
      <c r="AD14" s="657"/>
      <c r="AE14" s="658"/>
      <c r="AF14" s="171"/>
      <c r="AG14" s="659"/>
      <c r="AH14" s="660"/>
      <c r="AI14" s="661"/>
      <c r="AJ14" s="660"/>
      <c r="AK14" s="661"/>
      <c r="AL14" s="662"/>
      <c r="AM14" s="649"/>
      <c r="AN14" s="650"/>
      <c r="AO14" s="650"/>
      <c r="AP14" s="651"/>
      <c r="AQ14" s="652"/>
      <c r="AR14" s="653"/>
      <c r="AS14" s="654"/>
      <c r="AT14" s="653"/>
      <c r="AU14" s="172" t="s">
        <v>171</v>
      </c>
      <c r="AV14" s="654"/>
      <c r="AW14" s="653"/>
      <c r="AX14" s="654"/>
      <c r="AY14" s="655"/>
      <c r="AZ14" s="656"/>
      <c r="BA14" s="657"/>
      <c r="BB14" s="657"/>
      <c r="BC14" s="657"/>
      <c r="BD14" s="658"/>
      <c r="BE14" s="171"/>
      <c r="BF14" s="659"/>
      <c r="BG14" s="660"/>
      <c r="BH14" s="661"/>
      <c r="BI14" s="660"/>
      <c r="BJ14" s="661"/>
      <c r="BK14" s="662"/>
      <c r="BL14" s="649"/>
      <c r="BM14" s="650"/>
      <c r="BN14" s="650"/>
      <c r="BO14" s="651"/>
      <c r="BP14" s="652"/>
      <c r="BQ14" s="653"/>
      <c r="BR14" s="654"/>
      <c r="BS14" s="653"/>
      <c r="BT14" s="172" t="s">
        <v>171</v>
      </c>
      <c r="BU14" s="654"/>
      <c r="BV14" s="653"/>
      <c r="BW14" s="654"/>
      <c r="BX14" s="655"/>
      <c r="BY14" s="34"/>
      <c r="BZ14" s="38" t="str">
        <f t="shared" ref="BZ14:BZ22" si="2">IF(COUNTA(B14,Y14,N14)=3,"〇","-")</f>
        <v>-</v>
      </c>
      <c r="CA14" s="38" t="str">
        <f t="shared" si="0"/>
        <v>-</v>
      </c>
      <c r="CB14" s="38" t="str">
        <f t="shared" si="1"/>
        <v>-</v>
      </c>
      <c r="CC14" s="33" t="s">
        <v>259</v>
      </c>
    </row>
    <row r="15" spans="1:82" s="33" customFormat="1" ht="24" customHeight="1" thickBot="1">
      <c r="A15" s="163"/>
      <c r="B15" s="656"/>
      <c r="C15" s="657"/>
      <c r="D15" s="657"/>
      <c r="E15" s="657"/>
      <c r="F15" s="658"/>
      <c r="G15" s="171"/>
      <c r="H15" s="659"/>
      <c r="I15" s="660"/>
      <c r="J15" s="661"/>
      <c r="K15" s="660"/>
      <c r="L15" s="661"/>
      <c r="M15" s="662"/>
      <c r="N15" s="649"/>
      <c r="O15" s="650"/>
      <c r="P15" s="650"/>
      <c r="Q15" s="651"/>
      <c r="R15" s="652"/>
      <c r="S15" s="653"/>
      <c r="T15" s="654"/>
      <c r="U15" s="653"/>
      <c r="V15" s="226" t="s">
        <v>171</v>
      </c>
      <c r="W15" s="654"/>
      <c r="X15" s="653"/>
      <c r="Y15" s="654"/>
      <c r="Z15" s="655"/>
      <c r="AA15" s="656"/>
      <c r="AB15" s="657"/>
      <c r="AC15" s="657"/>
      <c r="AD15" s="657"/>
      <c r="AE15" s="658"/>
      <c r="AF15" s="171"/>
      <c r="AG15" s="659"/>
      <c r="AH15" s="660"/>
      <c r="AI15" s="661"/>
      <c r="AJ15" s="660"/>
      <c r="AK15" s="661"/>
      <c r="AL15" s="662"/>
      <c r="AM15" s="649"/>
      <c r="AN15" s="650"/>
      <c r="AO15" s="650"/>
      <c r="AP15" s="651"/>
      <c r="AQ15" s="652"/>
      <c r="AR15" s="653"/>
      <c r="AS15" s="654"/>
      <c r="AT15" s="653"/>
      <c r="AU15" s="172" t="s">
        <v>171</v>
      </c>
      <c r="AV15" s="654"/>
      <c r="AW15" s="653"/>
      <c r="AX15" s="654"/>
      <c r="AY15" s="655"/>
      <c r="AZ15" s="656"/>
      <c r="BA15" s="657"/>
      <c r="BB15" s="657"/>
      <c r="BC15" s="657"/>
      <c r="BD15" s="658"/>
      <c r="BE15" s="171"/>
      <c r="BF15" s="659"/>
      <c r="BG15" s="660"/>
      <c r="BH15" s="661"/>
      <c r="BI15" s="660"/>
      <c r="BJ15" s="661"/>
      <c r="BK15" s="662"/>
      <c r="BL15" s="649"/>
      <c r="BM15" s="650"/>
      <c r="BN15" s="650"/>
      <c r="BO15" s="651"/>
      <c r="BP15" s="652"/>
      <c r="BQ15" s="653"/>
      <c r="BR15" s="654"/>
      <c r="BS15" s="653"/>
      <c r="BT15" s="172" t="s">
        <v>171</v>
      </c>
      <c r="BU15" s="654"/>
      <c r="BV15" s="653"/>
      <c r="BW15" s="654"/>
      <c r="BX15" s="655"/>
      <c r="BY15" s="34"/>
      <c r="BZ15" s="38" t="str">
        <f t="shared" si="2"/>
        <v>-</v>
      </c>
      <c r="CA15" s="38" t="str">
        <f t="shared" si="0"/>
        <v>-</v>
      </c>
      <c r="CB15" s="38" t="str">
        <f t="shared" si="1"/>
        <v>-</v>
      </c>
      <c r="CC15" s="33" t="s">
        <v>260</v>
      </c>
    </row>
    <row r="16" spans="1:82" s="33" customFormat="1" ht="24" customHeight="1" thickBot="1">
      <c r="A16" s="163"/>
      <c r="B16" s="656"/>
      <c r="C16" s="657"/>
      <c r="D16" s="657"/>
      <c r="E16" s="657"/>
      <c r="F16" s="658"/>
      <c r="G16" s="171"/>
      <c r="H16" s="659"/>
      <c r="I16" s="660"/>
      <c r="J16" s="661"/>
      <c r="K16" s="660"/>
      <c r="L16" s="661"/>
      <c r="M16" s="662"/>
      <c r="N16" s="649"/>
      <c r="O16" s="650"/>
      <c r="P16" s="650"/>
      <c r="Q16" s="651"/>
      <c r="R16" s="652"/>
      <c r="S16" s="653"/>
      <c r="T16" s="654"/>
      <c r="U16" s="653"/>
      <c r="V16" s="226" t="s">
        <v>171</v>
      </c>
      <c r="W16" s="654"/>
      <c r="X16" s="653"/>
      <c r="Y16" s="654"/>
      <c r="Z16" s="655"/>
      <c r="AA16" s="656"/>
      <c r="AB16" s="657"/>
      <c r="AC16" s="657"/>
      <c r="AD16" s="657"/>
      <c r="AE16" s="658"/>
      <c r="AF16" s="171"/>
      <c r="AG16" s="659"/>
      <c r="AH16" s="660"/>
      <c r="AI16" s="661"/>
      <c r="AJ16" s="660"/>
      <c r="AK16" s="661"/>
      <c r="AL16" s="662"/>
      <c r="AM16" s="649"/>
      <c r="AN16" s="650"/>
      <c r="AO16" s="650"/>
      <c r="AP16" s="651"/>
      <c r="AQ16" s="652"/>
      <c r="AR16" s="653"/>
      <c r="AS16" s="654"/>
      <c r="AT16" s="653"/>
      <c r="AU16" s="172" t="s">
        <v>171</v>
      </c>
      <c r="AV16" s="654"/>
      <c r="AW16" s="653"/>
      <c r="AX16" s="654"/>
      <c r="AY16" s="655"/>
      <c r="AZ16" s="656"/>
      <c r="BA16" s="657"/>
      <c r="BB16" s="657"/>
      <c r="BC16" s="657"/>
      <c r="BD16" s="658"/>
      <c r="BE16" s="171"/>
      <c r="BF16" s="659"/>
      <c r="BG16" s="660"/>
      <c r="BH16" s="661"/>
      <c r="BI16" s="660"/>
      <c r="BJ16" s="661"/>
      <c r="BK16" s="662"/>
      <c r="BL16" s="649"/>
      <c r="BM16" s="650"/>
      <c r="BN16" s="650"/>
      <c r="BO16" s="651"/>
      <c r="BP16" s="652"/>
      <c r="BQ16" s="653"/>
      <c r="BR16" s="654"/>
      <c r="BS16" s="653"/>
      <c r="BT16" s="172" t="s">
        <v>171</v>
      </c>
      <c r="BU16" s="654"/>
      <c r="BV16" s="653"/>
      <c r="BW16" s="654"/>
      <c r="BX16" s="655"/>
      <c r="BY16" s="34"/>
      <c r="BZ16" s="38" t="str">
        <f t="shared" si="2"/>
        <v>-</v>
      </c>
      <c r="CA16" s="38" t="str">
        <f t="shared" si="0"/>
        <v>-</v>
      </c>
      <c r="CB16" s="38" t="str">
        <f t="shared" si="1"/>
        <v>-</v>
      </c>
      <c r="CC16" s="33" t="s">
        <v>261</v>
      </c>
    </row>
    <row r="17" spans="1:81" s="33" customFormat="1" ht="24" customHeight="1" thickBot="1">
      <c r="A17" s="163"/>
      <c r="B17" s="656"/>
      <c r="C17" s="657"/>
      <c r="D17" s="657"/>
      <c r="E17" s="657"/>
      <c r="F17" s="658"/>
      <c r="G17" s="171"/>
      <c r="H17" s="659"/>
      <c r="I17" s="660"/>
      <c r="J17" s="661"/>
      <c r="K17" s="660"/>
      <c r="L17" s="661"/>
      <c r="M17" s="662"/>
      <c r="N17" s="649"/>
      <c r="O17" s="650"/>
      <c r="P17" s="650"/>
      <c r="Q17" s="651"/>
      <c r="R17" s="652"/>
      <c r="S17" s="653"/>
      <c r="T17" s="654"/>
      <c r="U17" s="653"/>
      <c r="V17" s="226" t="s">
        <v>171</v>
      </c>
      <c r="W17" s="654"/>
      <c r="X17" s="653"/>
      <c r="Y17" s="654"/>
      <c r="Z17" s="655"/>
      <c r="AA17" s="656"/>
      <c r="AB17" s="657"/>
      <c r="AC17" s="657"/>
      <c r="AD17" s="657"/>
      <c r="AE17" s="658"/>
      <c r="AF17" s="171"/>
      <c r="AG17" s="659"/>
      <c r="AH17" s="660"/>
      <c r="AI17" s="661"/>
      <c r="AJ17" s="660"/>
      <c r="AK17" s="661"/>
      <c r="AL17" s="662"/>
      <c r="AM17" s="649"/>
      <c r="AN17" s="650"/>
      <c r="AO17" s="650"/>
      <c r="AP17" s="651"/>
      <c r="AQ17" s="652"/>
      <c r="AR17" s="653"/>
      <c r="AS17" s="654"/>
      <c r="AT17" s="653"/>
      <c r="AU17" s="172" t="s">
        <v>171</v>
      </c>
      <c r="AV17" s="654"/>
      <c r="AW17" s="653"/>
      <c r="AX17" s="654"/>
      <c r="AY17" s="655"/>
      <c r="AZ17" s="656"/>
      <c r="BA17" s="657"/>
      <c r="BB17" s="657"/>
      <c r="BC17" s="657"/>
      <c r="BD17" s="658"/>
      <c r="BE17" s="171"/>
      <c r="BF17" s="659"/>
      <c r="BG17" s="660"/>
      <c r="BH17" s="661"/>
      <c r="BI17" s="660"/>
      <c r="BJ17" s="661"/>
      <c r="BK17" s="662"/>
      <c r="BL17" s="649"/>
      <c r="BM17" s="650"/>
      <c r="BN17" s="650"/>
      <c r="BO17" s="651"/>
      <c r="BP17" s="652"/>
      <c r="BQ17" s="653"/>
      <c r="BR17" s="654"/>
      <c r="BS17" s="653"/>
      <c r="BT17" s="172" t="s">
        <v>171</v>
      </c>
      <c r="BU17" s="654"/>
      <c r="BV17" s="653"/>
      <c r="BW17" s="654"/>
      <c r="BX17" s="655"/>
      <c r="BY17" s="34"/>
      <c r="BZ17" s="38" t="str">
        <f t="shared" si="2"/>
        <v>-</v>
      </c>
      <c r="CA17" s="38" t="str">
        <f t="shared" si="0"/>
        <v>-</v>
      </c>
      <c r="CB17" s="38" t="str">
        <f t="shared" si="1"/>
        <v>-</v>
      </c>
      <c r="CC17" s="33" t="s">
        <v>267</v>
      </c>
    </row>
    <row r="18" spans="1:81" s="33" customFormat="1" ht="24" customHeight="1" thickBot="1">
      <c r="A18" s="163"/>
      <c r="B18" s="656"/>
      <c r="C18" s="657"/>
      <c r="D18" s="657"/>
      <c r="E18" s="657"/>
      <c r="F18" s="658"/>
      <c r="G18" s="171"/>
      <c r="H18" s="659"/>
      <c r="I18" s="660"/>
      <c r="J18" s="661"/>
      <c r="K18" s="660"/>
      <c r="L18" s="661"/>
      <c r="M18" s="662"/>
      <c r="N18" s="649"/>
      <c r="O18" s="650"/>
      <c r="P18" s="650"/>
      <c r="Q18" s="651"/>
      <c r="R18" s="652"/>
      <c r="S18" s="653"/>
      <c r="T18" s="654"/>
      <c r="U18" s="653"/>
      <c r="V18" s="226" t="s">
        <v>171</v>
      </c>
      <c r="W18" s="654"/>
      <c r="X18" s="653"/>
      <c r="Y18" s="654"/>
      <c r="Z18" s="655"/>
      <c r="AA18" s="656"/>
      <c r="AB18" s="657"/>
      <c r="AC18" s="657"/>
      <c r="AD18" s="657"/>
      <c r="AE18" s="658"/>
      <c r="AF18" s="171"/>
      <c r="AG18" s="659"/>
      <c r="AH18" s="660"/>
      <c r="AI18" s="661"/>
      <c r="AJ18" s="660"/>
      <c r="AK18" s="661"/>
      <c r="AL18" s="662"/>
      <c r="AM18" s="649"/>
      <c r="AN18" s="650"/>
      <c r="AO18" s="650"/>
      <c r="AP18" s="651"/>
      <c r="AQ18" s="652"/>
      <c r="AR18" s="653"/>
      <c r="AS18" s="654"/>
      <c r="AT18" s="653"/>
      <c r="AU18" s="172" t="s">
        <v>171</v>
      </c>
      <c r="AV18" s="654"/>
      <c r="AW18" s="653"/>
      <c r="AX18" s="654"/>
      <c r="AY18" s="655"/>
      <c r="AZ18" s="656"/>
      <c r="BA18" s="657"/>
      <c r="BB18" s="657"/>
      <c r="BC18" s="657"/>
      <c r="BD18" s="658"/>
      <c r="BE18" s="171"/>
      <c r="BF18" s="659"/>
      <c r="BG18" s="660"/>
      <c r="BH18" s="661"/>
      <c r="BI18" s="660"/>
      <c r="BJ18" s="661"/>
      <c r="BK18" s="662"/>
      <c r="BL18" s="649"/>
      <c r="BM18" s="650"/>
      <c r="BN18" s="650"/>
      <c r="BO18" s="651"/>
      <c r="BP18" s="652"/>
      <c r="BQ18" s="653"/>
      <c r="BR18" s="654"/>
      <c r="BS18" s="653"/>
      <c r="BT18" s="172" t="s">
        <v>171</v>
      </c>
      <c r="BU18" s="654"/>
      <c r="BV18" s="653"/>
      <c r="BW18" s="654"/>
      <c r="BX18" s="655"/>
      <c r="BY18" s="34"/>
      <c r="BZ18" s="38" t="str">
        <f t="shared" si="2"/>
        <v>-</v>
      </c>
      <c r="CA18" s="38" t="str">
        <f t="shared" si="0"/>
        <v>-</v>
      </c>
      <c r="CB18" s="38" t="str">
        <f t="shared" si="1"/>
        <v>-</v>
      </c>
      <c r="CC18" s="33" t="s">
        <v>262</v>
      </c>
    </row>
    <row r="19" spans="1:81" s="33" customFormat="1" ht="24" customHeight="1" thickBot="1">
      <c r="A19" s="163"/>
      <c r="B19" s="672"/>
      <c r="C19" s="673"/>
      <c r="D19" s="673"/>
      <c r="E19" s="673"/>
      <c r="F19" s="674"/>
      <c r="G19" s="173"/>
      <c r="H19" s="675"/>
      <c r="I19" s="676"/>
      <c r="J19" s="677"/>
      <c r="K19" s="676"/>
      <c r="L19" s="677"/>
      <c r="M19" s="678"/>
      <c r="N19" s="679"/>
      <c r="O19" s="680"/>
      <c r="P19" s="680"/>
      <c r="Q19" s="681"/>
      <c r="R19" s="682"/>
      <c r="S19" s="683"/>
      <c r="T19" s="670"/>
      <c r="U19" s="683"/>
      <c r="V19" s="222" t="s">
        <v>171</v>
      </c>
      <c r="W19" s="670"/>
      <c r="X19" s="683"/>
      <c r="Y19" s="670"/>
      <c r="Z19" s="671"/>
      <c r="AA19" s="672"/>
      <c r="AB19" s="673"/>
      <c r="AC19" s="673"/>
      <c r="AD19" s="673"/>
      <c r="AE19" s="674"/>
      <c r="AF19" s="173"/>
      <c r="AG19" s="675"/>
      <c r="AH19" s="676"/>
      <c r="AI19" s="677"/>
      <c r="AJ19" s="676"/>
      <c r="AK19" s="677"/>
      <c r="AL19" s="678"/>
      <c r="AM19" s="679"/>
      <c r="AN19" s="680"/>
      <c r="AO19" s="680"/>
      <c r="AP19" s="681"/>
      <c r="AQ19" s="682"/>
      <c r="AR19" s="683"/>
      <c r="AS19" s="670"/>
      <c r="AT19" s="683"/>
      <c r="AU19" s="170" t="s">
        <v>171</v>
      </c>
      <c r="AV19" s="670"/>
      <c r="AW19" s="683"/>
      <c r="AX19" s="670"/>
      <c r="AY19" s="671"/>
      <c r="AZ19" s="672"/>
      <c r="BA19" s="673"/>
      <c r="BB19" s="673"/>
      <c r="BC19" s="673"/>
      <c r="BD19" s="674"/>
      <c r="BE19" s="173"/>
      <c r="BF19" s="675"/>
      <c r="BG19" s="676"/>
      <c r="BH19" s="677"/>
      <c r="BI19" s="676"/>
      <c r="BJ19" s="677"/>
      <c r="BK19" s="678"/>
      <c r="BL19" s="679"/>
      <c r="BM19" s="680"/>
      <c r="BN19" s="680"/>
      <c r="BO19" s="681"/>
      <c r="BP19" s="682"/>
      <c r="BQ19" s="683"/>
      <c r="BR19" s="670"/>
      <c r="BS19" s="683"/>
      <c r="BT19" s="170" t="s">
        <v>171</v>
      </c>
      <c r="BU19" s="670"/>
      <c r="BV19" s="683"/>
      <c r="BW19" s="670"/>
      <c r="BX19" s="671"/>
      <c r="BY19" s="34"/>
      <c r="BZ19" s="38" t="str">
        <f t="shared" si="2"/>
        <v>-</v>
      </c>
      <c r="CA19" s="38" t="str">
        <f t="shared" si="0"/>
        <v>-</v>
      </c>
      <c r="CB19" s="38" t="str">
        <f t="shared" si="1"/>
        <v>-</v>
      </c>
      <c r="CC19" s="33" t="s">
        <v>263</v>
      </c>
    </row>
    <row r="20" spans="1:81" s="33" customFormat="1" ht="24" customHeight="1" thickBot="1">
      <c r="A20" s="163"/>
      <c r="B20" s="656"/>
      <c r="C20" s="657"/>
      <c r="D20" s="657"/>
      <c r="E20" s="657"/>
      <c r="F20" s="658"/>
      <c r="G20" s="171"/>
      <c r="H20" s="659"/>
      <c r="I20" s="660"/>
      <c r="J20" s="661"/>
      <c r="K20" s="660"/>
      <c r="L20" s="661"/>
      <c r="M20" s="662"/>
      <c r="N20" s="649"/>
      <c r="O20" s="650"/>
      <c r="P20" s="650"/>
      <c r="Q20" s="651"/>
      <c r="R20" s="652"/>
      <c r="S20" s="653"/>
      <c r="T20" s="654"/>
      <c r="U20" s="653"/>
      <c r="V20" s="226" t="s">
        <v>171</v>
      </c>
      <c r="W20" s="654"/>
      <c r="X20" s="653"/>
      <c r="Y20" s="654"/>
      <c r="Z20" s="655"/>
      <c r="AA20" s="656"/>
      <c r="AB20" s="657"/>
      <c r="AC20" s="657"/>
      <c r="AD20" s="657"/>
      <c r="AE20" s="658"/>
      <c r="AF20" s="171"/>
      <c r="AG20" s="659"/>
      <c r="AH20" s="660"/>
      <c r="AI20" s="661"/>
      <c r="AJ20" s="660"/>
      <c r="AK20" s="661"/>
      <c r="AL20" s="662"/>
      <c r="AM20" s="649"/>
      <c r="AN20" s="650"/>
      <c r="AO20" s="650"/>
      <c r="AP20" s="651"/>
      <c r="AQ20" s="652"/>
      <c r="AR20" s="653"/>
      <c r="AS20" s="654"/>
      <c r="AT20" s="653"/>
      <c r="AU20" s="172" t="s">
        <v>171</v>
      </c>
      <c r="AV20" s="654"/>
      <c r="AW20" s="653"/>
      <c r="AX20" s="654"/>
      <c r="AY20" s="655"/>
      <c r="AZ20" s="656"/>
      <c r="BA20" s="657"/>
      <c r="BB20" s="657"/>
      <c r="BC20" s="657"/>
      <c r="BD20" s="658"/>
      <c r="BE20" s="171"/>
      <c r="BF20" s="659"/>
      <c r="BG20" s="660"/>
      <c r="BH20" s="661"/>
      <c r="BI20" s="660"/>
      <c r="BJ20" s="661"/>
      <c r="BK20" s="662"/>
      <c r="BL20" s="649"/>
      <c r="BM20" s="650"/>
      <c r="BN20" s="650"/>
      <c r="BO20" s="651"/>
      <c r="BP20" s="652"/>
      <c r="BQ20" s="653"/>
      <c r="BR20" s="654"/>
      <c r="BS20" s="653"/>
      <c r="BT20" s="172" t="s">
        <v>171</v>
      </c>
      <c r="BU20" s="654"/>
      <c r="BV20" s="653"/>
      <c r="BW20" s="654"/>
      <c r="BX20" s="655"/>
      <c r="BY20" s="34"/>
      <c r="BZ20" s="38" t="str">
        <f t="shared" si="2"/>
        <v>-</v>
      </c>
      <c r="CA20" s="38" t="str">
        <f t="shared" si="0"/>
        <v>-</v>
      </c>
      <c r="CB20" s="38" t="str">
        <f t="shared" si="1"/>
        <v>-</v>
      </c>
      <c r="CC20" s="33" t="s">
        <v>264</v>
      </c>
    </row>
    <row r="21" spans="1:81" s="33" customFormat="1" ht="24" customHeight="1" thickBot="1">
      <c r="A21" s="163"/>
      <c r="B21" s="656"/>
      <c r="C21" s="657"/>
      <c r="D21" s="657"/>
      <c r="E21" s="657"/>
      <c r="F21" s="658"/>
      <c r="G21" s="171"/>
      <c r="H21" s="659"/>
      <c r="I21" s="660"/>
      <c r="J21" s="661"/>
      <c r="K21" s="660"/>
      <c r="L21" s="661"/>
      <c r="M21" s="662"/>
      <c r="N21" s="649"/>
      <c r="O21" s="650"/>
      <c r="P21" s="650"/>
      <c r="Q21" s="651"/>
      <c r="R21" s="652"/>
      <c r="S21" s="653"/>
      <c r="T21" s="654"/>
      <c r="U21" s="653"/>
      <c r="V21" s="226" t="s">
        <v>171</v>
      </c>
      <c r="W21" s="654"/>
      <c r="X21" s="653"/>
      <c r="Y21" s="654"/>
      <c r="Z21" s="655"/>
      <c r="AA21" s="656"/>
      <c r="AB21" s="657"/>
      <c r="AC21" s="657"/>
      <c r="AD21" s="657"/>
      <c r="AE21" s="658"/>
      <c r="AF21" s="171"/>
      <c r="AG21" s="659"/>
      <c r="AH21" s="660"/>
      <c r="AI21" s="661"/>
      <c r="AJ21" s="660"/>
      <c r="AK21" s="661"/>
      <c r="AL21" s="662"/>
      <c r="AM21" s="649"/>
      <c r="AN21" s="650"/>
      <c r="AO21" s="650"/>
      <c r="AP21" s="651"/>
      <c r="AQ21" s="652"/>
      <c r="AR21" s="653"/>
      <c r="AS21" s="654"/>
      <c r="AT21" s="653"/>
      <c r="AU21" s="172" t="s">
        <v>171</v>
      </c>
      <c r="AV21" s="654"/>
      <c r="AW21" s="653"/>
      <c r="AX21" s="654"/>
      <c r="AY21" s="655"/>
      <c r="AZ21" s="656"/>
      <c r="BA21" s="657"/>
      <c r="BB21" s="657"/>
      <c r="BC21" s="657"/>
      <c r="BD21" s="658"/>
      <c r="BE21" s="171"/>
      <c r="BF21" s="659"/>
      <c r="BG21" s="660"/>
      <c r="BH21" s="661"/>
      <c r="BI21" s="660"/>
      <c r="BJ21" s="661"/>
      <c r="BK21" s="662"/>
      <c r="BL21" s="649"/>
      <c r="BM21" s="650"/>
      <c r="BN21" s="650"/>
      <c r="BO21" s="651"/>
      <c r="BP21" s="652"/>
      <c r="BQ21" s="653"/>
      <c r="BR21" s="654"/>
      <c r="BS21" s="653"/>
      <c r="BT21" s="172" t="s">
        <v>171</v>
      </c>
      <c r="BU21" s="654"/>
      <c r="BV21" s="653"/>
      <c r="BW21" s="654"/>
      <c r="BX21" s="655"/>
      <c r="BY21" s="34"/>
      <c r="BZ21" s="38" t="str">
        <f t="shared" si="2"/>
        <v>-</v>
      </c>
      <c r="CA21" s="38" t="str">
        <f t="shared" si="0"/>
        <v>-</v>
      </c>
      <c r="CB21" s="38" t="str">
        <f t="shared" si="1"/>
        <v>-</v>
      </c>
      <c r="CC21" s="33" t="s">
        <v>265</v>
      </c>
    </row>
    <row r="22" spans="1:81" s="33" customFormat="1" ht="24" customHeight="1" thickBot="1">
      <c r="A22" s="163"/>
      <c r="B22" s="663"/>
      <c r="C22" s="664"/>
      <c r="D22" s="664"/>
      <c r="E22" s="664"/>
      <c r="F22" s="665"/>
      <c r="G22" s="174"/>
      <c r="H22" s="666"/>
      <c r="I22" s="667"/>
      <c r="J22" s="668"/>
      <c r="K22" s="667"/>
      <c r="L22" s="668"/>
      <c r="M22" s="669"/>
      <c r="N22" s="710"/>
      <c r="O22" s="711"/>
      <c r="P22" s="711"/>
      <c r="Q22" s="712"/>
      <c r="R22" s="713"/>
      <c r="S22" s="714"/>
      <c r="T22" s="715"/>
      <c r="U22" s="714"/>
      <c r="V22" s="224" t="s">
        <v>171</v>
      </c>
      <c r="W22" s="715"/>
      <c r="X22" s="714"/>
      <c r="Y22" s="715"/>
      <c r="Z22" s="716"/>
      <c r="AA22" s="663"/>
      <c r="AB22" s="664"/>
      <c r="AC22" s="664"/>
      <c r="AD22" s="664"/>
      <c r="AE22" s="665"/>
      <c r="AF22" s="174"/>
      <c r="AG22" s="666"/>
      <c r="AH22" s="667"/>
      <c r="AI22" s="668"/>
      <c r="AJ22" s="667"/>
      <c r="AK22" s="668"/>
      <c r="AL22" s="669"/>
      <c r="AM22" s="710"/>
      <c r="AN22" s="711"/>
      <c r="AO22" s="711"/>
      <c r="AP22" s="712"/>
      <c r="AQ22" s="713"/>
      <c r="AR22" s="714"/>
      <c r="AS22" s="715"/>
      <c r="AT22" s="714"/>
      <c r="AU22" s="175" t="s">
        <v>171</v>
      </c>
      <c r="AV22" s="715"/>
      <c r="AW22" s="714"/>
      <c r="AX22" s="715"/>
      <c r="AY22" s="716"/>
      <c r="AZ22" s="663"/>
      <c r="BA22" s="664"/>
      <c r="BB22" s="664"/>
      <c r="BC22" s="664"/>
      <c r="BD22" s="665"/>
      <c r="BE22" s="174"/>
      <c r="BF22" s="666"/>
      <c r="BG22" s="667"/>
      <c r="BH22" s="668"/>
      <c r="BI22" s="667"/>
      <c r="BJ22" s="668"/>
      <c r="BK22" s="669"/>
      <c r="BL22" s="710"/>
      <c r="BM22" s="711"/>
      <c r="BN22" s="711"/>
      <c r="BO22" s="712"/>
      <c r="BP22" s="713"/>
      <c r="BQ22" s="714"/>
      <c r="BR22" s="715"/>
      <c r="BS22" s="714"/>
      <c r="BT22" s="175" t="s">
        <v>171</v>
      </c>
      <c r="BU22" s="715"/>
      <c r="BV22" s="714"/>
      <c r="BW22" s="715"/>
      <c r="BX22" s="716"/>
      <c r="BY22" s="34"/>
      <c r="BZ22" s="38" t="str">
        <f t="shared" si="2"/>
        <v>-</v>
      </c>
      <c r="CA22" s="38" t="str">
        <f t="shared" si="0"/>
        <v>-</v>
      </c>
      <c r="CB22" s="38" t="str">
        <f t="shared" si="1"/>
        <v>-</v>
      </c>
      <c r="CC22" s="33" t="s">
        <v>266</v>
      </c>
    </row>
    <row r="23" spans="1:81" ht="24" customHeight="1">
      <c r="B23" s="684">
        <v>2</v>
      </c>
      <c r="C23" s="685"/>
      <c r="D23" s="687" t="s">
        <v>136</v>
      </c>
      <c r="E23" s="688"/>
      <c r="F23" s="688"/>
      <c r="G23" s="688"/>
      <c r="H23" s="688"/>
      <c r="I23" s="688"/>
      <c r="J23" s="689"/>
      <c r="K23" s="725"/>
      <c r="L23" s="726"/>
      <c r="M23" s="726"/>
      <c r="N23" s="726"/>
      <c r="O23" s="726"/>
      <c r="P23" s="726"/>
      <c r="Q23" s="726"/>
      <c r="R23" s="726"/>
      <c r="S23" s="726"/>
      <c r="T23" s="726"/>
      <c r="U23" s="726"/>
      <c r="V23" s="726"/>
      <c r="W23" s="726"/>
      <c r="X23" s="726"/>
      <c r="Y23" s="726"/>
      <c r="Z23" s="727"/>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34"/>
      <c r="BZ23" s="35"/>
      <c r="CA23" s="32"/>
      <c r="CB23" s="32"/>
    </row>
    <row r="24" spans="1:81" ht="24" customHeight="1">
      <c r="B24" s="686"/>
      <c r="C24" s="685"/>
      <c r="D24" s="728" t="s">
        <v>137</v>
      </c>
      <c r="E24" s="729"/>
      <c r="F24" s="729"/>
      <c r="G24" s="729"/>
      <c r="H24" s="729"/>
      <c r="I24" s="729"/>
      <c r="J24" s="730"/>
      <c r="K24" s="731"/>
      <c r="L24" s="732"/>
      <c r="M24" s="732"/>
      <c r="N24" s="732"/>
      <c r="O24" s="732"/>
      <c r="P24" s="732"/>
      <c r="Q24" s="732"/>
      <c r="R24" s="732"/>
      <c r="S24" s="732"/>
      <c r="T24" s="732"/>
      <c r="U24" s="732"/>
      <c r="V24" s="732"/>
      <c r="W24" s="732"/>
      <c r="X24" s="732"/>
      <c r="Y24" s="732"/>
      <c r="Z24" s="733"/>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34"/>
      <c r="CA24" s="37"/>
      <c r="CB24" s="32"/>
    </row>
    <row r="25" spans="1:81" ht="24" customHeight="1">
      <c r="B25" s="686"/>
      <c r="C25" s="685"/>
      <c r="D25" s="728" t="s">
        <v>138</v>
      </c>
      <c r="E25" s="729"/>
      <c r="F25" s="729"/>
      <c r="G25" s="729"/>
      <c r="H25" s="729"/>
      <c r="I25" s="729"/>
      <c r="J25" s="730"/>
      <c r="K25" s="734"/>
      <c r="L25" s="735"/>
      <c r="M25" s="735"/>
      <c r="N25" s="735"/>
      <c r="O25" s="735"/>
      <c r="P25" s="735"/>
      <c r="Q25" s="735"/>
      <c r="R25" s="735"/>
      <c r="S25" s="735"/>
      <c r="T25" s="735"/>
      <c r="U25" s="735"/>
      <c r="V25" s="735"/>
      <c r="W25" s="735"/>
      <c r="X25" s="735"/>
      <c r="Y25" s="735"/>
      <c r="Z25" s="736"/>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34"/>
      <c r="BZ25" s="37"/>
      <c r="CA25" s="37"/>
      <c r="CB25" s="32"/>
    </row>
    <row r="26" spans="1:81" ht="24" customHeight="1">
      <c r="B26" s="686"/>
      <c r="C26" s="685"/>
      <c r="D26" s="728" t="s">
        <v>143</v>
      </c>
      <c r="E26" s="729"/>
      <c r="F26" s="729"/>
      <c r="G26" s="729"/>
      <c r="H26" s="729"/>
      <c r="I26" s="729"/>
      <c r="J26" s="730"/>
      <c r="K26" s="737">
        <f>$K$7</f>
        <v>5000</v>
      </c>
      <c r="L26" s="738"/>
      <c r="M26" s="738"/>
      <c r="N26" s="738"/>
      <c r="O26" s="738"/>
      <c r="P26" s="738"/>
      <c r="Q26" s="738"/>
      <c r="R26" s="738"/>
      <c r="S26" s="738"/>
      <c r="T26" s="738"/>
      <c r="U26" s="738"/>
      <c r="V26" s="738"/>
      <c r="W26" s="738"/>
      <c r="X26" s="738"/>
      <c r="Y26" s="738"/>
      <c r="Z26" s="739"/>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34"/>
      <c r="BZ26" s="37"/>
      <c r="CA26" s="37"/>
      <c r="CB26" s="32"/>
    </row>
    <row r="27" spans="1:81" ht="24" customHeight="1">
      <c r="B27" s="686"/>
      <c r="C27" s="685"/>
      <c r="D27" s="728" t="s">
        <v>139</v>
      </c>
      <c r="E27" s="729"/>
      <c r="F27" s="729"/>
      <c r="G27" s="729"/>
      <c r="H27" s="729"/>
      <c r="I27" s="729"/>
      <c r="J27" s="730"/>
      <c r="K27" s="740"/>
      <c r="L27" s="741"/>
      <c r="M27" s="741"/>
      <c r="N27" s="741"/>
      <c r="O27" s="741"/>
      <c r="P27" s="741"/>
      <c r="Q27" s="741"/>
      <c r="R27" s="741"/>
      <c r="S27" s="741"/>
      <c r="T27" s="741"/>
      <c r="U27" s="741"/>
      <c r="V27" s="741"/>
      <c r="W27" s="741"/>
      <c r="X27" s="741"/>
      <c r="Y27" s="741"/>
      <c r="Z27" s="742"/>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34"/>
      <c r="BZ27" s="37"/>
      <c r="CA27" s="37"/>
      <c r="CB27" s="32"/>
    </row>
    <row r="28" spans="1:81" ht="24" customHeight="1">
      <c r="B28" s="686"/>
      <c r="C28" s="685"/>
      <c r="D28" s="728" t="s">
        <v>142</v>
      </c>
      <c r="E28" s="729"/>
      <c r="F28" s="729"/>
      <c r="G28" s="729"/>
      <c r="H28" s="729"/>
      <c r="I28" s="729"/>
      <c r="J28" s="730"/>
      <c r="K28" s="743" t="str">
        <f>IF(K27="","",IF(ROUND(K27,0)=0,"1",ROUND(K27,0)))</f>
        <v/>
      </c>
      <c r="L28" s="744"/>
      <c r="M28" s="744"/>
      <c r="N28" s="744"/>
      <c r="O28" s="744"/>
      <c r="P28" s="744"/>
      <c r="Q28" s="744"/>
      <c r="R28" s="744"/>
      <c r="S28" s="744"/>
      <c r="T28" s="744"/>
      <c r="U28" s="744"/>
      <c r="V28" s="744"/>
      <c r="W28" s="744"/>
      <c r="X28" s="744"/>
      <c r="Y28" s="744"/>
      <c r="Z28" s="745"/>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34"/>
      <c r="BZ28" s="37"/>
      <c r="CA28" s="37"/>
      <c r="CB28" s="32"/>
    </row>
    <row r="29" spans="1:81" ht="24" customHeight="1" thickBot="1">
      <c r="B29" s="686"/>
      <c r="C29" s="685"/>
      <c r="D29" s="728" t="s">
        <v>144</v>
      </c>
      <c r="E29" s="729"/>
      <c r="F29" s="729"/>
      <c r="G29" s="729"/>
      <c r="H29" s="729"/>
      <c r="I29" s="729"/>
      <c r="J29" s="730"/>
      <c r="K29" s="717">
        <f>BZ30</f>
        <v>0</v>
      </c>
      <c r="L29" s="718"/>
      <c r="M29" s="718"/>
      <c r="N29" s="718"/>
      <c r="O29" s="718"/>
      <c r="P29" s="718"/>
      <c r="Q29" s="718"/>
      <c r="R29" s="718"/>
      <c r="S29" s="718"/>
      <c r="T29" s="718"/>
      <c r="U29" s="718"/>
      <c r="V29" s="718"/>
      <c r="W29" s="718"/>
      <c r="X29" s="718"/>
      <c r="Y29" s="718"/>
      <c r="Z29" s="719"/>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34"/>
      <c r="BZ29" s="37"/>
      <c r="CA29" s="37"/>
      <c r="CB29" s="32"/>
    </row>
    <row r="30" spans="1:81" ht="24" customHeight="1" thickBot="1">
      <c r="B30" s="690" t="s">
        <v>165</v>
      </c>
      <c r="C30" s="691"/>
      <c r="D30" s="691"/>
      <c r="E30" s="691"/>
      <c r="F30" s="692"/>
      <c r="G30" s="168" t="s">
        <v>313</v>
      </c>
      <c r="H30" s="720" t="s">
        <v>166</v>
      </c>
      <c r="I30" s="721"/>
      <c r="J30" s="721"/>
      <c r="K30" s="721"/>
      <c r="L30" s="721"/>
      <c r="M30" s="721"/>
      <c r="N30" s="693" t="s">
        <v>167</v>
      </c>
      <c r="O30" s="694"/>
      <c r="P30" s="694"/>
      <c r="Q30" s="695"/>
      <c r="R30" s="722" t="s">
        <v>168</v>
      </c>
      <c r="S30" s="723"/>
      <c r="T30" s="723"/>
      <c r="U30" s="723"/>
      <c r="V30" s="723"/>
      <c r="W30" s="723"/>
      <c r="X30" s="723"/>
      <c r="Y30" s="723"/>
      <c r="Z30" s="724"/>
      <c r="AA30" s="690" t="s">
        <v>165</v>
      </c>
      <c r="AB30" s="691"/>
      <c r="AC30" s="691"/>
      <c r="AD30" s="691"/>
      <c r="AE30" s="692"/>
      <c r="AF30" s="168" t="s">
        <v>313</v>
      </c>
      <c r="AG30" s="720" t="s">
        <v>166</v>
      </c>
      <c r="AH30" s="721"/>
      <c r="AI30" s="721"/>
      <c r="AJ30" s="721"/>
      <c r="AK30" s="721"/>
      <c r="AL30" s="721"/>
      <c r="AM30" s="693" t="s">
        <v>167</v>
      </c>
      <c r="AN30" s="694"/>
      <c r="AO30" s="694"/>
      <c r="AP30" s="695"/>
      <c r="AQ30" s="722" t="s">
        <v>168</v>
      </c>
      <c r="AR30" s="723"/>
      <c r="AS30" s="723"/>
      <c r="AT30" s="723"/>
      <c r="AU30" s="723"/>
      <c r="AV30" s="723"/>
      <c r="AW30" s="723"/>
      <c r="AX30" s="723"/>
      <c r="AY30" s="724"/>
      <c r="AZ30" s="690" t="s">
        <v>165</v>
      </c>
      <c r="BA30" s="691"/>
      <c r="BB30" s="691"/>
      <c r="BC30" s="691"/>
      <c r="BD30" s="692"/>
      <c r="BE30" s="168" t="s">
        <v>313</v>
      </c>
      <c r="BF30" s="720" t="s">
        <v>166</v>
      </c>
      <c r="BG30" s="721"/>
      <c r="BH30" s="721"/>
      <c r="BI30" s="721"/>
      <c r="BJ30" s="721"/>
      <c r="BK30" s="721"/>
      <c r="BL30" s="693" t="s">
        <v>167</v>
      </c>
      <c r="BM30" s="694"/>
      <c r="BN30" s="694"/>
      <c r="BO30" s="695"/>
      <c r="BP30" s="722" t="s">
        <v>168</v>
      </c>
      <c r="BQ30" s="723"/>
      <c r="BR30" s="723"/>
      <c r="BS30" s="723"/>
      <c r="BT30" s="723"/>
      <c r="BU30" s="723"/>
      <c r="BV30" s="723"/>
      <c r="BW30" s="723"/>
      <c r="BX30" s="724"/>
      <c r="BY30" s="34"/>
      <c r="BZ30" s="32">
        <f>COUNTIF(BZ31:CB41,"〇")</f>
        <v>0</v>
      </c>
      <c r="CA30" s="32"/>
      <c r="CB30" s="32"/>
    </row>
    <row r="31" spans="1:81" s="43" customFormat="1" ht="24" customHeight="1" thickTop="1" thickBot="1">
      <c r="A31" s="176"/>
      <c r="B31" s="696" t="s">
        <v>169</v>
      </c>
      <c r="C31" s="697"/>
      <c r="D31" s="697"/>
      <c r="E31" s="697"/>
      <c r="F31" s="698"/>
      <c r="G31" s="169" t="s">
        <v>314</v>
      </c>
      <c r="H31" s="699">
        <v>5</v>
      </c>
      <c r="I31" s="700"/>
      <c r="J31" s="701">
        <v>0</v>
      </c>
      <c r="K31" s="700"/>
      <c r="L31" s="701">
        <v>0</v>
      </c>
      <c r="M31" s="702"/>
      <c r="N31" s="703" t="s">
        <v>170</v>
      </c>
      <c r="O31" s="704"/>
      <c r="P31" s="704"/>
      <c r="Q31" s="705"/>
      <c r="R31" s="706"/>
      <c r="S31" s="707"/>
      <c r="T31" s="708">
        <v>1</v>
      </c>
      <c r="U31" s="707"/>
      <c r="V31" s="222" t="s">
        <v>171</v>
      </c>
      <c r="W31" s="708">
        <v>2</v>
      </c>
      <c r="X31" s="707"/>
      <c r="Y31" s="708">
        <v>3</v>
      </c>
      <c r="Z31" s="709"/>
      <c r="AA31" s="656"/>
      <c r="AB31" s="657"/>
      <c r="AC31" s="657"/>
      <c r="AD31" s="657"/>
      <c r="AE31" s="658"/>
      <c r="AF31" s="171"/>
      <c r="AG31" s="659"/>
      <c r="AH31" s="660"/>
      <c r="AI31" s="661"/>
      <c r="AJ31" s="660"/>
      <c r="AK31" s="661"/>
      <c r="AL31" s="662"/>
      <c r="AM31" s="649"/>
      <c r="AN31" s="650"/>
      <c r="AO31" s="650"/>
      <c r="AP31" s="651"/>
      <c r="AQ31" s="652"/>
      <c r="AR31" s="653"/>
      <c r="AS31" s="654"/>
      <c r="AT31" s="653"/>
      <c r="AU31" s="172" t="s">
        <v>171</v>
      </c>
      <c r="AV31" s="654"/>
      <c r="AW31" s="653"/>
      <c r="AX31" s="654"/>
      <c r="AY31" s="655"/>
      <c r="AZ31" s="656"/>
      <c r="BA31" s="657"/>
      <c r="BB31" s="657"/>
      <c r="BC31" s="657"/>
      <c r="BD31" s="658"/>
      <c r="BE31" s="171"/>
      <c r="BF31" s="675"/>
      <c r="BG31" s="676"/>
      <c r="BH31" s="677"/>
      <c r="BI31" s="676"/>
      <c r="BJ31" s="677"/>
      <c r="BK31" s="678"/>
      <c r="BL31" s="679"/>
      <c r="BM31" s="680"/>
      <c r="BN31" s="680"/>
      <c r="BO31" s="681"/>
      <c r="BP31" s="682"/>
      <c r="BQ31" s="683"/>
      <c r="BR31" s="670"/>
      <c r="BS31" s="683"/>
      <c r="BT31" s="170" t="s">
        <v>171</v>
      </c>
      <c r="BU31" s="670"/>
      <c r="BV31" s="683"/>
      <c r="BW31" s="670"/>
      <c r="BX31" s="671"/>
      <c r="BY31" s="40"/>
      <c r="BZ31" s="41"/>
      <c r="CA31" s="42" t="str">
        <f>IF(COUNTA(AA31,AX31,AM31)=3,"〇","-")</f>
        <v>-</v>
      </c>
      <c r="CB31" s="42" t="str">
        <f>IF(COUNTA(AZ31,BW31,BL31)=3,"〇","-")</f>
        <v>-</v>
      </c>
    </row>
    <row r="32" spans="1:81" s="43" customFormat="1" ht="24" customHeight="1" thickBot="1">
      <c r="A32" s="176"/>
      <c r="B32" s="656"/>
      <c r="C32" s="657"/>
      <c r="D32" s="657"/>
      <c r="E32" s="657"/>
      <c r="F32" s="658"/>
      <c r="G32" s="171"/>
      <c r="H32" s="659"/>
      <c r="I32" s="660"/>
      <c r="J32" s="661"/>
      <c r="K32" s="660"/>
      <c r="L32" s="661"/>
      <c r="M32" s="662"/>
      <c r="N32" s="649"/>
      <c r="O32" s="650"/>
      <c r="P32" s="650"/>
      <c r="Q32" s="651"/>
      <c r="R32" s="652"/>
      <c r="S32" s="653"/>
      <c r="T32" s="654"/>
      <c r="U32" s="653"/>
      <c r="V32" s="226" t="s">
        <v>171</v>
      </c>
      <c r="W32" s="654"/>
      <c r="X32" s="653"/>
      <c r="Y32" s="654"/>
      <c r="Z32" s="655"/>
      <c r="AA32" s="656"/>
      <c r="AB32" s="657"/>
      <c r="AC32" s="657"/>
      <c r="AD32" s="657"/>
      <c r="AE32" s="658"/>
      <c r="AF32" s="171"/>
      <c r="AG32" s="659"/>
      <c r="AH32" s="660"/>
      <c r="AI32" s="661"/>
      <c r="AJ32" s="660"/>
      <c r="AK32" s="661"/>
      <c r="AL32" s="662"/>
      <c r="AM32" s="649"/>
      <c r="AN32" s="650"/>
      <c r="AO32" s="650"/>
      <c r="AP32" s="651"/>
      <c r="AQ32" s="652"/>
      <c r="AR32" s="653"/>
      <c r="AS32" s="654"/>
      <c r="AT32" s="653"/>
      <c r="AU32" s="172" t="s">
        <v>171</v>
      </c>
      <c r="AV32" s="654"/>
      <c r="AW32" s="653"/>
      <c r="AX32" s="654"/>
      <c r="AY32" s="655"/>
      <c r="AZ32" s="656"/>
      <c r="BA32" s="657"/>
      <c r="BB32" s="657"/>
      <c r="BC32" s="657"/>
      <c r="BD32" s="658"/>
      <c r="BE32" s="171"/>
      <c r="BF32" s="659"/>
      <c r="BG32" s="660"/>
      <c r="BH32" s="661"/>
      <c r="BI32" s="660"/>
      <c r="BJ32" s="661"/>
      <c r="BK32" s="662"/>
      <c r="BL32" s="649"/>
      <c r="BM32" s="650"/>
      <c r="BN32" s="650"/>
      <c r="BO32" s="651"/>
      <c r="BP32" s="652"/>
      <c r="BQ32" s="653"/>
      <c r="BR32" s="654"/>
      <c r="BS32" s="653"/>
      <c r="BT32" s="172" t="s">
        <v>171</v>
      </c>
      <c r="BU32" s="654"/>
      <c r="BV32" s="653"/>
      <c r="BW32" s="654"/>
      <c r="BX32" s="655"/>
      <c r="BY32" s="40"/>
      <c r="BZ32" s="42" t="str">
        <f>IF(COUNTA(B32,Y32,N32)=3,"〇","-")</f>
        <v>-</v>
      </c>
      <c r="CA32" s="42" t="str">
        <f t="shared" ref="CA32:CA41" si="3">IF(COUNTA(AA32,AX32,AM32)=3,"〇","-")</f>
        <v>-</v>
      </c>
      <c r="CB32" s="42" t="str">
        <f t="shared" ref="CB32:CB41" si="4">IF(COUNTA(AZ32,BW32,BL32)=3,"〇","-")</f>
        <v>-</v>
      </c>
    </row>
    <row r="33" spans="1:80" s="43" customFormat="1" ht="24" customHeight="1" thickBot="1">
      <c r="A33" s="176"/>
      <c r="B33" s="656"/>
      <c r="C33" s="657"/>
      <c r="D33" s="657"/>
      <c r="E33" s="657"/>
      <c r="F33" s="658"/>
      <c r="G33" s="171"/>
      <c r="H33" s="659"/>
      <c r="I33" s="660"/>
      <c r="J33" s="661"/>
      <c r="K33" s="660"/>
      <c r="L33" s="661"/>
      <c r="M33" s="662"/>
      <c r="N33" s="649"/>
      <c r="O33" s="650"/>
      <c r="P33" s="650"/>
      <c r="Q33" s="651"/>
      <c r="R33" s="652"/>
      <c r="S33" s="653"/>
      <c r="T33" s="654"/>
      <c r="U33" s="653"/>
      <c r="V33" s="226" t="s">
        <v>171</v>
      </c>
      <c r="W33" s="654"/>
      <c r="X33" s="653"/>
      <c r="Y33" s="654"/>
      <c r="Z33" s="655"/>
      <c r="AA33" s="656"/>
      <c r="AB33" s="657"/>
      <c r="AC33" s="657"/>
      <c r="AD33" s="657"/>
      <c r="AE33" s="658"/>
      <c r="AF33" s="171"/>
      <c r="AG33" s="659"/>
      <c r="AH33" s="660"/>
      <c r="AI33" s="661"/>
      <c r="AJ33" s="660"/>
      <c r="AK33" s="661"/>
      <c r="AL33" s="662"/>
      <c r="AM33" s="649"/>
      <c r="AN33" s="650"/>
      <c r="AO33" s="650"/>
      <c r="AP33" s="651"/>
      <c r="AQ33" s="652"/>
      <c r="AR33" s="653"/>
      <c r="AS33" s="654"/>
      <c r="AT33" s="653"/>
      <c r="AU33" s="172" t="s">
        <v>171</v>
      </c>
      <c r="AV33" s="654"/>
      <c r="AW33" s="653"/>
      <c r="AX33" s="654"/>
      <c r="AY33" s="655"/>
      <c r="AZ33" s="656"/>
      <c r="BA33" s="657"/>
      <c r="BB33" s="657"/>
      <c r="BC33" s="657"/>
      <c r="BD33" s="658"/>
      <c r="BE33" s="171"/>
      <c r="BF33" s="659"/>
      <c r="BG33" s="660"/>
      <c r="BH33" s="661"/>
      <c r="BI33" s="660"/>
      <c r="BJ33" s="661"/>
      <c r="BK33" s="662"/>
      <c r="BL33" s="649"/>
      <c r="BM33" s="650"/>
      <c r="BN33" s="650"/>
      <c r="BO33" s="651"/>
      <c r="BP33" s="652"/>
      <c r="BQ33" s="653"/>
      <c r="BR33" s="654"/>
      <c r="BS33" s="653"/>
      <c r="BT33" s="172" t="s">
        <v>171</v>
      </c>
      <c r="BU33" s="654"/>
      <c r="BV33" s="653"/>
      <c r="BW33" s="654"/>
      <c r="BX33" s="655"/>
      <c r="BY33" s="40"/>
      <c r="BZ33" s="42" t="str">
        <f t="shared" ref="BZ33:BZ41" si="5">IF(COUNTA(B33,Y33,N33)=3,"〇","-")</f>
        <v>-</v>
      </c>
      <c r="CA33" s="42" t="str">
        <f t="shared" si="3"/>
        <v>-</v>
      </c>
      <c r="CB33" s="42" t="str">
        <f t="shared" si="4"/>
        <v>-</v>
      </c>
    </row>
    <row r="34" spans="1:80" s="43" customFormat="1" ht="24" customHeight="1" thickBot="1">
      <c r="A34" s="176"/>
      <c r="B34" s="656"/>
      <c r="C34" s="657"/>
      <c r="D34" s="657"/>
      <c r="E34" s="657"/>
      <c r="F34" s="658"/>
      <c r="G34" s="171"/>
      <c r="H34" s="659"/>
      <c r="I34" s="660"/>
      <c r="J34" s="661"/>
      <c r="K34" s="660"/>
      <c r="L34" s="661"/>
      <c r="M34" s="662"/>
      <c r="N34" s="649"/>
      <c r="O34" s="650"/>
      <c r="P34" s="650"/>
      <c r="Q34" s="651"/>
      <c r="R34" s="652"/>
      <c r="S34" s="653"/>
      <c r="T34" s="654"/>
      <c r="U34" s="653"/>
      <c r="V34" s="226" t="s">
        <v>171</v>
      </c>
      <c r="W34" s="654"/>
      <c r="X34" s="653"/>
      <c r="Y34" s="654"/>
      <c r="Z34" s="655"/>
      <c r="AA34" s="656"/>
      <c r="AB34" s="657"/>
      <c r="AC34" s="657"/>
      <c r="AD34" s="657"/>
      <c r="AE34" s="658"/>
      <c r="AF34" s="171"/>
      <c r="AG34" s="659"/>
      <c r="AH34" s="660"/>
      <c r="AI34" s="661"/>
      <c r="AJ34" s="660"/>
      <c r="AK34" s="661"/>
      <c r="AL34" s="662"/>
      <c r="AM34" s="649"/>
      <c r="AN34" s="650"/>
      <c r="AO34" s="650"/>
      <c r="AP34" s="651"/>
      <c r="AQ34" s="652"/>
      <c r="AR34" s="653"/>
      <c r="AS34" s="654"/>
      <c r="AT34" s="653"/>
      <c r="AU34" s="172" t="s">
        <v>171</v>
      </c>
      <c r="AV34" s="654"/>
      <c r="AW34" s="653"/>
      <c r="AX34" s="654"/>
      <c r="AY34" s="655"/>
      <c r="AZ34" s="656"/>
      <c r="BA34" s="657"/>
      <c r="BB34" s="657"/>
      <c r="BC34" s="657"/>
      <c r="BD34" s="658"/>
      <c r="BE34" s="171"/>
      <c r="BF34" s="659"/>
      <c r="BG34" s="660"/>
      <c r="BH34" s="661"/>
      <c r="BI34" s="660"/>
      <c r="BJ34" s="661"/>
      <c r="BK34" s="662"/>
      <c r="BL34" s="649"/>
      <c r="BM34" s="650"/>
      <c r="BN34" s="650"/>
      <c r="BO34" s="651"/>
      <c r="BP34" s="652"/>
      <c r="BQ34" s="653"/>
      <c r="BR34" s="654"/>
      <c r="BS34" s="653"/>
      <c r="BT34" s="172" t="s">
        <v>171</v>
      </c>
      <c r="BU34" s="654"/>
      <c r="BV34" s="653"/>
      <c r="BW34" s="654"/>
      <c r="BX34" s="655"/>
      <c r="BY34" s="40"/>
      <c r="BZ34" s="42" t="str">
        <f t="shared" si="5"/>
        <v>-</v>
      </c>
      <c r="CA34" s="42" t="str">
        <f t="shared" si="3"/>
        <v>-</v>
      </c>
      <c r="CB34" s="42" t="str">
        <f t="shared" si="4"/>
        <v>-</v>
      </c>
    </row>
    <row r="35" spans="1:80" s="43" customFormat="1" ht="24" customHeight="1" thickBot="1">
      <c r="A35" s="176"/>
      <c r="B35" s="656"/>
      <c r="C35" s="657"/>
      <c r="D35" s="657"/>
      <c r="E35" s="657"/>
      <c r="F35" s="658"/>
      <c r="G35" s="171"/>
      <c r="H35" s="659"/>
      <c r="I35" s="660"/>
      <c r="J35" s="661"/>
      <c r="K35" s="660"/>
      <c r="L35" s="661"/>
      <c r="M35" s="662"/>
      <c r="N35" s="649"/>
      <c r="O35" s="650"/>
      <c r="P35" s="650"/>
      <c r="Q35" s="651"/>
      <c r="R35" s="652"/>
      <c r="S35" s="653"/>
      <c r="T35" s="654"/>
      <c r="U35" s="653"/>
      <c r="V35" s="226" t="s">
        <v>171</v>
      </c>
      <c r="W35" s="654"/>
      <c r="X35" s="653"/>
      <c r="Y35" s="654"/>
      <c r="Z35" s="655"/>
      <c r="AA35" s="656"/>
      <c r="AB35" s="657"/>
      <c r="AC35" s="657"/>
      <c r="AD35" s="657"/>
      <c r="AE35" s="658"/>
      <c r="AF35" s="171"/>
      <c r="AG35" s="659"/>
      <c r="AH35" s="660"/>
      <c r="AI35" s="661"/>
      <c r="AJ35" s="660"/>
      <c r="AK35" s="661"/>
      <c r="AL35" s="662"/>
      <c r="AM35" s="649"/>
      <c r="AN35" s="650"/>
      <c r="AO35" s="650"/>
      <c r="AP35" s="651"/>
      <c r="AQ35" s="652"/>
      <c r="AR35" s="653"/>
      <c r="AS35" s="654"/>
      <c r="AT35" s="653"/>
      <c r="AU35" s="172" t="s">
        <v>171</v>
      </c>
      <c r="AV35" s="654"/>
      <c r="AW35" s="653"/>
      <c r="AX35" s="654"/>
      <c r="AY35" s="655"/>
      <c r="AZ35" s="656"/>
      <c r="BA35" s="657"/>
      <c r="BB35" s="657"/>
      <c r="BC35" s="657"/>
      <c r="BD35" s="658"/>
      <c r="BE35" s="171"/>
      <c r="BF35" s="659"/>
      <c r="BG35" s="660"/>
      <c r="BH35" s="661"/>
      <c r="BI35" s="660"/>
      <c r="BJ35" s="661"/>
      <c r="BK35" s="662"/>
      <c r="BL35" s="649"/>
      <c r="BM35" s="650"/>
      <c r="BN35" s="650"/>
      <c r="BO35" s="651"/>
      <c r="BP35" s="652"/>
      <c r="BQ35" s="653"/>
      <c r="BR35" s="654"/>
      <c r="BS35" s="653"/>
      <c r="BT35" s="172" t="s">
        <v>171</v>
      </c>
      <c r="BU35" s="654"/>
      <c r="BV35" s="653"/>
      <c r="BW35" s="654"/>
      <c r="BX35" s="655"/>
      <c r="BY35" s="40"/>
      <c r="BZ35" s="42" t="str">
        <f t="shared" si="5"/>
        <v>-</v>
      </c>
      <c r="CA35" s="42" t="str">
        <f t="shared" si="3"/>
        <v>-</v>
      </c>
      <c r="CB35" s="42" t="str">
        <f t="shared" si="4"/>
        <v>-</v>
      </c>
    </row>
    <row r="36" spans="1:80" s="43" customFormat="1" ht="24" customHeight="1" thickBot="1">
      <c r="A36" s="176"/>
      <c r="B36" s="656"/>
      <c r="C36" s="657"/>
      <c r="D36" s="657"/>
      <c r="E36" s="657"/>
      <c r="F36" s="658"/>
      <c r="G36" s="171"/>
      <c r="H36" s="659"/>
      <c r="I36" s="660"/>
      <c r="J36" s="661"/>
      <c r="K36" s="660"/>
      <c r="L36" s="661"/>
      <c r="M36" s="662"/>
      <c r="N36" s="649"/>
      <c r="O36" s="650"/>
      <c r="P36" s="650"/>
      <c r="Q36" s="651"/>
      <c r="R36" s="652"/>
      <c r="S36" s="653"/>
      <c r="T36" s="654"/>
      <c r="U36" s="653"/>
      <c r="V36" s="226" t="s">
        <v>171</v>
      </c>
      <c r="W36" s="654"/>
      <c r="X36" s="653"/>
      <c r="Y36" s="654"/>
      <c r="Z36" s="655"/>
      <c r="AA36" s="656"/>
      <c r="AB36" s="657"/>
      <c r="AC36" s="657"/>
      <c r="AD36" s="657"/>
      <c r="AE36" s="658"/>
      <c r="AF36" s="171"/>
      <c r="AG36" s="659"/>
      <c r="AH36" s="660"/>
      <c r="AI36" s="661"/>
      <c r="AJ36" s="660"/>
      <c r="AK36" s="661"/>
      <c r="AL36" s="662"/>
      <c r="AM36" s="649"/>
      <c r="AN36" s="650"/>
      <c r="AO36" s="650"/>
      <c r="AP36" s="651"/>
      <c r="AQ36" s="652"/>
      <c r="AR36" s="653"/>
      <c r="AS36" s="654"/>
      <c r="AT36" s="653"/>
      <c r="AU36" s="172" t="s">
        <v>171</v>
      </c>
      <c r="AV36" s="654"/>
      <c r="AW36" s="653"/>
      <c r="AX36" s="654"/>
      <c r="AY36" s="655"/>
      <c r="AZ36" s="656"/>
      <c r="BA36" s="657"/>
      <c r="BB36" s="657"/>
      <c r="BC36" s="657"/>
      <c r="BD36" s="658"/>
      <c r="BE36" s="171"/>
      <c r="BF36" s="659"/>
      <c r="BG36" s="660"/>
      <c r="BH36" s="661"/>
      <c r="BI36" s="660"/>
      <c r="BJ36" s="661"/>
      <c r="BK36" s="662"/>
      <c r="BL36" s="649"/>
      <c r="BM36" s="650"/>
      <c r="BN36" s="650"/>
      <c r="BO36" s="651"/>
      <c r="BP36" s="652"/>
      <c r="BQ36" s="653"/>
      <c r="BR36" s="654"/>
      <c r="BS36" s="653"/>
      <c r="BT36" s="172" t="s">
        <v>171</v>
      </c>
      <c r="BU36" s="654"/>
      <c r="BV36" s="653"/>
      <c r="BW36" s="654"/>
      <c r="BX36" s="655"/>
      <c r="BY36" s="40"/>
      <c r="BZ36" s="42" t="str">
        <f t="shared" si="5"/>
        <v>-</v>
      </c>
      <c r="CA36" s="42" t="str">
        <f t="shared" si="3"/>
        <v>-</v>
      </c>
      <c r="CB36" s="42" t="str">
        <f t="shared" si="4"/>
        <v>-</v>
      </c>
    </row>
    <row r="37" spans="1:80" s="43" customFormat="1" ht="24" customHeight="1" thickBot="1">
      <c r="A37" s="176"/>
      <c r="B37" s="656"/>
      <c r="C37" s="657"/>
      <c r="D37" s="657"/>
      <c r="E37" s="657"/>
      <c r="F37" s="658"/>
      <c r="G37" s="171"/>
      <c r="H37" s="659"/>
      <c r="I37" s="660"/>
      <c r="J37" s="661"/>
      <c r="K37" s="660"/>
      <c r="L37" s="661"/>
      <c r="M37" s="662"/>
      <c r="N37" s="649"/>
      <c r="O37" s="650"/>
      <c r="P37" s="650"/>
      <c r="Q37" s="651"/>
      <c r="R37" s="652"/>
      <c r="S37" s="653"/>
      <c r="T37" s="654"/>
      <c r="U37" s="653"/>
      <c r="V37" s="226" t="s">
        <v>171</v>
      </c>
      <c r="W37" s="654"/>
      <c r="X37" s="653"/>
      <c r="Y37" s="654"/>
      <c r="Z37" s="655"/>
      <c r="AA37" s="656"/>
      <c r="AB37" s="657"/>
      <c r="AC37" s="657"/>
      <c r="AD37" s="657"/>
      <c r="AE37" s="658"/>
      <c r="AF37" s="171"/>
      <c r="AG37" s="659"/>
      <c r="AH37" s="660"/>
      <c r="AI37" s="661"/>
      <c r="AJ37" s="660"/>
      <c r="AK37" s="661"/>
      <c r="AL37" s="662"/>
      <c r="AM37" s="649"/>
      <c r="AN37" s="650"/>
      <c r="AO37" s="650"/>
      <c r="AP37" s="651"/>
      <c r="AQ37" s="652"/>
      <c r="AR37" s="653"/>
      <c r="AS37" s="654"/>
      <c r="AT37" s="653"/>
      <c r="AU37" s="172" t="s">
        <v>171</v>
      </c>
      <c r="AV37" s="654"/>
      <c r="AW37" s="653"/>
      <c r="AX37" s="654"/>
      <c r="AY37" s="655"/>
      <c r="AZ37" s="656"/>
      <c r="BA37" s="657"/>
      <c r="BB37" s="657"/>
      <c r="BC37" s="657"/>
      <c r="BD37" s="658"/>
      <c r="BE37" s="171"/>
      <c r="BF37" s="659"/>
      <c r="BG37" s="660"/>
      <c r="BH37" s="661"/>
      <c r="BI37" s="660"/>
      <c r="BJ37" s="661"/>
      <c r="BK37" s="662"/>
      <c r="BL37" s="649"/>
      <c r="BM37" s="650"/>
      <c r="BN37" s="650"/>
      <c r="BO37" s="651"/>
      <c r="BP37" s="652"/>
      <c r="BQ37" s="653"/>
      <c r="BR37" s="654"/>
      <c r="BS37" s="653"/>
      <c r="BT37" s="172" t="s">
        <v>171</v>
      </c>
      <c r="BU37" s="654"/>
      <c r="BV37" s="653"/>
      <c r="BW37" s="654"/>
      <c r="BX37" s="655"/>
      <c r="BY37" s="40"/>
      <c r="BZ37" s="42" t="str">
        <f t="shared" si="5"/>
        <v>-</v>
      </c>
      <c r="CA37" s="42" t="str">
        <f t="shared" si="3"/>
        <v>-</v>
      </c>
      <c r="CB37" s="42" t="str">
        <f t="shared" si="4"/>
        <v>-</v>
      </c>
    </row>
    <row r="38" spans="1:80" s="43" customFormat="1" ht="24" customHeight="1" thickBot="1">
      <c r="A38" s="176"/>
      <c r="B38" s="672"/>
      <c r="C38" s="673"/>
      <c r="D38" s="673"/>
      <c r="E38" s="673"/>
      <c r="F38" s="674"/>
      <c r="G38" s="173"/>
      <c r="H38" s="675"/>
      <c r="I38" s="676"/>
      <c r="J38" s="677"/>
      <c r="K38" s="676"/>
      <c r="L38" s="677"/>
      <c r="M38" s="678"/>
      <c r="N38" s="679"/>
      <c r="O38" s="680"/>
      <c r="P38" s="680"/>
      <c r="Q38" s="681"/>
      <c r="R38" s="682"/>
      <c r="S38" s="683"/>
      <c r="T38" s="670"/>
      <c r="U38" s="683"/>
      <c r="V38" s="222" t="s">
        <v>171</v>
      </c>
      <c r="W38" s="670"/>
      <c r="X38" s="683"/>
      <c r="Y38" s="670"/>
      <c r="Z38" s="671"/>
      <c r="AA38" s="672"/>
      <c r="AB38" s="673"/>
      <c r="AC38" s="673"/>
      <c r="AD38" s="673"/>
      <c r="AE38" s="674"/>
      <c r="AF38" s="173"/>
      <c r="AG38" s="675"/>
      <c r="AH38" s="676"/>
      <c r="AI38" s="677"/>
      <c r="AJ38" s="676"/>
      <c r="AK38" s="677"/>
      <c r="AL38" s="678"/>
      <c r="AM38" s="679"/>
      <c r="AN38" s="680"/>
      <c r="AO38" s="680"/>
      <c r="AP38" s="681"/>
      <c r="AQ38" s="682"/>
      <c r="AR38" s="683"/>
      <c r="AS38" s="670"/>
      <c r="AT38" s="683"/>
      <c r="AU38" s="170" t="s">
        <v>171</v>
      </c>
      <c r="AV38" s="670"/>
      <c r="AW38" s="683"/>
      <c r="AX38" s="670"/>
      <c r="AY38" s="671"/>
      <c r="AZ38" s="672"/>
      <c r="BA38" s="673"/>
      <c r="BB38" s="673"/>
      <c r="BC38" s="673"/>
      <c r="BD38" s="674"/>
      <c r="BE38" s="173"/>
      <c r="BF38" s="675"/>
      <c r="BG38" s="676"/>
      <c r="BH38" s="677"/>
      <c r="BI38" s="676"/>
      <c r="BJ38" s="677"/>
      <c r="BK38" s="678"/>
      <c r="BL38" s="679"/>
      <c r="BM38" s="680"/>
      <c r="BN38" s="680"/>
      <c r="BO38" s="681"/>
      <c r="BP38" s="682"/>
      <c r="BQ38" s="683"/>
      <c r="BR38" s="670"/>
      <c r="BS38" s="683"/>
      <c r="BT38" s="170" t="s">
        <v>171</v>
      </c>
      <c r="BU38" s="670"/>
      <c r="BV38" s="683"/>
      <c r="BW38" s="670"/>
      <c r="BX38" s="671"/>
      <c r="BY38" s="40"/>
      <c r="BZ38" s="42" t="str">
        <f t="shared" si="5"/>
        <v>-</v>
      </c>
      <c r="CA38" s="42" t="str">
        <f t="shared" si="3"/>
        <v>-</v>
      </c>
      <c r="CB38" s="42" t="str">
        <f t="shared" si="4"/>
        <v>-</v>
      </c>
    </row>
    <row r="39" spans="1:80" s="43" customFormat="1" ht="24" customHeight="1" thickBot="1">
      <c r="A39" s="176"/>
      <c r="B39" s="656"/>
      <c r="C39" s="657"/>
      <c r="D39" s="657"/>
      <c r="E39" s="657"/>
      <c r="F39" s="658"/>
      <c r="G39" s="171"/>
      <c r="H39" s="659"/>
      <c r="I39" s="660"/>
      <c r="J39" s="661"/>
      <c r="K39" s="660"/>
      <c r="L39" s="661"/>
      <c r="M39" s="662"/>
      <c r="N39" s="649"/>
      <c r="O39" s="650"/>
      <c r="P39" s="650"/>
      <c r="Q39" s="651"/>
      <c r="R39" s="652"/>
      <c r="S39" s="653"/>
      <c r="T39" s="654"/>
      <c r="U39" s="653"/>
      <c r="V39" s="226" t="s">
        <v>171</v>
      </c>
      <c r="W39" s="654"/>
      <c r="X39" s="653"/>
      <c r="Y39" s="654"/>
      <c r="Z39" s="655"/>
      <c r="AA39" s="656"/>
      <c r="AB39" s="657"/>
      <c r="AC39" s="657"/>
      <c r="AD39" s="657"/>
      <c r="AE39" s="658"/>
      <c r="AF39" s="171"/>
      <c r="AG39" s="659"/>
      <c r="AH39" s="660"/>
      <c r="AI39" s="661"/>
      <c r="AJ39" s="660"/>
      <c r="AK39" s="661"/>
      <c r="AL39" s="662"/>
      <c r="AM39" s="649"/>
      <c r="AN39" s="650"/>
      <c r="AO39" s="650"/>
      <c r="AP39" s="651"/>
      <c r="AQ39" s="652"/>
      <c r="AR39" s="653"/>
      <c r="AS39" s="654"/>
      <c r="AT39" s="653"/>
      <c r="AU39" s="172" t="s">
        <v>171</v>
      </c>
      <c r="AV39" s="654"/>
      <c r="AW39" s="653"/>
      <c r="AX39" s="654"/>
      <c r="AY39" s="655"/>
      <c r="AZ39" s="656"/>
      <c r="BA39" s="657"/>
      <c r="BB39" s="657"/>
      <c r="BC39" s="657"/>
      <c r="BD39" s="658"/>
      <c r="BE39" s="171"/>
      <c r="BF39" s="659"/>
      <c r="BG39" s="660"/>
      <c r="BH39" s="661"/>
      <c r="BI39" s="660"/>
      <c r="BJ39" s="661"/>
      <c r="BK39" s="662"/>
      <c r="BL39" s="649"/>
      <c r="BM39" s="650"/>
      <c r="BN39" s="650"/>
      <c r="BO39" s="651"/>
      <c r="BP39" s="652"/>
      <c r="BQ39" s="653"/>
      <c r="BR39" s="654"/>
      <c r="BS39" s="653"/>
      <c r="BT39" s="172" t="s">
        <v>171</v>
      </c>
      <c r="BU39" s="654"/>
      <c r="BV39" s="653"/>
      <c r="BW39" s="654"/>
      <c r="BX39" s="655"/>
      <c r="BY39" s="40"/>
      <c r="BZ39" s="42" t="str">
        <f t="shared" si="5"/>
        <v>-</v>
      </c>
      <c r="CA39" s="42" t="str">
        <f t="shared" si="3"/>
        <v>-</v>
      </c>
      <c r="CB39" s="42" t="str">
        <f t="shared" si="4"/>
        <v>-</v>
      </c>
    </row>
    <row r="40" spans="1:80" s="43" customFormat="1" ht="24" customHeight="1" thickBot="1">
      <c r="A40" s="176"/>
      <c r="B40" s="656"/>
      <c r="C40" s="657"/>
      <c r="D40" s="657"/>
      <c r="E40" s="657"/>
      <c r="F40" s="658"/>
      <c r="G40" s="171"/>
      <c r="H40" s="659"/>
      <c r="I40" s="660"/>
      <c r="J40" s="661"/>
      <c r="K40" s="660"/>
      <c r="L40" s="661"/>
      <c r="M40" s="662"/>
      <c r="N40" s="649"/>
      <c r="O40" s="650"/>
      <c r="P40" s="650"/>
      <c r="Q40" s="651"/>
      <c r="R40" s="652"/>
      <c r="S40" s="653"/>
      <c r="T40" s="654"/>
      <c r="U40" s="653"/>
      <c r="V40" s="226" t="s">
        <v>171</v>
      </c>
      <c r="W40" s="654"/>
      <c r="X40" s="653"/>
      <c r="Y40" s="654"/>
      <c r="Z40" s="655"/>
      <c r="AA40" s="656"/>
      <c r="AB40" s="657"/>
      <c r="AC40" s="657"/>
      <c r="AD40" s="657"/>
      <c r="AE40" s="658"/>
      <c r="AF40" s="171"/>
      <c r="AG40" s="659"/>
      <c r="AH40" s="660"/>
      <c r="AI40" s="661"/>
      <c r="AJ40" s="660"/>
      <c r="AK40" s="661"/>
      <c r="AL40" s="662"/>
      <c r="AM40" s="649"/>
      <c r="AN40" s="650"/>
      <c r="AO40" s="650"/>
      <c r="AP40" s="651"/>
      <c r="AQ40" s="652"/>
      <c r="AR40" s="653"/>
      <c r="AS40" s="654"/>
      <c r="AT40" s="653"/>
      <c r="AU40" s="172" t="s">
        <v>171</v>
      </c>
      <c r="AV40" s="654"/>
      <c r="AW40" s="653"/>
      <c r="AX40" s="654"/>
      <c r="AY40" s="655"/>
      <c r="AZ40" s="656"/>
      <c r="BA40" s="657"/>
      <c r="BB40" s="657"/>
      <c r="BC40" s="657"/>
      <c r="BD40" s="658"/>
      <c r="BE40" s="171"/>
      <c r="BF40" s="659"/>
      <c r="BG40" s="660"/>
      <c r="BH40" s="661"/>
      <c r="BI40" s="660"/>
      <c r="BJ40" s="661"/>
      <c r="BK40" s="662"/>
      <c r="BL40" s="649"/>
      <c r="BM40" s="650"/>
      <c r="BN40" s="650"/>
      <c r="BO40" s="651"/>
      <c r="BP40" s="652"/>
      <c r="BQ40" s="653"/>
      <c r="BR40" s="654"/>
      <c r="BS40" s="653"/>
      <c r="BT40" s="172" t="s">
        <v>171</v>
      </c>
      <c r="BU40" s="654"/>
      <c r="BV40" s="653"/>
      <c r="BW40" s="654"/>
      <c r="BX40" s="655"/>
      <c r="BY40" s="40"/>
      <c r="BZ40" s="42" t="str">
        <f t="shared" si="5"/>
        <v>-</v>
      </c>
      <c r="CA40" s="42" t="str">
        <f t="shared" si="3"/>
        <v>-</v>
      </c>
      <c r="CB40" s="42" t="str">
        <f t="shared" si="4"/>
        <v>-</v>
      </c>
    </row>
    <row r="41" spans="1:80" s="43" customFormat="1" ht="24" customHeight="1" thickBot="1">
      <c r="A41" s="176"/>
      <c r="B41" s="663"/>
      <c r="C41" s="664"/>
      <c r="D41" s="664"/>
      <c r="E41" s="664"/>
      <c r="F41" s="665"/>
      <c r="G41" s="174"/>
      <c r="H41" s="666"/>
      <c r="I41" s="667"/>
      <c r="J41" s="668"/>
      <c r="K41" s="667"/>
      <c r="L41" s="668"/>
      <c r="M41" s="669"/>
      <c r="N41" s="710"/>
      <c r="O41" s="711"/>
      <c r="P41" s="711"/>
      <c r="Q41" s="712"/>
      <c r="R41" s="713"/>
      <c r="S41" s="714"/>
      <c r="T41" s="715"/>
      <c r="U41" s="714"/>
      <c r="V41" s="224" t="s">
        <v>171</v>
      </c>
      <c r="W41" s="715"/>
      <c r="X41" s="714"/>
      <c r="Y41" s="715"/>
      <c r="Z41" s="716"/>
      <c r="AA41" s="663"/>
      <c r="AB41" s="664"/>
      <c r="AC41" s="664"/>
      <c r="AD41" s="664"/>
      <c r="AE41" s="665"/>
      <c r="AF41" s="174"/>
      <c r="AG41" s="666"/>
      <c r="AH41" s="667"/>
      <c r="AI41" s="668"/>
      <c r="AJ41" s="667"/>
      <c r="AK41" s="668"/>
      <c r="AL41" s="669"/>
      <c r="AM41" s="710"/>
      <c r="AN41" s="711"/>
      <c r="AO41" s="711"/>
      <c r="AP41" s="712"/>
      <c r="AQ41" s="713"/>
      <c r="AR41" s="714"/>
      <c r="AS41" s="715"/>
      <c r="AT41" s="714"/>
      <c r="AU41" s="175" t="s">
        <v>171</v>
      </c>
      <c r="AV41" s="715"/>
      <c r="AW41" s="714"/>
      <c r="AX41" s="715"/>
      <c r="AY41" s="716"/>
      <c r="AZ41" s="663"/>
      <c r="BA41" s="664"/>
      <c r="BB41" s="664"/>
      <c r="BC41" s="664"/>
      <c r="BD41" s="665"/>
      <c r="BE41" s="174"/>
      <c r="BF41" s="666"/>
      <c r="BG41" s="667"/>
      <c r="BH41" s="668"/>
      <c r="BI41" s="667"/>
      <c r="BJ41" s="668"/>
      <c r="BK41" s="669"/>
      <c r="BL41" s="710"/>
      <c r="BM41" s="711"/>
      <c r="BN41" s="711"/>
      <c r="BO41" s="712"/>
      <c r="BP41" s="713"/>
      <c r="BQ41" s="714"/>
      <c r="BR41" s="715"/>
      <c r="BS41" s="714"/>
      <c r="BT41" s="175" t="s">
        <v>171</v>
      </c>
      <c r="BU41" s="715"/>
      <c r="BV41" s="714"/>
      <c r="BW41" s="715"/>
      <c r="BX41" s="716"/>
      <c r="BY41" s="40"/>
      <c r="BZ41" s="42" t="str">
        <f t="shared" si="5"/>
        <v>-</v>
      </c>
      <c r="CA41" s="42" t="str">
        <f t="shared" si="3"/>
        <v>-</v>
      </c>
      <c r="CB41" s="42" t="str">
        <f t="shared" si="4"/>
        <v>-</v>
      </c>
    </row>
    <row r="42" spans="1:80" ht="24" customHeight="1">
      <c r="B42" s="684">
        <v>3</v>
      </c>
      <c r="C42" s="685"/>
      <c r="D42" s="687" t="s">
        <v>136</v>
      </c>
      <c r="E42" s="688"/>
      <c r="F42" s="688"/>
      <c r="G42" s="688"/>
      <c r="H42" s="688"/>
      <c r="I42" s="688"/>
      <c r="J42" s="689"/>
      <c r="K42" s="725"/>
      <c r="L42" s="726"/>
      <c r="M42" s="726"/>
      <c r="N42" s="726"/>
      <c r="O42" s="726"/>
      <c r="P42" s="726"/>
      <c r="Q42" s="726"/>
      <c r="R42" s="726"/>
      <c r="S42" s="726"/>
      <c r="T42" s="726"/>
      <c r="U42" s="726"/>
      <c r="V42" s="726"/>
      <c r="W42" s="726"/>
      <c r="X42" s="726"/>
      <c r="Y42" s="726"/>
      <c r="Z42" s="727"/>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34"/>
      <c r="BZ42" s="35"/>
      <c r="CA42" s="32"/>
      <c r="CB42" s="32"/>
    </row>
    <row r="43" spans="1:80" ht="24" customHeight="1">
      <c r="B43" s="686"/>
      <c r="C43" s="685"/>
      <c r="D43" s="728" t="s">
        <v>137</v>
      </c>
      <c r="E43" s="729"/>
      <c r="F43" s="729"/>
      <c r="G43" s="729"/>
      <c r="H43" s="729"/>
      <c r="I43" s="729"/>
      <c r="J43" s="730"/>
      <c r="K43" s="731"/>
      <c r="L43" s="732"/>
      <c r="M43" s="732"/>
      <c r="N43" s="732"/>
      <c r="O43" s="732"/>
      <c r="P43" s="732"/>
      <c r="Q43" s="732"/>
      <c r="R43" s="732"/>
      <c r="S43" s="732"/>
      <c r="T43" s="732"/>
      <c r="U43" s="732"/>
      <c r="V43" s="732"/>
      <c r="W43" s="732"/>
      <c r="X43" s="732"/>
      <c r="Y43" s="732"/>
      <c r="Z43" s="733"/>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34"/>
      <c r="CA43" s="37"/>
      <c r="CB43" s="32"/>
    </row>
    <row r="44" spans="1:80" ht="24" customHeight="1">
      <c r="B44" s="686"/>
      <c r="C44" s="685"/>
      <c r="D44" s="728" t="s">
        <v>138</v>
      </c>
      <c r="E44" s="729"/>
      <c r="F44" s="729"/>
      <c r="G44" s="729"/>
      <c r="H44" s="729"/>
      <c r="I44" s="729"/>
      <c r="J44" s="730"/>
      <c r="K44" s="734"/>
      <c r="L44" s="735"/>
      <c r="M44" s="735"/>
      <c r="N44" s="735"/>
      <c r="O44" s="735"/>
      <c r="P44" s="735"/>
      <c r="Q44" s="735"/>
      <c r="R44" s="735"/>
      <c r="S44" s="735"/>
      <c r="T44" s="735"/>
      <c r="U44" s="735"/>
      <c r="V44" s="735"/>
      <c r="W44" s="735"/>
      <c r="X44" s="735"/>
      <c r="Y44" s="735"/>
      <c r="Z44" s="736"/>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34"/>
      <c r="BZ44" s="37"/>
      <c r="CA44" s="37"/>
      <c r="CB44" s="32"/>
    </row>
    <row r="45" spans="1:80" ht="24" customHeight="1">
      <c r="B45" s="686"/>
      <c r="C45" s="685"/>
      <c r="D45" s="728" t="s">
        <v>143</v>
      </c>
      <c r="E45" s="729"/>
      <c r="F45" s="729"/>
      <c r="G45" s="729"/>
      <c r="H45" s="729"/>
      <c r="I45" s="729"/>
      <c r="J45" s="730"/>
      <c r="K45" s="737">
        <f>$K$7</f>
        <v>5000</v>
      </c>
      <c r="L45" s="738"/>
      <c r="M45" s="738"/>
      <c r="N45" s="738"/>
      <c r="O45" s="738"/>
      <c r="P45" s="738"/>
      <c r="Q45" s="738"/>
      <c r="R45" s="738"/>
      <c r="S45" s="738"/>
      <c r="T45" s="738"/>
      <c r="U45" s="738"/>
      <c r="V45" s="738"/>
      <c r="W45" s="738"/>
      <c r="X45" s="738"/>
      <c r="Y45" s="738"/>
      <c r="Z45" s="739"/>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34"/>
      <c r="BZ45" s="37"/>
      <c r="CA45" s="37"/>
      <c r="CB45" s="32"/>
    </row>
    <row r="46" spans="1:80" ht="24" customHeight="1">
      <c r="B46" s="686"/>
      <c r="C46" s="685"/>
      <c r="D46" s="728" t="s">
        <v>139</v>
      </c>
      <c r="E46" s="729"/>
      <c r="F46" s="729"/>
      <c r="G46" s="729"/>
      <c r="H46" s="729"/>
      <c r="I46" s="729"/>
      <c r="J46" s="730"/>
      <c r="K46" s="740"/>
      <c r="L46" s="741"/>
      <c r="M46" s="741"/>
      <c r="N46" s="741"/>
      <c r="O46" s="741"/>
      <c r="P46" s="741"/>
      <c r="Q46" s="741"/>
      <c r="R46" s="741"/>
      <c r="S46" s="741"/>
      <c r="T46" s="741"/>
      <c r="U46" s="741"/>
      <c r="V46" s="741"/>
      <c r="W46" s="741"/>
      <c r="X46" s="741"/>
      <c r="Y46" s="741"/>
      <c r="Z46" s="742"/>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34"/>
      <c r="BZ46" s="37"/>
      <c r="CA46" s="37"/>
      <c r="CB46" s="32"/>
    </row>
    <row r="47" spans="1:80" ht="24" customHeight="1">
      <c r="B47" s="686"/>
      <c r="C47" s="685"/>
      <c r="D47" s="728" t="s">
        <v>142</v>
      </c>
      <c r="E47" s="729"/>
      <c r="F47" s="729"/>
      <c r="G47" s="729"/>
      <c r="H47" s="729"/>
      <c r="I47" s="729"/>
      <c r="J47" s="730"/>
      <c r="K47" s="743" t="str">
        <f>IF(K46="","",IF(ROUND(K46,0)=0,"1",ROUND(K46,0)))</f>
        <v/>
      </c>
      <c r="L47" s="744"/>
      <c r="M47" s="744"/>
      <c r="N47" s="744"/>
      <c r="O47" s="744"/>
      <c r="P47" s="744"/>
      <c r="Q47" s="744"/>
      <c r="R47" s="744"/>
      <c r="S47" s="744"/>
      <c r="T47" s="744"/>
      <c r="U47" s="744"/>
      <c r="V47" s="744"/>
      <c r="W47" s="744"/>
      <c r="X47" s="744"/>
      <c r="Y47" s="744"/>
      <c r="Z47" s="745"/>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34"/>
      <c r="BZ47" s="37"/>
      <c r="CA47" s="37"/>
      <c r="CB47" s="32"/>
    </row>
    <row r="48" spans="1:80" ht="24" customHeight="1" thickBot="1">
      <c r="B48" s="686"/>
      <c r="C48" s="685"/>
      <c r="D48" s="728" t="s">
        <v>144</v>
      </c>
      <c r="E48" s="729"/>
      <c r="F48" s="729"/>
      <c r="G48" s="729"/>
      <c r="H48" s="729"/>
      <c r="I48" s="729"/>
      <c r="J48" s="730"/>
      <c r="K48" s="717">
        <f>BZ49</f>
        <v>0</v>
      </c>
      <c r="L48" s="718"/>
      <c r="M48" s="718"/>
      <c r="N48" s="718"/>
      <c r="O48" s="718"/>
      <c r="P48" s="718"/>
      <c r="Q48" s="718"/>
      <c r="R48" s="718"/>
      <c r="S48" s="718"/>
      <c r="T48" s="718"/>
      <c r="U48" s="718"/>
      <c r="V48" s="718"/>
      <c r="W48" s="718"/>
      <c r="X48" s="718"/>
      <c r="Y48" s="718"/>
      <c r="Z48" s="719"/>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34"/>
      <c r="BZ48" s="37"/>
      <c r="CA48" s="37"/>
      <c r="CB48" s="32"/>
    </row>
    <row r="49" spans="1:80" ht="24" customHeight="1" thickBot="1">
      <c r="B49" s="690" t="s">
        <v>165</v>
      </c>
      <c r="C49" s="691"/>
      <c r="D49" s="691"/>
      <c r="E49" s="691"/>
      <c r="F49" s="692"/>
      <c r="G49" s="168" t="s">
        <v>313</v>
      </c>
      <c r="H49" s="720" t="s">
        <v>166</v>
      </c>
      <c r="I49" s="721"/>
      <c r="J49" s="721"/>
      <c r="K49" s="721"/>
      <c r="L49" s="721"/>
      <c r="M49" s="721"/>
      <c r="N49" s="693" t="s">
        <v>167</v>
      </c>
      <c r="O49" s="694"/>
      <c r="P49" s="694"/>
      <c r="Q49" s="695"/>
      <c r="R49" s="722" t="s">
        <v>168</v>
      </c>
      <c r="S49" s="723"/>
      <c r="T49" s="723"/>
      <c r="U49" s="723"/>
      <c r="V49" s="723"/>
      <c r="W49" s="723"/>
      <c r="X49" s="723"/>
      <c r="Y49" s="723"/>
      <c r="Z49" s="724"/>
      <c r="AA49" s="690" t="s">
        <v>165</v>
      </c>
      <c r="AB49" s="691"/>
      <c r="AC49" s="691"/>
      <c r="AD49" s="691"/>
      <c r="AE49" s="692"/>
      <c r="AF49" s="168" t="s">
        <v>313</v>
      </c>
      <c r="AG49" s="720" t="s">
        <v>166</v>
      </c>
      <c r="AH49" s="721"/>
      <c r="AI49" s="721"/>
      <c r="AJ49" s="721"/>
      <c r="AK49" s="721"/>
      <c r="AL49" s="721"/>
      <c r="AM49" s="693" t="s">
        <v>167</v>
      </c>
      <c r="AN49" s="694"/>
      <c r="AO49" s="694"/>
      <c r="AP49" s="695"/>
      <c r="AQ49" s="722" t="s">
        <v>168</v>
      </c>
      <c r="AR49" s="723"/>
      <c r="AS49" s="723"/>
      <c r="AT49" s="723"/>
      <c r="AU49" s="723"/>
      <c r="AV49" s="723"/>
      <c r="AW49" s="723"/>
      <c r="AX49" s="723"/>
      <c r="AY49" s="724"/>
      <c r="AZ49" s="690" t="s">
        <v>165</v>
      </c>
      <c r="BA49" s="691"/>
      <c r="BB49" s="691"/>
      <c r="BC49" s="691"/>
      <c r="BD49" s="692"/>
      <c r="BE49" s="168" t="s">
        <v>313</v>
      </c>
      <c r="BF49" s="720" t="s">
        <v>166</v>
      </c>
      <c r="BG49" s="721"/>
      <c r="BH49" s="721"/>
      <c r="BI49" s="721"/>
      <c r="BJ49" s="721"/>
      <c r="BK49" s="721"/>
      <c r="BL49" s="693" t="s">
        <v>167</v>
      </c>
      <c r="BM49" s="694"/>
      <c r="BN49" s="694"/>
      <c r="BO49" s="695"/>
      <c r="BP49" s="722" t="s">
        <v>168</v>
      </c>
      <c r="BQ49" s="723"/>
      <c r="BR49" s="723"/>
      <c r="BS49" s="723"/>
      <c r="BT49" s="723"/>
      <c r="BU49" s="723"/>
      <c r="BV49" s="723"/>
      <c r="BW49" s="723"/>
      <c r="BX49" s="724"/>
      <c r="BY49" s="34"/>
      <c r="BZ49" s="32">
        <f>COUNTIF(BZ50:CB60,"〇")</f>
        <v>0</v>
      </c>
      <c r="CA49" s="32"/>
      <c r="CB49" s="32"/>
    </row>
    <row r="50" spans="1:80" ht="24" customHeight="1" thickTop="1" thickBot="1">
      <c r="B50" s="696" t="s">
        <v>169</v>
      </c>
      <c r="C50" s="697"/>
      <c r="D50" s="697"/>
      <c r="E50" s="697"/>
      <c r="F50" s="698"/>
      <c r="G50" s="169" t="s">
        <v>314</v>
      </c>
      <c r="H50" s="699">
        <v>5</v>
      </c>
      <c r="I50" s="700"/>
      <c r="J50" s="701">
        <v>0</v>
      </c>
      <c r="K50" s="700"/>
      <c r="L50" s="701">
        <v>0</v>
      </c>
      <c r="M50" s="702"/>
      <c r="N50" s="703" t="s">
        <v>170</v>
      </c>
      <c r="O50" s="704"/>
      <c r="P50" s="704"/>
      <c r="Q50" s="705"/>
      <c r="R50" s="706"/>
      <c r="S50" s="707"/>
      <c r="T50" s="708">
        <v>1</v>
      </c>
      <c r="U50" s="707"/>
      <c r="V50" s="222" t="s">
        <v>171</v>
      </c>
      <c r="W50" s="708">
        <v>2</v>
      </c>
      <c r="X50" s="707"/>
      <c r="Y50" s="708">
        <v>3</v>
      </c>
      <c r="Z50" s="709"/>
      <c r="AA50" s="656"/>
      <c r="AB50" s="657"/>
      <c r="AC50" s="657"/>
      <c r="AD50" s="657"/>
      <c r="AE50" s="658"/>
      <c r="AF50" s="171"/>
      <c r="AG50" s="659"/>
      <c r="AH50" s="660"/>
      <c r="AI50" s="661"/>
      <c r="AJ50" s="660"/>
      <c r="AK50" s="661"/>
      <c r="AL50" s="662"/>
      <c r="AM50" s="649"/>
      <c r="AN50" s="650"/>
      <c r="AO50" s="650"/>
      <c r="AP50" s="651"/>
      <c r="AQ50" s="652"/>
      <c r="AR50" s="653"/>
      <c r="AS50" s="654"/>
      <c r="AT50" s="653"/>
      <c r="AU50" s="172" t="s">
        <v>171</v>
      </c>
      <c r="AV50" s="654"/>
      <c r="AW50" s="653"/>
      <c r="AX50" s="654"/>
      <c r="AY50" s="655"/>
      <c r="AZ50" s="656"/>
      <c r="BA50" s="657"/>
      <c r="BB50" s="657"/>
      <c r="BC50" s="657"/>
      <c r="BD50" s="658"/>
      <c r="BE50" s="171"/>
      <c r="BF50" s="675"/>
      <c r="BG50" s="676"/>
      <c r="BH50" s="677"/>
      <c r="BI50" s="676"/>
      <c r="BJ50" s="677"/>
      <c r="BK50" s="678"/>
      <c r="BL50" s="679"/>
      <c r="BM50" s="680"/>
      <c r="BN50" s="680"/>
      <c r="BO50" s="681"/>
      <c r="BP50" s="682"/>
      <c r="BQ50" s="683"/>
      <c r="BR50" s="670"/>
      <c r="BS50" s="683"/>
      <c r="BT50" s="170" t="s">
        <v>171</v>
      </c>
      <c r="BU50" s="670"/>
      <c r="BV50" s="683"/>
      <c r="BW50" s="670"/>
      <c r="BX50" s="671"/>
      <c r="BY50" s="34"/>
      <c r="BZ50" s="32"/>
      <c r="CA50" s="38" t="str">
        <f>IF(COUNTA(AA50,AX50,AM50)=3,"〇","-")</f>
        <v>-</v>
      </c>
      <c r="CB50" s="38" t="str">
        <f>IF(COUNTA(AZ50,BW50,BL50)=3,"〇","-")</f>
        <v>-</v>
      </c>
    </row>
    <row r="51" spans="1:80" ht="24" customHeight="1" thickBot="1">
      <c r="B51" s="656"/>
      <c r="C51" s="657"/>
      <c r="D51" s="657"/>
      <c r="E51" s="657"/>
      <c r="F51" s="658"/>
      <c r="G51" s="171"/>
      <c r="H51" s="659"/>
      <c r="I51" s="660"/>
      <c r="J51" s="661"/>
      <c r="K51" s="660"/>
      <c r="L51" s="661"/>
      <c r="M51" s="662"/>
      <c r="N51" s="649"/>
      <c r="O51" s="650"/>
      <c r="P51" s="650"/>
      <c r="Q51" s="651"/>
      <c r="R51" s="652"/>
      <c r="S51" s="653"/>
      <c r="T51" s="654"/>
      <c r="U51" s="653"/>
      <c r="V51" s="226" t="s">
        <v>171</v>
      </c>
      <c r="W51" s="654"/>
      <c r="X51" s="653"/>
      <c r="Y51" s="654"/>
      <c r="Z51" s="655"/>
      <c r="AA51" s="656"/>
      <c r="AB51" s="657"/>
      <c r="AC51" s="657"/>
      <c r="AD51" s="657"/>
      <c r="AE51" s="658"/>
      <c r="AF51" s="171"/>
      <c r="AG51" s="659"/>
      <c r="AH51" s="660"/>
      <c r="AI51" s="661"/>
      <c r="AJ51" s="660"/>
      <c r="AK51" s="661"/>
      <c r="AL51" s="662"/>
      <c r="AM51" s="649"/>
      <c r="AN51" s="650"/>
      <c r="AO51" s="650"/>
      <c r="AP51" s="651"/>
      <c r="AQ51" s="652"/>
      <c r="AR51" s="653"/>
      <c r="AS51" s="654"/>
      <c r="AT51" s="653"/>
      <c r="AU51" s="172" t="s">
        <v>171</v>
      </c>
      <c r="AV51" s="654"/>
      <c r="AW51" s="653"/>
      <c r="AX51" s="654"/>
      <c r="AY51" s="655"/>
      <c r="AZ51" s="656"/>
      <c r="BA51" s="657"/>
      <c r="BB51" s="657"/>
      <c r="BC51" s="657"/>
      <c r="BD51" s="658"/>
      <c r="BE51" s="171"/>
      <c r="BF51" s="659"/>
      <c r="BG51" s="660"/>
      <c r="BH51" s="661"/>
      <c r="BI51" s="660"/>
      <c r="BJ51" s="661"/>
      <c r="BK51" s="662"/>
      <c r="BL51" s="649"/>
      <c r="BM51" s="650"/>
      <c r="BN51" s="650"/>
      <c r="BO51" s="651"/>
      <c r="BP51" s="652"/>
      <c r="BQ51" s="653"/>
      <c r="BR51" s="654"/>
      <c r="BS51" s="653"/>
      <c r="BT51" s="172" t="s">
        <v>171</v>
      </c>
      <c r="BU51" s="654"/>
      <c r="BV51" s="653"/>
      <c r="BW51" s="654"/>
      <c r="BX51" s="655"/>
      <c r="BY51" s="34"/>
      <c r="BZ51" s="38" t="str">
        <f>IF(COUNTA(B51,Y51,N51)=3,"〇","-")</f>
        <v>-</v>
      </c>
      <c r="CA51" s="38" t="str">
        <f t="shared" ref="CA51:CA60" si="6">IF(COUNTA(AA51,AX51,AM51)=3,"〇","-")</f>
        <v>-</v>
      </c>
      <c r="CB51" s="38" t="str">
        <f t="shared" ref="CB51:CB60" si="7">IF(COUNTA(AZ51,BW51,BL51)=3,"〇","-")</f>
        <v>-</v>
      </c>
    </row>
    <row r="52" spans="1:80" ht="24" customHeight="1" thickBot="1">
      <c r="B52" s="656"/>
      <c r="C52" s="657"/>
      <c r="D52" s="657"/>
      <c r="E52" s="657"/>
      <c r="F52" s="658"/>
      <c r="G52" s="171"/>
      <c r="H52" s="659"/>
      <c r="I52" s="660"/>
      <c r="J52" s="661"/>
      <c r="K52" s="660"/>
      <c r="L52" s="661"/>
      <c r="M52" s="662"/>
      <c r="N52" s="649"/>
      <c r="O52" s="650"/>
      <c r="P52" s="650"/>
      <c r="Q52" s="651"/>
      <c r="R52" s="652"/>
      <c r="S52" s="653"/>
      <c r="T52" s="654"/>
      <c r="U52" s="653"/>
      <c r="V52" s="226" t="s">
        <v>171</v>
      </c>
      <c r="W52" s="654"/>
      <c r="X52" s="653"/>
      <c r="Y52" s="654"/>
      <c r="Z52" s="655"/>
      <c r="AA52" s="656"/>
      <c r="AB52" s="657"/>
      <c r="AC52" s="657"/>
      <c r="AD52" s="657"/>
      <c r="AE52" s="658"/>
      <c r="AF52" s="171"/>
      <c r="AG52" s="659"/>
      <c r="AH52" s="660"/>
      <c r="AI52" s="661"/>
      <c r="AJ52" s="660"/>
      <c r="AK52" s="661"/>
      <c r="AL52" s="662"/>
      <c r="AM52" s="649"/>
      <c r="AN52" s="650"/>
      <c r="AO52" s="650"/>
      <c r="AP52" s="651"/>
      <c r="AQ52" s="652"/>
      <c r="AR52" s="653"/>
      <c r="AS52" s="654"/>
      <c r="AT52" s="653"/>
      <c r="AU52" s="172" t="s">
        <v>171</v>
      </c>
      <c r="AV52" s="654"/>
      <c r="AW52" s="653"/>
      <c r="AX52" s="654"/>
      <c r="AY52" s="655"/>
      <c r="AZ52" s="656"/>
      <c r="BA52" s="657"/>
      <c r="BB52" s="657"/>
      <c r="BC52" s="657"/>
      <c r="BD52" s="658"/>
      <c r="BE52" s="171"/>
      <c r="BF52" s="659"/>
      <c r="BG52" s="660"/>
      <c r="BH52" s="661"/>
      <c r="BI52" s="660"/>
      <c r="BJ52" s="661"/>
      <c r="BK52" s="662"/>
      <c r="BL52" s="649"/>
      <c r="BM52" s="650"/>
      <c r="BN52" s="650"/>
      <c r="BO52" s="651"/>
      <c r="BP52" s="652"/>
      <c r="BQ52" s="653"/>
      <c r="BR52" s="654"/>
      <c r="BS52" s="653"/>
      <c r="BT52" s="172" t="s">
        <v>171</v>
      </c>
      <c r="BU52" s="654"/>
      <c r="BV52" s="653"/>
      <c r="BW52" s="654"/>
      <c r="BX52" s="655"/>
      <c r="BY52" s="34"/>
      <c r="BZ52" s="38" t="str">
        <f t="shared" ref="BZ52:BZ60" si="8">IF(COUNTA(B52,Y52,N52)=3,"〇","-")</f>
        <v>-</v>
      </c>
      <c r="CA52" s="38" t="str">
        <f t="shared" si="6"/>
        <v>-</v>
      </c>
      <c r="CB52" s="38" t="str">
        <f t="shared" si="7"/>
        <v>-</v>
      </c>
    </row>
    <row r="53" spans="1:80" ht="24" customHeight="1" thickBot="1">
      <c r="B53" s="656"/>
      <c r="C53" s="657"/>
      <c r="D53" s="657"/>
      <c r="E53" s="657"/>
      <c r="F53" s="658"/>
      <c r="G53" s="171"/>
      <c r="H53" s="659"/>
      <c r="I53" s="660"/>
      <c r="J53" s="661"/>
      <c r="K53" s="660"/>
      <c r="L53" s="661"/>
      <c r="M53" s="662"/>
      <c r="N53" s="649"/>
      <c r="O53" s="650"/>
      <c r="P53" s="650"/>
      <c r="Q53" s="651"/>
      <c r="R53" s="652"/>
      <c r="S53" s="653"/>
      <c r="T53" s="654"/>
      <c r="U53" s="653"/>
      <c r="V53" s="226" t="s">
        <v>171</v>
      </c>
      <c r="W53" s="654"/>
      <c r="X53" s="653"/>
      <c r="Y53" s="654"/>
      <c r="Z53" s="655"/>
      <c r="AA53" s="656"/>
      <c r="AB53" s="657"/>
      <c r="AC53" s="657"/>
      <c r="AD53" s="657"/>
      <c r="AE53" s="658"/>
      <c r="AF53" s="171"/>
      <c r="AG53" s="659"/>
      <c r="AH53" s="660"/>
      <c r="AI53" s="661"/>
      <c r="AJ53" s="660"/>
      <c r="AK53" s="661"/>
      <c r="AL53" s="662"/>
      <c r="AM53" s="649"/>
      <c r="AN53" s="650"/>
      <c r="AO53" s="650"/>
      <c r="AP53" s="651"/>
      <c r="AQ53" s="652"/>
      <c r="AR53" s="653"/>
      <c r="AS53" s="654"/>
      <c r="AT53" s="653"/>
      <c r="AU53" s="172" t="s">
        <v>171</v>
      </c>
      <c r="AV53" s="654"/>
      <c r="AW53" s="653"/>
      <c r="AX53" s="654"/>
      <c r="AY53" s="655"/>
      <c r="AZ53" s="656"/>
      <c r="BA53" s="657"/>
      <c r="BB53" s="657"/>
      <c r="BC53" s="657"/>
      <c r="BD53" s="658"/>
      <c r="BE53" s="171"/>
      <c r="BF53" s="659"/>
      <c r="BG53" s="660"/>
      <c r="BH53" s="661"/>
      <c r="BI53" s="660"/>
      <c r="BJ53" s="661"/>
      <c r="BK53" s="662"/>
      <c r="BL53" s="649"/>
      <c r="BM53" s="650"/>
      <c r="BN53" s="650"/>
      <c r="BO53" s="651"/>
      <c r="BP53" s="652"/>
      <c r="BQ53" s="653"/>
      <c r="BR53" s="654"/>
      <c r="BS53" s="653"/>
      <c r="BT53" s="172" t="s">
        <v>171</v>
      </c>
      <c r="BU53" s="654"/>
      <c r="BV53" s="653"/>
      <c r="BW53" s="654"/>
      <c r="BX53" s="655"/>
      <c r="BY53" s="34"/>
      <c r="BZ53" s="38" t="str">
        <f t="shared" si="8"/>
        <v>-</v>
      </c>
      <c r="CA53" s="38" t="str">
        <f t="shared" si="6"/>
        <v>-</v>
      </c>
      <c r="CB53" s="38" t="str">
        <f t="shared" si="7"/>
        <v>-</v>
      </c>
    </row>
    <row r="54" spans="1:80" ht="24" customHeight="1" thickBot="1">
      <c r="B54" s="656"/>
      <c r="C54" s="657"/>
      <c r="D54" s="657"/>
      <c r="E54" s="657"/>
      <c r="F54" s="658"/>
      <c r="G54" s="171"/>
      <c r="H54" s="659"/>
      <c r="I54" s="660"/>
      <c r="J54" s="661"/>
      <c r="K54" s="660"/>
      <c r="L54" s="661"/>
      <c r="M54" s="662"/>
      <c r="N54" s="649"/>
      <c r="O54" s="650"/>
      <c r="P54" s="650"/>
      <c r="Q54" s="651"/>
      <c r="R54" s="652"/>
      <c r="S54" s="653"/>
      <c r="T54" s="654"/>
      <c r="U54" s="653"/>
      <c r="V54" s="226" t="s">
        <v>171</v>
      </c>
      <c r="W54" s="654"/>
      <c r="X54" s="653"/>
      <c r="Y54" s="654"/>
      <c r="Z54" s="655"/>
      <c r="AA54" s="656"/>
      <c r="AB54" s="657"/>
      <c r="AC54" s="657"/>
      <c r="AD54" s="657"/>
      <c r="AE54" s="658"/>
      <c r="AF54" s="171"/>
      <c r="AG54" s="659"/>
      <c r="AH54" s="660"/>
      <c r="AI54" s="661"/>
      <c r="AJ54" s="660"/>
      <c r="AK54" s="661"/>
      <c r="AL54" s="662"/>
      <c r="AM54" s="649"/>
      <c r="AN54" s="650"/>
      <c r="AO54" s="650"/>
      <c r="AP54" s="651"/>
      <c r="AQ54" s="652"/>
      <c r="AR54" s="653"/>
      <c r="AS54" s="654"/>
      <c r="AT54" s="653"/>
      <c r="AU54" s="172" t="s">
        <v>171</v>
      </c>
      <c r="AV54" s="654"/>
      <c r="AW54" s="653"/>
      <c r="AX54" s="654"/>
      <c r="AY54" s="655"/>
      <c r="AZ54" s="656"/>
      <c r="BA54" s="657"/>
      <c r="BB54" s="657"/>
      <c r="BC54" s="657"/>
      <c r="BD54" s="658"/>
      <c r="BE54" s="171"/>
      <c r="BF54" s="659"/>
      <c r="BG54" s="660"/>
      <c r="BH54" s="661"/>
      <c r="BI54" s="660"/>
      <c r="BJ54" s="661"/>
      <c r="BK54" s="662"/>
      <c r="BL54" s="649"/>
      <c r="BM54" s="650"/>
      <c r="BN54" s="650"/>
      <c r="BO54" s="651"/>
      <c r="BP54" s="652"/>
      <c r="BQ54" s="653"/>
      <c r="BR54" s="654"/>
      <c r="BS54" s="653"/>
      <c r="BT54" s="172" t="s">
        <v>171</v>
      </c>
      <c r="BU54" s="654"/>
      <c r="BV54" s="653"/>
      <c r="BW54" s="654"/>
      <c r="BX54" s="655"/>
      <c r="BY54" s="34"/>
      <c r="BZ54" s="38" t="str">
        <f t="shared" si="8"/>
        <v>-</v>
      </c>
      <c r="CA54" s="38" t="str">
        <f t="shared" si="6"/>
        <v>-</v>
      </c>
      <c r="CB54" s="38" t="str">
        <f t="shared" si="7"/>
        <v>-</v>
      </c>
    </row>
    <row r="55" spans="1:80" ht="24" customHeight="1" thickBot="1">
      <c r="B55" s="656"/>
      <c r="C55" s="657"/>
      <c r="D55" s="657"/>
      <c r="E55" s="657"/>
      <c r="F55" s="658"/>
      <c r="G55" s="171"/>
      <c r="H55" s="659"/>
      <c r="I55" s="660"/>
      <c r="J55" s="661"/>
      <c r="K55" s="660"/>
      <c r="L55" s="661"/>
      <c r="M55" s="662"/>
      <c r="N55" s="649"/>
      <c r="O55" s="650"/>
      <c r="P55" s="650"/>
      <c r="Q55" s="651"/>
      <c r="R55" s="652"/>
      <c r="S55" s="653"/>
      <c r="T55" s="654"/>
      <c r="U55" s="653"/>
      <c r="V55" s="226" t="s">
        <v>171</v>
      </c>
      <c r="W55" s="654"/>
      <c r="X55" s="653"/>
      <c r="Y55" s="654"/>
      <c r="Z55" s="655"/>
      <c r="AA55" s="656"/>
      <c r="AB55" s="657"/>
      <c r="AC55" s="657"/>
      <c r="AD55" s="657"/>
      <c r="AE55" s="658"/>
      <c r="AF55" s="171"/>
      <c r="AG55" s="659"/>
      <c r="AH55" s="660"/>
      <c r="AI55" s="661"/>
      <c r="AJ55" s="660"/>
      <c r="AK55" s="661"/>
      <c r="AL55" s="662"/>
      <c r="AM55" s="649"/>
      <c r="AN55" s="650"/>
      <c r="AO55" s="650"/>
      <c r="AP55" s="651"/>
      <c r="AQ55" s="652"/>
      <c r="AR55" s="653"/>
      <c r="AS55" s="654"/>
      <c r="AT55" s="653"/>
      <c r="AU55" s="172" t="s">
        <v>171</v>
      </c>
      <c r="AV55" s="654"/>
      <c r="AW55" s="653"/>
      <c r="AX55" s="654"/>
      <c r="AY55" s="655"/>
      <c r="AZ55" s="656"/>
      <c r="BA55" s="657"/>
      <c r="BB55" s="657"/>
      <c r="BC55" s="657"/>
      <c r="BD55" s="658"/>
      <c r="BE55" s="171"/>
      <c r="BF55" s="659"/>
      <c r="BG55" s="660"/>
      <c r="BH55" s="661"/>
      <c r="BI55" s="660"/>
      <c r="BJ55" s="661"/>
      <c r="BK55" s="662"/>
      <c r="BL55" s="649"/>
      <c r="BM55" s="650"/>
      <c r="BN55" s="650"/>
      <c r="BO55" s="651"/>
      <c r="BP55" s="652"/>
      <c r="BQ55" s="653"/>
      <c r="BR55" s="654"/>
      <c r="BS55" s="653"/>
      <c r="BT55" s="172" t="s">
        <v>171</v>
      </c>
      <c r="BU55" s="654"/>
      <c r="BV55" s="653"/>
      <c r="BW55" s="654"/>
      <c r="BX55" s="655"/>
      <c r="BY55" s="34"/>
      <c r="BZ55" s="38" t="str">
        <f t="shared" si="8"/>
        <v>-</v>
      </c>
      <c r="CA55" s="38" t="str">
        <f t="shared" si="6"/>
        <v>-</v>
      </c>
      <c r="CB55" s="38" t="str">
        <f t="shared" si="7"/>
        <v>-</v>
      </c>
    </row>
    <row r="56" spans="1:80" ht="24" customHeight="1" thickBot="1">
      <c r="B56" s="656"/>
      <c r="C56" s="657"/>
      <c r="D56" s="657"/>
      <c r="E56" s="657"/>
      <c r="F56" s="658"/>
      <c r="G56" s="171"/>
      <c r="H56" s="659"/>
      <c r="I56" s="660"/>
      <c r="J56" s="661"/>
      <c r="K56" s="660"/>
      <c r="L56" s="661"/>
      <c r="M56" s="662"/>
      <c r="N56" s="649"/>
      <c r="O56" s="650"/>
      <c r="P56" s="650"/>
      <c r="Q56" s="651"/>
      <c r="R56" s="652"/>
      <c r="S56" s="653"/>
      <c r="T56" s="654"/>
      <c r="U56" s="653"/>
      <c r="V56" s="226" t="s">
        <v>171</v>
      </c>
      <c r="W56" s="654"/>
      <c r="X56" s="653"/>
      <c r="Y56" s="654"/>
      <c r="Z56" s="655"/>
      <c r="AA56" s="656"/>
      <c r="AB56" s="657"/>
      <c r="AC56" s="657"/>
      <c r="AD56" s="657"/>
      <c r="AE56" s="658"/>
      <c r="AF56" s="171"/>
      <c r="AG56" s="659"/>
      <c r="AH56" s="660"/>
      <c r="AI56" s="661"/>
      <c r="AJ56" s="660"/>
      <c r="AK56" s="661"/>
      <c r="AL56" s="662"/>
      <c r="AM56" s="649"/>
      <c r="AN56" s="650"/>
      <c r="AO56" s="650"/>
      <c r="AP56" s="651"/>
      <c r="AQ56" s="652"/>
      <c r="AR56" s="653"/>
      <c r="AS56" s="654"/>
      <c r="AT56" s="653"/>
      <c r="AU56" s="172" t="s">
        <v>171</v>
      </c>
      <c r="AV56" s="654"/>
      <c r="AW56" s="653"/>
      <c r="AX56" s="654"/>
      <c r="AY56" s="655"/>
      <c r="AZ56" s="656"/>
      <c r="BA56" s="657"/>
      <c r="BB56" s="657"/>
      <c r="BC56" s="657"/>
      <c r="BD56" s="658"/>
      <c r="BE56" s="171"/>
      <c r="BF56" s="659"/>
      <c r="BG56" s="660"/>
      <c r="BH56" s="661"/>
      <c r="BI56" s="660"/>
      <c r="BJ56" s="661"/>
      <c r="BK56" s="662"/>
      <c r="BL56" s="649"/>
      <c r="BM56" s="650"/>
      <c r="BN56" s="650"/>
      <c r="BO56" s="651"/>
      <c r="BP56" s="652"/>
      <c r="BQ56" s="653"/>
      <c r="BR56" s="654"/>
      <c r="BS56" s="653"/>
      <c r="BT56" s="172" t="s">
        <v>171</v>
      </c>
      <c r="BU56" s="654"/>
      <c r="BV56" s="653"/>
      <c r="BW56" s="654"/>
      <c r="BX56" s="655"/>
      <c r="BY56" s="34"/>
      <c r="BZ56" s="38" t="str">
        <f t="shared" si="8"/>
        <v>-</v>
      </c>
      <c r="CA56" s="38" t="str">
        <f t="shared" si="6"/>
        <v>-</v>
      </c>
      <c r="CB56" s="38" t="str">
        <f t="shared" si="7"/>
        <v>-</v>
      </c>
    </row>
    <row r="57" spans="1:80" ht="24" customHeight="1" thickBot="1">
      <c r="B57" s="672"/>
      <c r="C57" s="673"/>
      <c r="D57" s="673"/>
      <c r="E57" s="673"/>
      <c r="F57" s="674"/>
      <c r="G57" s="173"/>
      <c r="H57" s="675"/>
      <c r="I57" s="676"/>
      <c r="J57" s="677"/>
      <c r="K57" s="676"/>
      <c r="L57" s="677"/>
      <c r="M57" s="678"/>
      <c r="N57" s="679"/>
      <c r="O57" s="680"/>
      <c r="P57" s="680"/>
      <c r="Q57" s="681"/>
      <c r="R57" s="682"/>
      <c r="S57" s="683"/>
      <c r="T57" s="670"/>
      <c r="U57" s="683"/>
      <c r="V57" s="222" t="s">
        <v>171</v>
      </c>
      <c r="W57" s="670"/>
      <c r="X57" s="683"/>
      <c r="Y57" s="670"/>
      <c r="Z57" s="671"/>
      <c r="AA57" s="672"/>
      <c r="AB57" s="673"/>
      <c r="AC57" s="673"/>
      <c r="AD57" s="673"/>
      <c r="AE57" s="674"/>
      <c r="AF57" s="173"/>
      <c r="AG57" s="675"/>
      <c r="AH57" s="676"/>
      <c r="AI57" s="677"/>
      <c r="AJ57" s="676"/>
      <c r="AK57" s="677"/>
      <c r="AL57" s="678"/>
      <c r="AM57" s="679"/>
      <c r="AN57" s="680"/>
      <c r="AO57" s="680"/>
      <c r="AP57" s="681"/>
      <c r="AQ57" s="682"/>
      <c r="AR57" s="683"/>
      <c r="AS57" s="670"/>
      <c r="AT57" s="683"/>
      <c r="AU57" s="170" t="s">
        <v>171</v>
      </c>
      <c r="AV57" s="670"/>
      <c r="AW57" s="683"/>
      <c r="AX57" s="670"/>
      <c r="AY57" s="671"/>
      <c r="AZ57" s="672"/>
      <c r="BA57" s="673"/>
      <c r="BB57" s="673"/>
      <c r="BC57" s="673"/>
      <c r="BD57" s="674"/>
      <c r="BE57" s="173"/>
      <c r="BF57" s="675"/>
      <c r="BG57" s="676"/>
      <c r="BH57" s="677"/>
      <c r="BI57" s="676"/>
      <c r="BJ57" s="677"/>
      <c r="BK57" s="678"/>
      <c r="BL57" s="679"/>
      <c r="BM57" s="680"/>
      <c r="BN57" s="680"/>
      <c r="BO57" s="681"/>
      <c r="BP57" s="682"/>
      <c r="BQ57" s="683"/>
      <c r="BR57" s="670"/>
      <c r="BS57" s="683"/>
      <c r="BT57" s="170" t="s">
        <v>171</v>
      </c>
      <c r="BU57" s="670"/>
      <c r="BV57" s="683"/>
      <c r="BW57" s="670"/>
      <c r="BX57" s="671"/>
      <c r="BY57" s="34"/>
      <c r="BZ57" s="38" t="str">
        <f t="shared" si="8"/>
        <v>-</v>
      </c>
      <c r="CA57" s="38" t="str">
        <f t="shared" si="6"/>
        <v>-</v>
      </c>
      <c r="CB57" s="38" t="str">
        <f t="shared" si="7"/>
        <v>-</v>
      </c>
    </row>
    <row r="58" spans="1:80" ht="24" customHeight="1" thickBot="1">
      <c r="B58" s="656"/>
      <c r="C58" s="657"/>
      <c r="D58" s="657"/>
      <c r="E58" s="657"/>
      <c r="F58" s="658"/>
      <c r="G58" s="171"/>
      <c r="H58" s="659"/>
      <c r="I58" s="660"/>
      <c r="J58" s="661"/>
      <c r="K58" s="660"/>
      <c r="L58" s="661"/>
      <c r="M58" s="662"/>
      <c r="N58" s="649"/>
      <c r="O58" s="650"/>
      <c r="P58" s="650"/>
      <c r="Q58" s="651"/>
      <c r="R58" s="652"/>
      <c r="S58" s="653"/>
      <c r="T58" s="654"/>
      <c r="U58" s="653"/>
      <c r="V58" s="226" t="s">
        <v>171</v>
      </c>
      <c r="W58" s="654"/>
      <c r="X58" s="653"/>
      <c r="Y58" s="654"/>
      <c r="Z58" s="655"/>
      <c r="AA58" s="656"/>
      <c r="AB58" s="657"/>
      <c r="AC58" s="657"/>
      <c r="AD58" s="657"/>
      <c r="AE58" s="658"/>
      <c r="AF58" s="171"/>
      <c r="AG58" s="659"/>
      <c r="AH58" s="660"/>
      <c r="AI58" s="661"/>
      <c r="AJ58" s="660"/>
      <c r="AK58" s="661"/>
      <c r="AL58" s="662"/>
      <c r="AM58" s="649"/>
      <c r="AN58" s="650"/>
      <c r="AO58" s="650"/>
      <c r="AP58" s="651"/>
      <c r="AQ58" s="652"/>
      <c r="AR58" s="653"/>
      <c r="AS58" s="654"/>
      <c r="AT58" s="653"/>
      <c r="AU58" s="172" t="s">
        <v>171</v>
      </c>
      <c r="AV58" s="654"/>
      <c r="AW58" s="653"/>
      <c r="AX58" s="654"/>
      <c r="AY58" s="655"/>
      <c r="AZ58" s="656"/>
      <c r="BA58" s="657"/>
      <c r="BB58" s="657"/>
      <c r="BC58" s="657"/>
      <c r="BD58" s="658"/>
      <c r="BE58" s="171"/>
      <c r="BF58" s="659"/>
      <c r="BG58" s="660"/>
      <c r="BH58" s="661"/>
      <c r="BI58" s="660"/>
      <c r="BJ58" s="661"/>
      <c r="BK58" s="662"/>
      <c r="BL58" s="649"/>
      <c r="BM58" s="650"/>
      <c r="BN58" s="650"/>
      <c r="BO58" s="651"/>
      <c r="BP58" s="652"/>
      <c r="BQ58" s="653"/>
      <c r="BR58" s="654"/>
      <c r="BS58" s="653"/>
      <c r="BT58" s="172" t="s">
        <v>171</v>
      </c>
      <c r="BU58" s="654"/>
      <c r="BV58" s="653"/>
      <c r="BW58" s="654"/>
      <c r="BX58" s="655"/>
      <c r="BY58" s="34"/>
      <c r="BZ58" s="38" t="str">
        <f t="shared" si="8"/>
        <v>-</v>
      </c>
      <c r="CA58" s="38" t="str">
        <f t="shared" si="6"/>
        <v>-</v>
      </c>
      <c r="CB58" s="38" t="str">
        <f t="shared" si="7"/>
        <v>-</v>
      </c>
    </row>
    <row r="59" spans="1:80" ht="24" customHeight="1" thickBot="1">
      <c r="B59" s="656"/>
      <c r="C59" s="657"/>
      <c r="D59" s="657"/>
      <c r="E59" s="657"/>
      <c r="F59" s="658"/>
      <c r="G59" s="171"/>
      <c r="H59" s="659"/>
      <c r="I59" s="660"/>
      <c r="J59" s="661"/>
      <c r="K59" s="660"/>
      <c r="L59" s="661"/>
      <c r="M59" s="662"/>
      <c r="N59" s="649"/>
      <c r="O59" s="650"/>
      <c r="P59" s="650"/>
      <c r="Q59" s="651"/>
      <c r="R59" s="652"/>
      <c r="S59" s="653"/>
      <c r="T59" s="654"/>
      <c r="U59" s="653"/>
      <c r="V59" s="226" t="s">
        <v>171</v>
      </c>
      <c r="W59" s="654"/>
      <c r="X59" s="653"/>
      <c r="Y59" s="654"/>
      <c r="Z59" s="655"/>
      <c r="AA59" s="656"/>
      <c r="AB59" s="657"/>
      <c r="AC59" s="657"/>
      <c r="AD59" s="657"/>
      <c r="AE59" s="658"/>
      <c r="AF59" s="171"/>
      <c r="AG59" s="659"/>
      <c r="AH59" s="660"/>
      <c r="AI59" s="661"/>
      <c r="AJ59" s="660"/>
      <c r="AK59" s="661"/>
      <c r="AL59" s="662"/>
      <c r="AM59" s="649"/>
      <c r="AN59" s="650"/>
      <c r="AO59" s="650"/>
      <c r="AP59" s="651"/>
      <c r="AQ59" s="652"/>
      <c r="AR59" s="653"/>
      <c r="AS59" s="654"/>
      <c r="AT59" s="653"/>
      <c r="AU59" s="172" t="s">
        <v>171</v>
      </c>
      <c r="AV59" s="654"/>
      <c r="AW59" s="653"/>
      <c r="AX59" s="654"/>
      <c r="AY59" s="655"/>
      <c r="AZ59" s="656"/>
      <c r="BA59" s="657"/>
      <c r="BB59" s="657"/>
      <c r="BC59" s="657"/>
      <c r="BD59" s="658"/>
      <c r="BE59" s="171"/>
      <c r="BF59" s="659"/>
      <c r="BG59" s="660"/>
      <c r="BH59" s="661"/>
      <c r="BI59" s="660"/>
      <c r="BJ59" s="661"/>
      <c r="BK59" s="662"/>
      <c r="BL59" s="649"/>
      <c r="BM59" s="650"/>
      <c r="BN59" s="650"/>
      <c r="BO59" s="651"/>
      <c r="BP59" s="652"/>
      <c r="BQ59" s="653"/>
      <c r="BR59" s="654"/>
      <c r="BS59" s="653"/>
      <c r="BT59" s="172" t="s">
        <v>171</v>
      </c>
      <c r="BU59" s="654"/>
      <c r="BV59" s="653"/>
      <c r="BW59" s="654"/>
      <c r="BX59" s="655"/>
      <c r="BY59" s="34"/>
      <c r="BZ59" s="38" t="str">
        <f t="shared" si="8"/>
        <v>-</v>
      </c>
      <c r="CA59" s="38" t="str">
        <f t="shared" si="6"/>
        <v>-</v>
      </c>
      <c r="CB59" s="38" t="str">
        <f t="shared" si="7"/>
        <v>-</v>
      </c>
    </row>
    <row r="60" spans="1:80" ht="24" customHeight="1" thickBot="1">
      <c r="B60" s="663"/>
      <c r="C60" s="664"/>
      <c r="D60" s="664"/>
      <c r="E60" s="664"/>
      <c r="F60" s="665"/>
      <c r="G60" s="174"/>
      <c r="H60" s="666"/>
      <c r="I60" s="667"/>
      <c r="J60" s="668"/>
      <c r="K60" s="667"/>
      <c r="L60" s="668"/>
      <c r="M60" s="669"/>
      <c r="N60" s="710"/>
      <c r="O60" s="711"/>
      <c r="P60" s="711"/>
      <c r="Q60" s="712"/>
      <c r="R60" s="713"/>
      <c r="S60" s="714"/>
      <c r="T60" s="715"/>
      <c r="U60" s="714"/>
      <c r="V60" s="224" t="s">
        <v>171</v>
      </c>
      <c r="W60" s="715"/>
      <c r="X60" s="714"/>
      <c r="Y60" s="715"/>
      <c r="Z60" s="716"/>
      <c r="AA60" s="663"/>
      <c r="AB60" s="664"/>
      <c r="AC60" s="664"/>
      <c r="AD60" s="664"/>
      <c r="AE60" s="665"/>
      <c r="AF60" s="174"/>
      <c r="AG60" s="666"/>
      <c r="AH60" s="667"/>
      <c r="AI60" s="668"/>
      <c r="AJ60" s="667"/>
      <c r="AK60" s="668"/>
      <c r="AL60" s="669"/>
      <c r="AM60" s="710"/>
      <c r="AN60" s="711"/>
      <c r="AO60" s="711"/>
      <c r="AP60" s="712"/>
      <c r="AQ60" s="713"/>
      <c r="AR60" s="714"/>
      <c r="AS60" s="715"/>
      <c r="AT60" s="714"/>
      <c r="AU60" s="175" t="s">
        <v>171</v>
      </c>
      <c r="AV60" s="715"/>
      <c r="AW60" s="714"/>
      <c r="AX60" s="715"/>
      <c r="AY60" s="716"/>
      <c r="AZ60" s="663"/>
      <c r="BA60" s="664"/>
      <c r="BB60" s="664"/>
      <c r="BC60" s="664"/>
      <c r="BD60" s="665"/>
      <c r="BE60" s="174"/>
      <c r="BF60" s="666"/>
      <c r="BG60" s="667"/>
      <c r="BH60" s="668"/>
      <c r="BI60" s="667"/>
      <c r="BJ60" s="668"/>
      <c r="BK60" s="669"/>
      <c r="BL60" s="710"/>
      <c r="BM60" s="711"/>
      <c r="BN60" s="711"/>
      <c r="BO60" s="712"/>
      <c r="BP60" s="713"/>
      <c r="BQ60" s="714"/>
      <c r="BR60" s="715"/>
      <c r="BS60" s="714"/>
      <c r="BT60" s="175" t="s">
        <v>171</v>
      </c>
      <c r="BU60" s="715"/>
      <c r="BV60" s="714"/>
      <c r="BW60" s="715"/>
      <c r="BX60" s="716"/>
      <c r="BY60" s="34"/>
      <c r="BZ60" s="38" t="str">
        <f t="shared" si="8"/>
        <v>-</v>
      </c>
      <c r="CA60" s="38" t="str">
        <f t="shared" si="6"/>
        <v>-</v>
      </c>
      <c r="CB60" s="38" t="str">
        <f t="shared" si="7"/>
        <v>-</v>
      </c>
    </row>
    <row r="61" spans="1:80" s="33" customFormat="1" ht="24" customHeight="1" thickBot="1">
      <c r="A61" s="154"/>
      <c r="B61" s="770" t="s">
        <v>329</v>
      </c>
      <c r="C61" s="770"/>
      <c r="D61" s="770"/>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0"/>
      <c r="AN61" s="770"/>
      <c r="AO61" s="770"/>
      <c r="AP61" s="770"/>
      <c r="AQ61" s="770"/>
      <c r="AR61" s="770"/>
      <c r="AS61" s="770"/>
      <c r="AT61" s="770"/>
      <c r="AU61" s="770"/>
      <c r="AV61" s="770"/>
      <c r="AW61" s="770"/>
      <c r="AX61" s="770"/>
      <c r="AY61" s="770"/>
      <c r="AZ61" s="770"/>
      <c r="BA61" s="770"/>
      <c r="BB61" s="770"/>
      <c r="BC61" s="770"/>
      <c r="BD61" s="770"/>
      <c r="BE61" s="770"/>
      <c r="BF61" s="770"/>
      <c r="BG61" s="770"/>
      <c r="BH61" s="770"/>
      <c r="BI61" s="770"/>
      <c r="BJ61" s="770"/>
      <c r="BK61" s="770"/>
      <c r="BL61" s="770"/>
      <c r="BM61" s="770"/>
      <c r="BN61" s="770"/>
      <c r="BO61" s="771"/>
      <c r="BP61" s="771"/>
      <c r="BQ61" s="771"/>
      <c r="BR61" s="771"/>
      <c r="BS61" s="771"/>
      <c r="BT61" s="771"/>
      <c r="BU61" s="771"/>
      <c r="BV61" s="771"/>
      <c r="BW61" s="771"/>
      <c r="BX61" s="771"/>
      <c r="BY61" s="31"/>
      <c r="BZ61" s="32"/>
      <c r="CA61" s="32"/>
      <c r="CB61" s="32"/>
    </row>
    <row r="62" spans="1:80" s="33" customFormat="1" ht="24" customHeight="1" thickBot="1">
      <c r="A62" s="154"/>
      <c r="B62" s="763" t="s">
        <v>42</v>
      </c>
      <c r="C62" s="764"/>
      <c r="D62" s="764"/>
      <c r="E62" s="764"/>
      <c r="F62" s="764"/>
      <c r="G62" s="764"/>
      <c r="H62" s="764"/>
      <c r="I62" s="764"/>
      <c r="J62" s="764"/>
      <c r="K62" s="764"/>
      <c r="L62" s="765">
        <f>$L$2</f>
        <v>0</v>
      </c>
      <c r="M62" s="766"/>
      <c r="N62" s="766"/>
      <c r="O62" s="766"/>
      <c r="P62" s="766"/>
      <c r="Q62" s="766"/>
      <c r="R62" s="766"/>
      <c r="S62" s="766"/>
      <c r="T62" s="766"/>
      <c r="U62" s="766"/>
      <c r="V62" s="155"/>
      <c r="W62" s="156"/>
      <c r="X62" s="156"/>
      <c r="Y62" s="767" t="s">
        <v>163</v>
      </c>
      <c r="Z62" s="759"/>
      <c r="AA62" s="759"/>
      <c r="AB62" s="759"/>
      <c r="AC62" s="759"/>
      <c r="AD62" s="759"/>
      <c r="AE62" s="759"/>
      <c r="AF62" s="759"/>
      <c r="AG62" s="760"/>
      <c r="AH62" s="755">
        <f>$AH$2</f>
        <v>0</v>
      </c>
      <c r="AI62" s="756"/>
      <c r="AJ62" s="756"/>
      <c r="AK62" s="756"/>
      <c r="AL62" s="756"/>
      <c r="AM62" s="756"/>
      <c r="AN62" s="756"/>
      <c r="AO62" s="756"/>
      <c r="AP62" s="757"/>
      <c r="AQ62" s="768" t="s">
        <v>164</v>
      </c>
      <c r="AR62" s="759"/>
      <c r="AS62" s="759"/>
      <c r="AT62" s="759"/>
      <c r="AU62" s="759"/>
      <c r="AV62" s="759"/>
      <c r="AW62" s="759"/>
      <c r="AX62" s="759"/>
      <c r="AY62" s="760"/>
      <c r="AZ62" s="758">
        <f>$AZ$2</f>
        <v>0</v>
      </c>
      <c r="BA62" s="759"/>
      <c r="BB62" s="759"/>
      <c r="BC62" s="759"/>
      <c r="BD62" s="759"/>
      <c r="BE62" s="759"/>
      <c r="BF62" s="759"/>
      <c r="BG62" s="759"/>
      <c r="BH62" s="760"/>
      <c r="BI62" s="769"/>
      <c r="BJ62" s="762"/>
      <c r="BK62" s="762"/>
      <c r="BL62" s="762"/>
      <c r="BM62" s="762"/>
      <c r="BN62" s="762"/>
      <c r="BO62" s="762"/>
      <c r="BP62" s="762"/>
      <c r="BQ62" s="761"/>
      <c r="BR62" s="762"/>
      <c r="BS62" s="762"/>
      <c r="BT62" s="762"/>
      <c r="BU62" s="762"/>
      <c r="BV62" s="762"/>
      <c r="BW62" s="762"/>
      <c r="BX62" s="762"/>
      <c r="BY62" s="31"/>
      <c r="BZ62" s="32" t="e">
        <f>COUNTIF(#REF!,"〇")</f>
        <v>#REF!</v>
      </c>
      <c r="CA62" s="32"/>
      <c r="CB62" s="32"/>
    </row>
    <row r="63" spans="1:80" ht="24" customHeight="1" thickBot="1">
      <c r="B63" s="223"/>
      <c r="C63" s="746" t="s">
        <v>181</v>
      </c>
      <c r="D63" s="746"/>
      <c r="E63" s="746"/>
      <c r="F63" s="746"/>
      <c r="G63" s="746"/>
      <c r="H63" s="746"/>
      <c r="I63" s="746"/>
      <c r="J63" s="746"/>
      <c r="K63" s="746"/>
      <c r="L63" s="746"/>
      <c r="M63" s="746"/>
      <c r="N63" s="746"/>
      <c r="O63" s="746"/>
      <c r="P63" s="746"/>
      <c r="Q63" s="746"/>
      <c r="R63" s="746"/>
      <c r="S63" s="746"/>
      <c r="T63" s="746"/>
      <c r="U63" s="746"/>
      <c r="V63" s="746"/>
      <c r="W63" s="746"/>
      <c r="X63" s="746"/>
      <c r="Y63" s="157"/>
      <c r="Z63" s="157"/>
      <c r="AA63" s="158" t="s">
        <v>315</v>
      </c>
      <c r="AB63" s="157"/>
      <c r="AC63" s="157"/>
      <c r="AD63" s="157"/>
      <c r="AE63" s="157"/>
      <c r="AF63" s="157"/>
      <c r="AG63" s="157"/>
      <c r="AH63" s="157"/>
      <c r="AI63" s="157"/>
      <c r="AJ63" s="157"/>
      <c r="AK63" s="157"/>
      <c r="AL63" s="157"/>
      <c r="AM63" s="157"/>
      <c r="AN63" s="159"/>
      <c r="AO63" s="159"/>
      <c r="AP63" s="157"/>
      <c r="AQ63" s="157"/>
      <c r="AR63" s="157"/>
      <c r="AS63" s="157"/>
      <c r="AT63" s="157"/>
      <c r="AU63" s="157"/>
      <c r="AV63" s="157"/>
      <c r="AW63" s="157"/>
      <c r="AX63" s="157"/>
      <c r="AY63" s="157"/>
      <c r="AZ63" s="160"/>
      <c r="BA63" s="160"/>
      <c r="BB63" s="160"/>
      <c r="BC63" s="160"/>
      <c r="BD63" s="160"/>
      <c r="BE63" s="160"/>
      <c r="BF63" s="160"/>
      <c r="BG63" s="160"/>
      <c r="BH63" s="160"/>
      <c r="BI63" s="160"/>
      <c r="BJ63" s="160"/>
      <c r="BK63" s="160"/>
      <c r="BL63" s="160"/>
      <c r="BM63" s="161"/>
      <c r="BN63" s="161"/>
      <c r="BO63" s="161"/>
      <c r="BP63" s="161"/>
      <c r="BQ63" s="161"/>
      <c r="BR63" s="161"/>
      <c r="BS63" s="161"/>
      <c r="BT63" s="161"/>
      <c r="BU63" s="161"/>
      <c r="BV63" s="161"/>
      <c r="BW63" s="161"/>
      <c r="BX63" s="161"/>
      <c r="BZ63" s="32"/>
      <c r="CA63" s="32"/>
      <c r="CB63" s="32"/>
    </row>
    <row r="64" spans="1:80" ht="24" customHeight="1">
      <c r="B64" s="747">
        <v>4</v>
      </c>
      <c r="C64" s="748"/>
      <c r="D64" s="749" t="s">
        <v>136</v>
      </c>
      <c r="E64" s="750"/>
      <c r="F64" s="750"/>
      <c r="G64" s="750"/>
      <c r="H64" s="750"/>
      <c r="I64" s="750"/>
      <c r="J64" s="751"/>
      <c r="K64" s="752"/>
      <c r="L64" s="753"/>
      <c r="M64" s="753"/>
      <c r="N64" s="753"/>
      <c r="O64" s="753"/>
      <c r="P64" s="753"/>
      <c r="Q64" s="753"/>
      <c r="R64" s="753"/>
      <c r="S64" s="753"/>
      <c r="T64" s="753"/>
      <c r="U64" s="753"/>
      <c r="V64" s="753"/>
      <c r="W64" s="753"/>
      <c r="X64" s="753"/>
      <c r="Y64" s="753"/>
      <c r="Z64" s="754"/>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34"/>
      <c r="BZ64" s="35"/>
      <c r="CA64" s="32"/>
      <c r="CB64" s="32"/>
    </row>
    <row r="65" spans="1:80" ht="24" customHeight="1">
      <c r="B65" s="686"/>
      <c r="C65" s="685"/>
      <c r="D65" s="728" t="s">
        <v>137</v>
      </c>
      <c r="E65" s="729"/>
      <c r="F65" s="729"/>
      <c r="G65" s="729"/>
      <c r="H65" s="729"/>
      <c r="I65" s="729"/>
      <c r="J65" s="730"/>
      <c r="K65" s="731"/>
      <c r="L65" s="732"/>
      <c r="M65" s="732"/>
      <c r="N65" s="732"/>
      <c r="O65" s="732"/>
      <c r="P65" s="732"/>
      <c r="Q65" s="732"/>
      <c r="R65" s="732"/>
      <c r="S65" s="732"/>
      <c r="T65" s="732"/>
      <c r="U65" s="732"/>
      <c r="V65" s="732"/>
      <c r="W65" s="732"/>
      <c r="X65" s="732"/>
      <c r="Y65" s="732"/>
      <c r="Z65" s="733"/>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34"/>
      <c r="CA65" s="37"/>
      <c r="CB65" s="32"/>
    </row>
    <row r="66" spans="1:80" ht="24" customHeight="1">
      <c r="B66" s="686"/>
      <c r="C66" s="685"/>
      <c r="D66" s="728" t="s">
        <v>138</v>
      </c>
      <c r="E66" s="729"/>
      <c r="F66" s="729"/>
      <c r="G66" s="729"/>
      <c r="H66" s="729"/>
      <c r="I66" s="729"/>
      <c r="J66" s="730"/>
      <c r="K66" s="734"/>
      <c r="L66" s="735"/>
      <c r="M66" s="735"/>
      <c r="N66" s="735"/>
      <c r="O66" s="735"/>
      <c r="P66" s="735"/>
      <c r="Q66" s="735"/>
      <c r="R66" s="735"/>
      <c r="S66" s="735"/>
      <c r="T66" s="735"/>
      <c r="U66" s="735"/>
      <c r="V66" s="735"/>
      <c r="W66" s="735"/>
      <c r="X66" s="735"/>
      <c r="Y66" s="735"/>
      <c r="Z66" s="736"/>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34"/>
      <c r="BZ66" s="37"/>
      <c r="CA66" s="37"/>
      <c r="CB66" s="32"/>
    </row>
    <row r="67" spans="1:80" ht="24" customHeight="1">
      <c r="B67" s="686"/>
      <c r="C67" s="685"/>
      <c r="D67" s="728" t="s">
        <v>143</v>
      </c>
      <c r="E67" s="729"/>
      <c r="F67" s="729"/>
      <c r="G67" s="729"/>
      <c r="H67" s="729"/>
      <c r="I67" s="729"/>
      <c r="J67" s="730"/>
      <c r="K67" s="737">
        <f>$K$7</f>
        <v>5000</v>
      </c>
      <c r="L67" s="738"/>
      <c r="M67" s="738"/>
      <c r="N67" s="738"/>
      <c r="O67" s="738"/>
      <c r="P67" s="738"/>
      <c r="Q67" s="738"/>
      <c r="R67" s="738"/>
      <c r="S67" s="738"/>
      <c r="T67" s="738"/>
      <c r="U67" s="738"/>
      <c r="V67" s="738"/>
      <c r="W67" s="738"/>
      <c r="X67" s="738"/>
      <c r="Y67" s="738"/>
      <c r="Z67" s="739"/>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34"/>
      <c r="BZ67" s="37"/>
      <c r="CA67" s="37"/>
      <c r="CB67" s="32"/>
    </row>
    <row r="68" spans="1:80" ht="24" customHeight="1">
      <c r="B68" s="686"/>
      <c r="C68" s="685"/>
      <c r="D68" s="728" t="s">
        <v>139</v>
      </c>
      <c r="E68" s="729"/>
      <c r="F68" s="729"/>
      <c r="G68" s="729"/>
      <c r="H68" s="729"/>
      <c r="I68" s="729"/>
      <c r="J68" s="730"/>
      <c r="K68" s="740"/>
      <c r="L68" s="741"/>
      <c r="M68" s="741"/>
      <c r="N68" s="741"/>
      <c r="O68" s="741"/>
      <c r="P68" s="741"/>
      <c r="Q68" s="741"/>
      <c r="R68" s="741"/>
      <c r="S68" s="741"/>
      <c r="T68" s="741"/>
      <c r="U68" s="741"/>
      <c r="V68" s="741"/>
      <c r="W68" s="741"/>
      <c r="X68" s="741"/>
      <c r="Y68" s="741"/>
      <c r="Z68" s="742"/>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34"/>
      <c r="BZ68" s="37"/>
      <c r="CA68" s="37"/>
      <c r="CB68" s="32"/>
    </row>
    <row r="69" spans="1:80" ht="24" customHeight="1">
      <c r="B69" s="686"/>
      <c r="C69" s="685"/>
      <c r="D69" s="728" t="s">
        <v>142</v>
      </c>
      <c r="E69" s="729"/>
      <c r="F69" s="729"/>
      <c r="G69" s="729"/>
      <c r="H69" s="729"/>
      <c r="I69" s="729"/>
      <c r="J69" s="730"/>
      <c r="K69" s="743" t="str">
        <f>IF(K68="","",IF(ROUND(K68,0)=0,"1",ROUND(K68,0)))</f>
        <v/>
      </c>
      <c r="L69" s="744"/>
      <c r="M69" s="744"/>
      <c r="N69" s="744"/>
      <c r="O69" s="744"/>
      <c r="P69" s="744"/>
      <c r="Q69" s="744"/>
      <c r="R69" s="744"/>
      <c r="S69" s="744"/>
      <c r="T69" s="744"/>
      <c r="U69" s="744"/>
      <c r="V69" s="744"/>
      <c r="W69" s="744"/>
      <c r="X69" s="744"/>
      <c r="Y69" s="744"/>
      <c r="Z69" s="745"/>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34"/>
      <c r="BZ69" s="37"/>
      <c r="CA69" s="37"/>
      <c r="CB69" s="32"/>
    </row>
    <row r="70" spans="1:80" ht="24" customHeight="1" thickBot="1">
      <c r="B70" s="686"/>
      <c r="C70" s="685"/>
      <c r="D70" s="728" t="s">
        <v>144</v>
      </c>
      <c r="E70" s="729"/>
      <c r="F70" s="729"/>
      <c r="G70" s="729"/>
      <c r="H70" s="729"/>
      <c r="I70" s="729"/>
      <c r="J70" s="730"/>
      <c r="K70" s="717">
        <f>BZ71</f>
        <v>0</v>
      </c>
      <c r="L70" s="718"/>
      <c r="M70" s="718"/>
      <c r="N70" s="718"/>
      <c r="O70" s="718"/>
      <c r="P70" s="718"/>
      <c r="Q70" s="718"/>
      <c r="R70" s="718"/>
      <c r="S70" s="718"/>
      <c r="T70" s="718"/>
      <c r="U70" s="718"/>
      <c r="V70" s="718"/>
      <c r="W70" s="718"/>
      <c r="X70" s="718"/>
      <c r="Y70" s="718"/>
      <c r="Z70" s="719"/>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c r="BV70" s="167"/>
      <c r="BW70" s="167"/>
      <c r="BX70" s="167"/>
      <c r="BY70" s="34"/>
      <c r="BZ70" s="37"/>
      <c r="CA70" s="37"/>
      <c r="CB70" s="32"/>
    </row>
    <row r="71" spans="1:80" ht="24" customHeight="1" thickBot="1">
      <c r="B71" s="690" t="s">
        <v>165</v>
      </c>
      <c r="C71" s="691"/>
      <c r="D71" s="691"/>
      <c r="E71" s="691"/>
      <c r="F71" s="692"/>
      <c r="G71" s="168" t="s">
        <v>313</v>
      </c>
      <c r="H71" s="720" t="s">
        <v>166</v>
      </c>
      <c r="I71" s="721"/>
      <c r="J71" s="721"/>
      <c r="K71" s="721"/>
      <c r="L71" s="721"/>
      <c r="M71" s="721"/>
      <c r="N71" s="693" t="s">
        <v>167</v>
      </c>
      <c r="O71" s="694"/>
      <c r="P71" s="694"/>
      <c r="Q71" s="695"/>
      <c r="R71" s="722" t="s">
        <v>168</v>
      </c>
      <c r="S71" s="723"/>
      <c r="T71" s="723"/>
      <c r="U71" s="723"/>
      <c r="V71" s="723"/>
      <c r="W71" s="723"/>
      <c r="X71" s="723"/>
      <c r="Y71" s="723"/>
      <c r="Z71" s="724"/>
      <c r="AA71" s="690" t="s">
        <v>165</v>
      </c>
      <c r="AB71" s="691"/>
      <c r="AC71" s="691"/>
      <c r="AD71" s="691"/>
      <c r="AE71" s="692"/>
      <c r="AF71" s="168" t="s">
        <v>313</v>
      </c>
      <c r="AG71" s="720" t="s">
        <v>166</v>
      </c>
      <c r="AH71" s="721"/>
      <c r="AI71" s="721"/>
      <c r="AJ71" s="721"/>
      <c r="AK71" s="721"/>
      <c r="AL71" s="721"/>
      <c r="AM71" s="693" t="s">
        <v>167</v>
      </c>
      <c r="AN71" s="694"/>
      <c r="AO71" s="694"/>
      <c r="AP71" s="695"/>
      <c r="AQ71" s="722" t="s">
        <v>168</v>
      </c>
      <c r="AR71" s="723"/>
      <c r="AS71" s="723"/>
      <c r="AT71" s="723"/>
      <c r="AU71" s="723"/>
      <c r="AV71" s="723"/>
      <c r="AW71" s="723"/>
      <c r="AX71" s="723"/>
      <c r="AY71" s="724"/>
      <c r="AZ71" s="690" t="s">
        <v>165</v>
      </c>
      <c r="BA71" s="691"/>
      <c r="BB71" s="691"/>
      <c r="BC71" s="691"/>
      <c r="BD71" s="692"/>
      <c r="BE71" s="168" t="s">
        <v>313</v>
      </c>
      <c r="BF71" s="720" t="s">
        <v>166</v>
      </c>
      <c r="BG71" s="721"/>
      <c r="BH71" s="721"/>
      <c r="BI71" s="721"/>
      <c r="BJ71" s="721"/>
      <c r="BK71" s="721"/>
      <c r="BL71" s="693" t="s">
        <v>167</v>
      </c>
      <c r="BM71" s="694"/>
      <c r="BN71" s="694"/>
      <c r="BO71" s="695"/>
      <c r="BP71" s="722" t="s">
        <v>168</v>
      </c>
      <c r="BQ71" s="723"/>
      <c r="BR71" s="723"/>
      <c r="BS71" s="723"/>
      <c r="BT71" s="723"/>
      <c r="BU71" s="723"/>
      <c r="BV71" s="723"/>
      <c r="BW71" s="723"/>
      <c r="BX71" s="724"/>
      <c r="BY71" s="34"/>
      <c r="BZ71" s="32">
        <f>COUNTIF(BZ72:CB82,"〇")</f>
        <v>0</v>
      </c>
      <c r="CA71" s="32"/>
      <c r="CB71" s="32"/>
    </row>
    <row r="72" spans="1:80" s="43" customFormat="1" ht="24" customHeight="1" thickTop="1" thickBot="1">
      <c r="A72" s="176"/>
      <c r="B72" s="696" t="s">
        <v>169</v>
      </c>
      <c r="C72" s="697"/>
      <c r="D72" s="697"/>
      <c r="E72" s="697"/>
      <c r="F72" s="698"/>
      <c r="G72" s="169" t="s">
        <v>314</v>
      </c>
      <c r="H72" s="699">
        <v>5</v>
      </c>
      <c r="I72" s="700"/>
      <c r="J72" s="701">
        <v>0</v>
      </c>
      <c r="K72" s="700"/>
      <c r="L72" s="701">
        <v>0</v>
      </c>
      <c r="M72" s="702"/>
      <c r="N72" s="703" t="s">
        <v>170</v>
      </c>
      <c r="O72" s="704"/>
      <c r="P72" s="704"/>
      <c r="Q72" s="705"/>
      <c r="R72" s="706"/>
      <c r="S72" s="707"/>
      <c r="T72" s="708">
        <v>1</v>
      </c>
      <c r="U72" s="707"/>
      <c r="V72" s="222" t="s">
        <v>171</v>
      </c>
      <c r="W72" s="708">
        <v>2</v>
      </c>
      <c r="X72" s="707"/>
      <c r="Y72" s="708">
        <v>3</v>
      </c>
      <c r="Z72" s="709"/>
      <c r="AA72" s="656"/>
      <c r="AB72" s="657"/>
      <c r="AC72" s="657"/>
      <c r="AD72" s="657"/>
      <c r="AE72" s="658"/>
      <c r="AF72" s="171"/>
      <c r="AG72" s="659"/>
      <c r="AH72" s="660"/>
      <c r="AI72" s="661"/>
      <c r="AJ72" s="660"/>
      <c r="AK72" s="661"/>
      <c r="AL72" s="662"/>
      <c r="AM72" s="649"/>
      <c r="AN72" s="650"/>
      <c r="AO72" s="650"/>
      <c r="AP72" s="651"/>
      <c r="AQ72" s="652"/>
      <c r="AR72" s="653"/>
      <c r="AS72" s="654"/>
      <c r="AT72" s="653"/>
      <c r="AU72" s="172" t="s">
        <v>171</v>
      </c>
      <c r="AV72" s="654"/>
      <c r="AW72" s="653"/>
      <c r="AX72" s="654"/>
      <c r="AY72" s="655"/>
      <c r="AZ72" s="656"/>
      <c r="BA72" s="657"/>
      <c r="BB72" s="657"/>
      <c r="BC72" s="657"/>
      <c r="BD72" s="658"/>
      <c r="BE72" s="171"/>
      <c r="BF72" s="675"/>
      <c r="BG72" s="676"/>
      <c r="BH72" s="677"/>
      <c r="BI72" s="676"/>
      <c r="BJ72" s="677"/>
      <c r="BK72" s="678"/>
      <c r="BL72" s="679"/>
      <c r="BM72" s="680"/>
      <c r="BN72" s="680"/>
      <c r="BO72" s="681"/>
      <c r="BP72" s="682"/>
      <c r="BQ72" s="683"/>
      <c r="BR72" s="670"/>
      <c r="BS72" s="683"/>
      <c r="BT72" s="170" t="s">
        <v>171</v>
      </c>
      <c r="BU72" s="670"/>
      <c r="BV72" s="683"/>
      <c r="BW72" s="670"/>
      <c r="BX72" s="671"/>
      <c r="BY72" s="40"/>
      <c r="BZ72" s="41"/>
      <c r="CA72" s="42" t="str">
        <f>IF(COUNTA(AA72,AX72,AM72)=3,"〇","-")</f>
        <v>-</v>
      </c>
      <c r="CB72" s="42" t="str">
        <f>IF(COUNTA(AZ72,BW72,BL72)=3,"〇","-")</f>
        <v>-</v>
      </c>
    </row>
    <row r="73" spans="1:80" ht="24" customHeight="1" thickBot="1">
      <c r="B73" s="656"/>
      <c r="C73" s="657"/>
      <c r="D73" s="657"/>
      <c r="E73" s="657"/>
      <c r="F73" s="658"/>
      <c r="G73" s="171"/>
      <c r="H73" s="659"/>
      <c r="I73" s="660"/>
      <c r="J73" s="661"/>
      <c r="K73" s="660"/>
      <c r="L73" s="661"/>
      <c r="M73" s="662"/>
      <c r="N73" s="649"/>
      <c r="O73" s="650"/>
      <c r="P73" s="650"/>
      <c r="Q73" s="651"/>
      <c r="R73" s="652"/>
      <c r="S73" s="653"/>
      <c r="T73" s="654"/>
      <c r="U73" s="653"/>
      <c r="V73" s="226" t="s">
        <v>171</v>
      </c>
      <c r="W73" s="654"/>
      <c r="X73" s="653"/>
      <c r="Y73" s="654"/>
      <c r="Z73" s="655"/>
      <c r="AA73" s="656"/>
      <c r="AB73" s="657"/>
      <c r="AC73" s="657"/>
      <c r="AD73" s="657"/>
      <c r="AE73" s="658"/>
      <c r="AF73" s="171"/>
      <c r="AG73" s="659"/>
      <c r="AH73" s="660"/>
      <c r="AI73" s="661"/>
      <c r="AJ73" s="660"/>
      <c r="AK73" s="661"/>
      <c r="AL73" s="662"/>
      <c r="AM73" s="649"/>
      <c r="AN73" s="650"/>
      <c r="AO73" s="650"/>
      <c r="AP73" s="651"/>
      <c r="AQ73" s="652"/>
      <c r="AR73" s="653"/>
      <c r="AS73" s="654"/>
      <c r="AT73" s="653"/>
      <c r="AU73" s="172" t="s">
        <v>171</v>
      </c>
      <c r="AV73" s="654"/>
      <c r="AW73" s="653"/>
      <c r="AX73" s="654"/>
      <c r="AY73" s="655"/>
      <c r="AZ73" s="656"/>
      <c r="BA73" s="657"/>
      <c r="BB73" s="657"/>
      <c r="BC73" s="657"/>
      <c r="BD73" s="658"/>
      <c r="BE73" s="171"/>
      <c r="BF73" s="659"/>
      <c r="BG73" s="660"/>
      <c r="BH73" s="661"/>
      <c r="BI73" s="660"/>
      <c r="BJ73" s="661"/>
      <c r="BK73" s="662"/>
      <c r="BL73" s="649"/>
      <c r="BM73" s="650"/>
      <c r="BN73" s="650"/>
      <c r="BO73" s="651"/>
      <c r="BP73" s="652"/>
      <c r="BQ73" s="653"/>
      <c r="BR73" s="654"/>
      <c r="BS73" s="653"/>
      <c r="BT73" s="172" t="s">
        <v>171</v>
      </c>
      <c r="BU73" s="654"/>
      <c r="BV73" s="653"/>
      <c r="BW73" s="654"/>
      <c r="BX73" s="655"/>
      <c r="BY73" s="34"/>
      <c r="BZ73" s="38" t="str">
        <f>IF(COUNTA(B73,Y73,N73)=3,"〇","-")</f>
        <v>-</v>
      </c>
      <c r="CA73" s="38" t="str">
        <f t="shared" ref="CA73:CA82" si="9">IF(COUNTA(AA73,AX73,AM73)=3,"〇","-")</f>
        <v>-</v>
      </c>
      <c r="CB73" s="38" t="str">
        <f t="shared" ref="CB73:CB82" si="10">IF(COUNTA(AZ73,BW73,BL73)=3,"〇","-")</f>
        <v>-</v>
      </c>
    </row>
    <row r="74" spans="1:80" ht="24" customHeight="1" thickBot="1">
      <c r="B74" s="656"/>
      <c r="C74" s="657"/>
      <c r="D74" s="657"/>
      <c r="E74" s="657"/>
      <c r="F74" s="658"/>
      <c r="G74" s="171"/>
      <c r="H74" s="659"/>
      <c r="I74" s="660"/>
      <c r="J74" s="661"/>
      <c r="K74" s="660"/>
      <c r="L74" s="661"/>
      <c r="M74" s="662"/>
      <c r="N74" s="649"/>
      <c r="O74" s="650"/>
      <c r="P74" s="650"/>
      <c r="Q74" s="651"/>
      <c r="R74" s="652"/>
      <c r="S74" s="653"/>
      <c r="T74" s="654"/>
      <c r="U74" s="653"/>
      <c r="V74" s="226" t="s">
        <v>171</v>
      </c>
      <c r="W74" s="654"/>
      <c r="X74" s="653"/>
      <c r="Y74" s="654"/>
      <c r="Z74" s="655"/>
      <c r="AA74" s="656"/>
      <c r="AB74" s="657"/>
      <c r="AC74" s="657"/>
      <c r="AD74" s="657"/>
      <c r="AE74" s="658"/>
      <c r="AF74" s="171"/>
      <c r="AG74" s="659"/>
      <c r="AH74" s="660"/>
      <c r="AI74" s="661"/>
      <c r="AJ74" s="660"/>
      <c r="AK74" s="661"/>
      <c r="AL74" s="662"/>
      <c r="AM74" s="649"/>
      <c r="AN74" s="650"/>
      <c r="AO74" s="650"/>
      <c r="AP74" s="651"/>
      <c r="AQ74" s="652"/>
      <c r="AR74" s="653"/>
      <c r="AS74" s="654"/>
      <c r="AT74" s="653"/>
      <c r="AU74" s="172" t="s">
        <v>171</v>
      </c>
      <c r="AV74" s="654"/>
      <c r="AW74" s="653"/>
      <c r="AX74" s="654"/>
      <c r="AY74" s="655"/>
      <c r="AZ74" s="656"/>
      <c r="BA74" s="657"/>
      <c r="BB74" s="657"/>
      <c r="BC74" s="657"/>
      <c r="BD74" s="658"/>
      <c r="BE74" s="171"/>
      <c r="BF74" s="659"/>
      <c r="BG74" s="660"/>
      <c r="BH74" s="661"/>
      <c r="BI74" s="660"/>
      <c r="BJ74" s="661"/>
      <c r="BK74" s="662"/>
      <c r="BL74" s="649"/>
      <c r="BM74" s="650"/>
      <c r="BN74" s="650"/>
      <c r="BO74" s="651"/>
      <c r="BP74" s="652"/>
      <c r="BQ74" s="653"/>
      <c r="BR74" s="654"/>
      <c r="BS74" s="653"/>
      <c r="BT74" s="172" t="s">
        <v>171</v>
      </c>
      <c r="BU74" s="654"/>
      <c r="BV74" s="653"/>
      <c r="BW74" s="654"/>
      <c r="BX74" s="655"/>
      <c r="BY74" s="34"/>
      <c r="BZ74" s="38" t="str">
        <f t="shared" ref="BZ74:BZ82" si="11">IF(COUNTA(B74,Y74,N74)=3,"〇","-")</f>
        <v>-</v>
      </c>
      <c r="CA74" s="38" t="str">
        <f t="shared" si="9"/>
        <v>-</v>
      </c>
      <c r="CB74" s="38" t="str">
        <f t="shared" si="10"/>
        <v>-</v>
      </c>
    </row>
    <row r="75" spans="1:80" ht="24" customHeight="1" thickBot="1">
      <c r="B75" s="656"/>
      <c r="C75" s="657"/>
      <c r="D75" s="657"/>
      <c r="E75" s="657"/>
      <c r="F75" s="658"/>
      <c r="G75" s="171"/>
      <c r="H75" s="659"/>
      <c r="I75" s="660"/>
      <c r="J75" s="661"/>
      <c r="K75" s="660"/>
      <c r="L75" s="661"/>
      <c r="M75" s="662"/>
      <c r="N75" s="649"/>
      <c r="O75" s="650"/>
      <c r="P75" s="650"/>
      <c r="Q75" s="651"/>
      <c r="R75" s="652"/>
      <c r="S75" s="653"/>
      <c r="T75" s="654"/>
      <c r="U75" s="653"/>
      <c r="V75" s="226" t="s">
        <v>171</v>
      </c>
      <c r="W75" s="654"/>
      <c r="X75" s="653"/>
      <c r="Y75" s="654"/>
      <c r="Z75" s="655"/>
      <c r="AA75" s="656"/>
      <c r="AB75" s="657"/>
      <c r="AC75" s="657"/>
      <c r="AD75" s="657"/>
      <c r="AE75" s="658"/>
      <c r="AF75" s="171"/>
      <c r="AG75" s="659"/>
      <c r="AH75" s="660"/>
      <c r="AI75" s="661"/>
      <c r="AJ75" s="660"/>
      <c r="AK75" s="661"/>
      <c r="AL75" s="662"/>
      <c r="AM75" s="649"/>
      <c r="AN75" s="650"/>
      <c r="AO75" s="650"/>
      <c r="AP75" s="651"/>
      <c r="AQ75" s="652"/>
      <c r="AR75" s="653"/>
      <c r="AS75" s="654"/>
      <c r="AT75" s="653"/>
      <c r="AU75" s="172" t="s">
        <v>171</v>
      </c>
      <c r="AV75" s="654"/>
      <c r="AW75" s="653"/>
      <c r="AX75" s="654"/>
      <c r="AY75" s="655"/>
      <c r="AZ75" s="656"/>
      <c r="BA75" s="657"/>
      <c r="BB75" s="657"/>
      <c r="BC75" s="657"/>
      <c r="BD75" s="658"/>
      <c r="BE75" s="171"/>
      <c r="BF75" s="659"/>
      <c r="BG75" s="660"/>
      <c r="BH75" s="661"/>
      <c r="BI75" s="660"/>
      <c r="BJ75" s="661"/>
      <c r="BK75" s="662"/>
      <c r="BL75" s="649"/>
      <c r="BM75" s="650"/>
      <c r="BN75" s="650"/>
      <c r="BO75" s="651"/>
      <c r="BP75" s="652"/>
      <c r="BQ75" s="653"/>
      <c r="BR75" s="654"/>
      <c r="BS75" s="653"/>
      <c r="BT75" s="172" t="s">
        <v>171</v>
      </c>
      <c r="BU75" s="654"/>
      <c r="BV75" s="653"/>
      <c r="BW75" s="654"/>
      <c r="BX75" s="655"/>
      <c r="BY75" s="34"/>
      <c r="BZ75" s="38" t="str">
        <f t="shared" si="11"/>
        <v>-</v>
      </c>
      <c r="CA75" s="38" t="str">
        <f t="shared" si="9"/>
        <v>-</v>
      </c>
      <c r="CB75" s="38" t="str">
        <f t="shared" si="10"/>
        <v>-</v>
      </c>
    </row>
    <row r="76" spans="1:80" ht="24" customHeight="1" thickBot="1">
      <c r="B76" s="656"/>
      <c r="C76" s="657"/>
      <c r="D76" s="657"/>
      <c r="E76" s="657"/>
      <c r="F76" s="658"/>
      <c r="G76" s="171"/>
      <c r="H76" s="659"/>
      <c r="I76" s="660"/>
      <c r="J76" s="661"/>
      <c r="K76" s="660"/>
      <c r="L76" s="661"/>
      <c r="M76" s="662"/>
      <c r="N76" s="649"/>
      <c r="O76" s="650"/>
      <c r="P76" s="650"/>
      <c r="Q76" s="651"/>
      <c r="R76" s="652"/>
      <c r="S76" s="653"/>
      <c r="T76" s="654"/>
      <c r="U76" s="653"/>
      <c r="V76" s="226" t="s">
        <v>171</v>
      </c>
      <c r="W76" s="654"/>
      <c r="X76" s="653"/>
      <c r="Y76" s="654"/>
      <c r="Z76" s="655"/>
      <c r="AA76" s="656"/>
      <c r="AB76" s="657"/>
      <c r="AC76" s="657"/>
      <c r="AD76" s="657"/>
      <c r="AE76" s="658"/>
      <c r="AF76" s="171"/>
      <c r="AG76" s="659"/>
      <c r="AH76" s="660"/>
      <c r="AI76" s="661"/>
      <c r="AJ76" s="660"/>
      <c r="AK76" s="661"/>
      <c r="AL76" s="662"/>
      <c r="AM76" s="649"/>
      <c r="AN76" s="650"/>
      <c r="AO76" s="650"/>
      <c r="AP76" s="651"/>
      <c r="AQ76" s="652"/>
      <c r="AR76" s="653"/>
      <c r="AS76" s="654"/>
      <c r="AT76" s="653"/>
      <c r="AU76" s="172" t="s">
        <v>171</v>
      </c>
      <c r="AV76" s="654"/>
      <c r="AW76" s="653"/>
      <c r="AX76" s="654"/>
      <c r="AY76" s="655"/>
      <c r="AZ76" s="656"/>
      <c r="BA76" s="657"/>
      <c r="BB76" s="657"/>
      <c r="BC76" s="657"/>
      <c r="BD76" s="658"/>
      <c r="BE76" s="171"/>
      <c r="BF76" s="659"/>
      <c r="BG76" s="660"/>
      <c r="BH76" s="661"/>
      <c r="BI76" s="660"/>
      <c r="BJ76" s="661"/>
      <c r="BK76" s="662"/>
      <c r="BL76" s="649"/>
      <c r="BM76" s="650"/>
      <c r="BN76" s="650"/>
      <c r="BO76" s="651"/>
      <c r="BP76" s="652"/>
      <c r="BQ76" s="653"/>
      <c r="BR76" s="654"/>
      <c r="BS76" s="653"/>
      <c r="BT76" s="172" t="s">
        <v>171</v>
      </c>
      <c r="BU76" s="654"/>
      <c r="BV76" s="653"/>
      <c r="BW76" s="654"/>
      <c r="BX76" s="655"/>
      <c r="BY76" s="34"/>
      <c r="BZ76" s="38" t="str">
        <f t="shared" si="11"/>
        <v>-</v>
      </c>
      <c r="CA76" s="38" t="str">
        <f t="shared" si="9"/>
        <v>-</v>
      </c>
      <c r="CB76" s="38" t="str">
        <f t="shared" si="10"/>
        <v>-</v>
      </c>
    </row>
    <row r="77" spans="1:80" ht="24" customHeight="1" thickBot="1">
      <c r="B77" s="656"/>
      <c r="C77" s="657"/>
      <c r="D77" s="657"/>
      <c r="E77" s="657"/>
      <c r="F77" s="658"/>
      <c r="G77" s="171"/>
      <c r="H77" s="659"/>
      <c r="I77" s="660"/>
      <c r="J77" s="661"/>
      <c r="K77" s="660"/>
      <c r="L77" s="661"/>
      <c r="M77" s="662"/>
      <c r="N77" s="649"/>
      <c r="O77" s="650"/>
      <c r="P77" s="650"/>
      <c r="Q77" s="651"/>
      <c r="R77" s="652"/>
      <c r="S77" s="653"/>
      <c r="T77" s="654"/>
      <c r="U77" s="653"/>
      <c r="V77" s="226" t="s">
        <v>171</v>
      </c>
      <c r="W77" s="654"/>
      <c r="X77" s="653"/>
      <c r="Y77" s="654"/>
      <c r="Z77" s="655"/>
      <c r="AA77" s="656"/>
      <c r="AB77" s="657"/>
      <c r="AC77" s="657"/>
      <c r="AD77" s="657"/>
      <c r="AE77" s="658"/>
      <c r="AF77" s="171"/>
      <c r="AG77" s="659"/>
      <c r="AH77" s="660"/>
      <c r="AI77" s="661"/>
      <c r="AJ77" s="660"/>
      <c r="AK77" s="661"/>
      <c r="AL77" s="662"/>
      <c r="AM77" s="649"/>
      <c r="AN77" s="650"/>
      <c r="AO77" s="650"/>
      <c r="AP77" s="651"/>
      <c r="AQ77" s="652"/>
      <c r="AR77" s="653"/>
      <c r="AS77" s="654"/>
      <c r="AT77" s="653"/>
      <c r="AU77" s="172" t="s">
        <v>171</v>
      </c>
      <c r="AV77" s="654"/>
      <c r="AW77" s="653"/>
      <c r="AX77" s="654"/>
      <c r="AY77" s="655"/>
      <c r="AZ77" s="656"/>
      <c r="BA77" s="657"/>
      <c r="BB77" s="657"/>
      <c r="BC77" s="657"/>
      <c r="BD77" s="658"/>
      <c r="BE77" s="171"/>
      <c r="BF77" s="659"/>
      <c r="BG77" s="660"/>
      <c r="BH77" s="661"/>
      <c r="BI77" s="660"/>
      <c r="BJ77" s="661"/>
      <c r="BK77" s="662"/>
      <c r="BL77" s="649"/>
      <c r="BM77" s="650"/>
      <c r="BN77" s="650"/>
      <c r="BO77" s="651"/>
      <c r="BP77" s="652"/>
      <c r="BQ77" s="653"/>
      <c r="BR77" s="654"/>
      <c r="BS77" s="653"/>
      <c r="BT77" s="172" t="s">
        <v>171</v>
      </c>
      <c r="BU77" s="654"/>
      <c r="BV77" s="653"/>
      <c r="BW77" s="654"/>
      <c r="BX77" s="655"/>
      <c r="BY77" s="34"/>
      <c r="BZ77" s="38" t="str">
        <f t="shared" si="11"/>
        <v>-</v>
      </c>
      <c r="CA77" s="38" t="str">
        <f t="shared" si="9"/>
        <v>-</v>
      </c>
      <c r="CB77" s="38" t="str">
        <f t="shared" si="10"/>
        <v>-</v>
      </c>
    </row>
    <row r="78" spans="1:80" ht="24" customHeight="1" thickBot="1">
      <c r="B78" s="656"/>
      <c r="C78" s="657"/>
      <c r="D78" s="657"/>
      <c r="E78" s="657"/>
      <c r="F78" s="658"/>
      <c r="G78" s="171"/>
      <c r="H78" s="659"/>
      <c r="I78" s="660"/>
      <c r="J78" s="661"/>
      <c r="K78" s="660"/>
      <c r="L78" s="661"/>
      <c r="M78" s="662"/>
      <c r="N78" s="649"/>
      <c r="O78" s="650"/>
      <c r="P78" s="650"/>
      <c r="Q78" s="651"/>
      <c r="R78" s="652"/>
      <c r="S78" s="653"/>
      <c r="T78" s="654"/>
      <c r="U78" s="653"/>
      <c r="V78" s="226" t="s">
        <v>171</v>
      </c>
      <c r="W78" s="654"/>
      <c r="X78" s="653"/>
      <c r="Y78" s="654"/>
      <c r="Z78" s="655"/>
      <c r="AA78" s="656"/>
      <c r="AB78" s="657"/>
      <c r="AC78" s="657"/>
      <c r="AD78" s="657"/>
      <c r="AE78" s="658"/>
      <c r="AF78" s="171"/>
      <c r="AG78" s="659"/>
      <c r="AH78" s="660"/>
      <c r="AI78" s="661"/>
      <c r="AJ78" s="660"/>
      <c r="AK78" s="661"/>
      <c r="AL78" s="662"/>
      <c r="AM78" s="649"/>
      <c r="AN78" s="650"/>
      <c r="AO78" s="650"/>
      <c r="AP78" s="651"/>
      <c r="AQ78" s="652"/>
      <c r="AR78" s="653"/>
      <c r="AS78" s="654"/>
      <c r="AT78" s="653"/>
      <c r="AU78" s="172" t="s">
        <v>171</v>
      </c>
      <c r="AV78" s="654"/>
      <c r="AW78" s="653"/>
      <c r="AX78" s="654"/>
      <c r="AY78" s="655"/>
      <c r="AZ78" s="656"/>
      <c r="BA78" s="657"/>
      <c r="BB78" s="657"/>
      <c r="BC78" s="657"/>
      <c r="BD78" s="658"/>
      <c r="BE78" s="171"/>
      <c r="BF78" s="659"/>
      <c r="BG78" s="660"/>
      <c r="BH78" s="661"/>
      <c r="BI78" s="660"/>
      <c r="BJ78" s="661"/>
      <c r="BK78" s="662"/>
      <c r="BL78" s="649"/>
      <c r="BM78" s="650"/>
      <c r="BN78" s="650"/>
      <c r="BO78" s="651"/>
      <c r="BP78" s="652"/>
      <c r="BQ78" s="653"/>
      <c r="BR78" s="654"/>
      <c r="BS78" s="653"/>
      <c r="BT78" s="172" t="s">
        <v>171</v>
      </c>
      <c r="BU78" s="654"/>
      <c r="BV78" s="653"/>
      <c r="BW78" s="654"/>
      <c r="BX78" s="655"/>
      <c r="BY78" s="34"/>
      <c r="BZ78" s="38" t="str">
        <f t="shared" si="11"/>
        <v>-</v>
      </c>
      <c r="CA78" s="38" t="str">
        <f t="shared" si="9"/>
        <v>-</v>
      </c>
      <c r="CB78" s="38" t="str">
        <f t="shared" si="10"/>
        <v>-</v>
      </c>
    </row>
    <row r="79" spans="1:80" ht="24" customHeight="1" thickBot="1">
      <c r="B79" s="672"/>
      <c r="C79" s="673"/>
      <c r="D79" s="673"/>
      <c r="E79" s="673"/>
      <c r="F79" s="674"/>
      <c r="G79" s="173"/>
      <c r="H79" s="675"/>
      <c r="I79" s="676"/>
      <c r="J79" s="677"/>
      <c r="K79" s="676"/>
      <c r="L79" s="677"/>
      <c r="M79" s="678"/>
      <c r="N79" s="679"/>
      <c r="O79" s="680"/>
      <c r="P79" s="680"/>
      <c r="Q79" s="681"/>
      <c r="R79" s="682"/>
      <c r="S79" s="683"/>
      <c r="T79" s="670"/>
      <c r="U79" s="683"/>
      <c r="V79" s="222" t="s">
        <v>171</v>
      </c>
      <c r="W79" s="670"/>
      <c r="X79" s="683"/>
      <c r="Y79" s="670"/>
      <c r="Z79" s="671"/>
      <c r="AA79" s="672"/>
      <c r="AB79" s="673"/>
      <c r="AC79" s="673"/>
      <c r="AD79" s="673"/>
      <c r="AE79" s="674"/>
      <c r="AF79" s="173"/>
      <c r="AG79" s="675"/>
      <c r="AH79" s="676"/>
      <c r="AI79" s="677"/>
      <c r="AJ79" s="676"/>
      <c r="AK79" s="677"/>
      <c r="AL79" s="678"/>
      <c r="AM79" s="679"/>
      <c r="AN79" s="680"/>
      <c r="AO79" s="680"/>
      <c r="AP79" s="681"/>
      <c r="AQ79" s="682"/>
      <c r="AR79" s="683"/>
      <c r="AS79" s="670"/>
      <c r="AT79" s="683"/>
      <c r="AU79" s="170" t="s">
        <v>171</v>
      </c>
      <c r="AV79" s="670"/>
      <c r="AW79" s="683"/>
      <c r="AX79" s="670"/>
      <c r="AY79" s="671"/>
      <c r="AZ79" s="672"/>
      <c r="BA79" s="673"/>
      <c r="BB79" s="673"/>
      <c r="BC79" s="673"/>
      <c r="BD79" s="674"/>
      <c r="BE79" s="173"/>
      <c r="BF79" s="675"/>
      <c r="BG79" s="676"/>
      <c r="BH79" s="677"/>
      <c r="BI79" s="676"/>
      <c r="BJ79" s="677"/>
      <c r="BK79" s="678"/>
      <c r="BL79" s="679"/>
      <c r="BM79" s="680"/>
      <c r="BN79" s="680"/>
      <c r="BO79" s="681"/>
      <c r="BP79" s="682"/>
      <c r="BQ79" s="683"/>
      <c r="BR79" s="670"/>
      <c r="BS79" s="683"/>
      <c r="BT79" s="170" t="s">
        <v>171</v>
      </c>
      <c r="BU79" s="670"/>
      <c r="BV79" s="683"/>
      <c r="BW79" s="670"/>
      <c r="BX79" s="671"/>
      <c r="BY79" s="34"/>
      <c r="BZ79" s="38" t="str">
        <f t="shared" si="11"/>
        <v>-</v>
      </c>
      <c r="CA79" s="38" t="str">
        <f t="shared" si="9"/>
        <v>-</v>
      </c>
      <c r="CB79" s="38" t="str">
        <f t="shared" si="10"/>
        <v>-</v>
      </c>
    </row>
    <row r="80" spans="1:80" ht="24" customHeight="1" thickBot="1">
      <c r="B80" s="656"/>
      <c r="C80" s="657"/>
      <c r="D80" s="657"/>
      <c r="E80" s="657"/>
      <c r="F80" s="658"/>
      <c r="G80" s="171"/>
      <c r="H80" s="659"/>
      <c r="I80" s="660"/>
      <c r="J80" s="661"/>
      <c r="K80" s="660"/>
      <c r="L80" s="661"/>
      <c r="M80" s="662"/>
      <c r="N80" s="649"/>
      <c r="O80" s="650"/>
      <c r="P80" s="650"/>
      <c r="Q80" s="651"/>
      <c r="R80" s="652"/>
      <c r="S80" s="653"/>
      <c r="T80" s="654"/>
      <c r="U80" s="653"/>
      <c r="V80" s="226" t="s">
        <v>171</v>
      </c>
      <c r="W80" s="654"/>
      <c r="X80" s="653"/>
      <c r="Y80" s="654"/>
      <c r="Z80" s="655"/>
      <c r="AA80" s="656"/>
      <c r="AB80" s="657"/>
      <c r="AC80" s="657"/>
      <c r="AD80" s="657"/>
      <c r="AE80" s="658"/>
      <c r="AF80" s="171"/>
      <c r="AG80" s="659"/>
      <c r="AH80" s="660"/>
      <c r="AI80" s="661"/>
      <c r="AJ80" s="660"/>
      <c r="AK80" s="661"/>
      <c r="AL80" s="662"/>
      <c r="AM80" s="649"/>
      <c r="AN80" s="650"/>
      <c r="AO80" s="650"/>
      <c r="AP80" s="651"/>
      <c r="AQ80" s="652"/>
      <c r="AR80" s="653"/>
      <c r="AS80" s="654"/>
      <c r="AT80" s="653"/>
      <c r="AU80" s="172" t="s">
        <v>171</v>
      </c>
      <c r="AV80" s="654"/>
      <c r="AW80" s="653"/>
      <c r="AX80" s="654"/>
      <c r="AY80" s="655"/>
      <c r="AZ80" s="656"/>
      <c r="BA80" s="657"/>
      <c r="BB80" s="657"/>
      <c r="BC80" s="657"/>
      <c r="BD80" s="658"/>
      <c r="BE80" s="171"/>
      <c r="BF80" s="659"/>
      <c r="BG80" s="660"/>
      <c r="BH80" s="661"/>
      <c r="BI80" s="660"/>
      <c r="BJ80" s="661"/>
      <c r="BK80" s="662"/>
      <c r="BL80" s="649"/>
      <c r="BM80" s="650"/>
      <c r="BN80" s="650"/>
      <c r="BO80" s="651"/>
      <c r="BP80" s="652"/>
      <c r="BQ80" s="653"/>
      <c r="BR80" s="654"/>
      <c r="BS80" s="653"/>
      <c r="BT80" s="172" t="s">
        <v>171</v>
      </c>
      <c r="BU80" s="654"/>
      <c r="BV80" s="653"/>
      <c r="BW80" s="654"/>
      <c r="BX80" s="655"/>
      <c r="BY80" s="34"/>
      <c r="BZ80" s="38" t="str">
        <f t="shared" si="11"/>
        <v>-</v>
      </c>
      <c r="CA80" s="38" t="str">
        <f t="shared" si="9"/>
        <v>-</v>
      </c>
      <c r="CB80" s="38" t="str">
        <f t="shared" si="10"/>
        <v>-</v>
      </c>
    </row>
    <row r="81" spans="1:80" ht="24" customHeight="1" thickBot="1">
      <c r="B81" s="656"/>
      <c r="C81" s="657"/>
      <c r="D81" s="657"/>
      <c r="E81" s="657"/>
      <c r="F81" s="658"/>
      <c r="G81" s="171"/>
      <c r="H81" s="659"/>
      <c r="I81" s="660"/>
      <c r="J81" s="661"/>
      <c r="K81" s="660"/>
      <c r="L81" s="661"/>
      <c r="M81" s="662"/>
      <c r="N81" s="649"/>
      <c r="O81" s="650"/>
      <c r="P81" s="650"/>
      <c r="Q81" s="651"/>
      <c r="R81" s="652"/>
      <c r="S81" s="653"/>
      <c r="T81" s="654"/>
      <c r="U81" s="653"/>
      <c r="V81" s="226" t="s">
        <v>171</v>
      </c>
      <c r="W81" s="654"/>
      <c r="X81" s="653"/>
      <c r="Y81" s="654"/>
      <c r="Z81" s="655"/>
      <c r="AA81" s="656"/>
      <c r="AB81" s="657"/>
      <c r="AC81" s="657"/>
      <c r="AD81" s="657"/>
      <c r="AE81" s="658"/>
      <c r="AF81" s="171"/>
      <c r="AG81" s="659"/>
      <c r="AH81" s="660"/>
      <c r="AI81" s="661"/>
      <c r="AJ81" s="660"/>
      <c r="AK81" s="661"/>
      <c r="AL81" s="662"/>
      <c r="AM81" s="649"/>
      <c r="AN81" s="650"/>
      <c r="AO81" s="650"/>
      <c r="AP81" s="651"/>
      <c r="AQ81" s="652"/>
      <c r="AR81" s="653"/>
      <c r="AS81" s="654"/>
      <c r="AT81" s="653"/>
      <c r="AU81" s="172" t="s">
        <v>171</v>
      </c>
      <c r="AV81" s="654"/>
      <c r="AW81" s="653"/>
      <c r="AX81" s="654"/>
      <c r="AY81" s="655"/>
      <c r="AZ81" s="656"/>
      <c r="BA81" s="657"/>
      <c r="BB81" s="657"/>
      <c r="BC81" s="657"/>
      <c r="BD81" s="658"/>
      <c r="BE81" s="171"/>
      <c r="BF81" s="659"/>
      <c r="BG81" s="660"/>
      <c r="BH81" s="661"/>
      <c r="BI81" s="660"/>
      <c r="BJ81" s="661"/>
      <c r="BK81" s="662"/>
      <c r="BL81" s="649"/>
      <c r="BM81" s="650"/>
      <c r="BN81" s="650"/>
      <c r="BO81" s="651"/>
      <c r="BP81" s="652"/>
      <c r="BQ81" s="653"/>
      <c r="BR81" s="654"/>
      <c r="BS81" s="653"/>
      <c r="BT81" s="172" t="s">
        <v>171</v>
      </c>
      <c r="BU81" s="654"/>
      <c r="BV81" s="653"/>
      <c r="BW81" s="654"/>
      <c r="BX81" s="655"/>
      <c r="BY81" s="34"/>
      <c r="BZ81" s="38" t="str">
        <f t="shared" si="11"/>
        <v>-</v>
      </c>
      <c r="CA81" s="38" t="str">
        <f t="shared" si="9"/>
        <v>-</v>
      </c>
      <c r="CB81" s="38" t="str">
        <f t="shared" si="10"/>
        <v>-</v>
      </c>
    </row>
    <row r="82" spans="1:80" ht="24" customHeight="1" thickBot="1">
      <c r="B82" s="663"/>
      <c r="C82" s="664"/>
      <c r="D82" s="664"/>
      <c r="E82" s="664"/>
      <c r="F82" s="665"/>
      <c r="G82" s="174"/>
      <c r="H82" s="666"/>
      <c r="I82" s="667"/>
      <c r="J82" s="668"/>
      <c r="K82" s="667"/>
      <c r="L82" s="668"/>
      <c r="M82" s="669"/>
      <c r="N82" s="710"/>
      <c r="O82" s="711"/>
      <c r="P82" s="711"/>
      <c r="Q82" s="712"/>
      <c r="R82" s="713"/>
      <c r="S82" s="714"/>
      <c r="T82" s="715"/>
      <c r="U82" s="714"/>
      <c r="V82" s="224" t="s">
        <v>171</v>
      </c>
      <c r="W82" s="715"/>
      <c r="X82" s="714"/>
      <c r="Y82" s="715"/>
      <c r="Z82" s="716"/>
      <c r="AA82" s="663"/>
      <c r="AB82" s="664"/>
      <c r="AC82" s="664"/>
      <c r="AD82" s="664"/>
      <c r="AE82" s="665"/>
      <c r="AF82" s="174"/>
      <c r="AG82" s="666"/>
      <c r="AH82" s="667"/>
      <c r="AI82" s="668"/>
      <c r="AJ82" s="667"/>
      <c r="AK82" s="668"/>
      <c r="AL82" s="669"/>
      <c r="AM82" s="710"/>
      <c r="AN82" s="711"/>
      <c r="AO82" s="711"/>
      <c r="AP82" s="712"/>
      <c r="AQ82" s="713"/>
      <c r="AR82" s="714"/>
      <c r="AS82" s="715"/>
      <c r="AT82" s="714"/>
      <c r="AU82" s="175" t="s">
        <v>171</v>
      </c>
      <c r="AV82" s="715"/>
      <c r="AW82" s="714"/>
      <c r="AX82" s="715"/>
      <c r="AY82" s="716"/>
      <c r="AZ82" s="663"/>
      <c r="BA82" s="664"/>
      <c r="BB82" s="664"/>
      <c r="BC82" s="664"/>
      <c r="BD82" s="665"/>
      <c r="BE82" s="174"/>
      <c r="BF82" s="666"/>
      <c r="BG82" s="667"/>
      <c r="BH82" s="668"/>
      <c r="BI82" s="667"/>
      <c r="BJ82" s="668"/>
      <c r="BK82" s="669"/>
      <c r="BL82" s="710"/>
      <c r="BM82" s="711"/>
      <c r="BN82" s="711"/>
      <c r="BO82" s="712"/>
      <c r="BP82" s="713"/>
      <c r="BQ82" s="714"/>
      <c r="BR82" s="715"/>
      <c r="BS82" s="714"/>
      <c r="BT82" s="175" t="s">
        <v>171</v>
      </c>
      <c r="BU82" s="715"/>
      <c r="BV82" s="714"/>
      <c r="BW82" s="715"/>
      <c r="BX82" s="716"/>
      <c r="BY82" s="34"/>
      <c r="BZ82" s="38" t="str">
        <f t="shared" si="11"/>
        <v>-</v>
      </c>
      <c r="CA82" s="38" t="str">
        <f t="shared" si="9"/>
        <v>-</v>
      </c>
      <c r="CB82" s="38" t="str">
        <f t="shared" si="10"/>
        <v>-</v>
      </c>
    </row>
    <row r="83" spans="1:80" ht="24" customHeight="1">
      <c r="B83" s="684">
        <v>5</v>
      </c>
      <c r="C83" s="685"/>
      <c r="D83" s="687" t="s">
        <v>136</v>
      </c>
      <c r="E83" s="688"/>
      <c r="F83" s="688"/>
      <c r="G83" s="688"/>
      <c r="H83" s="688"/>
      <c r="I83" s="688"/>
      <c r="J83" s="689"/>
      <c r="K83" s="725"/>
      <c r="L83" s="726"/>
      <c r="M83" s="726"/>
      <c r="N83" s="726"/>
      <c r="O83" s="726"/>
      <c r="P83" s="726"/>
      <c r="Q83" s="726"/>
      <c r="R83" s="726"/>
      <c r="S83" s="726"/>
      <c r="T83" s="726"/>
      <c r="U83" s="726"/>
      <c r="V83" s="726"/>
      <c r="W83" s="726"/>
      <c r="X83" s="726"/>
      <c r="Y83" s="726"/>
      <c r="Z83" s="727"/>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34"/>
      <c r="BZ83" s="35"/>
      <c r="CA83" s="32"/>
      <c r="CB83" s="32"/>
    </row>
    <row r="84" spans="1:80" ht="24" customHeight="1">
      <c r="B84" s="686"/>
      <c r="C84" s="685"/>
      <c r="D84" s="728" t="s">
        <v>137</v>
      </c>
      <c r="E84" s="729"/>
      <c r="F84" s="729"/>
      <c r="G84" s="729"/>
      <c r="H84" s="729"/>
      <c r="I84" s="729"/>
      <c r="J84" s="730"/>
      <c r="K84" s="731"/>
      <c r="L84" s="732"/>
      <c r="M84" s="732"/>
      <c r="N84" s="732"/>
      <c r="O84" s="732"/>
      <c r="P84" s="732"/>
      <c r="Q84" s="732"/>
      <c r="R84" s="732"/>
      <c r="S84" s="732"/>
      <c r="T84" s="732"/>
      <c r="U84" s="732"/>
      <c r="V84" s="732"/>
      <c r="W84" s="732"/>
      <c r="X84" s="732"/>
      <c r="Y84" s="732"/>
      <c r="Z84" s="733"/>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162"/>
      <c r="BX84" s="162"/>
      <c r="BY84" s="34"/>
      <c r="CA84" s="37"/>
      <c r="CB84" s="32"/>
    </row>
    <row r="85" spans="1:80" ht="24" customHeight="1">
      <c r="B85" s="686"/>
      <c r="C85" s="685"/>
      <c r="D85" s="728" t="s">
        <v>138</v>
      </c>
      <c r="E85" s="729"/>
      <c r="F85" s="729"/>
      <c r="G85" s="729"/>
      <c r="H85" s="729"/>
      <c r="I85" s="729"/>
      <c r="J85" s="730"/>
      <c r="K85" s="734"/>
      <c r="L85" s="735"/>
      <c r="M85" s="735"/>
      <c r="N85" s="735"/>
      <c r="O85" s="735"/>
      <c r="P85" s="735"/>
      <c r="Q85" s="735"/>
      <c r="R85" s="735"/>
      <c r="S85" s="735"/>
      <c r="T85" s="735"/>
      <c r="U85" s="735"/>
      <c r="V85" s="735"/>
      <c r="W85" s="735"/>
      <c r="X85" s="735"/>
      <c r="Y85" s="735"/>
      <c r="Z85" s="736"/>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34"/>
      <c r="BZ85" s="37"/>
      <c r="CA85" s="37"/>
      <c r="CB85" s="32"/>
    </row>
    <row r="86" spans="1:80" ht="24" customHeight="1">
      <c r="B86" s="686"/>
      <c r="C86" s="685"/>
      <c r="D86" s="728" t="s">
        <v>143</v>
      </c>
      <c r="E86" s="729"/>
      <c r="F86" s="729"/>
      <c r="G86" s="729"/>
      <c r="H86" s="729"/>
      <c r="I86" s="729"/>
      <c r="J86" s="730"/>
      <c r="K86" s="737">
        <f>$K$7</f>
        <v>5000</v>
      </c>
      <c r="L86" s="738"/>
      <c r="M86" s="738"/>
      <c r="N86" s="738"/>
      <c r="O86" s="738"/>
      <c r="P86" s="738"/>
      <c r="Q86" s="738"/>
      <c r="R86" s="738"/>
      <c r="S86" s="738"/>
      <c r="T86" s="738"/>
      <c r="U86" s="738"/>
      <c r="V86" s="738"/>
      <c r="W86" s="738"/>
      <c r="X86" s="738"/>
      <c r="Y86" s="738"/>
      <c r="Z86" s="739"/>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34"/>
      <c r="BZ86" s="37"/>
      <c r="CA86" s="37"/>
      <c r="CB86" s="32"/>
    </row>
    <row r="87" spans="1:80" ht="24" customHeight="1">
      <c r="B87" s="686"/>
      <c r="C87" s="685"/>
      <c r="D87" s="728" t="s">
        <v>139</v>
      </c>
      <c r="E87" s="729"/>
      <c r="F87" s="729"/>
      <c r="G87" s="729"/>
      <c r="H87" s="729"/>
      <c r="I87" s="729"/>
      <c r="J87" s="730"/>
      <c r="K87" s="740"/>
      <c r="L87" s="741"/>
      <c r="M87" s="741"/>
      <c r="N87" s="741"/>
      <c r="O87" s="741"/>
      <c r="P87" s="741"/>
      <c r="Q87" s="741"/>
      <c r="R87" s="741"/>
      <c r="S87" s="741"/>
      <c r="T87" s="741"/>
      <c r="U87" s="741"/>
      <c r="V87" s="741"/>
      <c r="W87" s="741"/>
      <c r="X87" s="741"/>
      <c r="Y87" s="741"/>
      <c r="Z87" s="742"/>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34"/>
      <c r="BZ87" s="37"/>
      <c r="CA87" s="37"/>
      <c r="CB87" s="32"/>
    </row>
    <row r="88" spans="1:80" ht="24" customHeight="1">
      <c r="B88" s="686"/>
      <c r="C88" s="685"/>
      <c r="D88" s="728" t="s">
        <v>142</v>
      </c>
      <c r="E88" s="729"/>
      <c r="F88" s="729"/>
      <c r="G88" s="729"/>
      <c r="H88" s="729"/>
      <c r="I88" s="729"/>
      <c r="J88" s="730"/>
      <c r="K88" s="743" t="str">
        <f>IF(K87="","",IF(ROUND(K87,0)=0,"1",ROUND(K87,0)))</f>
        <v/>
      </c>
      <c r="L88" s="744"/>
      <c r="M88" s="744"/>
      <c r="N88" s="744"/>
      <c r="O88" s="744"/>
      <c r="P88" s="744"/>
      <c r="Q88" s="744"/>
      <c r="R88" s="744"/>
      <c r="S88" s="744"/>
      <c r="T88" s="744"/>
      <c r="U88" s="744"/>
      <c r="V88" s="744"/>
      <c r="W88" s="744"/>
      <c r="X88" s="744"/>
      <c r="Y88" s="744"/>
      <c r="Z88" s="745"/>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34"/>
      <c r="BZ88" s="37"/>
      <c r="CA88" s="37"/>
      <c r="CB88" s="32"/>
    </row>
    <row r="89" spans="1:80" ht="24" customHeight="1" thickBot="1">
      <c r="B89" s="686"/>
      <c r="C89" s="685"/>
      <c r="D89" s="728" t="s">
        <v>144</v>
      </c>
      <c r="E89" s="729"/>
      <c r="F89" s="729"/>
      <c r="G89" s="729"/>
      <c r="H89" s="729"/>
      <c r="I89" s="729"/>
      <c r="J89" s="730"/>
      <c r="K89" s="717">
        <f>BZ90</f>
        <v>0</v>
      </c>
      <c r="L89" s="718"/>
      <c r="M89" s="718"/>
      <c r="N89" s="718"/>
      <c r="O89" s="718"/>
      <c r="P89" s="718"/>
      <c r="Q89" s="718"/>
      <c r="R89" s="718"/>
      <c r="S89" s="718"/>
      <c r="T89" s="718"/>
      <c r="U89" s="718"/>
      <c r="V89" s="718"/>
      <c r="W89" s="718"/>
      <c r="X89" s="718"/>
      <c r="Y89" s="718"/>
      <c r="Z89" s="719"/>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34"/>
      <c r="BZ89" s="37"/>
      <c r="CA89" s="37"/>
      <c r="CB89" s="32"/>
    </row>
    <row r="90" spans="1:80" ht="24" customHeight="1" thickBot="1">
      <c r="B90" s="690" t="s">
        <v>165</v>
      </c>
      <c r="C90" s="691"/>
      <c r="D90" s="691"/>
      <c r="E90" s="691"/>
      <c r="F90" s="692"/>
      <c r="G90" s="168" t="s">
        <v>313</v>
      </c>
      <c r="H90" s="720" t="s">
        <v>166</v>
      </c>
      <c r="I90" s="721"/>
      <c r="J90" s="721"/>
      <c r="K90" s="721"/>
      <c r="L90" s="721"/>
      <c r="M90" s="721"/>
      <c r="N90" s="693" t="s">
        <v>167</v>
      </c>
      <c r="O90" s="694"/>
      <c r="P90" s="694"/>
      <c r="Q90" s="695"/>
      <c r="R90" s="722" t="s">
        <v>168</v>
      </c>
      <c r="S90" s="723"/>
      <c r="T90" s="723"/>
      <c r="U90" s="723"/>
      <c r="V90" s="723"/>
      <c r="W90" s="723"/>
      <c r="X90" s="723"/>
      <c r="Y90" s="723"/>
      <c r="Z90" s="724"/>
      <c r="AA90" s="690" t="s">
        <v>165</v>
      </c>
      <c r="AB90" s="691"/>
      <c r="AC90" s="691"/>
      <c r="AD90" s="691"/>
      <c r="AE90" s="692"/>
      <c r="AF90" s="168" t="s">
        <v>313</v>
      </c>
      <c r="AG90" s="720" t="s">
        <v>166</v>
      </c>
      <c r="AH90" s="721"/>
      <c r="AI90" s="721"/>
      <c r="AJ90" s="721"/>
      <c r="AK90" s="721"/>
      <c r="AL90" s="721"/>
      <c r="AM90" s="693" t="s">
        <v>167</v>
      </c>
      <c r="AN90" s="694"/>
      <c r="AO90" s="694"/>
      <c r="AP90" s="695"/>
      <c r="AQ90" s="722" t="s">
        <v>168</v>
      </c>
      <c r="AR90" s="723"/>
      <c r="AS90" s="723"/>
      <c r="AT90" s="723"/>
      <c r="AU90" s="723"/>
      <c r="AV90" s="723"/>
      <c r="AW90" s="723"/>
      <c r="AX90" s="723"/>
      <c r="AY90" s="724"/>
      <c r="AZ90" s="690" t="s">
        <v>165</v>
      </c>
      <c r="BA90" s="691"/>
      <c r="BB90" s="691"/>
      <c r="BC90" s="691"/>
      <c r="BD90" s="692"/>
      <c r="BE90" s="168" t="s">
        <v>313</v>
      </c>
      <c r="BF90" s="720" t="s">
        <v>166</v>
      </c>
      <c r="BG90" s="721"/>
      <c r="BH90" s="721"/>
      <c r="BI90" s="721"/>
      <c r="BJ90" s="721"/>
      <c r="BK90" s="721"/>
      <c r="BL90" s="693" t="s">
        <v>167</v>
      </c>
      <c r="BM90" s="694"/>
      <c r="BN90" s="694"/>
      <c r="BO90" s="695"/>
      <c r="BP90" s="722" t="s">
        <v>168</v>
      </c>
      <c r="BQ90" s="723"/>
      <c r="BR90" s="723"/>
      <c r="BS90" s="723"/>
      <c r="BT90" s="723"/>
      <c r="BU90" s="723"/>
      <c r="BV90" s="723"/>
      <c r="BW90" s="723"/>
      <c r="BX90" s="724"/>
      <c r="BY90" s="34"/>
      <c r="BZ90" s="32">
        <f>COUNTIF(BZ91:CB101,"〇")</f>
        <v>0</v>
      </c>
      <c r="CA90" s="32"/>
      <c r="CB90" s="32"/>
    </row>
    <row r="91" spans="1:80" ht="24" customHeight="1" thickTop="1" thickBot="1">
      <c r="B91" s="696" t="s">
        <v>169</v>
      </c>
      <c r="C91" s="697"/>
      <c r="D91" s="697"/>
      <c r="E91" s="697"/>
      <c r="F91" s="698"/>
      <c r="G91" s="169" t="s">
        <v>314</v>
      </c>
      <c r="H91" s="699">
        <v>5</v>
      </c>
      <c r="I91" s="700"/>
      <c r="J91" s="701">
        <v>0</v>
      </c>
      <c r="K91" s="700"/>
      <c r="L91" s="701">
        <v>0</v>
      </c>
      <c r="M91" s="702"/>
      <c r="N91" s="703" t="s">
        <v>170</v>
      </c>
      <c r="O91" s="704"/>
      <c r="P91" s="704"/>
      <c r="Q91" s="705"/>
      <c r="R91" s="706"/>
      <c r="S91" s="707"/>
      <c r="T91" s="708">
        <v>1</v>
      </c>
      <c r="U91" s="707"/>
      <c r="V91" s="222" t="s">
        <v>171</v>
      </c>
      <c r="W91" s="708">
        <v>2</v>
      </c>
      <c r="X91" s="707"/>
      <c r="Y91" s="708">
        <v>3</v>
      </c>
      <c r="Z91" s="709"/>
      <c r="AA91" s="656"/>
      <c r="AB91" s="657"/>
      <c r="AC91" s="657"/>
      <c r="AD91" s="657"/>
      <c r="AE91" s="658"/>
      <c r="AF91" s="171"/>
      <c r="AG91" s="659"/>
      <c r="AH91" s="660"/>
      <c r="AI91" s="661"/>
      <c r="AJ91" s="660"/>
      <c r="AK91" s="661"/>
      <c r="AL91" s="662"/>
      <c r="AM91" s="649"/>
      <c r="AN91" s="650"/>
      <c r="AO91" s="650"/>
      <c r="AP91" s="651"/>
      <c r="AQ91" s="652"/>
      <c r="AR91" s="653"/>
      <c r="AS91" s="654"/>
      <c r="AT91" s="653"/>
      <c r="AU91" s="172" t="s">
        <v>171</v>
      </c>
      <c r="AV91" s="654"/>
      <c r="AW91" s="653"/>
      <c r="AX91" s="654"/>
      <c r="AY91" s="655"/>
      <c r="AZ91" s="656"/>
      <c r="BA91" s="657"/>
      <c r="BB91" s="657"/>
      <c r="BC91" s="657"/>
      <c r="BD91" s="658"/>
      <c r="BE91" s="171"/>
      <c r="BF91" s="675"/>
      <c r="BG91" s="676"/>
      <c r="BH91" s="677"/>
      <c r="BI91" s="676"/>
      <c r="BJ91" s="677"/>
      <c r="BK91" s="678"/>
      <c r="BL91" s="679"/>
      <c r="BM91" s="680"/>
      <c r="BN91" s="680"/>
      <c r="BO91" s="681"/>
      <c r="BP91" s="682"/>
      <c r="BQ91" s="683"/>
      <c r="BR91" s="670"/>
      <c r="BS91" s="683"/>
      <c r="BT91" s="170" t="s">
        <v>171</v>
      </c>
      <c r="BU91" s="670"/>
      <c r="BV91" s="683"/>
      <c r="BW91" s="670"/>
      <c r="BX91" s="671"/>
      <c r="BY91" s="34"/>
      <c r="BZ91" s="32"/>
      <c r="CA91" s="38" t="str">
        <f>IF(COUNTA(AA91,AX91,AM91)=3,"〇","-")</f>
        <v>-</v>
      </c>
      <c r="CB91" s="38" t="str">
        <f>IF(COUNTA(AZ91,BW91,BL91)=3,"〇","-")</f>
        <v>-</v>
      </c>
    </row>
    <row r="92" spans="1:80" s="43" customFormat="1" ht="24" customHeight="1" thickBot="1">
      <c r="A92" s="176"/>
      <c r="B92" s="656"/>
      <c r="C92" s="657"/>
      <c r="D92" s="657"/>
      <c r="E92" s="657"/>
      <c r="F92" s="658"/>
      <c r="G92" s="171"/>
      <c r="H92" s="659"/>
      <c r="I92" s="660"/>
      <c r="J92" s="661"/>
      <c r="K92" s="660"/>
      <c r="L92" s="661"/>
      <c r="M92" s="662"/>
      <c r="N92" s="649"/>
      <c r="O92" s="650"/>
      <c r="P92" s="650"/>
      <c r="Q92" s="651"/>
      <c r="R92" s="652"/>
      <c r="S92" s="653"/>
      <c r="T92" s="654"/>
      <c r="U92" s="653"/>
      <c r="V92" s="226" t="s">
        <v>171</v>
      </c>
      <c r="W92" s="654"/>
      <c r="X92" s="653"/>
      <c r="Y92" s="654"/>
      <c r="Z92" s="655"/>
      <c r="AA92" s="656"/>
      <c r="AB92" s="657"/>
      <c r="AC92" s="657"/>
      <c r="AD92" s="657"/>
      <c r="AE92" s="658"/>
      <c r="AF92" s="171"/>
      <c r="AG92" s="659"/>
      <c r="AH92" s="660"/>
      <c r="AI92" s="661"/>
      <c r="AJ92" s="660"/>
      <c r="AK92" s="661"/>
      <c r="AL92" s="662"/>
      <c r="AM92" s="649"/>
      <c r="AN92" s="650"/>
      <c r="AO92" s="650"/>
      <c r="AP92" s="651"/>
      <c r="AQ92" s="652"/>
      <c r="AR92" s="653"/>
      <c r="AS92" s="654"/>
      <c r="AT92" s="653"/>
      <c r="AU92" s="172" t="s">
        <v>171</v>
      </c>
      <c r="AV92" s="654"/>
      <c r="AW92" s="653"/>
      <c r="AX92" s="654"/>
      <c r="AY92" s="655"/>
      <c r="AZ92" s="656"/>
      <c r="BA92" s="657"/>
      <c r="BB92" s="657"/>
      <c r="BC92" s="657"/>
      <c r="BD92" s="658"/>
      <c r="BE92" s="171"/>
      <c r="BF92" s="659"/>
      <c r="BG92" s="660"/>
      <c r="BH92" s="661"/>
      <c r="BI92" s="660"/>
      <c r="BJ92" s="661"/>
      <c r="BK92" s="662"/>
      <c r="BL92" s="649"/>
      <c r="BM92" s="650"/>
      <c r="BN92" s="650"/>
      <c r="BO92" s="651"/>
      <c r="BP92" s="652"/>
      <c r="BQ92" s="653"/>
      <c r="BR92" s="654"/>
      <c r="BS92" s="653"/>
      <c r="BT92" s="172" t="s">
        <v>171</v>
      </c>
      <c r="BU92" s="654"/>
      <c r="BV92" s="653"/>
      <c r="BW92" s="654"/>
      <c r="BX92" s="655"/>
      <c r="BY92" s="40"/>
      <c r="BZ92" s="42" t="str">
        <f>IF(COUNTA(B92,Y92,N92)=3,"〇","-")</f>
        <v>-</v>
      </c>
      <c r="CA92" s="42" t="str">
        <f t="shared" ref="CA92:CA101" si="12">IF(COUNTA(AA92,AX92,AM92)=3,"〇","-")</f>
        <v>-</v>
      </c>
      <c r="CB92" s="42" t="str">
        <f t="shared" ref="CB92:CB101" si="13">IF(COUNTA(AZ92,BW92,BL92)=3,"〇","-")</f>
        <v>-</v>
      </c>
    </row>
    <row r="93" spans="1:80" s="43" customFormat="1" ht="24" customHeight="1" thickBot="1">
      <c r="A93" s="176"/>
      <c r="B93" s="656"/>
      <c r="C93" s="657"/>
      <c r="D93" s="657"/>
      <c r="E93" s="657"/>
      <c r="F93" s="658"/>
      <c r="G93" s="171"/>
      <c r="H93" s="659"/>
      <c r="I93" s="660"/>
      <c r="J93" s="661"/>
      <c r="K93" s="660"/>
      <c r="L93" s="661"/>
      <c r="M93" s="662"/>
      <c r="N93" s="649"/>
      <c r="O93" s="650"/>
      <c r="P93" s="650"/>
      <c r="Q93" s="651"/>
      <c r="R93" s="652"/>
      <c r="S93" s="653"/>
      <c r="T93" s="654"/>
      <c r="U93" s="653"/>
      <c r="V93" s="226" t="s">
        <v>171</v>
      </c>
      <c r="W93" s="654"/>
      <c r="X93" s="653"/>
      <c r="Y93" s="654"/>
      <c r="Z93" s="655"/>
      <c r="AA93" s="656"/>
      <c r="AB93" s="657"/>
      <c r="AC93" s="657"/>
      <c r="AD93" s="657"/>
      <c r="AE93" s="658"/>
      <c r="AF93" s="171"/>
      <c r="AG93" s="659"/>
      <c r="AH93" s="660"/>
      <c r="AI93" s="661"/>
      <c r="AJ93" s="660"/>
      <c r="AK93" s="661"/>
      <c r="AL93" s="662"/>
      <c r="AM93" s="649"/>
      <c r="AN93" s="650"/>
      <c r="AO93" s="650"/>
      <c r="AP93" s="651"/>
      <c r="AQ93" s="652"/>
      <c r="AR93" s="653"/>
      <c r="AS93" s="654"/>
      <c r="AT93" s="653"/>
      <c r="AU93" s="172" t="s">
        <v>171</v>
      </c>
      <c r="AV93" s="654"/>
      <c r="AW93" s="653"/>
      <c r="AX93" s="654"/>
      <c r="AY93" s="655"/>
      <c r="AZ93" s="656"/>
      <c r="BA93" s="657"/>
      <c r="BB93" s="657"/>
      <c r="BC93" s="657"/>
      <c r="BD93" s="658"/>
      <c r="BE93" s="171"/>
      <c r="BF93" s="659"/>
      <c r="BG93" s="660"/>
      <c r="BH93" s="661"/>
      <c r="BI93" s="660"/>
      <c r="BJ93" s="661"/>
      <c r="BK93" s="662"/>
      <c r="BL93" s="649"/>
      <c r="BM93" s="650"/>
      <c r="BN93" s="650"/>
      <c r="BO93" s="651"/>
      <c r="BP93" s="652"/>
      <c r="BQ93" s="653"/>
      <c r="BR93" s="654"/>
      <c r="BS93" s="653"/>
      <c r="BT93" s="172" t="s">
        <v>171</v>
      </c>
      <c r="BU93" s="654"/>
      <c r="BV93" s="653"/>
      <c r="BW93" s="654"/>
      <c r="BX93" s="655"/>
      <c r="BY93" s="40"/>
      <c r="BZ93" s="42" t="str">
        <f t="shared" ref="BZ93:BZ101" si="14">IF(COUNTA(B93,Y93,N93)=3,"〇","-")</f>
        <v>-</v>
      </c>
      <c r="CA93" s="42" t="str">
        <f t="shared" si="12"/>
        <v>-</v>
      </c>
      <c r="CB93" s="42" t="str">
        <f t="shared" si="13"/>
        <v>-</v>
      </c>
    </row>
    <row r="94" spans="1:80" s="43" customFormat="1" ht="24" customHeight="1" thickBot="1">
      <c r="A94" s="176"/>
      <c r="B94" s="656"/>
      <c r="C94" s="657"/>
      <c r="D94" s="657"/>
      <c r="E94" s="657"/>
      <c r="F94" s="658"/>
      <c r="G94" s="171"/>
      <c r="H94" s="659"/>
      <c r="I94" s="660"/>
      <c r="J94" s="661"/>
      <c r="K94" s="660"/>
      <c r="L94" s="661"/>
      <c r="M94" s="662"/>
      <c r="N94" s="649"/>
      <c r="O94" s="650"/>
      <c r="P94" s="650"/>
      <c r="Q94" s="651"/>
      <c r="R94" s="652"/>
      <c r="S94" s="653"/>
      <c r="T94" s="654"/>
      <c r="U94" s="653"/>
      <c r="V94" s="226" t="s">
        <v>171</v>
      </c>
      <c r="W94" s="654"/>
      <c r="X94" s="653"/>
      <c r="Y94" s="654"/>
      <c r="Z94" s="655"/>
      <c r="AA94" s="656"/>
      <c r="AB94" s="657"/>
      <c r="AC94" s="657"/>
      <c r="AD94" s="657"/>
      <c r="AE94" s="658"/>
      <c r="AF94" s="171"/>
      <c r="AG94" s="659"/>
      <c r="AH94" s="660"/>
      <c r="AI94" s="661"/>
      <c r="AJ94" s="660"/>
      <c r="AK94" s="661"/>
      <c r="AL94" s="662"/>
      <c r="AM94" s="649"/>
      <c r="AN94" s="650"/>
      <c r="AO94" s="650"/>
      <c r="AP94" s="651"/>
      <c r="AQ94" s="652"/>
      <c r="AR94" s="653"/>
      <c r="AS94" s="654"/>
      <c r="AT94" s="653"/>
      <c r="AU94" s="172" t="s">
        <v>171</v>
      </c>
      <c r="AV94" s="654"/>
      <c r="AW94" s="653"/>
      <c r="AX94" s="654"/>
      <c r="AY94" s="655"/>
      <c r="AZ94" s="656"/>
      <c r="BA94" s="657"/>
      <c r="BB94" s="657"/>
      <c r="BC94" s="657"/>
      <c r="BD94" s="658"/>
      <c r="BE94" s="171"/>
      <c r="BF94" s="659"/>
      <c r="BG94" s="660"/>
      <c r="BH94" s="661"/>
      <c r="BI94" s="660"/>
      <c r="BJ94" s="661"/>
      <c r="BK94" s="662"/>
      <c r="BL94" s="649"/>
      <c r="BM94" s="650"/>
      <c r="BN94" s="650"/>
      <c r="BO94" s="651"/>
      <c r="BP94" s="652"/>
      <c r="BQ94" s="653"/>
      <c r="BR94" s="654"/>
      <c r="BS94" s="653"/>
      <c r="BT94" s="172" t="s">
        <v>171</v>
      </c>
      <c r="BU94" s="654"/>
      <c r="BV94" s="653"/>
      <c r="BW94" s="654"/>
      <c r="BX94" s="655"/>
      <c r="BY94" s="40"/>
      <c r="BZ94" s="42" t="str">
        <f t="shared" si="14"/>
        <v>-</v>
      </c>
      <c r="CA94" s="42" t="str">
        <f t="shared" si="12"/>
        <v>-</v>
      </c>
      <c r="CB94" s="42" t="str">
        <f t="shared" si="13"/>
        <v>-</v>
      </c>
    </row>
    <row r="95" spans="1:80" s="43" customFormat="1" ht="24" customHeight="1" thickBot="1">
      <c r="A95" s="176"/>
      <c r="B95" s="656"/>
      <c r="C95" s="657"/>
      <c r="D95" s="657"/>
      <c r="E95" s="657"/>
      <c r="F95" s="658"/>
      <c r="G95" s="171"/>
      <c r="H95" s="659"/>
      <c r="I95" s="660"/>
      <c r="J95" s="661"/>
      <c r="K95" s="660"/>
      <c r="L95" s="661"/>
      <c r="M95" s="662"/>
      <c r="N95" s="649"/>
      <c r="O95" s="650"/>
      <c r="P95" s="650"/>
      <c r="Q95" s="651"/>
      <c r="R95" s="652"/>
      <c r="S95" s="653"/>
      <c r="T95" s="654"/>
      <c r="U95" s="653"/>
      <c r="V95" s="226" t="s">
        <v>171</v>
      </c>
      <c r="W95" s="654"/>
      <c r="X95" s="653"/>
      <c r="Y95" s="654"/>
      <c r="Z95" s="655"/>
      <c r="AA95" s="656"/>
      <c r="AB95" s="657"/>
      <c r="AC95" s="657"/>
      <c r="AD95" s="657"/>
      <c r="AE95" s="658"/>
      <c r="AF95" s="171"/>
      <c r="AG95" s="659"/>
      <c r="AH95" s="660"/>
      <c r="AI95" s="661"/>
      <c r="AJ95" s="660"/>
      <c r="AK95" s="661"/>
      <c r="AL95" s="662"/>
      <c r="AM95" s="649"/>
      <c r="AN95" s="650"/>
      <c r="AO95" s="650"/>
      <c r="AP95" s="651"/>
      <c r="AQ95" s="652"/>
      <c r="AR95" s="653"/>
      <c r="AS95" s="654"/>
      <c r="AT95" s="653"/>
      <c r="AU95" s="172" t="s">
        <v>171</v>
      </c>
      <c r="AV95" s="654"/>
      <c r="AW95" s="653"/>
      <c r="AX95" s="654"/>
      <c r="AY95" s="655"/>
      <c r="AZ95" s="656"/>
      <c r="BA95" s="657"/>
      <c r="BB95" s="657"/>
      <c r="BC95" s="657"/>
      <c r="BD95" s="658"/>
      <c r="BE95" s="171"/>
      <c r="BF95" s="659"/>
      <c r="BG95" s="660"/>
      <c r="BH95" s="661"/>
      <c r="BI95" s="660"/>
      <c r="BJ95" s="661"/>
      <c r="BK95" s="662"/>
      <c r="BL95" s="649"/>
      <c r="BM95" s="650"/>
      <c r="BN95" s="650"/>
      <c r="BO95" s="651"/>
      <c r="BP95" s="652"/>
      <c r="BQ95" s="653"/>
      <c r="BR95" s="654"/>
      <c r="BS95" s="653"/>
      <c r="BT95" s="172" t="s">
        <v>171</v>
      </c>
      <c r="BU95" s="654"/>
      <c r="BV95" s="653"/>
      <c r="BW95" s="654"/>
      <c r="BX95" s="655"/>
      <c r="BY95" s="40"/>
      <c r="BZ95" s="42" t="str">
        <f t="shared" si="14"/>
        <v>-</v>
      </c>
      <c r="CA95" s="42" t="str">
        <f t="shared" si="12"/>
        <v>-</v>
      </c>
      <c r="CB95" s="42" t="str">
        <f t="shared" si="13"/>
        <v>-</v>
      </c>
    </row>
    <row r="96" spans="1:80" s="43" customFormat="1" ht="24" customHeight="1" thickBot="1">
      <c r="A96" s="176"/>
      <c r="B96" s="656"/>
      <c r="C96" s="657"/>
      <c r="D96" s="657"/>
      <c r="E96" s="657"/>
      <c r="F96" s="658"/>
      <c r="G96" s="171"/>
      <c r="H96" s="659"/>
      <c r="I96" s="660"/>
      <c r="J96" s="661"/>
      <c r="K96" s="660"/>
      <c r="L96" s="661"/>
      <c r="M96" s="662"/>
      <c r="N96" s="649"/>
      <c r="O96" s="650"/>
      <c r="P96" s="650"/>
      <c r="Q96" s="651"/>
      <c r="R96" s="652"/>
      <c r="S96" s="653"/>
      <c r="T96" s="654"/>
      <c r="U96" s="653"/>
      <c r="V96" s="226" t="s">
        <v>171</v>
      </c>
      <c r="W96" s="654"/>
      <c r="X96" s="653"/>
      <c r="Y96" s="654"/>
      <c r="Z96" s="655"/>
      <c r="AA96" s="656"/>
      <c r="AB96" s="657"/>
      <c r="AC96" s="657"/>
      <c r="AD96" s="657"/>
      <c r="AE96" s="658"/>
      <c r="AF96" s="171"/>
      <c r="AG96" s="659"/>
      <c r="AH96" s="660"/>
      <c r="AI96" s="661"/>
      <c r="AJ96" s="660"/>
      <c r="AK96" s="661"/>
      <c r="AL96" s="662"/>
      <c r="AM96" s="649"/>
      <c r="AN96" s="650"/>
      <c r="AO96" s="650"/>
      <c r="AP96" s="651"/>
      <c r="AQ96" s="652"/>
      <c r="AR96" s="653"/>
      <c r="AS96" s="654"/>
      <c r="AT96" s="653"/>
      <c r="AU96" s="172" t="s">
        <v>171</v>
      </c>
      <c r="AV96" s="654"/>
      <c r="AW96" s="653"/>
      <c r="AX96" s="654"/>
      <c r="AY96" s="655"/>
      <c r="AZ96" s="656"/>
      <c r="BA96" s="657"/>
      <c r="BB96" s="657"/>
      <c r="BC96" s="657"/>
      <c r="BD96" s="658"/>
      <c r="BE96" s="171"/>
      <c r="BF96" s="659"/>
      <c r="BG96" s="660"/>
      <c r="BH96" s="661"/>
      <c r="BI96" s="660"/>
      <c r="BJ96" s="661"/>
      <c r="BK96" s="662"/>
      <c r="BL96" s="649"/>
      <c r="BM96" s="650"/>
      <c r="BN96" s="650"/>
      <c r="BO96" s="651"/>
      <c r="BP96" s="652"/>
      <c r="BQ96" s="653"/>
      <c r="BR96" s="654"/>
      <c r="BS96" s="653"/>
      <c r="BT96" s="172" t="s">
        <v>171</v>
      </c>
      <c r="BU96" s="654"/>
      <c r="BV96" s="653"/>
      <c r="BW96" s="654"/>
      <c r="BX96" s="655"/>
      <c r="BY96" s="40"/>
      <c r="BZ96" s="42" t="str">
        <f t="shared" si="14"/>
        <v>-</v>
      </c>
      <c r="CA96" s="42" t="str">
        <f t="shared" si="12"/>
        <v>-</v>
      </c>
      <c r="CB96" s="42" t="str">
        <f t="shared" si="13"/>
        <v>-</v>
      </c>
    </row>
    <row r="97" spans="1:80" s="43" customFormat="1" ht="24" customHeight="1" thickBot="1">
      <c r="A97" s="176"/>
      <c r="B97" s="656"/>
      <c r="C97" s="657"/>
      <c r="D97" s="657"/>
      <c r="E97" s="657"/>
      <c r="F97" s="658"/>
      <c r="G97" s="171"/>
      <c r="H97" s="659"/>
      <c r="I97" s="660"/>
      <c r="J97" s="661"/>
      <c r="K97" s="660"/>
      <c r="L97" s="661"/>
      <c r="M97" s="662"/>
      <c r="N97" s="649"/>
      <c r="O97" s="650"/>
      <c r="P97" s="650"/>
      <c r="Q97" s="651"/>
      <c r="R97" s="652"/>
      <c r="S97" s="653"/>
      <c r="T97" s="654"/>
      <c r="U97" s="653"/>
      <c r="V97" s="226" t="s">
        <v>171</v>
      </c>
      <c r="W97" s="654"/>
      <c r="X97" s="653"/>
      <c r="Y97" s="654"/>
      <c r="Z97" s="655"/>
      <c r="AA97" s="656"/>
      <c r="AB97" s="657"/>
      <c r="AC97" s="657"/>
      <c r="AD97" s="657"/>
      <c r="AE97" s="658"/>
      <c r="AF97" s="171"/>
      <c r="AG97" s="659"/>
      <c r="AH97" s="660"/>
      <c r="AI97" s="661"/>
      <c r="AJ97" s="660"/>
      <c r="AK97" s="661"/>
      <c r="AL97" s="662"/>
      <c r="AM97" s="649"/>
      <c r="AN97" s="650"/>
      <c r="AO97" s="650"/>
      <c r="AP97" s="651"/>
      <c r="AQ97" s="652"/>
      <c r="AR97" s="653"/>
      <c r="AS97" s="654"/>
      <c r="AT97" s="653"/>
      <c r="AU97" s="172" t="s">
        <v>171</v>
      </c>
      <c r="AV97" s="654"/>
      <c r="AW97" s="653"/>
      <c r="AX97" s="654"/>
      <c r="AY97" s="655"/>
      <c r="AZ97" s="656"/>
      <c r="BA97" s="657"/>
      <c r="BB97" s="657"/>
      <c r="BC97" s="657"/>
      <c r="BD97" s="658"/>
      <c r="BE97" s="171"/>
      <c r="BF97" s="659"/>
      <c r="BG97" s="660"/>
      <c r="BH97" s="661"/>
      <c r="BI97" s="660"/>
      <c r="BJ97" s="661"/>
      <c r="BK97" s="662"/>
      <c r="BL97" s="649"/>
      <c r="BM97" s="650"/>
      <c r="BN97" s="650"/>
      <c r="BO97" s="651"/>
      <c r="BP97" s="652"/>
      <c r="BQ97" s="653"/>
      <c r="BR97" s="654"/>
      <c r="BS97" s="653"/>
      <c r="BT97" s="172" t="s">
        <v>171</v>
      </c>
      <c r="BU97" s="654"/>
      <c r="BV97" s="653"/>
      <c r="BW97" s="654"/>
      <c r="BX97" s="655"/>
      <c r="BY97" s="40"/>
      <c r="BZ97" s="42" t="str">
        <f t="shared" si="14"/>
        <v>-</v>
      </c>
      <c r="CA97" s="42" t="str">
        <f t="shared" si="12"/>
        <v>-</v>
      </c>
      <c r="CB97" s="42" t="str">
        <f t="shared" si="13"/>
        <v>-</v>
      </c>
    </row>
    <row r="98" spans="1:80" s="43" customFormat="1" ht="24" customHeight="1" thickBot="1">
      <c r="A98" s="176"/>
      <c r="B98" s="672"/>
      <c r="C98" s="673"/>
      <c r="D98" s="673"/>
      <c r="E98" s="673"/>
      <c r="F98" s="674"/>
      <c r="G98" s="173"/>
      <c r="H98" s="675"/>
      <c r="I98" s="676"/>
      <c r="J98" s="677"/>
      <c r="K98" s="676"/>
      <c r="L98" s="677"/>
      <c r="M98" s="678"/>
      <c r="N98" s="679"/>
      <c r="O98" s="680"/>
      <c r="P98" s="680"/>
      <c r="Q98" s="681"/>
      <c r="R98" s="682"/>
      <c r="S98" s="683"/>
      <c r="T98" s="670"/>
      <c r="U98" s="683"/>
      <c r="V98" s="222" t="s">
        <v>171</v>
      </c>
      <c r="W98" s="670"/>
      <c r="X98" s="683"/>
      <c r="Y98" s="670"/>
      <c r="Z98" s="671"/>
      <c r="AA98" s="672"/>
      <c r="AB98" s="673"/>
      <c r="AC98" s="673"/>
      <c r="AD98" s="673"/>
      <c r="AE98" s="674"/>
      <c r="AF98" s="173"/>
      <c r="AG98" s="675"/>
      <c r="AH98" s="676"/>
      <c r="AI98" s="677"/>
      <c r="AJ98" s="676"/>
      <c r="AK98" s="677"/>
      <c r="AL98" s="678"/>
      <c r="AM98" s="679"/>
      <c r="AN98" s="680"/>
      <c r="AO98" s="680"/>
      <c r="AP98" s="681"/>
      <c r="AQ98" s="682"/>
      <c r="AR98" s="683"/>
      <c r="AS98" s="670"/>
      <c r="AT98" s="683"/>
      <c r="AU98" s="170" t="s">
        <v>171</v>
      </c>
      <c r="AV98" s="670"/>
      <c r="AW98" s="683"/>
      <c r="AX98" s="670"/>
      <c r="AY98" s="671"/>
      <c r="AZ98" s="672"/>
      <c r="BA98" s="673"/>
      <c r="BB98" s="673"/>
      <c r="BC98" s="673"/>
      <c r="BD98" s="674"/>
      <c r="BE98" s="173"/>
      <c r="BF98" s="675"/>
      <c r="BG98" s="676"/>
      <c r="BH98" s="677"/>
      <c r="BI98" s="676"/>
      <c r="BJ98" s="677"/>
      <c r="BK98" s="678"/>
      <c r="BL98" s="679"/>
      <c r="BM98" s="680"/>
      <c r="BN98" s="680"/>
      <c r="BO98" s="681"/>
      <c r="BP98" s="682"/>
      <c r="BQ98" s="683"/>
      <c r="BR98" s="670"/>
      <c r="BS98" s="683"/>
      <c r="BT98" s="170" t="s">
        <v>171</v>
      </c>
      <c r="BU98" s="670"/>
      <c r="BV98" s="683"/>
      <c r="BW98" s="670"/>
      <c r="BX98" s="671"/>
      <c r="BY98" s="40"/>
      <c r="BZ98" s="42" t="str">
        <f t="shared" si="14"/>
        <v>-</v>
      </c>
      <c r="CA98" s="42" t="str">
        <f t="shared" si="12"/>
        <v>-</v>
      </c>
      <c r="CB98" s="42" t="str">
        <f t="shared" si="13"/>
        <v>-</v>
      </c>
    </row>
    <row r="99" spans="1:80" s="43" customFormat="1" ht="24" customHeight="1" thickBot="1">
      <c r="A99" s="176"/>
      <c r="B99" s="656"/>
      <c r="C99" s="657"/>
      <c r="D99" s="657"/>
      <c r="E99" s="657"/>
      <c r="F99" s="658"/>
      <c r="G99" s="171"/>
      <c r="H99" s="659"/>
      <c r="I99" s="660"/>
      <c r="J99" s="661"/>
      <c r="K99" s="660"/>
      <c r="L99" s="661"/>
      <c r="M99" s="662"/>
      <c r="N99" s="649"/>
      <c r="O99" s="650"/>
      <c r="P99" s="650"/>
      <c r="Q99" s="651"/>
      <c r="R99" s="652"/>
      <c r="S99" s="653"/>
      <c r="T99" s="654"/>
      <c r="U99" s="653"/>
      <c r="V99" s="226" t="s">
        <v>171</v>
      </c>
      <c r="W99" s="654"/>
      <c r="X99" s="653"/>
      <c r="Y99" s="654"/>
      <c r="Z99" s="655"/>
      <c r="AA99" s="656"/>
      <c r="AB99" s="657"/>
      <c r="AC99" s="657"/>
      <c r="AD99" s="657"/>
      <c r="AE99" s="658"/>
      <c r="AF99" s="171"/>
      <c r="AG99" s="659"/>
      <c r="AH99" s="660"/>
      <c r="AI99" s="661"/>
      <c r="AJ99" s="660"/>
      <c r="AK99" s="661"/>
      <c r="AL99" s="662"/>
      <c r="AM99" s="649"/>
      <c r="AN99" s="650"/>
      <c r="AO99" s="650"/>
      <c r="AP99" s="651"/>
      <c r="AQ99" s="652"/>
      <c r="AR99" s="653"/>
      <c r="AS99" s="654"/>
      <c r="AT99" s="653"/>
      <c r="AU99" s="172" t="s">
        <v>171</v>
      </c>
      <c r="AV99" s="654"/>
      <c r="AW99" s="653"/>
      <c r="AX99" s="654"/>
      <c r="AY99" s="655"/>
      <c r="AZ99" s="656"/>
      <c r="BA99" s="657"/>
      <c r="BB99" s="657"/>
      <c r="BC99" s="657"/>
      <c r="BD99" s="658"/>
      <c r="BE99" s="171"/>
      <c r="BF99" s="659"/>
      <c r="BG99" s="660"/>
      <c r="BH99" s="661"/>
      <c r="BI99" s="660"/>
      <c r="BJ99" s="661"/>
      <c r="BK99" s="662"/>
      <c r="BL99" s="649"/>
      <c r="BM99" s="650"/>
      <c r="BN99" s="650"/>
      <c r="BO99" s="651"/>
      <c r="BP99" s="652"/>
      <c r="BQ99" s="653"/>
      <c r="BR99" s="654"/>
      <c r="BS99" s="653"/>
      <c r="BT99" s="172" t="s">
        <v>171</v>
      </c>
      <c r="BU99" s="654"/>
      <c r="BV99" s="653"/>
      <c r="BW99" s="654"/>
      <c r="BX99" s="655"/>
      <c r="BY99" s="40"/>
      <c r="BZ99" s="42" t="str">
        <f t="shared" si="14"/>
        <v>-</v>
      </c>
      <c r="CA99" s="42" t="str">
        <f t="shared" si="12"/>
        <v>-</v>
      </c>
      <c r="CB99" s="42" t="str">
        <f t="shared" si="13"/>
        <v>-</v>
      </c>
    </row>
    <row r="100" spans="1:80" s="43" customFormat="1" ht="24" customHeight="1" thickBot="1">
      <c r="A100" s="176"/>
      <c r="B100" s="656"/>
      <c r="C100" s="657"/>
      <c r="D100" s="657"/>
      <c r="E100" s="657"/>
      <c r="F100" s="658"/>
      <c r="G100" s="171"/>
      <c r="H100" s="659"/>
      <c r="I100" s="660"/>
      <c r="J100" s="661"/>
      <c r="K100" s="660"/>
      <c r="L100" s="661"/>
      <c r="M100" s="662"/>
      <c r="N100" s="649"/>
      <c r="O100" s="650"/>
      <c r="P100" s="650"/>
      <c r="Q100" s="651"/>
      <c r="R100" s="652"/>
      <c r="S100" s="653"/>
      <c r="T100" s="654"/>
      <c r="U100" s="653"/>
      <c r="V100" s="226" t="s">
        <v>171</v>
      </c>
      <c r="W100" s="654"/>
      <c r="X100" s="653"/>
      <c r="Y100" s="654"/>
      <c r="Z100" s="655"/>
      <c r="AA100" s="656"/>
      <c r="AB100" s="657"/>
      <c r="AC100" s="657"/>
      <c r="AD100" s="657"/>
      <c r="AE100" s="658"/>
      <c r="AF100" s="171"/>
      <c r="AG100" s="659"/>
      <c r="AH100" s="660"/>
      <c r="AI100" s="661"/>
      <c r="AJ100" s="660"/>
      <c r="AK100" s="661"/>
      <c r="AL100" s="662"/>
      <c r="AM100" s="649"/>
      <c r="AN100" s="650"/>
      <c r="AO100" s="650"/>
      <c r="AP100" s="651"/>
      <c r="AQ100" s="652"/>
      <c r="AR100" s="653"/>
      <c r="AS100" s="654"/>
      <c r="AT100" s="653"/>
      <c r="AU100" s="172" t="s">
        <v>171</v>
      </c>
      <c r="AV100" s="654"/>
      <c r="AW100" s="653"/>
      <c r="AX100" s="654"/>
      <c r="AY100" s="655"/>
      <c r="AZ100" s="656"/>
      <c r="BA100" s="657"/>
      <c r="BB100" s="657"/>
      <c r="BC100" s="657"/>
      <c r="BD100" s="658"/>
      <c r="BE100" s="171"/>
      <c r="BF100" s="659"/>
      <c r="BG100" s="660"/>
      <c r="BH100" s="661"/>
      <c r="BI100" s="660"/>
      <c r="BJ100" s="661"/>
      <c r="BK100" s="662"/>
      <c r="BL100" s="649"/>
      <c r="BM100" s="650"/>
      <c r="BN100" s="650"/>
      <c r="BO100" s="651"/>
      <c r="BP100" s="652"/>
      <c r="BQ100" s="653"/>
      <c r="BR100" s="654"/>
      <c r="BS100" s="653"/>
      <c r="BT100" s="172" t="s">
        <v>171</v>
      </c>
      <c r="BU100" s="654"/>
      <c r="BV100" s="653"/>
      <c r="BW100" s="654"/>
      <c r="BX100" s="655"/>
      <c r="BY100" s="40"/>
      <c r="BZ100" s="42" t="str">
        <f t="shared" si="14"/>
        <v>-</v>
      </c>
      <c r="CA100" s="42" t="str">
        <f t="shared" si="12"/>
        <v>-</v>
      </c>
      <c r="CB100" s="42" t="str">
        <f t="shared" si="13"/>
        <v>-</v>
      </c>
    </row>
    <row r="101" spans="1:80" s="43" customFormat="1" ht="24" customHeight="1" thickBot="1">
      <c r="A101" s="176"/>
      <c r="B101" s="663"/>
      <c r="C101" s="664"/>
      <c r="D101" s="664"/>
      <c r="E101" s="664"/>
      <c r="F101" s="665"/>
      <c r="G101" s="174"/>
      <c r="H101" s="666"/>
      <c r="I101" s="667"/>
      <c r="J101" s="668"/>
      <c r="K101" s="667"/>
      <c r="L101" s="668"/>
      <c r="M101" s="669"/>
      <c r="N101" s="710"/>
      <c r="O101" s="711"/>
      <c r="P101" s="711"/>
      <c r="Q101" s="712"/>
      <c r="R101" s="713"/>
      <c r="S101" s="714"/>
      <c r="T101" s="715"/>
      <c r="U101" s="714"/>
      <c r="V101" s="224" t="s">
        <v>171</v>
      </c>
      <c r="W101" s="715"/>
      <c r="X101" s="714"/>
      <c r="Y101" s="715"/>
      <c r="Z101" s="716"/>
      <c r="AA101" s="663"/>
      <c r="AB101" s="664"/>
      <c r="AC101" s="664"/>
      <c r="AD101" s="664"/>
      <c r="AE101" s="665"/>
      <c r="AF101" s="174"/>
      <c r="AG101" s="666"/>
      <c r="AH101" s="667"/>
      <c r="AI101" s="668"/>
      <c r="AJ101" s="667"/>
      <c r="AK101" s="668"/>
      <c r="AL101" s="669"/>
      <c r="AM101" s="710"/>
      <c r="AN101" s="711"/>
      <c r="AO101" s="711"/>
      <c r="AP101" s="712"/>
      <c r="AQ101" s="713"/>
      <c r="AR101" s="714"/>
      <c r="AS101" s="715"/>
      <c r="AT101" s="714"/>
      <c r="AU101" s="175" t="s">
        <v>171</v>
      </c>
      <c r="AV101" s="715"/>
      <c r="AW101" s="714"/>
      <c r="AX101" s="715"/>
      <c r="AY101" s="716"/>
      <c r="AZ101" s="663"/>
      <c r="BA101" s="664"/>
      <c r="BB101" s="664"/>
      <c r="BC101" s="664"/>
      <c r="BD101" s="665"/>
      <c r="BE101" s="174"/>
      <c r="BF101" s="666"/>
      <c r="BG101" s="667"/>
      <c r="BH101" s="668"/>
      <c r="BI101" s="667"/>
      <c r="BJ101" s="668"/>
      <c r="BK101" s="669"/>
      <c r="BL101" s="710"/>
      <c r="BM101" s="711"/>
      <c r="BN101" s="711"/>
      <c r="BO101" s="712"/>
      <c r="BP101" s="713"/>
      <c r="BQ101" s="714"/>
      <c r="BR101" s="715"/>
      <c r="BS101" s="714"/>
      <c r="BT101" s="175" t="s">
        <v>171</v>
      </c>
      <c r="BU101" s="715"/>
      <c r="BV101" s="714"/>
      <c r="BW101" s="715"/>
      <c r="BX101" s="716"/>
      <c r="BY101" s="40"/>
      <c r="BZ101" s="42" t="str">
        <f t="shared" si="14"/>
        <v>-</v>
      </c>
      <c r="CA101" s="42" t="str">
        <f t="shared" si="12"/>
        <v>-</v>
      </c>
      <c r="CB101" s="42" t="str">
        <f t="shared" si="13"/>
        <v>-</v>
      </c>
    </row>
    <row r="102" spans="1:80" ht="24" customHeight="1">
      <c r="B102" s="684">
        <v>6</v>
      </c>
      <c r="C102" s="685"/>
      <c r="D102" s="687" t="s">
        <v>136</v>
      </c>
      <c r="E102" s="688"/>
      <c r="F102" s="688"/>
      <c r="G102" s="688"/>
      <c r="H102" s="688"/>
      <c r="I102" s="688"/>
      <c r="J102" s="689"/>
      <c r="K102" s="725"/>
      <c r="L102" s="726"/>
      <c r="M102" s="726"/>
      <c r="N102" s="726"/>
      <c r="O102" s="726"/>
      <c r="P102" s="726"/>
      <c r="Q102" s="726"/>
      <c r="R102" s="726"/>
      <c r="S102" s="726"/>
      <c r="T102" s="726"/>
      <c r="U102" s="726"/>
      <c r="V102" s="726"/>
      <c r="W102" s="726"/>
      <c r="X102" s="726"/>
      <c r="Y102" s="726"/>
      <c r="Z102" s="727"/>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34"/>
      <c r="BZ102" s="35"/>
      <c r="CA102" s="32"/>
      <c r="CB102" s="32"/>
    </row>
    <row r="103" spans="1:80" ht="24" customHeight="1">
      <c r="B103" s="686"/>
      <c r="C103" s="685"/>
      <c r="D103" s="728" t="s">
        <v>137</v>
      </c>
      <c r="E103" s="729"/>
      <c r="F103" s="729"/>
      <c r="G103" s="729"/>
      <c r="H103" s="729"/>
      <c r="I103" s="729"/>
      <c r="J103" s="730"/>
      <c r="K103" s="731"/>
      <c r="L103" s="732"/>
      <c r="M103" s="732"/>
      <c r="N103" s="732"/>
      <c r="O103" s="732"/>
      <c r="P103" s="732"/>
      <c r="Q103" s="732"/>
      <c r="R103" s="732"/>
      <c r="S103" s="732"/>
      <c r="T103" s="732"/>
      <c r="U103" s="732"/>
      <c r="V103" s="732"/>
      <c r="W103" s="732"/>
      <c r="X103" s="732"/>
      <c r="Y103" s="732"/>
      <c r="Z103" s="733"/>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34"/>
      <c r="CA103" s="37"/>
      <c r="CB103" s="32"/>
    </row>
    <row r="104" spans="1:80" ht="24" customHeight="1">
      <c r="B104" s="686"/>
      <c r="C104" s="685"/>
      <c r="D104" s="728" t="s">
        <v>138</v>
      </c>
      <c r="E104" s="729"/>
      <c r="F104" s="729"/>
      <c r="G104" s="729"/>
      <c r="H104" s="729"/>
      <c r="I104" s="729"/>
      <c r="J104" s="730"/>
      <c r="K104" s="734"/>
      <c r="L104" s="735"/>
      <c r="M104" s="735"/>
      <c r="N104" s="735"/>
      <c r="O104" s="735"/>
      <c r="P104" s="735"/>
      <c r="Q104" s="735"/>
      <c r="R104" s="735"/>
      <c r="S104" s="735"/>
      <c r="T104" s="735"/>
      <c r="U104" s="735"/>
      <c r="V104" s="735"/>
      <c r="W104" s="735"/>
      <c r="X104" s="735"/>
      <c r="Y104" s="735"/>
      <c r="Z104" s="736"/>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34"/>
      <c r="BZ104" s="37"/>
      <c r="CA104" s="37"/>
      <c r="CB104" s="32"/>
    </row>
    <row r="105" spans="1:80" ht="24" customHeight="1">
      <c r="B105" s="686"/>
      <c r="C105" s="685"/>
      <c r="D105" s="728" t="s">
        <v>143</v>
      </c>
      <c r="E105" s="729"/>
      <c r="F105" s="729"/>
      <c r="G105" s="729"/>
      <c r="H105" s="729"/>
      <c r="I105" s="729"/>
      <c r="J105" s="730"/>
      <c r="K105" s="737">
        <f>$K$7</f>
        <v>5000</v>
      </c>
      <c r="L105" s="738"/>
      <c r="M105" s="738"/>
      <c r="N105" s="738"/>
      <c r="O105" s="738"/>
      <c r="P105" s="738"/>
      <c r="Q105" s="738"/>
      <c r="R105" s="738"/>
      <c r="S105" s="738"/>
      <c r="T105" s="738"/>
      <c r="U105" s="738"/>
      <c r="V105" s="738"/>
      <c r="W105" s="738"/>
      <c r="X105" s="738"/>
      <c r="Y105" s="738"/>
      <c r="Z105" s="739"/>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c r="BW105" s="165"/>
      <c r="BX105" s="165"/>
      <c r="BY105" s="34"/>
      <c r="BZ105" s="37"/>
      <c r="CA105" s="37"/>
      <c r="CB105" s="32"/>
    </row>
    <row r="106" spans="1:80" ht="24" customHeight="1">
      <c r="B106" s="686"/>
      <c r="C106" s="685"/>
      <c r="D106" s="728" t="s">
        <v>139</v>
      </c>
      <c r="E106" s="729"/>
      <c r="F106" s="729"/>
      <c r="G106" s="729"/>
      <c r="H106" s="729"/>
      <c r="I106" s="729"/>
      <c r="J106" s="730"/>
      <c r="K106" s="740"/>
      <c r="L106" s="741"/>
      <c r="M106" s="741"/>
      <c r="N106" s="741"/>
      <c r="O106" s="741"/>
      <c r="P106" s="741"/>
      <c r="Q106" s="741"/>
      <c r="R106" s="741"/>
      <c r="S106" s="741"/>
      <c r="T106" s="741"/>
      <c r="U106" s="741"/>
      <c r="V106" s="741"/>
      <c r="W106" s="741"/>
      <c r="X106" s="741"/>
      <c r="Y106" s="741"/>
      <c r="Z106" s="742"/>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34"/>
      <c r="BZ106" s="37"/>
      <c r="CA106" s="37"/>
      <c r="CB106" s="32"/>
    </row>
    <row r="107" spans="1:80" ht="24" customHeight="1">
      <c r="B107" s="686"/>
      <c r="C107" s="685"/>
      <c r="D107" s="728" t="s">
        <v>142</v>
      </c>
      <c r="E107" s="729"/>
      <c r="F107" s="729"/>
      <c r="G107" s="729"/>
      <c r="H107" s="729"/>
      <c r="I107" s="729"/>
      <c r="J107" s="730"/>
      <c r="K107" s="743" t="str">
        <f>IF(K106="","",IF(ROUND(K106,0)=0,"1",ROUND(K106,0)))</f>
        <v/>
      </c>
      <c r="L107" s="744"/>
      <c r="M107" s="744"/>
      <c r="N107" s="744"/>
      <c r="O107" s="744"/>
      <c r="P107" s="744"/>
      <c r="Q107" s="744"/>
      <c r="R107" s="744"/>
      <c r="S107" s="744"/>
      <c r="T107" s="744"/>
      <c r="U107" s="744"/>
      <c r="V107" s="744"/>
      <c r="W107" s="744"/>
      <c r="X107" s="744"/>
      <c r="Y107" s="744"/>
      <c r="Z107" s="745"/>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34"/>
      <c r="BZ107" s="37"/>
      <c r="CA107" s="37"/>
      <c r="CB107" s="32"/>
    </row>
    <row r="108" spans="1:80" ht="24" customHeight="1" thickBot="1">
      <c r="B108" s="686"/>
      <c r="C108" s="685"/>
      <c r="D108" s="728" t="s">
        <v>144</v>
      </c>
      <c r="E108" s="729"/>
      <c r="F108" s="729"/>
      <c r="G108" s="729"/>
      <c r="H108" s="729"/>
      <c r="I108" s="729"/>
      <c r="J108" s="730"/>
      <c r="K108" s="717">
        <f>BZ109</f>
        <v>0</v>
      </c>
      <c r="L108" s="718"/>
      <c r="M108" s="718"/>
      <c r="N108" s="718"/>
      <c r="O108" s="718"/>
      <c r="P108" s="718"/>
      <c r="Q108" s="718"/>
      <c r="R108" s="718"/>
      <c r="S108" s="718"/>
      <c r="T108" s="718"/>
      <c r="U108" s="718"/>
      <c r="V108" s="718"/>
      <c r="W108" s="718"/>
      <c r="X108" s="718"/>
      <c r="Y108" s="718"/>
      <c r="Z108" s="719"/>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c r="BI108" s="167"/>
      <c r="BJ108" s="167"/>
      <c r="BK108" s="167"/>
      <c r="BL108" s="167"/>
      <c r="BM108" s="167"/>
      <c r="BN108" s="167"/>
      <c r="BO108" s="167"/>
      <c r="BP108" s="167"/>
      <c r="BQ108" s="167"/>
      <c r="BR108" s="167"/>
      <c r="BS108" s="167"/>
      <c r="BT108" s="167"/>
      <c r="BU108" s="167"/>
      <c r="BV108" s="167"/>
      <c r="BW108" s="167"/>
      <c r="BX108" s="167"/>
      <c r="BY108" s="34"/>
      <c r="BZ108" s="37"/>
      <c r="CA108" s="37"/>
      <c r="CB108" s="32"/>
    </row>
    <row r="109" spans="1:80" ht="24" customHeight="1" thickBot="1">
      <c r="B109" s="690" t="s">
        <v>165</v>
      </c>
      <c r="C109" s="691"/>
      <c r="D109" s="691"/>
      <c r="E109" s="691"/>
      <c r="F109" s="692"/>
      <c r="G109" s="168" t="s">
        <v>313</v>
      </c>
      <c r="H109" s="720" t="s">
        <v>166</v>
      </c>
      <c r="I109" s="721"/>
      <c r="J109" s="721"/>
      <c r="K109" s="721"/>
      <c r="L109" s="721"/>
      <c r="M109" s="721"/>
      <c r="N109" s="693" t="s">
        <v>167</v>
      </c>
      <c r="O109" s="694"/>
      <c r="P109" s="694"/>
      <c r="Q109" s="695"/>
      <c r="R109" s="722" t="s">
        <v>168</v>
      </c>
      <c r="S109" s="723"/>
      <c r="T109" s="723"/>
      <c r="U109" s="723"/>
      <c r="V109" s="723"/>
      <c r="W109" s="723"/>
      <c r="X109" s="723"/>
      <c r="Y109" s="723"/>
      <c r="Z109" s="724"/>
      <c r="AA109" s="690" t="s">
        <v>165</v>
      </c>
      <c r="AB109" s="691"/>
      <c r="AC109" s="691"/>
      <c r="AD109" s="691"/>
      <c r="AE109" s="692"/>
      <c r="AF109" s="168" t="s">
        <v>313</v>
      </c>
      <c r="AG109" s="720" t="s">
        <v>166</v>
      </c>
      <c r="AH109" s="721"/>
      <c r="AI109" s="721"/>
      <c r="AJ109" s="721"/>
      <c r="AK109" s="721"/>
      <c r="AL109" s="721"/>
      <c r="AM109" s="693" t="s">
        <v>167</v>
      </c>
      <c r="AN109" s="694"/>
      <c r="AO109" s="694"/>
      <c r="AP109" s="695"/>
      <c r="AQ109" s="722" t="s">
        <v>168</v>
      </c>
      <c r="AR109" s="723"/>
      <c r="AS109" s="723"/>
      <c r="AT109" s="723"/>
      <c r="AU109" s="723"/>
      <c r="AV109" s="723"/>
      <c r="AW109" s="723"/>
      <c r="AX109" s="723"/>
      <c r="AY109" s="724"/>
      <c r="AZ109" s="690" t="s">
        <v>165</v>
      </c>
      <c r="BA109" s="691"/>
      <c r="BB109" s="691"/>
      <c r="BC109" s="691"/>
      <c r="BD109" s="692"/>
      <c r="BE109" s="168" t="s">
        <v>313</v>
      </c>
      <c r="BF109" s="720" t="s">
        <v>166</v>
      </c>
      <c r="BG109" s="721"/>
      <c r="BH109" s="721"/>
      <c r="BI109" s="721"/>
      <c r="BJ109" s="721"/>
      <c r="BK109" s="721"/>
      <c r="BL109" s="693" t="s">
        <v>167</v>
      </c>
      <c r="BM109" s="694"/>
      <c r="BN109" s="694"/>
      <c r="BO109" s="695"/>
      <c r="BP109" s="722" t="s">
        <v>168</v>
      </c>
      <c r="BQ109" s="723"/>
      <c r="BR109" s="723"/>
      <c r="BS109" s="723"/>
      <c r="BT109" s="723"/>
      <c r="BU109" s="723"/>
      <c r="BV109" s="723"/>
      <c r="BW109" s="723"/>
      <c r="BX109" s="724"/>
      <c r="BY109" s="34"/>
      <c r="BZ109" s="32">
        <f>COUNTIF(BZ110:CB120,"〇")</f>
        <v>0</v>
      </c>
      <c r="CA109" s="32"/>
      <c r="CB109" s="32"/>
    </row>
    <row r="110" spans="1:80" ht="24" customHeight="1" thickTop="1" thickBot="1">
      <c r="B110" s="696" t="s">
        <v>169</v>
      </c>
      <c r="C110" s="697"/>
      <c r="D110" s="697"/>
      <c r="E110" s="697"/>
      <c r="F110" s="698"/>
      <c r="G110" s="169" t="s">
        <v>314</v>
      </c>
      <c r="H110" s="699">
        <v>5</v>
      </c>
      <c r="I110" s="700"/>
      <c r="J110" s="701">
        <v>0</v>
      </c>
      <c r="K110" s="700"/>
      <c r="L110" s="701">
        <v>0</v>
      </c>
      <c r="M110" s="702"/>
      <c r="N110" s="703" t="s">
        <v>170</v>
      </c>
      <c r="O110" s="704"/>
      <c r="P110" s="704"/>
      <c r="Q110" s="705"/>
      <c r="R110" s="706"/>
      <c r="S110" s="707"/>
      <c r="T110" s="708">
        <v>1</v>
      </c>
      <c r="U110" s="707"/>
      <c r="V110" s="222" t="s">
        <v>171</v>
      </c>
      <c r="W110" s="708">
        <v>2</v>
      </c>
      <c r="X110" s="707"/>
      <c r="Y110" s="708">
        <v>3</v>
      </c>
      <c r="Z110" s="709"/>
      <c r="AA110" s="656"/>
      <c r="AB110" s="657"/>
      <c r="AC110" s="657"/>
      <c r="AD110" s="657"/>
      <c r="AE110" s="658"/>
      <c r="AF110" s="171"/>
      <c r="AG110" s="659"/>
      <c r="AH110" s="660"/>
      <c r="AI110" s="661"/>
      <c r="AJ110" s="660"/>
      <c r="AK110" s="661"/>
      <c r="AL110" s="662"/>
      <c r="AM110" s="649"/>
      <c r="AN110" s="650"/>
      <c r="AO110" s="650"/>
      <c r="AP110" s="651"/>
      <c r="AQ110" s="652"/>
      <c r="AR110" s="653"/>
      <c r="AS110" s="654"/>
      <c r="AT110" s="653"/>
      <c r="AU110" s="172" t="s">
        <v>171</v>
      </c>
      <c r="AV110" s="654"/>
      <c r="AW110" s="653"/>
      <c r="AX110" s="654"/>
      <c r="AY110" s="655"/>
      <c r="AZ110" s="656"/>
      <c r="BA110" s="657"/>
      <c r="BB110" s="657"/>
      <c r="BC110" s="657"/>
      <c r="BD110" s="658"/>
      <c r="BE110" s="171"/>
      <c r="BF110" s="675"/>
      <c r="BG110" s="676"/>
      <c r="BH110" s="677"/>
      <c r="BI110" s="676"/>
      <c r="BJ110" s="677"/>
      <c r="BK110" s="678"/>
      <c r="BL110" s="679"/>
      <c r="BM110" s="680"/>
      <c r="BN110" s="680"/>
      <c r="BO110" s="681"/>
      <c r="BP110" s="682"/>
      <c r="BQ110" s="683"/>
      <c r="BR110" s="670"/>
      <c r="BS110" s="683"/>
      <c r="BT110" s="170" t="s">
        <v>171</v>
      </c>
      <c r="BU110" s="670"/>
      <c r="BV110" s="683"/>
      <c r="BW110" s="670"/>
      <c r="BX110" s="671"/>
      <c r="BY110" s="34"/>
      <c r="BZ110" s="32"/>
      <c r="CA110" s="38" t="str">
        <f>IF(COUNTA(AA110,AX110,AM110)=3,"〇","-")</f>
        <v>-</v>
      </c>
      <c r="CB110" s="38" t="str">
        <f>IF(COUNTA(AZ110,BW110,BL110)=3,"〇","-")</f>
        <v>-</v>
      </c>
    </row>
    <row r="111" spans="1:80" s="43" customFormat="1" ht="24" customHeight="1" thickBot="1">
      <c r="A111" s="176"/>
      <c r="B111" s="656"/>
      <c r="C111" s="657"/>
      <c r="D111" s="657"/>
      <c r="E111" s="657"/>
      <c r="F111" s="658"/>
      <c r="G111" s="171"/>
      <c r="H111" s="659"/>
      <c r="I111" s="660"/>
      <c r="J111" s="661"/>
      <c r="K111" s="660"/>
      <c r="L111" s="661"/>
      <c r="M111" s="662"/>
      <c r="N111" s="649"/>
      <c r="O111" s="650"/>
      <c r="P111" s="650"/>
      <c r="Q111" s="651"/>
      <c r="R111" s="652"/>
      <c r="S111" s="653"/>
      <c r="T111" s="654"/>
      <c r="U111" s="653"/>
      <c r="V111" s="226" t="s">
        <v>171</v>
      </c>
      <c r="W111" s="654"/>
      <c r="X111" s="653"/>
      <c r="Y111" s="654"/>
      <c r="Z111" s="655"/>
      <c r="AA111" s="656"/>
      <c r="AB111" s="657"/>
      <c r="AC111" s="657"/>
      <c r="AD111" s="657"/>
      <c r="AE111" s="658"/>
      <c r="AF111" s="171"/>
      <c r="AG111" s="659"/>
      <c r="AH111" s="660"/>
      <c r="AI111" s="661"/>
      <c r="AJ111" s="660"/>
      <c r="AK111" s="661"/>
      <c r="AL111" s="662"/>
      <c r="AM111" s="649"/>
      <c r="AN111" s="650"/>
      <c r="AO111" s="650"/>
      <c r="AP111" s="651"/>
      <c r="AQ111" s="652"/>
      <c r="AR111" s="653"/>
      <c r="AS111" s="654"/>
      <c r="AT111" s="653"/>
      <c r="AU111" s="172" t="s">
        <v>171</v>
      </c>
      <c r="AV111" s="654"/>
      <c r="AW111" s="653"/>
      <c r="AX111" s="654"/>
      <c r="AY111" s="655"/>
      <c r="AZ111" s="656"/>
      <c r="BA111" s="657"/>
      <c r="BB111" s="657"/>
      <c r="BC111" s="657"/>
      <c r="BD111" s="658"/>
      <c r="BE111" s="171"/>
      <c r="BF111" s="659"/>
      <c r="BG111" s="660"/>
      <c r="BH111" s="661"/>
      <c r="BI111" s="660"/>
      <c r="BJ111" s="661"/>
      <c r="BK111" s="662"/>
      <c r="BL111" s="649"/>
      <c r="BM111" s="650"/>
      <c r="BN111" s="650"/>
      <c r="BO111" s="651"/>
      <c r="BP111" s="652"/>
      <c r="BQ111" s="653"/>
      <c r="BR111" s="654"/>
      <c r="BS111" s="653"/>
      <c r="BT111" s="172" t="s">
        <v>171</v>
      </c>
      <c r="BU111" s="654"/>
      <c r="BV111" s="653"/>
      <c r="BW111" s="654"/>
      <c r="BX111" s="655"/>
      <c r="BY111" s="40"/>
      <c r="BZ111" s="42" t="str">
        <f>IF(COUNTA(B111,Y111,N111)=3,"〇","-")</f>
        <v>-</v>
      </c>
      <c r="CA111" s="42" t="str">
        <f t="shared" ref="CA111:CA120" si="15">IF(COUNTA(AA111,AX111,AM111)=3,"〇","-")</f>
        <v>-</v>
      </c>
      <c r="CB111" s="42" t="str">
        <f t="shared" ref="CB111:CB120" si="16">IF(COUNTA(AZ111,BW111,BL111)=3,"〇","-")</f>
        <v>-</v>
      </c>
    </row>
    <row r="112" spans="1:80" s="43" customFormat="1" ht="24" customHeight="1" thickBot="1">
      <c r="A112" s="176"/>
      <c r="B112" s="656"/>
      <c r="C112" s="657"/>
      <c r="D112" s="657"/>
      <c r="E112" s="657"/>
      <c r="F112" s="658"/>
      <c r="G112" s="171"/>
      <c r="H112" s="659"/>
      <c r="I112" s="660"/>
      <c r="J112" s="661"/>
      <c r="K112" s="660"/>
      <c r="L112" s="661"/>
      <c r="M112" s="662"/>
      <c r="N112" s="649"/>
      <c r="O112" s="650"/>
      <c r="P112" s="650"/>
      <c r="Q112" s="651"/>
      <c r="R112" s="652"/>
      <c r="S112" s="653"/>
      <c r="T112" s="654"/>
      <c r="U112" s="653"/>
      <c r="V112" s="226" t="s">
        <v>171</v>
      </c>
      <c r="W112" s="654"/>
      <c r="X112" s="653"/>
      <c r="Y112" s="654"/>
      <c r="Z112" s="655"/>
      <c r="AA112" s="656"/>
      <c r="AB112" s="657"/>
      <c r="AC112" s="657"/>
      <c r="AD112" s="657"/>
      <c r="AE112" s="658"/>
      <c r="AF112" s="171"/>
      <c r="AG112" s="659"/>
      <c r="AH112" s="660"/>
      <c r="AI112" s="661"/>
      <c r="AJ112" s="660"/>
      <c r="AK112" s="661"/>
      <c r="AL112" s="662"/>
      <c r="AM112" s="649"/>
      <c r="AN112" s="650"/>
      <c r="AO112" s="650"/>
      <c r="AP112" s="651"/>
      <c r="AQ112" s="652"/>
      <c r="AR112" s="653"/>
      <c r="AS112" s="654"/>
      <c r="AT112" s="653"/>
      <c r="AU112" s="172" t="s">
        <v>171</v>
      </c>
      <c r="AV112" s="654"/>
      <c r="AW112" s="653"/>
      <c r="AX112" s="654"/>
      <c r="AY112" s="655"/>
      <c r="AZ112" s="656"/>
      <c r="BA112" s="657"/>
      <c r="BB112" s="657"/>
      <c r="BC112" s="657"/>
      <c r="BD112" s="658"/>
      <c r="BE112" s="171"/>
      <c r="BF112" s="659"/>
      <c r="BG112" s="660"/>
      <c r="BH112" s="661"/>
      <c r="BI112" s="660"/>
      <c r="BJ112" s="661"/>
      <c r="BK112" s="662"/>
      <c r="BL112" s="649"/>
      <c r="BM112" s="650"/>
      <c r="BN112" s="650"/>
      <c r="BO112" s="651"/>
      <c r="BP112" s="652"/>
      <c r="BQ112" s="653"/>
      <c r="BR112" s="654"/>
      <c r="BS112" s="653"/>
      <c r="BT112" s="172" t="s">
        <v>171</v>
      </c>
      <c r="BU112" s="654"/>
      <c r="BV112" s="653"/>
      <c r="BW112" s="654"/>
      <c r="BX112" s="655"/>
      <c r="BY112" s="40"/>
      <c r="BZ112" s="42" t="str">
        <f t="shared" ref="BZ112:BZ120" si="17">IF(COUNTA(B112,Y112,N112)=3,"〇","-")</f>
        <v>-</v>
      </c>
      <c r="CA112" s="42" t="str">
        <f t="shared" si="15"/>
        <v>-</v>
      </c>
      <c r="CB112" s="42" t="str">
        <f t="shared" si="16"/>
        <v>-</v>
      </c>
    </row>
    <row r="113" spans="1:80" s="43" customFormat="1" ht="24" customHeight="1" thickBot="1">
      <c r="A113" s="176"/>
      <c r="B113" s="656"/>
      <c r="C113" s="657"/>
      <c r="D113" s="657"/>
      <c r="E113" s="657"/>
      <c r="F113" s="658"/>
      <c r="G113" s="171"/>
      <c r="H113" s="659"/>
      <c r="I113" s="660"/>
      <c r="J113" s="661"/>
      <c r="K113" s="660"/>
      <c r="L113" s="661"/>
      <c r="M113" s="662"/>
      <c r="N113" s="649"/>
      <c r="O113" s="650"/>
      <c r="P113" s="650"/>
      <c r="Q113" s="651"/>
      <c r="R113" s="652"/>
      <c r="S113" s="653"/>
      <c r="T113" s="654"/>
      <c r="U113" s="653"/>
      <c r="V113" s="226" t="s">
        <v>171</v>
      </c>
      <c r="W113" s="654"/>
      <c r="X113" s="653"/>
      <c r="Y113" s="654"/>
      <c r="Z113" s="655"/>
      <c r="AA113" s="656"/>
      <c r="AB113" s="657"/>
      <c r="AC113" s="657"/>
      <c r="AD113" s="657"/>
      <c r="AE113" s="658"/>
      <c r="AF113" s="171"/>
      <c r="AG113" s="659"/>
      <c r="AH113" s="660"/>
      <c r="AI113" s="661"/>
      <c r="AJ113" s="660"/>
      <c r="AK113" s="661"/>
      <c r="AL113" s="662"/>
      <c r="AM113" s="649"/>
      <c r="AN113" s="650"/>
      <c r="AO113" s="650"/>
      <c r="AP113" s="651"/>
      <c r="AQ113" s="652"/>
      <c r="AR113" s="653"/>
      <c r="AS113" s="654"/>
      <c r="AT113" s="653"/>
      <c r="AU113" s="172" t="s">
        <v>171</v>
      </c>
      <c r="AV113" s="654"/>
      <c r="AW113" s="653"/>
      <c r="AX113" s="654"/>
      <c r="AY113" s="655"/>
      <c r="AZ113" s="656"/>
      <c r="BA113" s="657"/>
      <c r="BB113" s="657"/>
      <c r="BC113" s="657"/>
      <c r="BD113" s="658"/>
      <c r="BE113" s="171"/>
      <c r="BF113" s="659"/>
      <c r="BG113" s="660"/>
      <c r="BH113" s="661"/>
      <c r="BI113" s="660"/>
      <c r="BJ113" s="661"/>
      <c r="BK113" s="662"/>
      <c r="BL113" s="649"/>
      <c r="BM113" s="650"/>
      <c r="BN113" s="650"/>
      <c r="BO113" s="651"/>
      <c r="BP113" s="652"/>
      <c r="BQ113" s="653"/>
      <c r="BR113" s="654"/>
      <c r="BS113" s="653"/>
      <c r="BT113" s="172" t="s">
        <v>171</v>
      </c>
      <c r="BU113" s="654"/>
      <c r="BV113" s="653"/>
      <c r="BW113" s="654"/>
      <c r="BX113" s="655"/>
      <c r="BY113" s="40"/>
      <c r="BZ113" s="42" t="str">
        <f t="shared" si="17"/>
        <v>-</v>
      </c>
      <c r="CA113" s="42" t="str">
        <f t="shared" si="15"/>
        <v>-</v>
      </c>
      <c r="CB113" s="42" t="str">
        <f t="shared" si="16"/>
        <v>-</v>
      </c>
    </row>
    <row r="114" spans="1:80" s="43" customFormat="1" ht="24" customHeight="1" thickBot="1">
      <c r="A114" s="176"/>
      <c r="B114" s="656"/>
      <c r="C114" s="657"/>
      <c r="D114" s="657"/>
      <c r="E114" s="657"/>
      <c r="F114" s="658"/>
      <c r="G114" s="171"/>
      <c r="H114" s="659"/>
      <c r="I114" s="660"/>
      <c r="J114" s="661"/>
      <c r="K114" s="660"/>
      <c r="L114" s="661"/>
      <c r="M114" s="662"/>
      <c r="N114" s="649"/>
      <c r="O114" s="650"/>
      <c r="P114" s="650"/>
      <c r="Q114" s="651"/>
      <c r="R114" s="652"/>
      <c r="S114" s="653"/>
      <c r="T114" s="654"/>
      <c r="U114" s="653"/>
      <c r="V114" s="226" t="s">
        <v>171</v>
      </c>
      <c r="W114" s="654"/>
      <c r="X114" s="653"/>
      <c r="Y114" s="654"/>
      <c r="Z114" s="655"/>
      <c r="AA114" s="656"/>
      <c r="AB114" s="657"/>
      <c r="AC114" s="657"/>
      <c r="AD114" s="657"/>
      <c r="AE114" s="658"/>
      <c r="AF114" s="171"/>
      <c r="AG114" s="659"/>
      <c r="AH114" s="660"/>
      <c r="AI114" s="661"/>
      <c r="AJ114" s="660"/>
      <c r="AK114" s="661"/>
      <c r="AL114" s="662"/>
      <c r="AM114" s="649"/>
      <c r="AN114" s="650"/>
      <c r="AO114" s="650"/>
      <c r="AP114" s="651"/>
      <c r="AQ114" s="652"/>
      <c r="AR114" s="653"/>
      <c r="AS114" s="654"/>
      <c r="AT114" s="653"/>
      <c r="AU114" s="172" t="s">
        <v>171</v>
      </c>
      <c r="AV114" s="654"/>
      <c r="AW114" s="653"/>
      <c r="AX114" s="654"/>
      <c r="AY114" s="655"/>
      <c r="AZ114" s="656"/>
      <c r="BA114" s="657"/>
      <c r="BB114" s="657"/>
      <c r="BC114" s="657"/>
      <c r="BD114" s="658"/>
      <c r="BE114" s="171"/>
      <c r="BF114" s="659"/>
      <c r="BG114" s="660"/>
      <c r="BH114" s="661"/>
      <c r="BI114" s="660"/>
      <c r="BJ114" s="661"/>
      <c r="BK114" s="662"/>
      <c r="BL114" s="649"/>
      <c r="BM114" s="650"/>
      <c r="BN114" s="650"/>
      <c r="BO114" s="651"/>
      <c r="BP114" s="652"/>
      <c r="BQ114" s="653"/>
      <c r="BR114" s="654"/>
      <c r="BS114" s="653"/>
      <c r="BT114" s="172" t="s">
        <v>171</v>
      </c>
      <c r="BU114" s="654"/>
      <c r="BV114" s="653"/>
      <c r="BW114" s="654"/>
      <c r="BX114" s="655"/>
      <c r="BY114" s="40"/>
      <c r="BZ114" s="42" t="str">
        <f t="shared" si="17"/>
        <v>-</v>
      </c>
      <c r="CA114" s="42" t="str">
        <f t="shared" si="15"/>
        <v>-</v>
      </c>
      <c r="CB114" s="42" t="str">
        <f t="shared" si="16"/>
        <v>-</v>
      </c>
    </row>
    <row r="115" spans="1:80" s="43" customFormat="1" ht="24" customHeight="1" thickBot="1">
      <c r="A115" s="176"/>
      <c r="B115" s="656"/>
      <c r="C115" s="657"/>
      <c r="D115" s="657"/>
      <c r="E115" s="657"/>
      <c r="F115" s="658"/>
      <c r="G115" s="171"/>
      <c r="H115" s="659"/>
      <c r="I115" s="660"/>
      <c r="J115" s="661"/>
      <c r="K115" s="660"/>
      <c r="L115" s="661"/>
      <c r="M115" s="662"/>
      <c r="N115" s="649"/>
      <c r="O115" s="650"/>
      <c r="P115" s="650"/>
      <c r="Q115" s="651"/>
      <c r="R115" s="652"/>
      <c r="S115" s="653"/>
      <c r="T115" s="654"/>
      <c r="U115" s="653"/>
      <c r="V115" s="226" t="s">
        <v>171</v>
      </c>
      <c r="W115" s="654"/>
      <c r="X115" s="653"/>
      <c r="Y115" s="654"/>
      <c r="Z115" s="655"/>
      <c r="AA115" s="656"/>
      <c r="AB115" s="657"/>
      <c r="AC115" s="657"/>
      <c r="AD115" s="657"/>
      <c r="AE115" s="658"/>
      <c r="AF115" s="171"/>
      <c r="AG115" s="659"/>
      <c r="AH115" s="660"/>
      <c r="AI115" s="661"/>
      <c r="AJ115" s="660"/>
      <c r="AK115" s="661"/>
      <c r="AL115" s="662"/>
      <c r="AM115" s="649"/>
      <c r="AN115" s="650"/>
      <c r="AO115" s="650"/>
      <c r="AP115" s="651"/>
      <c r="AQ115" s="652"/>
      <c r="AR115" s="653"/>
      <c r="AS115" s="654"/>
      <c r="AT115" s="653"/>
      <c r="AU115" s="172" t="s">
        <v>171</v>
      </c>
      <c r="AV115" s="654"/>
      <c r="AW115" s="653"/>
      <c r="AX115" s="654"/>
      <c r="AY115" s="655"/>
      <c r="AZ115" s="656"/>
      <c r="BA115" s="657"/>
      <c r="BB115" s="657"/>
      <c r="BC115" s="657"/>
      <c r="BD115" s="658"/>
      <c r="BE115" s="171"/>
      <c r="BF115" s="659"/>
      <c r="BG115" s="660"/>
      <c r="BH115" s="661"/>
      <c r="BI115" s="660"/>
      <c r="BJ115" s="661"/>
      <c r="BK115" s="662"/>
      <c r="BL115" s="649"/>
      <c r="BM115" s="650"/>
      <c r="BN115" s="650"/>
      <c r="BO115" s="651"/>
      <c r="BP115" s="652"/>
      <c r="BQ115" s="653"/>
      <c r="BR115" s="654"/>
      <c r="BS115" s="653"/>
      <c r="BT115" s="172" t="s">
        <v>171</v>
      </c>
      <c r="BU115" s="654"/>
      <c r="BV115" s="653"/>
      <c r="BW115" s="654"/>
      <c r="BX115" s="655"/>
      <c r="BY115" s="40"/>
      <c r="BZ115" s="42" t="str">
        <f t="shared" si="17"/>
        <v>-</v>
      </c>
      <c r="CA115" s="42" t="str">
        <f t="shared" si="15"/>
        <v>-</v>
      </c>
      <c r="CB115" s="42" t="str">
        <f t="shared" si="16"/>
        <v>-</v>
      </c>
    </row>
    <row r="116" spans="1:80" s="43" customFormat="1" ht="24" customHeight="1" thickBot="1">
      <c r="A116" s="176"/>
      <c r="B116" s="656"/>
      <c r="C116" s="657"/>
      <c r="D116" s="657"/>
      <c r="E116" s="657"/>
      <c r="F116" s="658"/>
      <c r="G116" s="171"/>
      <c r="H116" s="659"/>
      <c r="I116" s="660"/>
      <c r="J116" s="661"/>
      <c r="K116" s="660"/>
      <c r="L116" s="661"/>
      <c r="M116" s="662"/>
      <c r="N116" s="649"/>
      <c r="O116" s="650"/>
      <c r="P116" s="650"/>
      <c r="Q116" s="651"/>
      <c r="R116" s="652"/>
      <c r="S116" s="653"/>
      <c r="T116" s="654"/>
      <c r="U116" s="653"/>
      <c r="V116" s="226" t="s">
        <v>171</v>
      </c>
      <c r="W116" s="654"/>
      <c r="X116" s="653"/>
      <c r="Y116" s="654"/>
      <c r="Z116" s="655"/>
      <c r="AA116" s="656"/>
      <c r="AB116" s="657"/>
      <c r="AC116" s="657"/>
      <c r="AD116" s="657"/>
      <c r="AE116" s="658"/>
      <c r="AF116" s="171"/>
      <c r="AG116" s="659"/>
      <c r="AH116" s="660"/>
      <c r="AI116" s="661"/>
      <c r="AJ116" s="660"/>
      <c r="AK116" s="661"/>
      <c r="AL116" s="662"/>
      <c r="AM116" s="649"/>
      <c r="AN116" s="650"/>
      <c r="AO116" s="650"/>
      <c r="AP116" s="651"/>
      <c r="AQ116" s="652"/>
      <c r="AR116" s="653"/>
      <c r="AS116" s="654"/>
      <c r="AT116" s="653"/>
      <c r="AU116" s="172" t="s">
        <v>171</v>
      </c>
      <c r="AV116" s="654"/>
      <c r="AW116" s="653"/>
      <c r="AX116" s="654"/>
      <c r="AY116" s="655"/>
      <c r="AZ116" s="656"/>
      <c r="BA116" s="657"/>
      <c r="BB116" s="657"/>
      <c r="BC116" s="657"/>
      <c r="BD116" s="658"/>
      <c r="BE116" s="171"/>
      <c r="BF116" s="659"/>
      <c r="BG116" s="660"/>
      <c r="BH116" s="661"/>
      <c r="BI116" s="660"/>
      <c r="BJ116" s="661"/>
      <c r="BK116" s="662"/>
      <c r="BL116" s="649"/>
      <c r="BM116" s="650"/>
      <c r="BN116" s="650"/>
      <c r="BO116" s="651"/>
      <c r="BP116" s="652"/>
      <c r="BQ116" s="653"/>
      <c r="BR116" s="654"/>
      <c r="BS116" s="653"/>
      <c r="BT116" s="172" t="s">
        <v>171</v>
      </c>
      <c r="BU116" s="654"/>
      <c r="BV116" s="653"/>
      <c r="BW116" s="654"/>
      <c r="BX116" s="655"/>
      <c r="BY116" s="40"/>
      <c r="BZ116" s="42" t="str">
        <f t="shared" si="17"/>
        <v>-</v>
      </c>
      <c r="CA116" s="42" t="str">
        <f t="shared" si="15"/>
        <v>-</v>
      </c>
      <c r="CB116" s="42" t="str">
        <f t="shared" si="16"/>
        <v>-</v>
      </c>
    </row>
    <row r="117" spans="1:80" s="43" customFormat="1" ht="24" customHeight="1" thickBot="1">
      <c r="A117" s="176"/>
      <c r="B117" s="672"/>
      <c r="C117" s="673"/>
      <c r="D117" s="673"/>
      <c r="E117" s="673"/>
      <c r="F117" s="674"/>
      <c r="G117" s="173"/>
      <c r="H117" s="675"/>
      <c r="I117" s="676"/>
      <c r="J117" s="677"/>
      <c r="K117" s="676"/>
      <c r="L117" s="677"/>
      <c r="M117" s="678"/>
      <c r="N117" s="679"/>
      <c r="O117" s="680"/>
      <c r="P117" s="680"/>
      <c r="Q117" s="681"/>
      <c r="R117" s="682"/>
      <c r="S117" s="683"/>
      <c r="T117" s="670"/>
      <c r="U117" s="683"/>
      <c r="V117" s="222" t="s">
        <v>171</v>
      </c>
      <c r="W117" s="670"/>
      <c r="X117" s="683"/>
      <c r="Y117" s="670"/>
      <c r="Z117" s="671"/>
      <c r="AA117" s="672"/>
      <c r="AB117" s="673"/>
      <c r="AC117" s="673"/>
      <c r="AD117" s="673"/>
      <c r="AE117" s="674"/>
      <c r="AF117" s="173"/>
      <c r="AG117" s="675"/>
      <c r="AH117" s="676"/>
      <c r="AI117" s="677"/>
      <c r="AJ117" s="676"/>
      <c r="AK117" s="677"/>
      <c r="AL117" s="678"/>
      <c r="AM117" s="679"/>
      <c r="AN117" s="680"/>
      <c r="AO117" s="680"/>
      <c r="AP117" s="681"/>
      <c r="AQ117" s="682"/>
      <c r="AR117" s="683"/>
      <c r="AS117" s="670"/>
      <c r="AT117" s="683"/>
      <c r="AU117" s="170" t="s">
        <v>171</v>
      </c>
      <c r="AV117" s="670"/>
      <c r="AW117" s="683"/>
      <c r="AX117" s="670"/>
      <c r="AY117" s="671"/>
      <c r="AZ117" s="672"/>
      <c r="BA117" s="673"/>
      <c r="BB117" s="673"/>
      <c r="BC117" s="673"/>
      <c r="BD117" s="674"/>
      <c r="BE117" s="173"/>
      <c r="BF117" s="675"/>
      <c r="BG117" s="676"/>
      <c r="BH117" s="677"/>
      <c r="BI117" s="676"/>
      <c r="BJ117" s="677"/>
      <c r="BK117" s="678"/>
      <c r="BL117" s="679"/>
      <c r="BM117" s="680"/>
      <c r="BN117" s="680"/>
      <c r="BO117" s="681"/>
      <c r="BP117" s="682"/>
      <c r="BQ117" s="683"/>
      <c r="BR117" s="670"/>
      <c r="BS117" s="683"/>
      <c r="BT117" s="170" t="s">
        <v>171</v>
      </c>
      <c r="BU117" s="670"/>
      <c r="BV117" s="683"/>
      <c r="BW117" s="670"/>
      <c r="BX117" s="671"/>
      <c r="BY117" s="40"/>
      <c r="BZ117" s="42" t="str">
        <f t="shared" si="17"/>
        <v>-</v>
      </c>
      <c r="CA117" s="42" t="str">
        <f t="shared" si="15"/>
        <v>-</v>
      </c>
      <c r="CB117" s="42" t="str">
        <f t="shared" si="16"/>
        <v>-</v>
      </c>
    </row>
    <row r="118" spans="1:80" s="43" customFormat="1" ht="24" customHeight="1" thickBot="1">
      <c r="A118" s="176"/>
      <c r="B118" s="656"/>
      <c r="C118" s="657"/>
      <c r="D118" s="657"/>
      <c r="E118" s="657"/>
      <c r="F118" s="658"/>
      <c r="G118" s="171"/>
      <c r="H118" s="659"/>
      <c r="I118" s="660"/>
      <c r="J118" s="661"/>
      <c r="K118" s="660"/>
      <c r="L118" s="661"/>
      <c r="M118" s="662"/>
      <c r="N118" s="649"/>
      <c r="O118" s="650"/>
      <c r="P118" s="650"/>
      <c r="Q118" s="651"/>
      <c r="R118" s="652"/>
      <c r="S118" s="653"/>
      <c r="T118" s="654"/>
      <c r="U118" s="653"/>
      <c r="V118" s="226" t="s">
        <v>171</v>
      </c>
      <c r="W118" s="654"/>
      <c r="X118" s="653"/>
      <c r="Y118" s="654"/>
      <c r="Z118" s="655"/>
      <c r="AA118" s="656"/>
      <c r="AB118" s="657"/>
      <c r="AC118" s="657"/>
      <c r="AD118" s="657"/>
      <c r="AE118" s="658"/>
      <c r="AF118" s="171"/>
      <c r="AG118" s="659"/>
      <c r="AH118" s="660"/>
      <c r="AI118" s="661"/>
      <c r="AJ118" s="660"/>
      <c r="AK118" s="661"/>
      <c r="AL118" s="662"/>
      <c r="AM118" s="649"/>
      <c r="AN118" s="650"/>
      <c r="AO118" s="650"/>
      <c r="AP118" s="651"/>
      <c r="AQ118" s="652"/>
      <c r="AR118" s="653"/>
      <c r="AS118" s="654"/>
      <c r="AT118" s="653"/>
      <c r="AU118" s="172" t="s">
        <v>171</v>
      </c>
      <c r="AV118" s="654"/>
      <c r="AW118" s="653"/>
      <c r="AX118" s="654"/>
      <c r="AY118" s="655"/>
      <c r="AZ118" s="656"/>
      <c r="BA118" s="657"/>
      <c r="BB118" s="657"/>
      <c r="BC118" s="657"/>
      <c r="BD118" s="658"/>
      <c r="BE118" s="171"/>
      <c r="BF118" s="659"/>
      <c r="BG118" s="660"/>
      <c r="BH118" s="661"/>
      <c r="BI118" s="660"/>
      <c r="BJ118" s="661"/>
      <c r="BK118" s="662"/>
      <c r="BL118" s="649"/>
      <c r="BM118" s="650"/>
      <c r="BN118" s="650"/>
      <c r="BO118" s="651"/>
      <c r="BP118" s="652"/>
      <c r="BQ118" s="653"/>
      <c r="BR118" s="654"/>
      <c r="BS118" s="653"/>
      <c r="BT118" s="172" t="s">
        <v>171</v>
      </c>
      <c r="BU118" s="654"/>
      <c r="BV118" s="653"/>
      <c r="BW118" s="654"/>
      <c r="BX118" s="655"/>
      <c r="BY118" s="40"/>
      <c r="BZ118" s="42" t="str">
        <f t="shared" si="17"/>
        <v>-</v>
      </c>
      <c r="CA118" s="42" t="str">
        <f t="shared" si="15"/>
        <v>-</v>
      </c>
      <c r="CB118" s="42" t="str">
        <f t="shared" si="16"/>
        <v>-</v>
      </c>
    </row>
    <row r="119" spans="1:80" s="43" customFormat="1" ht="24" customHeight="1" thickBot="1">
      <c r="A119" s="176"/>
      <c r="B119" s="656"/>
      <c r="C119" s="657"/>
      <c r="D119" s="657"/>
      <c r="E119" s="657"/>
      <c r="F119" s="658"/>
      <c r="G119" s="171"/>
      <c r="H119" s="659"/>
      <c r="I119" s="660"/>
      <c r="J119" s="661"/>
      <c r="K119" s="660"/>
      <c r="L119" s="661"/>
      <c r="M119" s="662"/>
      <c r="N119" s="649"/>
      <c r="O119" s="650"/>
      <c r="P119" s="650"/>
      <c r="Q119" s="651"/>
      <c r="R119" s="652"/>
      <c r="S119" s="653"/>
      <c r="T119" s="654"/>
      <c r="U119" s="653"/>
      <c r="V119" s="226" t="s">
        <v>171</v>
      </c>
      <c r="W119" s="654"/>
      <c r="X119" s="653"/>
      <c r="Y119" s="654"/>
      <c r="Z119" s="655"/>
      <c r="AA119" s="656"/>
      <c r="AB119" s="657"/>
      <c r="AC119" s="657"/>
      <c r="AD119" s="657"/>
      <c r="AE119" s="658"/>
      <c r="AF119" s="171"/>
      <c r="AG119" s="659"/>
      <c r="AH119" s="660"/>
      <c r="AI119" s="661"/>
      <c r="AJ119" s="660"/>
      <c r="AK119" s="661"/>
      <c r="AL119" s="662"/>
      <c r="AM119" s="649"/>
      <c r="AN119" s="650"/>
      <c r="AO119" s="650"/>
      <c r="AP119" s="651"/>
      <c r="AQ119" s="652"/>
      <c r="AR119" s="653"/>
      <c r="AS119" s="654"/>
      <c r="AT119" s="653"/>
      <c r="AU119" s="172" t="s">
        <v>171</v>
      </c>
      <c r="AV119" s="654"/>
      <c r="AW119" s="653"/>
      <c r="AX119" s="654"/>
      <c r="AY119" s="655"/>
      <c r="AZ119" s="656"/>
      <c r="BA119" s="657"/>
      <c r="BB119" s="657"/>
      <c r="BC119" s="657"/>
      <c r="BD119" s="658"/>
      <c r="BE119" s="171"/>
      <c r="BF119" s="659"/>
      <c r="BG119" s="660"/>
      <c r="BH119" s="661"/>
      <c r="BI119" s="660"/>
      <c r="BJ119" s="661"/>
      <c r="BK119" s="662"/>
      <c r="BL119" s="649"/>
      <c r="BM119" s="650"/>
      <c r="BN119" s="650"/>
      <c r="BO119" s="651"/>
      <c r="BP119" s="652"/>
      <c r="BQ119" s="653"/>
      <c r="BR119" s="654"/>
      <c r="BS119" s="653"/>
      <c r="BT119" s="172" t="s">
        <v>171</v>
      </c>
      <c r="BU119" s="654"/>
      <c r="BV119" s="653"/>
      <c r="BW119" s="654"/>
      <c r="BX119" s="655"/>
      <c r="BY119" s="40"/>
      <c r="BZ119" s="42" t="str">
        <f t="shared" si="17"/>
        <v>-</v>
      </c>
      <c r="CA119" s="42" t="str">
        <f t="shared" si="15"/>
        <v>-</v>
      </c>
      <c r="CB119" s="42" t="str">
        <f t="shared" si="16"/>
        <v>-</v>
      </c>
    </row>
    <row r="120" spans="1:80" s="43" customFormat="1" ht="24" customHeight="1" thickBot="1">
      <c r="A120" s="176"/>
      <c r="B120" s="663"/>
      <c r="C120" s="664"/>
      <c r="D120" s="664"/>
      <c r="E120" s="664"/>
      <c r="F120" s="665"/>
      <c r="G120" s="174"/>
      <c r="H120" s="666"/>
      <c r="I120" s="667"/>
      <c r="J120" s="668"/>
      <c r="K120" s="667"/>
      <c r="L120" s="668"/>
      <c r="M120" s="669"/>
      <c r="N120" s="710"/>
      <c r="O120" s="711"/>
      <c r="P120" s="711"/>
      <c r="Q120" s="712"/>
      <c r="R120" s="713"/>
      <c r="S120" s="714"/>
      <c r="T120" s="715"/>
      <c r="U120" s="714"/>
      <c r="V120" s="224" t="s">
        <v>171</v>
      </c>
      <c r="W120" s="715"/>
      <c r="X120" s="714"/>
      <c r="Y120" s="715"/>
      <c r="Z120" s="716"/>
      <c r="AA120" s="663"/>
      <c r="AB120" s="664"/>
      <c r="AC120" s="664"/>
      <c r="AD120" s="664"/>
      <c r="AE120" s="665"/>
      <c r="AF120" s="174"/>
      <c r="AG120" s="666"/>
      <c r="AH120" s="667"/>
      <c r="AI120" s="668"/>
      <c r="AJ120" s="667"/>
      <c r="AK120" s="668"/>
      <c r="AL120" s="669"/>
      <c r="AM120" s="710"/>
      <c r="AN120" s="711"/>
      <c r="AO120" s="711"/>
      <c r="AP120" s="712"/>
      <c r="AQ120" s="713"/>
      <c r="AR120" s="714"/>
      <c r="AS120" s="715"/>
      <c r="AT120" s="714"/>
      <c r="AU120" s="175" t="s">
        <v>171</v>
      </c>
      <c r="AV120" s="715"/>
      <c r="AW120" s="714"/>
      <c r="AX120" s="715"/>
      <c r="AY120" s="716"/>
      <c r="AZ120" s="663"/>
      <c r="BA120" s="664"/>
      <c r="BB120" s="664"/>
      <c r="BC120" s="664"/>
      <c r="BD120" s="665"/>
      <c r="BE120" s="174"/>
      <c r="BF120" s="666"/>
      <c r="BG120" s="667"/>
      <c r="BH120" s="668"/>
      <c r="BI120" s="667"/>
      <c r="BJ120" s="668"/>
      <c r="BK120" s="669"/>
      <c r="BL120" s="710"/>
      <c r="BM120" s="711"/>
      <c r="BN120" s="711"/>
      <c r="BO120" s="712"/>
      <c r="BP120" s="713"/>
      <c r="BQ120" s="714"/>
      <c r="BR120" s="715"/>
      <c r="BS120" s="714"/>
      <c r="BT120" s="175" t="s">
        <v>171</v>
      </c>
      <c r="BU120" s="715"/>
      <c r="BV120" s="714"/>
      <c r="BW120" s="715"/>
      <c r="BX120" s="716"/>
      <c r="BY120" s="40"/>
      <c r="BZ120" s="42" t="str">
        <f t="shared" si="17"/>
        <v>-</v>
      </c>
      <c r="CA120" s="42" t="str">
        <f t="shared" si="15"/>
        <v>-</v>
      </c>
      <c r="CB120" s="42" t="str">
        <f t="shared" si="16"/>
        <v>-</v>
      </c>
    </row>
    <row r="121" spans="1:80" ht="24" customHeight="1" thickBot="1">
      <c r="B121" s="770" t="s">
        <v>330</v>
      </c>
      <c r="C121" s="770"/>
      <c r="D121" s="770"/>
      <c r="E121" s="770"/>
      <c r="F121" s="770"/>
      <c r="G121" s="770"/>
      <c r="H121" s="770"/>
      <c r="I121" s="770"/>
      <c r="J121" s="770"/>
      <c r="K121" s="770"/>
      <c r="L121" s="770"/>
      <c r="M121" s="770"/>
      <c r="N121" s="770"/>
      <c r="O121" s="770"/>
      <c r="P121" s="770"/>
      <c r="Q121" s="770"/>
      <c r="R121" s="770"/>
      <c r="S121" s="770"/>
      <c r="T121" s="770"/>
      <c r="U121" s="770"/>
      <c r="V121" s="770"/>
      <c r="W121" s="770"/>
      <c r="X121" s="770"/>
      <c r="Y121" s="770"/>
      <c r="Z121" s="770"/>
      <c r="AA121" s="770"/>
      <c r="AB121" s="770"/>
      <c r="AC121" s="770"/>
      <c r="AD121" s="770"/>
      <c r="AE121" s="770"/>
      <c r="AF121" s="770"/>
      <c r="AG121" s="770"/>
      <c r="AH121" s="770"/>
      <c r="AI121" s="770"/>
      <c r="AJ121" s="770"/>
      <c r="AK121" s="770"/>
      <c r="AL121" s="770"/>
      <c r="AM121" s="770"/>
      <c r="AN121" s="770"/>
      <c r="AO121" s="770"/>
      <c r="AP121" s="770"/>
      <c r="AQ121" s="770"/>
      <c r="AR121" s="770"/>
      <c r="AS121" s="770"/>
      <c r="AT121" s="770"/>
      <c r="AU121" s="770"/>
      <c r="AV121" s="770"/>
      <c r="AW121" s="770"/>
      <c r="AX121" s="770"/>
      <c r="AY121" s="770"/>
      <c r="AZ121" s="770"/>
      <c r="BA121" s="770"/>
      <c r="BB121" s="770"/>
      <c r="BC121" s="770"/>
      <c r="BD121" s="770"/>
      <c r="BE121" s="770"/>
      <c r="BF121" s="770"/>
      <c r="BG121" s="770"/>
      <c r="BH121" s="770"/>
      <c r="BI121" s="770"/>
      <c r="BJ121" s="770"/>
      <c r="BK121" s="770"/>
      <c r="BL121" s="770"/>
      <c r="BM121" s="770"/>
      <c r="BN121" s="770"/>
      <c r="BO121" s="771"/>
      <c r="BP121" s="771"/>
      <c r="BQ121" s="771"/>
      <c r="BR121" s="771"/>
      <c r="BS121" s="771"/>
      <c r="BT121" s="771"/>
      <c r="BU121" s="771"/>
      <c r="BV121" s="771"/>
      <c r="BW121" s="771"/>
      <c r="BX121" s="771"/>
      <c r="BZ121" s="32"/>
      <c r="CA121" s="32"/>
      <c r="CB121" s="32"/>
    </row>
    <row r="122" spans="1:80" ht="24" customHeight="1" thickBot="1">
      <c r="B122" s="763" t="s">
        <v>42</v>
      </c>
      <c r="C122" s="764"/>
      <c r="D122" s="764"/>
      <c r="E122" s="764"/>
      <c r="F122" s="764"/>
      <c r="G122" s="764"/>
      <c r="H122" s="764"/>
      <c r="I122" s="764"/>
      <c r="J122" s="764"/>
      <c r="K122" s="764"/>
      <c r="L122" s="765">
        <f>$L$2</f>
        <v>0</v>
      </c>
      <c r="M122" s="766"/>
      <c r="N122" s="766"/>
      <c r="O122" s="766"/>
      <c r="P122" s="766"/>
      <c r="Q122" s="766"/>
      <c r="R122" s="766"/>
      <c r="S122" s="766"/>
      <c r="T122" s="766"/>
      <c r="U122" s="766"/>
      <c r="V122" s="155"/>
      <c r="W122" s="156"/>
      <c r="X122" s="156"/>
      <c r="Y122" s="767" t="s">
        <v>163</v>
      </c>
      <c r="Z122" s="759"/>
      <c r="AA122" s="759"/>
      <c r="AB122" s="759"/>
      <c r="AC122" s="759"/>
      <c r="AD122" s="759"/>
      <c r="AE122" s="759"/>
      <c r="AF122" s="759"/>
      <c r="AG122" s="760"/>
      <c r="AH122" s="755">
        <f>$AH$2</f>
        <v>0</v>
      </c>
      <c r="AI122" s="756"/>
      <c r="AJ122" s="756"/>
      <c r="AK122" s="756"/>
      <c r="AL122" s="756"/>
      <c r="AM122" s="756"/>
      <c r="AN122" s="756"/>
      <c r="AO122" s="756"/>
      <c r="AP122" s="757"/>
      <c r="AQ122" s="768" t="s">
        <v>164</v>
      </c>
      <c r="AR122" s="759"/>
      <c r="AS122" s="759"/>
      <c r="AT122" s="759"/>
      <c r="AU122" s="759"/>
      <c r="AV122" s="759"/>
      <c r="AW122" s="759"/>
      <c r="AX122" s="759"/>
      <c r="AY122" s="760"/>
      <c r="AZ122" s="758">
        <f>$AZ$2</f>
        <v>0</v>
      </c>
      <c r="BA122" s="759"/>
      <c r="BB122" s="759"/>
      <c r="BC122" s="759"/>
      <c r="BD122" s="759"/>
      <c r="BE122" s="759"/>
      <c r="BF122" s="759"/>
      <c r="BG122" s="759"/>
      <c r="BH122" s="760"/>
      <c r="BI122" s="769"/>
      <c r="BJ122" s="762"/>
      <c r="BK122" s="762"/>
      <c r="BL122" s="762"/>
      <c r="BM122" s="762"/>
      <c r="BN122" s="762"/>
      <c r="BO122" s="762"/>
      <c r="BP122" s="762"/>
      <c r="BQ122" s="761"/>
      <c r="BR122" s="762"/>
      <c r="BS122" s="762"/>
      <c r="BT122" s="762"/>
      <c r="BU122" s="762"/>
      <c r="BV122" s="762"/>
      <c r="BW122" s="762"/>
      <c r="BX122" s="762"/>
      <c r="BZ122" s="32" t="e">
        <f>COUNTIF(#REF!,"〇")</f>
        <v>#REF!</v>
      </c>
      <c r="CA122" s="32"/>
      <c r="CB122" s="32"/>
    </row>
    <row r="123" spans="1:80" ht="24" customHeight="1" thickBot="1">
      <c r="B123" s="223"/>
      <c r="C123" s="746" t="s">
        <v>181</v>
      </c>
      <c r="D123" s="746"/>
      <c r="E123" s="746"/>
      <c r="F123" s="746"/>
      <c r="G123" s="746"/>
      <c r="H123" s="746"/>
      <c r="I123" s="746"/>
      <c r="J123" s="746"/>
      <c r="K123" s="746"/>
      <c r="L123" s="746"/>
      <c r="M123" s="746"/>
      <c r="N123" s="746"/>
      <c r="O123" s="746"/>
      <c r="P123" s="746"/>
      <c r="Q123" s="746"/>
      <c r="R123" s="746"/>
      <c r="S123" s="746"/>
      <c r="T123" s="746"/>
      <c r="U123" s="746"/>
      <c r="V123" s="746"/>
      <c r="W123" s="746"/>
      <c r="X123" s="746"/>
      <c r="Y123" s="157"/>
      <c r="Z123" s="157"/>
      <c r="AA123" s="158" t="s">
        <v>315</v>
      </c>
      <c r="AB123" s="157"/>
      <c r="AC123" s="157"/>
      <c r="AD123" s="157"/>
      <c r="AE123" s="157"/>
      <c r="AF123" s="157"/>
      <c r="AG123" s="157"/>
      <c r="AH123" s="157"/>
      <c r="AI123" s="157"/>
      <c r="AJ123" s="157"/>
      <c r="AK123" s="157"/>
      <c r="AL123" s="157"/>
      <c r="AM123" s="157"/>
      <c r="AN123" s="159"/>
      <c r="AO123" s="159"/>
      <c r="AP123" s="157"/>
      <c r="AQ123" s="157"/>
      <c r="AR123" s="157"/>
      <c r="AS123" s="157"/>
      <c r="AT123" s="157"/>
      <c r="AU123" s="157"/>
      <c r="AV123" s="157"/>
      <c r="AW123" s="157"/>
      <c r="AX123" s="157"/>
      <c r="AY123" s="157"/>
      <c r="AZ123" s="160"/>
      <c r="BA123" s="160"/>
      <c r="BB123" s="160"/>
      <c r="BC123" s="160"/>
      <c r="BD123" s="160"/>
      <c r="BE123" s="160"/>
      <c r="BF123" s="160"/>
      <c r="BG123" s="160"/>
      <c r="BH123" s="160"/>
      <c r="BI123" s="160"/>
      <c r="BJ123" s="160"/>
      <c r="BK123" s="160"/>
      <c r="BL123" s="160"/>
      <c r="BM123" s="161"/>
      <c r="BN123" s="161"/>
      <c r="BO123" s="161"/>
      <c r="BP123" s="161"/>
      <c r="BQ123" s="161"/>
      <c r="BR123" s="161"/>
      <c r="BS123" s="161"/>
      <c r="BT123" s="161"/>
      <c r="BU123" s="161"/>
      <c r="BV123" s="161"/>
      <c r="BW123" s="161"/>
      <c r="BX123" s="161"/>
      <c r="BZ123" s="32"/>
      <c r="CA123" s="32"/>
      <c r="CB123" s="32"/>
    </row>
    <row r="124" spans="1:80" ht="24" customHeight="1">
      <c r="B124" s="747">
        <v>7</v>
      </c>
      <c r="C124" s="748"/>
      <c r="D124" s="749" t="s">
        <v>136</v>
      </c>
      <c r="E124" s="750"/>
      <c r="F124" s="750"/>
      <c r="G124" s="750"/>
      <c r="H124" s="750"/>
      <c r="I124" s="750"/>
      <c r="J124" s="751"/>
      <c r="K124" s="752"/>
      <c r="L124" s="753"/>
      <c r="M124" s="753"/>
      <c r="N124" s="753"/>
      <c r="O124" s="753"/>
      <c r="P124" s="753"/>
      <c r="Q124" s="753"/>
      <c r="R124" s="753"/>
      <c r="S124" s="753"/>
      <c r="T124" s="753"/>
      <c r="U124" s="753"/>
      <c r="V124" s="753"/>
      <c r="W124" s="753"/>
      <c r="X124" s="753"/>
      <c r="Y124" s="753"/>
      <c r="Z124" s="754"/>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c r="BV124" s="162"/>
      <c r="BW124" s="162"/>
      <c r="BX124" s="162"/>
      <c r="BY124" s="34"/>
      <c r="BZ124" s="35"/>
      <c r="CA124" s="32"/>
      <c r="CB124" s="32"/>
    </row>
    <row r="125" spans="1:80" ht="24" customHeight="1">
      <c r="B125" s="686"/>
      <c r="C125" s="685"/>
      <c r="D125" s="728" t="s">
        <v>137</v>
      </c>
      <c r="E125" s="729"/>
      <c r="F125" s="729"/>
      <c r="G125" s="729"/>
      <c r="H125" s="729"/>
      <c r="I125" s="729"/>
      <c r="J125" s="730"/>
      <c r="K125" s="731"/>
      <c r="L125" s="732"/>
      <c r="M125" s="732"/>
      <c r="N125" s="732"/>
      <c r="O125" s="732"/>
      <c r="P125" s="732"/>
      <c r="Q125" s="732"/>
      <c r="R125" s="732"/>
      <c r="S125" s="732"/>
      <c r="T125" s="732"/>
      <c r="U125" s="732"/>
      <c r="V125" s="732"/>
      <c r="W125" s="732"/>
      <c r="X125" s="732"/>
      <c r="Y125" s="732"/>
      <c r="Z125" s="733"/>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c r="BV125" s="162"/>
      <c r="BW125" s="162"/>
      <c r="BX125" s="162"/>
      <c r="BY125" s="34"/>
      <c r="CA125" s="37"/>
      <c r="CB125" s="32"/>
    </row>
    <row r="126" spans="1:80" ht="24" customHeight="1">
      <c r="B126" s="686"/>
      <c r="C126" s="685"/>
      <c r="D126" s="728" t="s">
        <v>138</v>
      </c>
      <c r="E126" s="729"/>
      <c r="F126" s="729"/>
      <c r="G126" s="729"/>
      <c r="H126" s="729"/>
      <c r="I126" s="729"/>
      <c r="J126" s="730"/>
      <c r="K126" s="734"/>
      <c r="L126" s="735"/>
      <c r="M126" s="735"/>
      <c r="N126" s="735"/>
      <c r="O126" s="735"/>
      <c r="P126" s="735"/>
      <c r="Q126" s="735"/>
      <c r="R126" s="735"/>
      <c r="S126" s="735"/>
      <c r="T126" s="735"/>
      <c r="U126" s="735"/>
      <c r="V126" s="735"/>
      <c r="W126" s="735"/>
      <c r="X126" s="735"/>
      <c r="Y126" s="735"/>
      <c r="Z126" s="736"/>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34"/>
      <c r="BZ126" s="37"/>
      <c r="CA126" s="37"/>
      <c r="CB126" s="32"/>
    </row>
    <row r="127" spans="1:80" ht="24" customHeight="1">
      <c r="B127" s="686"/>
      <c r="C127" s="685"/>
      <c r="D127" s="728" t="s">
        <v>143</v>
      </c>
      <c r="E127" s="729"/>
      <c r="F127" s="729"/>
      <c r="G127" s="729"/>
      <c r="H127" s="729"/>
      <c r="I127" s="729"/>
      <c r="J127" s="730"/>
      <c r="K127" s="737">
        <f>$K$7</f>
        <v>5000</v>
      </c>
      <c r="L127" s="738"/>
      <c r="M127" s="738"/>
      <c r="N127" s="738"/>
      <c r="O127" s="738"/>
      <c r="P127" s="738"/>
      <c r="Q127" s="738"/>
      <c r="R127" s="738"/>
      <c r="S127" s="738"/>
      <c r="T127" s="738"/>
      <c r="U127" s="738"/>
      <c r="V127" s="738"/>
      <c r="W127" s="738"/>
      <c r="X127" s="738"/>
      <c r="Y127" s="738"/>
      <c r="Z127" s="739"/>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34"/>
      <c r="BZ127" s="37"/>
      <c r="CA127" s="37"/>
      <c r="CB127" s="32"/>
    </row>
    <row r="128" spans="1:80" ht="24" customHeight="1">
      <c r="B128" s="686"/>
      <c r="C128" s="685"/>
      <c r="D128" s="728" t="s">
        <v>139</v>
      </c>
      <c r="E128" s="729"/>
      <c r="F128" s="729"/>
      <c r="G128" s="729"/>
      <c r="H128" s="729"/>
      <c r="I128" s="729"/>
      <c r="J128" s="730"/>
      <c r="K128" s="740"/>
      <c r="L128" s="741"/>
      <c r="M128" s="741"/>
      <c r="N128" s="741"/>
      <c r="O128" s="741"/>
      <c r="P128" s="741"/>
      <c r="Q128" s="741"/>
      <c r="R128" s="741"/>
      <c r="S128" s="741"/>
      <c r="T128" s="741"/>
      <c r="U128" s="741"/>
      <c r="V128" s="741"/>
      <c r="W128" s="741"/>
      <c r="X128" s="741"/>
      <c r="Y128" s="741"/>
      <c r="Z128" s="742"/>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34"/>
      <c r="BZ128" s="37"/>
      <c r="CA128" s="37"/>
      <c r="CB128" s="32"/>
    </row>
    <row r="129" spans="2:80" ht="24" customHeight="1">
      <c r="B129" s="686"/>
      <c r="C129" s="685"/>
      <c r="D129" s="728" t="s">
        <v>142</v>
      </c>
      <c r="E129" s="729"/>
      <c r="F129" s="729"/>
      <c r="G129" s="729"/>
      <c r="H129" s="729"/>
      <c r="I129" s="729"/>
      <c r="J129" s="730"/>
      <c r="K129" s="743" t="str">
        <f>IF(K128="","",IF(ROUND(K128,0)=0,"1",ROUND(K128,0)))</f>
        <v/>
      </c>
      <c r="L129" s="744"/>
      <c r="M129" s="744"/>
      <c r="N129" s="744"/>
      <c r="O129" s="744"/>
      <c r="P129" s="744"/>
      <c r="Q129" s="744"/>
      <c r="R129" s="744"/>
      <c r="S129" s="744"/>
      <c r="T129" s="744"/>
      <c r="U129" s="744"/>
      <c r="V129" s="744"/>
      <c r="W129" s="744"/>
      <c r="X129" s="744"/>
      <c r="Y129" s="744"/>
      <c r="Z129" s="745"/>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34"/>
      <c r="BZ129" s="37"/>
      <c r="CA129" s="37"/>
      <c r="CB129" s="32"/>
    </row>
    <row r="130" spans="2:80" ht="24" customHeight="1" thickBot="1">
      <c r="B130" s="686"/>
      <c r="C130" s="685"/>
      <c r="D130" s="728" t="s">
        <v>144</v>
      </c>
      <c r="E130" s="729"/>
      <c r="F130" s="729"/>
      <c r="G130" s="729"/>
      <c r="H130" s="729"/>
      <c r="I130" s="729"/>
      <c r="J130" s="730"/>
      <c r="K130" s="717">
        <f>BZ131</f>
        <v>0</v>
      </c>
      <c r="L130" s="718"/>
      <c r="M130" s="718"/>
      <c r="N130" s="718"/>
      <c r="O130" s="718"/>
      <c r="P130" s="718"/>
      <c r="Q130" s="718"/>
      <c r="R130" s="718"/>
      <c r="S130" s="718"/>
      <c r="T130" s="718"/>
      <c r="U130" s="718"/>
      <c r="V130" s="718"/>
      <c r="W130" s="718"/>
      <c r="X130" s="718"/>
      <c r="Y130" s="718"/>
      <c r="Z130" s="719"/>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O130" s="167"/>
      <c r="BP130" s="167"/>
      <c r="BQ130" s="167"/>
      <c r="BR130" s="167"/>
      <c r="BS130" s="167"/>
      <c r="BT130" s="167"/>
      <c r="BU130" s="167"/>
      <c r="BV130" s="167"/>
      <c r="BW130" s="167"/>
      <c r="BX130" s="167"/>
      <c r="BY130" s="34"/>
      <c r="BZ130" s="37"/>
      <c r="CA130" s="37"/>
      <c r="CB130" s="32"/>
    </row>
    <row r="131" spans="2:80" ht="24" customHeight="1" thickBot="1">
      <c r="B131" s="690" t="s">
        <v>165</v>
      </c>
      <c r="C131" s="691"/>
      <c r="D131" s="691"/>
      <c r="E131" s="691"/>
      <c r="F131" s="692"/>
      <c r="G131" s="168" t="s">
        <v>313</v>
      </c>
      <c r="H131" s="720" t="s">
        <v>166</v>
      </c>
      <c r="I131" s="721"/>
      <c r="J131" s="721"/>
      <c r="K131" s="721"/>
      <c r="L131" s="721"/>
      <c r="M131" s="721"/>
      <c r="N131" s="693" t="s">
        <v>167</v>
      </c>
      <c r="O131" s="694"/>
      <c r="P131" s="694"/>
      <c r="Q131" s="695"/>
      <c r="R131" s="722" t="s">
        <v>168</v>
      </c>
      <c r="S131" s="723"/>
      <c r="T131" s="723"/>
      <c r="U131" s="723"/>
      <c r="V131" s="723"/>
      <c r="W131" s="723"/>
      <c r="X131" s="723"/>
      <c r="Y131" s="723"/>
      <c r="Z131" s="724"/>
      <c r="AA131" s="690" t="s">
        <v>165</v>
      </c>
      <c r="AB131" s="691"/>
      <c r="AC131" s="691"/>
      <c r="AD131" s="691"/>
      <c r="AE131" s="692"/>
      <c r="AF131" s="168" t="s">
        <v>313</v>
      </c>
      <c r="AG131" s="720" t="s">
        <v>166</v>
      </c>
      <c r="AH131" s="721"/>
      <c r="AI131" s="721"/>
      <c r="AJ131" s="721"/>
      <c r="AK131" s="721"/>
      <c r="AL131" s="721"/>
      <c r="AM131" s="693" t="s">
        <v>167</v>
      </c>
      <c r="AN131" s="694"/>
      <c r="AO131" s="694"/>
      <c r="AP131" s="695"/>
      <c r="AQ131" s="722" t="s">
        <v>168</v>
      </c>
      <c r="AR131" s="723"/>
      <c r="AS131" s="723"/>
      <c r="AT131" s="723"/>
      <c r="AU131" s="723"/>
      <c r="AV131" s="723"/>
      <c r="AW131" s="723"/>
      <c r="AX131" s="723"/>
      <c r="AY131" s="724"/>
      <c r="AZ131" s="690" t="s">
        <v>165</v>
      </c>
      <c r="BA131" s="691"/>
      <c r="BB131" s="691"/>
      <c r="BC131" s="691"/>
      <c r="BD131" s="692"/>
      <c r="BE131" s="168" t="s">
        <v>313</v>
      </c>
      <c r="BF131" s="720" t="s">
        <v>166</v>
      </c>
      <c r="BG131" s="721"/>
      <c r="BH131" s="721"/>
      <c r="BI131" s="721"/>
      <c r="BJ131" s="721"/>
      <c r="BK131" s="721"/>
      <c r="BL131" s="693" t="s">
        <v>167</v>
      </c>
      <c r="BM131" s="694"/>
      <c r="BN131" s="694"/>
      <c r="BO131" s="695"/>
      <c r="BP131" s="722" t="s">
        <v>168</v>
      </c>
      <c r="BQ131" s="723"/>
      <c r="BR131" s="723"/>
      <c r="BS131" s="723"/>
      <c r="BT131" s="723"/>
      <c r="BU131" s="723"/>
      <c r="BV131" s="723"/>
      <c r="BW131" s="723"/>
      <c r="BX131" s="724"/>
      <c r="BY131" s="34"/>
      <c r="BZ131" s="32">
        <f>COUNTIF(BZ132:CB142,"〇")</f>
        <v>0</v>
      </c>
      <c r="CA131" s="32"/>
      <c r="CB131" s="32"/>
    </row>
    <row r="132" spans="2:80" ht="24" customHeight="1" thickTop="1" thickBot="1">
      <c r="B132" s="696" t="s">
        <v>169</v>
      </c>
      <c r="C132" s="697"/>
      <c r="D132" s="697"/>
      <c r="E132" s="697"/>
      <c r="F132" s="698"/>
      <c r="G132" s="169" t="s">
        <v>314</v>
      </c>
      <c r="H132" s="699">
        <v>5</v>
      </c>
      <c r="I132" s="700"/>
      <c r="J132" s="701">
        <v>0</v>
      </c>
      <c r="K132" s="700"/>
      <c r="L132" s="701">
        <v>0</v>
      </c>
      <c r="M132" s="702"/>
      <c r="N132" s="703" t="s">
        <v>170</v>
      </c>
      <c r="O132" s="704"/>
      <c r="P132" s="704"/>
      <c r="Q132" s="705"/>
      <c r="R132" s="706"/>
      <c r="S132" s="707"/>
      <c r="T132" s="708">
        <v>1</v>
      </c>
      <c r="U132" s="707"/>
      <c r="V132" s="222" t="s">
        <v>171</v>
      </c>
      <c r="W132" s="708">
        <v>2</v>
      </c>
      <c r="X132" s="707"/>
      <c r="Y132" s="708">
        <v>3</v>
      </c>
      <c r="Z132" s="709"/>
      <c r="AA132" s="656"/>
      <c r="AB132" s="657"/>
      <c r="AC132" s="657"/>
      <c r="AD132" s="657"/>
      <c r="AE132" s="658"/>
      <c r="AF132" s="171"/>
      <c r="AG132" s="659"/>
      <c r="AH132" s="660"/>
      <c r="AI132" s="661"/>
      <c r="AJ132" s="660"/>
      <c r="AK132" s="661"/>
      <c r="AL132" s="662"/>
      <c r="AM132" s="649"/>
      <c r="AN132" s="650"/>
      <c r="AO132" s="650"/>
      <c r="AP132" s="651"/>
      <c r="AQ132" s="652"/>
      <c r="AR132" s="653"/>
      <c r="AS132" s="654"/>
      <c r="AT132" s="653"/>
      <c r="AU132" s="172" t="s">
        <v>171</v>
      </c>
      <c r="AV132" s="654"/>
      <c r="AW132" s="653"/>
      <c r="AX132" s="654"/>
      <c r="AY132" s="655"/>
      <c r="AZ132" s="656"/>
      <c r="BA132" s="657"/>
      <c r="BB132" s="657"/>
      <c r="BC132" s="657"/>
      <c r="BD132" s="658"/>
      <c r="BE132" s="171"/>
      <c r="BF132" s="675"/>
      <c r="BG132" s="676"/>
      <c r="BH132" s="677"/>
      <c r="BI132" s="676"/>
      <c r="BJ132" s="677"/>
      <c r="BK132" s="678"/>
      <c r="BL132" s="679"/>
      <c r="BM132" s="680"/>
      <c r="BN132" s="680"/>
      <c r="BO132" s="681"/>
      <c r="BP132" s="682"/>
      <c r="BQ132" s="683"/>
      <c r="BR132" s="670"/>
      <c r="BS132" s="683"/>
      <c r="BT132" s="170" t="s">
        <v>171</v>
      </c>
      <c r="BU132" s="670"/>
      <c r="BV132" s="683"/>
      <c r="BW132" s="670"/>
      <c r="BX132" s="671"/>
      <c r="BY132" s="34"/>
      <c r="BZ132" s="32"/>
      <c r="CA132" s="38" t="str">
        <f>IF(COUNTA(AA132,AX132,AM132)=3,"〇","-")</f>
        <v>-</v>
      </c>
      <c r="CB132" s="38" t="str">
        <f>IF(COUNTA(AZ132,BW132,BL132)=3,"〇","-")</f>
        <v>-</v>
      </c>
    </row>
    <row r="133" spans="2:80" ht="24" customHeight="1" thickBot="1">
      <c r="B133" s="656"/>
      <c r="C133" s="657"/>
      <c r="D133" s="657"/>
      <c r="E133" s="657"/>
      <c r="F133" s="658"/>
      <c r="G133" s="171"/>
      <c r="H133" s="659"/>
      <c r="I133" s="660"/>
      <c r="J133" s="661"/>
      <c r="K133" s="660"/>
      <c r="L133" s="661"/>
      <c r="M133" s="662"/>
      <c r="N133" s="649"/>
      <c r="O133" s="650"/>
      <c r="P133" s="650"/>
      <c r="Q133" s="651"/>
      <c r="R133" s="652"/>
      <c r="S133" s="653"/>
      <c r="T133" s="654"/>
      <c r="U133" s="653"/>
      <c r="V133" s="226" t="s">
        <v>171</v>
      </c>
      <c r="W133" s="654"/>
      <c r="X133" s="653"/>
      <c r="Y133" s="654"/>
      <c r="Z133" s="655"/>
      <c r="AA133" s="656"/>
      <c r="AB133" s="657"/>
      <c r="AC133" s="657"/>
      <c r="AD133" s="657"/>
      <c r="AE133" s="658"/>
      <c r="AF133" s="171"/>
      <c r="AG133" s="659"/>
      <c r="AH133" s="660"/>
      <c r="AI133" s="661"/>
      <c r="AJ133" s="660"/>
      <c r="AK133" s="661"/>
      <c r="AL133" s="662"/>
      <c r="AM133" s="649"/>
      <c r="AN133" s="650"/>
      <c r="AO133" s="650"/>
      <c r="AP133" s="651"/>
      <c r="AQ133" s="652"/>
      <c r="AR133" s="653"/>
      <c r="AS133" s="654"/>
      <c r="AT133" s="653"/>
      <c r="AU133" s="172" t="s">
        <v>171</v>
      </c>
      <c r="AV133" s="654"/>
      <c r="AW133" s="653"/>
      <c r="AX133" s="654"/>
      <c r="AY133" s="655"/>
      <c r="AZ133" s="656"/>
      <c r="BA133" s="657"/>
      <c r="BB133" s="657"/>
      <c r="BC133" s="657"/>
      <c r="BD133" s="658"/>
      <c r="BE133" s="171"/>
      <c r="BF133" s="659"/>
      <c r="BG133" s="660"/>
      <c r="BH133" s="661"/>
      <c r="BI133" s="660"/>
      <c r="BJ133" s="661"/>
      <c r="BK133" s="662"/>
      <c r="BL133" s="649"/>
      <c r="BM133" s="650"/>
      <c r="BN133" s="650"/>
      <c r="BO133" s="651"/>
      <c r="BP133" s="652"/>
      <c r="BQ133" s="653"/>
      <c r="BR133" s="654"/>
      <c r="BS133" s="653"/>
      <c r="BT133" s="172" t="s">
        <v>171</v>
      </c>
      <c r="BU133" s="654"/>
      <c r="BV133" s="653"/>
      <c r="BW133" s="654"/>
      <c r="BX133" s="655"/>
      <c r="BY133" s="34"/>
      <c r="BZ133" s="38" t="str">
        <f>IF(COUNTA(B133,Y133,N133)=3,"〇","-")</f>
        <v>-</v>
      </c>
      <c r="CA133" s="38" t="str">
        <f t="shared" ref="CA133:CA142" si="18">IF(COUNTA(AA133,AX133,AM133)=3,"〇","-")</f>
        <v>-</v>
      </c>
      <c r="CB133" s="38" t="str">
        <f t="shared" ref="CB133:CB142" si="19">IF(COUNTA(AZ133,BW133,BL133)=3,"〇","-")</f>
        <v>-</v>
      </c>
    </row>
    <row r="134" spans="2:80" ht="24" customHeight="1" thickBot="1">
      <c r="B134" s="656"/>
      <c r="C134" s="657"/>
      <c r="D134" s="657"/>
      <c r="E134" s="657"/>
      <c r="F134" s="658"/>
      <c r="G134" s="171"/>
      <c r="H134" s="659"/>
      <c r="I134" s="660"/>
      <c r="J134" s="661"/>
      <c r="K134" s="660"/>
      <c r="L134" s="661"/>
      <c r="M134" s="662"/>
      <c r="N134" s="649"/>
      <c r="O134" s="650"/>
      <c r="P134" s="650"/>
      <c r="Q134" s="651"/>
      <c r="R134" s="652"/>
      <c r="S134" s="653"/>
      <c r="T134" s="654"/>
      <c r="U134" s="653"/>
      <c r="V134" s="226" t="s">
        <v>171</v>
      </c>
      <c r="W134" s="654"/>
      <c r="X134" s="653"/>
      <c r="Y134" s="654"/>
      <c r="Z134" s="655"/>
      <c r="AA134" s="656"/>
      <c r="AB134" s="657"/>
      <c r="AC134" s="657"/>
      <c r="AD134" s="657"/>
      <c r="AE134" s="658"/>
      <c r="AF134" s="171"/>
      <c r="AG134" s="659"/>
      <c r="AH134" s="660"/>
      <c r="AI134" s="661"/>
      <c r="AJ134" s="660"/>
      <c r="AK134" s="661"/>
      <c r="AL134" s="662"/>
      <c r="AM134" s="649"/>
      <c r="AN134" s="650"/>
      <c r="AO134" s="650"/>
      <c r="AP134" s="651"/>
      <c r="AQ134" s="652"/>
      <c r="AR134" s="653"/>
      <c r="AS134" s="654"/>
      <c r="AT134" s="653"/>
      <c r="AU134" s="172" t="s">
        <v>171</v>
      </c>
      <c r="AV134" s="654"/>
      <c r="AW134" s="653"/>
      <c r="AX134" s="654"/>
      <c r="AY134" s="655"/>
      <c r="AZ134" s="656"/>
      <c r="BA134" s="657"/>
      <c r="BB134" s="657"/>
      <c r="BC134" s="657"/>
      <c r="BD134" s="658"/>
      <c r="BE134" s="171"/>
      <c r="BF134" s="659"/>
      <c r="BG134" s="660"/>
      <c r="BH134" s="661"/>
      <c r="BI134" s="660"/>
      <c r="BJ134" s="661"/>
      <c r="BK134" s="662"/>
      <c r="BL134" s="649"/>
      <c r="BM134" s="650"/>
      <c r="BN134" s="650"/>
      <c r="BO134" s="651"/>
      <c r="BP134" s="652"/>
      <c r="BQ134" s="653"/>
      <c r="BR134" s="654"/>
      <c r="BS134" s="653"/>
      <c r="BT134" s="172" t="s">
        <v>171</v>
      </c>
      <c r="BU134" s="654"/>
      <c r="BV134" s="653"/>
      <c r="BW134" s="654"/>
      <c r="BX134" s="655"/>
      <c r="BY134" s="34"/>
      <c r="BZ134" s="38" t="str">
        <f t="shared" ref="BZ134:BZ142" si="20">IF(COUNTA(B134,Y134,N134)=3,"〇","-")</f>
        <v>-</v>
      </c>
      <c r="CA134" s="38" t="str">
        <f t="shared" si="18"/>
        <v>-</v>
      </c>
      <c r="CB134" s="38" t="str">
        <f t="shared" si="19"/>
        <v>-</v>
      </c>
    </row>
    <row r="135" spans="2:80" ht="24" customHeight="1" thickBot="1">
      <c r="B135" s="656"/>
      <c r="C135" s="657"/>
      <c r="D135" s="657"/>
      <c r="E135" s="657"/>
      <c r="F135" s="658"/>
      <c r="G135" s="171"/>
      <c r="H135" s="659"/>
      <c r="I135" s="660"/>
      <c r="J135" s="661"/>
      <c r="K135" s="660"/>
      <c r="L135" s="661"/>
      <c r="M135" s="662"/>
      <c r="N135" s="649"/>
      <c r="O135" s="650"/>
      <c r="P135" s="650"/>
      <c r="Q135" s="651"/>
      <c r="R135" s="652"/>
      <c r="S135" s="653"/>
      <c r="T135" s="654"/>
      <c r="U135" s="653"/>
      <c r="V135" s="226" t="s">
        <v>171</v>
      </c>
      <c r="W135" s="654"/>
      <c r="X135" s="653"/>
      <c r="Y135" s="654"/>
      <c r="Z135" s="655"/>
      <c r="AA135" s="656"/>
      <c r="AB135" s="657"/>
      <c r="AC135" s="657"/>
      <c r="AD135" s="657"/>
      <c r="AE135" s="658"/>
      <c r="AF135" s="171"/>
      <c r="AG135" s="659"/>
      <c r="AH135" s="660"/>
      <c r="AI135" s="661"/>
      <c r="AJ135" s="660"/>
      <c r="AK135" s="661"/>
      <c r="AL135" s="662"/>
      <c r="AM135" s="649"/>
      <c r="AN135" s="650"/>
      <c r="AO135" s="650"/>
      <c r="AP135" s="651"/>
      <c r="AQ135" s="652"/>
      <c r="AR135" s="653"/>
      <c r="AS135" s="654"/>
      <c r="AT135" s="653"/>
      <c r="AU135" s="172" t="s">
        <v>171</v>
      </c>
      <c r="AV135" s="654"/>
      <c r="AW135" s="653"/>
      <c r="AX135" s="654"/>
      <c r="AY135" s="655"/>
      <c r="AZ135" s="656"/>
      <c r="BA135" s="657"/>
      <c r="BB135" s="657"/>
      <c r="BC135" s="657"/>
      <c r="BD135" s="658"/>
      <c r="BE135" s="171"/>
      <c r="BF135" s="659"/>
      <c r="BG135" s="660"/>
      <c r="BH135" s="661"/>
      <c r="BI135" s="660"/>
      <c r="BJ135" s="661"/>
      <c r="BK135" s="662"/>
      <c r="BL135" s="649"/>
      <c r="BM135" s="650"/>
      <c r="BN135" s="650"/>
      <c r="BO135" s="651"/>
      <c r="BP135" s="652"/>
      <c r="BQ135" s="653"/>
      <c r="BR135" s="654"/>
      <c r="BS135" s="653"/>
      <c r="BT135" s="172" t="s">
        <v>171</v>
      </c>
      <c r="BU135" s="654"/>
      <c r="BV135" s="653"/>
      <c r="BW135" s="654"/>
      <c r="BX135" s="655"/>
      <c r="BY135" s="34"/>
      <c r="BZ135" s="38" t="str">
        <f t="shared" si="20"/>
        <v>-</v>
      </c>
      <c r="CA135" s="38" t="str">
        <f t="shared" si="18"/>
        <v>-</v>
      </c>
      <c r="CB135" s="38" t="str">
        <f t="shared" si="19"/>
        <v>-</v>
      </c>
    </row>
    <row r="136" spans="2:80" ht="24" customHeight="1" thickBot="1">
      <c r="B136" s="656"/>
      <c r="C136" s="657"/>
      <c r="D136" s="657"/>
      <c r="E136" s="657"/>
      <c r="F136" s="658"/>
      <c r="G136" s="171"/>
      <c r="H136" s="659"/>
      <c r="I136" s="660"/>
      <c r="J136" s="661"/>
      <c r="K136" s="660"/>
      <c r="L136" s="661"/>
      <c r="M136" s="662"/>
      <c r="N136" s="649"/>
      <c r="O136" s="650"/>
      <c r="P136" s="650"/>
      <c r="Q136" s="651"/>
      <c r="R136" s="652"/>
      <c r="S136" s="653"/>
      <c r="T136" s="654"/>
      <c r="U136" s="653"/>
      <c r="V136" s="226" t="s">
        <v>171</v>
      </c>
      <c r="W136" s="654"/>
      <c r="X136" s="653"/>
      <c r="Y136" s="654"/>
      <c r="Z136" s="655"/>
      <c r="AA136" s="656"/>
      <c r="AB136" s="657"/>
      <c r="AC136" s="657"/>
      <c r="AD136" s="657"/>
      <c r="AE136" s="658"/>
      <c r="AF136" s="171"/>
      <c r="AG136" s="659"/>
      <c r="AH136" s="660"/>
      <c r="AI136" s="661"/>
      <c r="AJ136" s="660"/>
      <c r="AK136" s="661"/>
      <c r="AL136" s="662"/>
      <c r="AM136" s="649"/>
      <c r="AN136" s="650"/>
      <c r="AO136" s="650"/>
      <c r="AP136" s="651"/>
      <c r="AQ136" s="652"/>
      <c r="AR136" s="653"/>
      <c r="AS136" s="654"/>
      <c r="AT136" s="653"/>
      <c r="AU136" s="172" t="s">
        <v>171</v>
      </c>
      <c r="AV136" s="654"/>
      <c r="AW136" s="653"/>
      <c r="AX136" s="654"/>
      <c r="AY136" s="655"/>
      <c r="AZ136" s="656"/>
      <c r="BA136" s="657"/>
      <c r="BB136" s="657"/>
      <c r="BC136" s="657"/>
      <c r="BD136" s="658"/>
      <c r="BE136" s="171"/>
      <c r="BF136" s="659"/>
      <c r="BG136" s="660"/>
      <c r="BH136" s="661"/>
      <c r="BI136" s="660"/>
      <c r="BJ136" s="661"/>
      <c r="BK136" s="662"/>
      <c r="BL136" s="649"/>
      <c r="BM136" s="650"/>
      <c r="BN136" s="650"/>
      <c r="BO136" s="651"/>
      <c r="BP136" s="652"/>
      <c r="BQ136" s="653"/>
      <c r="BR136" s="654"/>
      <c r="BS136" s="653"/>
      <c r="BT136" s="172" t="s">
        <v>171</v>
      </c>
      <c r="BU136" s="654"/>
      <c r="BV136" s="653"/>
      <c r="BW136" s="654"/>
      <c r="BX136" s="655"/>
      <c r="BY136" s="34"/>
      <c r="BZ136" s="38" t="str">
        <f t="shared" si="20"/>
        <v>-</v>
      </c>
      <c r="CA136" s="38" t="str">
        <f t="shared" si="18"/>
        <v>-</v>
      </c>
      <c r="CB136" s="38" t="str">
        <f t="shared" si="19"/>
        <v>-</v>
      </c>
    </row>
    <row r="137" spans="2:80" ht="24" customHeight="1" thickBot="1">
      <c r="B137" s="656"/>
      <c r="C137" s="657"/>
      <c r="D137" s="657"/>
      <c r="E137" s="657"/>
      <c r="F137" s="658"/>
      <c r="G137" s="171"/>
      <c r="H137" s="659"/>
      <c r="I137" s="660"/>
      <c r="J137" s="661"/>
      <c r="K137" s="660"/>
      <c r="L137" s="661"/>
      <c r="M137" s="662"/>
      <c r="N137" s="649"/>
      <c r="O137" s="650"/>
      <c r="P137" s="650"/>
      <c r="Q137" s="651"/>
      <c r="R137" s="652"/>
      <c r="S137" s="653"/>
      <c r="T137" s="654"/>
      <c r="U137" s="653"/>
      <c r="V137" s="226" t="s">
        <v>171</v>
      </c>
      <c r="W137" s="654"/>
      <c r="X137" s="653"/>
      <c r="Y137" s="654"/>
      <c r="Z137" s="655"/>
      <c r="AA137" s="656"/>
      <c r="AB137" s="657"/>
      <c r="AC137" s="657"/>
      <c r="AD137" s="657"/>
      <c r="AE137" s="658"/>
      <c r="AF137" s="171"/>
      <c r="AG137" s="659"/>
      <c r="AH137" s="660"/>
      <c r="AI137" s="661"/>
      <c r="AJ137" s="660"/>
      <c r="AK137" s="661"/>
      <c r="AL137" s="662"/>
      <c r="AM137" s="649"/>
      <c r="AN137" s="650"/>
      <c r="AO137" s="650"/>
      <c r="AP137" s="651"/>
      <c r="AQ137" s="652"/>
      <c r="AR137" s="653"/>
      <c r="AS137" s="654"/>
      <c r="AT137" s="653"/>
      <c r="AU137" s="172" t="s">
        <v>171</v>
      </c>
      <c r="AV137" s="654"/>
      <c r="AW137" s="653"/>
      <c r="AX137" s="654"/>
      <c r="AY137" s="655"/>
      <c r="AZ137" s="656"/>
      <c r="BA137" s="657"/>
      <c r="BB137" s="657"/>
      <c r="BC137" s="657"/>
      <c r="BD137" s="658"/>
      <c r="BE137" s="171"/>
      <c r="BF137" s="659"/>
      <c r="BG137" s="660"/>
      <c r="BH137" s="661"/>
      <c r="BI137" s="660"/>
      <c r="BJ137" s="661"/>
      <c r="BK137" s="662"/>
      <c r="BL137" s="649"/>
      <c r="BM137" s="650"/>
      <c r="BN137" s="650"/>
      <c r="BO137" s="651"/>
      <c r="BP137" s="652"/>
      <c r="BQ137" s="653"/>
      <c r="BR137" s="654"/>
      <c r="BS137" s="653"/>
      <c r="BT137" s="172" t="s">
        <v>171</v>
      </c>
      <c r="BU137" s="654"/>
      <c r="BV137" s="653"/>
      <c r="BW137" s="654"/>
      <c r="BX137" s="655"/>
      <c r="BY137" s="34"/>
      <c r="BZ137" s="38" t="str">
        <f t="shared" si="20"/>
        <v>-</v>
      </c>
      <c r="CA137" s="38" t="str">
        <f t="shared" si="18"/>
        <v>-</v>
      </c>
      <c r="CB137" s="38" t="str">
        <f t="shared" si="19"/>
        <v>-</v>
      </c>
    </row>
    <row r="138" spans="2:80" ht="24" customHeight="1" thickBot="1">
      <c r="B138" s="656"/>
      <c r="C138" s="657"/>
      <c r="D138" s="657"/>
      <c r="E138" s="657"/>
      <c r="F138" s="658"/>
      <c r="G138" s="171"/>
      <c r="H138" s="659"/>
      <c r="I138" s="660"/>
      <c r="J138" s="661"/>
      <c r="K138" s="660"/>
      <c r="L138" s="661"/>
      <c r="M138" s="662"/>
      <c r="N138" s="649"/>
      <c r="O138" s="650"/>
      <c r="P138" s="650"/>
      <c r="Q138" s="651"/>
      <c r="R138" s="652"/>
      <c r="S138" s="653"/>
      <c r="T138" s="654"/>
      <c r="U138" s="653"/>
      <c r="V138" s="226" t="s">
        <v>171</v>
      </c>
      <c r="W138" s="654"/>
      <c r="X138" s="653"/>
      <c r="Y138" s="654"/>
      <c r="Z138" s="655"/>
      <c r="AA138" s="656"/>
      <c r="AB138" s="657"/>
      <c r="AC138" s="657"/>
      <c r="AD138" s="657"/>
      <c r="AE138" s="658"/>
      <c r="AF138" s="171"/>
      <c r="AG138" s="659"/>
      <c r="AH138" s="660"/>
      <c r="AI138" s="661"/>
      <c r="AJ138" s="660"/>
      <c r="AK138" s="661"/>
      <c r="AL138" s="662"/>
      <c r="AM138" s="649"/>
      <c r="AN138" s="650"/>
      <c r="AO138" s="650"/>
      <c r="AP138" s="651"/>
      <c r="AQ138" s="652"/>
      <c r="AR138" s="653"/>
      <c r="AS138" s="654"/>
      <c r="AT138" s="653"/>
      <c r="AU138" s="172" t="s">
        <v>171</v>
      </c>
      <c r="AV138" s="654"/>
      <c r="AW138" s="653"/>
      <c r="AX138" s="654"/>
      <c r="AY138" s="655"/>
      <c r="AZ138" s="656"/>
      <c r="BA138" s="657"/>
      <c r="BB138" s="657"/>
      <c r="BC138" s="657"/>
      <c r="BD138" s="658"/>
      <c r="BE138" s="171"/>
      <c r="BF138" s="659"/>
      <c r="BG138" s="660"/>
      <c r="BH138" s="661"/>
      <c r="BI138" s="660"/>
      <c r="BJ138" s="661"/>
      <c r="BK138" s="662"/>
      <c r="BL138" s="649"/>
      <c r="BM138" s="650"/>
      <c r="BN138" s="650"/>
      <c r="BO138" s="651"/>
      <c r="BP138" s="652"/>
      <c r="BQ138" s="653"/>
      <c r="BR138" s="654"/>
      <c r="BS138" s="653"/>
      <c r="BT138" s="172" t="s">
        <v>171</v>
      </c>
      <c r="BU138" s="654"/>
      <c r="BV138" s="653"/>
      <c r="BW138" s="654"/>
      <c r="BX138" s="655"/>
      <c r="BY138" s="34"/>
      <c r="BZ138" s="38" t="str">
        <f t="shared" si="20"/>
        <v>-</v>
      </c>
      <c r="CA138" s="38" t="str">
        <f t="shared" si="18"/>
        <v>-</v>
      </c>
      <c r="CB138" s="38" t="str">
        <f t="shared" si="19"/>
        <v>-</v>
      </c>
    </row>
    <row r="139" spans="2:80" ht="24" customHeight="1" thickBot="1">
      <c r="B139" s="672"/>
      <c r="C139" s="673"/>
      <c r="D139" s="673"/>
      <c r="E139" s="673"/>
      <c r="F139" s="674"/>
      <c r="G139" s="173"/>
      <c r="H139" s="675"/>
      <c r="I139" s="676"/>
      <c r="J139" s="677"/>
      <c r="K139" s="676"/>
      <c r="L139" s="677"/>
      <c r="M139" s="678"/>
      <c r="N139" s="679"/>
      <c r="O139" s="680"/>
      <c r="P139" s="680"/>
      <c r="Q139" s="681"/>
      <c r="R139" s="682"/>
      <c r="S139" s="683"/>
      <c r="T139" s="670"/>
      <c r="U139" s="683"/>
      <c r="V139" s="222" t="s">
        <v>171</v>
      </c>
      <c r="W139" s="670"/>
      <c r="X139" s="683"/>
      <c r="Y139" s="670"/>
      <c r="Z139" s="671"/>
      <c r="AA139" s="672"/>
      <c r="AB139" s="673"/>
      <c r="AC139" s="673"/>
      <c r="AD139" s="673"/>
      <c r="AE139" s="674"/>
      <c r="AF139" s="173"/>
      <c r="AG139" s="675"/>
      <c r="AH139" s="676"/>
      <c r="AI139" s="677"/>
      <c r="AJ139" s="676"/>
      <c r="AK139" s="677"/>
      <c r="AL139" s="678"/>
      <c r="AM139" s="679"/>
      <c r="AN139" s="680"/>
      <c r="AO139" s="680"/>
      <c r="AP139" s="681"/>
      <c r="AQ139" s="682"/>
      <c r="AR139" s="683"/>
      <c r="AS139" s="670"/>
      <c r="AT139" s="683"/>
      <c r="AU139" s="170" t="s">
        <v>171</v>
      </c>
      <c r="AV139" s="670"/>
      <c r="AW139" s="683"/>
      <c r="AX139" s="670"/>
      <c r="AY139" s="671"/>
      <c r="AZ139" s="672"/>
      <c r="BA139" s="673"/>
      <c r="BB139" s="673"/>
      <c r="BC139" s="673"/>
      <c r="BD139" s="674"/>
      <c r="BE139" s="173"/>
      <c r="BF139" s="675"/>
      <c r="BG139" s="676"/>
      <c r="BH139" s="677"/>
      <c r="BI139" s="676"/>
      <c r="BJ139" s="677"/>
      <c r="BK139" s="678"/>
      <c r="BL139" s="679"/>
      <c r="BM139" s="680"/>
      <c r="BN139" s="680"/>
      <c r="BO139" s="681"/>
      <c r="BP139" s="682"/>
      <c r="BQ139" s="683"/>
      <c r="BR139" s="670"/>
      <c r="BS139" s="683"/>
      <c r="BT139" s="170" t="s">
        <v>171</v>
      </c>
      <c r="BU139" s="670"/>
      <c r="BV139" s="683"/>
      <c r="BW139" s="670"/>
      <c r="BX139" s="671"/>
      <c r="BY139" s="34"/>
      <c r="BZ139" s="38" t="str">
        <f t="shared" si="20"/>
        <v>-</v>
      </c>
      <c r="CA139" s="38" t="str">
        <f t="shared" si="18"/>
        <v>-</v>
      </c>
      <c r="CB139" s="38" t="str">
        <f t="shared" si="19"/>
        <v>-</v>
      </c>
    </row>
    <row r="140" spans="2:80" ht="24" customHeight="1" thickBot="1">
      <c r="B140" s="656"/>
      <c r="C140" s="657"/>
      <c r="D140" s="657"/>
      <c r="E140" s="657"/>
      <c r="F140" s="658"/>
      <c r="G140" s="171"/>
      <c r="H140" s="659"/>
      <c r="I140" s="660"/>
      <c r="J140" s="661"/>
      <c r="K140" s="660"/>
      <c r="L140" s="661"/>
      <c r="M140" s="662"/>
      <c r="N140" s="649"/>
      <c r="O140" s="650"/>
      <c r="P140" s="650"/>
      <c r="Q140" s="651"/>
      <c r="R140" s="652"/>
      <c r="S140" s="653"/>
      <c r="T140" s="654"/>
      <c r="U140" s="653"/>
      <c r="V140" s="226" t="s">
        <v>171</v>
      </c>
      <c r="W140" s="654"/>
      <c r="X140" s="653"/>
      <c r="Y140" s="654"/>
      <c r="Z140" s="655"/>
      <c r="AA140" s="656"/>
      <c r="AB140" s="657"/>
      <c r="AC140" s="657"/>
      <c r="AD140" s="657"/>
      <c r="AE140" s="658"/>
      <c r="AF140" s="171"/>
      <c r="AG140" s="659"/>
      <c r="AH140" s="660"/>
      <c r="AI140" s="661"/>
      <c r="AJ140" s="660"/>
      <c r="AK140" s="661"/>
      <c r="AL140" s="662"/>
      <c r="AM140" s="649"/>
      <c r="AN140" s="650"/>
      <c r="AO140" s="650"/>
      <c r="AP140" s="651"/>
      <c r="AQ140" s="652"/>
      <c r="AR140" s="653"/>
      <c r="AS140" s="654"/>
      <c r="AT140" s="653"/>
      <c r="AU140" s="172" t="s">
        <v>171</v>
      </c>
      <c r="AV140" s="654"/>
      <c r="AW140" s="653"/>
      <c r="AX140" s="654"/>
      <c r="AY140" s="655"/>
      <c r="AZ140" s="656"/>
      <c r="BA140" s="657"/>
      <c r="BB140" s="657"/>
      <c r="BC140" s="657"/>
      <c r="BD140" s="658"/>
      <c r="BE140" s="171"/>
      <c r="BF140" s="659"/>
      <c r="BG140" s="660"/>
      <c r="BH140" s="661"/>
      <c r="BI140" s="660"/>
      <c r="BJ140" s="661"/>
      <c r="BK140" s="662"/>
      <c r="BL140" s="649"/>
      <c r="BM140" s="650"/>
      <c r="BN140" s="650"/>
      <c r="BO140" s="651"/>
      <c r="BP140" s="652"/>
      <c r="BQ140" s="653"/>
      <c r="BR140" s="654"/>
      <c r="BS140" s="653"/>
      <c r="BT140" s="172" t="s">
        <v>171</v>
      </c>
      <c r="BU140" s="654"/>
      <c r="BV140" s="653"/>
      <c r="BW140" s="654"/>
      <c r="BX140" s="655"/>
      <c r="BY140" s="34"/>
      <c r="BZ140" s="38" t="str">
        <f t="shared" si="20"/>
        <v>-</v>
      </c>
      <c r="CA140" s="38" t="str">
        <f t="shared" si="18"/>
        <v>-</v>
      </c>
      <c r="CB140" s="38" t="str">
        <f t="shared" si="19"/>
        <v>-</v>
      </c>
    </row>
    <row r="141" spans="2:80" ht="24" customHeight="1" thickBot="1">
      <c r="B141" s="656"/>
      <c r="C141" s="657"/>
      <c r="D141" s="657"/>
      <c r="E141" s="657"/>
      <c r="F141" s="658"/>
      <c r="G141" s="171"/>
      <c r="H141" s="659"/>
      <c r="I141" s="660"/>
      <c r="J141" s="661"/>
      <c r="K141" s="660"/>
      <c r="L141" s="661"/>
      <c r="M141" s="662"/>
      <c r="N141" s="649"/>
      <c r="O141" s="650"/>
      <c r="P141" s="650"/>
      <c r="Q141" s="651"/>
      <c r="R141" s="652"/>
      <c r="S141" s="653"/>
      <c r="T141" s="654"/>
      <c r="U141" s="653"/>
      <c r="V141" s="226" t="s">
        <v>171</v>
      </c>
      <c r="W141" s="654"/>
      <c r="X141" s="653"/>
      <c r="Y141" s="654"/>
      <c r="Z141" s="655"/>
      <c r="AA141" s="656"/>
      <c r="AB141" s="657"/>
      <c r="AC141" s="657"/>
      <c r="AD141" s="657"/>
      <c r="AE141" s="658"/>
      <c r="AF141" s="171"/>
      <c r="AG141" s="659"/>
      <c r="AH141" s="660"/>
      <c r="AI141" s="661"/>
      <c r="AJ141" s="660"/>
      <c r="AK141" s="661"/>
      <c r="AL141" s="662"/>
      <c r="AM141" s="649"/>
      <c r="AN141" s="650"/>
      <c r="AO141" s="650"/>
      <c r="AP141" s="651"/>
      <c r="AQ141" s="652"/>
      <c r="AR141" s="653"/>
      <c r="AS141" s="654"/>
      <c r="AT141" s="653"/>
      <c r="AU141" s="172" t="s">
        <v>171</v>
      </c>
      <c r="AV141" s="654"/>
      <c r="AW141" s="653"/>
      <c r="AX141" s="654"/>
      <c r="AY141" s="655"/>
      <c r="AZ141" s="656"/>
      <c r="BA141" s="657"/>
      <c r="BB141" s="657"/>
      <c r="BC141" s="657"/>
      <c r="BD141" s="658"/>
      <c r="BE141" s="171"/>
      <c r="BF141" s="659"/>
      <c r="BG141" s="660"/>
      <c r="BH141" s="661"/>
      <c r="BI141" s="660"/>
      <c r="BJ141" s="661"/>
      <c r="BK141" s="662"/>
      <c r="BL141" s="649"/>
      <c r="BM141" s="650"/>
      <c r="BN141" s="650"/>
      <c r="BO141" s="651"/>
      <c r="BP141" s="652"/>
      <c r="BQ141" s="653"/>
      <c r="BR141" s="654"/>
      <c r="BS141" s="653"/>
      <c r="BT141" s="172" t="s">
        <v>171</v>
      </c>
      <c r="BU141" s="654"/>
      <c r="BV141" s="653"/>
      <c r="BW141" s="654"/>
      <c r="BX141" s="655"/>
      <c r="BY141" s="34"/>
      <c r="BZ141" s="38" t="str">
        <f t="shared" si="20"/>
        <v>-</v>
      </c>
      <c r="CA141" s="38" t="str">
        <f t="shared" si="18"/>
        <v>-</v>
      </c>
      <c r="CB141" s="38" t="str">
        <f t="shared" si="19"/>
        <v>-</v>
      </c>
    </row>
    <row r="142" spans="2:80" ht="24" customHeight="1" thickBot="1">
      <c r="B142" s="663"/>
      <c r="C142" s="664"/>
      <c r="D142" s="664"/>
      <c r="E142" s="664"/>
      <c r="F142" s="665"/>
      <c r="G142" s="174"/>
      <c r="H142" s="666"/>
      <c r="I142" s="667"/>
      <c r="J142" s="668"/>
      <c r="K142" s="667"/>
      <c r="L142" s="668"/>
      <c r="M142" s="669"/>
      <c r="N142" s="710"/>
      <c r="O142" s="711"/>
      <c r="P142" s="711"/>
      <c r="Q142" s="712"/>
      <c r="R142" s="713"/>
      <c r="S142" s="714"/>
      <c r="T142" s="715"/>
      <c r="U142" s="714"/>
      <c r="V142" s="224" t="s">
        <v>171</v>
      </c>
      <c r="W142" s="715"/>
      <c r="X142" s="714"/>
      <c r="Y142" s="715"/>
      <c r="Z142" s="716"/>
      <c r="AA142" s="663"/>
      <c r="AB142" s="664"/>
      <c r="AC142" s="664"/>
      <c r="AD142" s="664"/>
      <c r="AE142" s="665"/>
      <c r="AF142" s="174"/>
      <c r="AG142" s="666"/>
      <c r="AH142" s="667"/>
      <c r="AI142" s="668"/>
      <c r="AJ142" s="667"/>
      <c r="AK142" s="668"/>
      <c r="AL142" s="669"/>
      <c r="AM142" s="710"/>
      <c r="AN142" s="711"/>
      <c r="AO142" s="711"/>
      <c r="AP142" s="712"/>
      <c r="AQ142" s="713"/>
      <c r="AR142" s="714"/>
      <c r="AS142" s="715"/>
      <c r="AT142" s="714"/>
      <c r="AU142" s="175" t="s">
        <v>171</v>
      </c>
      <c r="AV142" s="715"/>
      <c r="AW142" s="714"/>
      <c r="AX142" s="715"/>
      <c r="AY142" s="716"/>
      <c r="AZ142" s="663"/>
      <c r="BA142" s="664"/>
      <c r="BB142" s="664"/>
      <c r="BC142" s="664"/>
      <c r="BD142" s="665"/>
      <c r="BE142" s="174"/>
      <c r="BF142" s="666"/>
      <c r="BG142" s="667"/>
      <c r="BH142" s="668"/>
      <c r="BI142" s="667"/>
      <c r="BJ142" s="668"/>
      <c r="BK142" s="669"/>
      <c r="BL142" s="710"/>
      <c r="BM142" s="711"/>
      <c r="BN142" s="711"/>
      <c r="BO142" s="712"/>
      <c r="BP142" s="713"/>
      <c r="BQ142" s="714"/>
      <c r="BR142" s="715"/>
      <c r="BS142" s="714"/>
      <c r="BT142" s="175" t="s">
        <v>171</v>
      </c>
      <c r="BU142" s="715"/>
      <c r="BV142" s="714"/>
      <c r="BW142" s="715"/>
      <c r="BX142" s="716"/>
      <c r="BY142" s="34"/>
      <c r="BZ142" s="38" t="str">
        <f t="shared" si="20"/>
        <v>-</v>
      </c>
      <c r="CA142" s="38" t="str">
        <f t="shared" si="18"/>
        <v>-</v>
      </c>
      <c r="CB142" s="38" t="str">
        <f t="shared" si="19"/>
        <v>-</v>
      </c>
    </row>
    <row r="143" spans="2:80" ht="24" customHeight="1">
      <c r="B143" s="684">
        <v>8</v>
      </c>
      <c r="C143" s="685"/>
      <c r="D143" s="687" t="s">
        <v>136</v>
      </c>
      <c r="E143" s="688"/>
      <c r="F143" s="688"/>
      <c r="G143" s="688"/>
      <c r="H143" s="688"/>
      <c r="I143" s="688"/>
      <c r="J143" s="689"/>
      <c r="K143" s="725"/>
      <c r="L143" s="726"/>
      <c r="M143" s="726"/>
      <c r="N143" s="726"/>
      <c r="O143" s="726"/>
      <c r="P143" s="726"/>
      <c r="Q143" s="726"/>
      <c r="R143" s="726"/>
      <c r="S143" s="726"/>
      <c r="T143" s="726"/>
      <c r="U143" s="726"/>
      <c r="V143" s="726"/>
      <c r="W143" s="726"/>
      <c r="X143" s="726"/>
      <c r="Y143" s="726"/>
      <c r="Z143" s="727"/>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2"/>
      <c r="BN143" s="162"/>
      <c r="BO143" s="162"/>
      <c r="BP143" s="162"/>
      <c r="BQ143" s="162"/>
      <c r="BR143" s="162"/>
      <c r="BS143" s="162"/>
      <c r="BT143" s="162"/>
      <c r="BU143" s="162"/>
      <c r="BV143" s="162"/>
      <c r="BW143" s="162"/>
      <c r="BX143" s="162"/>
      <c r="BY143" s="34"/>
      <c r="BZ143" s="35"/>
      <c r="CA143" s="32"/>
      <c r="CB143" s="32"/>
    </row>
    <row r="144" spans="2:80" ht="24" customHeight="1">
      <c r="B144" s="686"/>
      <c r="C144" s="685"/>
      <c r="D144" s="728" t="s">
        <v>137</v>
      </c>
      <c r="E144" s="729"/>
      <c r="F144" s="729"/>
      <c r="G144" s="729"/>
      <c r="H144" s="729"/>
      <c r="I144" s="729"/>
      <c r="J144" s="730"/>
      <c r="K144" s="731"/>
      <c r="L144" s="732"/>
      <c r="M144" s="732"/>
      <c r="N144" s="732"/>
      <c r="O144" s="732"/>
      <c r="P144" s="732"/>
      <c r="Q144" s="732"/>
      <c r="R144" s="732"/>
      <c r="S144" s="732"/>
      <c r="T144" s="732"/>
      <c r="U144" s="732"/>
      <c r="V144" s="732"/>
      <c r="W144" s="732"/>
      <c r="X144" s="732"/>
      <c r="Y144" s="732"/>
      <c r="Z144" s="733"/>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c r="BV144" s="162"/>
      <c r="BW144" s="162"/>
      <c r="BX144" s="162"/>
      <c r="BY144" s="34"/>
      <c r="CA144" s="37"/>
      <c r="CB144" s="32"/>
    </row>
    <row r="145" spans="2:80" ht="24" customHeight="1">
      <c r="B145" s="686"/>
      <c r="C145" s="685"/>
      <c r="D145" s="728" t="s">
        <v>138</v>
      </c>
      <c r="E145" s="729"/>
      <c r="F145" s="729"/>
      <c r="G145" s="729"/>
      <c r="H145" s="729"/>
      <c r="I145" s="729"/>
      <c r="J145" s="730"/>
      <c r="K145" s="734"/>
      <c r="L145" s="735"/>
      <c r="M145" s="735"/>
      <c r="N145" s="735"/>
      <c r="O145" s="735"/>
      <c r="P145" s="735"/>
      <c r="Q145" s="735"/>
      <c r="R145" s="735"/>
      <c r="S145" s="735"/>
      <c r="T145" s="735"/>
      <c r="U145" s="735"/>
      <c r="V145" s="735"/>
      <c r="W145" s="735"/>
      <c r="X145" s="735"/>
      <c r="Y145" s="735"/>
      <c r="Z145" s="736"/>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34"/>
      <c r="BZ145" s="37"/>
      <c r="CA145" s="37"/>
      <c r="CB145" s="32"/>
    </row>
    <row r="146" spans="2:80" ht="24" customHeight="1">
      <c r="B146" s="686"/>
      <c r="C146" s="685"/>
      <c r="D146" s="728" t="s">
        <v>143</v>
      </c>
      <c r="E146" s="729"/>
      <c r="F146" s="729"/>
      <c r="G146" s="729"/>
      <c r="H146" s="729"/>
      <c r="I146" s="729"/>
      <c r="J146" s="730"/>
      <c r="K146" s="737">
        <f>$K$7</f>
        <v>5000</v>
      </c>
      <c r="L146" s="738"/>
      <c r="M146" s="738"/>
      <c r="N146" s="738"/>
      <c r="O146" s="738"/>
      <c r="P146" s="738"/>
      <c r="Q146" s="738"/>
      <c r="R146" s="738"/>
      <c r="S146" s="738"/>
      <c r="T146" s="738"/>
      <c r="U146" s="738"/>
      <c r="V146" s="738"/>
      <c r="W146" s="738"/>
      <c r="X146" s="738"/>
      <c r="Y146" s="738"/>
      <c r="Z146" s="739"/>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34"/>
      <c r="BZ146" s="37"/>
      <c r="CA146" s="37"/>
      <c r="CB146" s="32"/>
    </row>
    <row r="147" spans="2:80" ht="24" customHeight="1">
      <c r="B147" s="686"/>
      <c r="C147" s="685"/>
      <c r="D147" s="728" t="s">
        <v>139</v>
      </c>
      <c r="E147" s="729"/>
      <c r="F147" s="729"/>
      <c r="G147" s="729"/>
      <c r="H147" s="729"/>
      <c r="I147" s="729"/>
      <c r="J147" s="730"/>
      <c r="K147" s="740"/>
      <c r="L147" s="741"/>
      <c r="M147" s="741"/>
      <c r="N147" s="741"/>
      <c r="O147" s="741"/>
      <c r="P147" s="741"/>
      <c r="Q147" s="741"/>
      <c r="R147" s="741"/>
      <c r="S147" s="741"/>
      <c r="T147" s="741"/>
      <c r="U147" s="741"/>
      <c r="V147" s="741"/>
      <c r="W147" s="741"/>
      <c r="X147" s="741"/>
      <c r="Y147" s="741"/>
      <c r="Z147" s="742"/>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34"/>
      <c r="BZ147" s="37"/>
      <c r="CA147" s="37"/>
      <c r="CB147" s="32"/>
    </row>
    <row r="148" spans="2:80" ht="24" customHeight="1">
      <c r="B148" s="686"/>
      <c r="C148" s="685"/>
      <c r="D148" s="728" t="s">
        <v>142</v>
      </c>
      <c r="E148" s="729"/>
      <c r="F148" s="729"/>
      <c r="G148" s="729"/>
      <c r="H148" s="729"/>
      <c r="I148" s="729"/>
      <c r="J148" s="730"/>
      <c r="K148" s="743" t="str">
        <f>IF(K147="","",IF(ROUND(K147,0)=0,"1",ROUND(K147,0)))</f>
        <v/>
      </c>
      <c r="L148" s="744"/>
      <c r="M148" s="744"/>
      <c r="N148" s="744"/>
      <c r="O148" s="744"/>
      <c r="P148" s="744"/>
      <c r="Q148" s="744"/>
      <c r="R148" s="744"/>
      <c r="S148" s="744"/>
      <c r="T148" s="744"/>
      <c r="U148" s="744"/>
      <c r="V148" s="744"/>
      <c r="W148" s="744"/>
      <c r="X148" s="744"/>
      <c r="Y148" s="744"/>
      <c r="Z148" s="745"/>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34"/>
      <c r="BZ148" s="37"/>
      <c r="CA148" s="37"/>
      <c r="CB148" s="32"/>
    </row>
    <row r="149" spans="2:80" ht="24" customHeight="1" thickBot="1">
      <c r="B149" s="686"/>
      <c r="C149" s="685"/>
      <c r="D149" s="728" t="s">
        <v>144</v>
      </c>
      <c r="E149" s="729"/>
      <c r="F149" s="729"/>
      <c r="G149" s="729"/>
      <c r="H149" s="729"/>
      <c r="I149" s="729"/>
      <c r="J149" s="730"/>
      <c r="K149" s="717">
        <f>BZ150</f>
        <v>0</v>
      </c>
      <c r="L149" s="718"/>
      <c r="M149" s="718"/>
      <c r="N149" s="718"/>
      <c r="O149" s="718"/>
      <c r="P149" s="718"/>
      <c r="Q149" s="718"/>
      <c r="R149" s="718"/>
      <c r="S149" s="718"/>
      <c r="T149" s="718"/>
      <c r="U149" s="718"/>
      <c r="V149" s="718"/>
      <c r="W149" s="718"/>
      <c r="X149" s="718"/>
      <c r="Y149" s="718"/>
      <c r="Z149" s="719"/>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c r="BI149" s="167"/>
      <c r="BJ149" s="167"/>
      <c r="BK149" s="167"/>
      <c r="BL149" s="167"/>
      <c r="BM149" s="167"/>
      <c r="BN149" s="167"/>
      <c r="BO149" s="167"/>
      <c r="BP149" s="167"/>
      <c r="BQ149" s="167"/>
      <c r="BR149" s="167"/>
      <c r="BS149" s="167"/>
      <c r="BT149" s="167"/>
      <c r="BU149" s="167"/>
      <c r="BV149" s="167"/>
      <c r="BW149" s="167"/>
      <c r="BX149" s="167"/>
      <c r="BY149" s="34"/>
      <c r="BZ149" s="37"/>
      <c r="CA149" s="37"/>
      <c r="CB149" s="32"/>
    </row>
    <row r="150" spans="2:80" ht="24" customHeight="1" thickBot="1">
      <c r="B150" s="690" t="s">
        <v>165</v>
      </c>
      <c r="C150" s="691"/>
      <c r="D150" s="691"/>
      <c r="E150" s="691"/>
      <c r="F150" s="692"/>
      <c r="G150" s="168" t="s">
        <v>313</v>
      </c>
      <c r="H150" s="720" t="s">
        <v>166</v>
      </c>
      <c r="I150" s="721"/>
      <c r="J150" s="721"/>
      <c r="K150" s="721"/>
      <c r="L150" s="721"/>
      <c r="M150" s="721"/>
      <c r="N150" s="693" t="s">
        <v>167</v>
      </c>
      <c r="O150" s="694"/>
      <c r="P150" s="694"/>
      <c r="Q150" s="695"/>
      <c r="R150" s="722" t="s">
        <v>168</v>
      </c>
      <c r="S150" s="723"/>
      <c r="T150" s="723"/>
      <c r="U150" s="723"/>
      <c r="V150" s="723"/>
      <c r="W150" s="723"/>
      <c r="X150" s="723"/>
      <c r="Y150" s="723"/>
      <c r="Z150" s="724"/>
      <c r="AA150" s="690" t="s">
        <v>165</v>
      </c>
      <c r="AB150" s="691"/>
      <c r="AC150" s="691"/>
      <c r="AD150" s="691"/>
      <c r="AE150" s="692"/>
      <c r="AF150" s="168" t="s">
        <v>313</v>
      </c>
      <c r="AG150" s="720" t="s">
        <v>166</v>
      </c>
      <c r="AH150" s="721"/>
      <c r="AI150" s="721"/>
      <c r="AJ150" s="721"/>
      <c r="AK150" s="721"/>
      <c r="AL150" s="721"/>
      <c r="AM150" s="693" t="s">
        <v>167</v>
      </c>
      <c r="AN150" s="694"/>
      <c r="AO150" s="694"/>
      <c r="AP150" s="695"/>
      <c r="AQ150" s="722" t="s">
        <v>168</v>
      </c>
      <c r="AR150" s="723"/>
      <c r="AS150" s="723"/>
      <c r="AT150" s="723"/>
      <c r="AU150" s="723"/>
      <c r="AV150" s="723"/>
      <c r="AW150" s="723"/>
      <c r="AX150" s="723"/>
      <c r="AY150" s="724"/>
      <c r="AZ150" s="690" t="s">
        <v>165</v>
      </c>
      <c r="BA150" s="691"/>
      <c r="BB150" s="691"/>
      <c r="BC150" s="691"/>
      <c r="BD150" s="692"/>
      <c r="BE150" s="168" t="s">
        <v>313</v>
      </c>
      <c r="BF150" s="720" t="s">
        <v>166</v>
      </c>
      <c r="BG150" s="721"/>
      <c r="BH150" s="721"/>
      <c r="BI150" s="721"/>
      <c r="BJ150" s="721"/>
      <c r="BK150" s="721"/>
      <c r="BL150" s="693" t="s">
        <v>167</v>
      </c>
      <c r="BM150" s="694"/>
      <c r="BN150" s="694"/>
      <c r="BO150" s="695"/>
      <c r="BP150" s="722" t="s">
        <v>168</v>
      </c>
      <c r="BQ150" s="723"/>
      <c r="BR150" s="723"/>
      <c r="BS150" s="723"/>
      <c r="BT150" s="723"/>
      <c r="BU150" s="723"/>
      <c r="BV150" s="723"/>
      <c r="BW150" s="723"/>
      <c r="BX150" s="724"/>
      <c r="BY150" s="34"/>
      <c r="BZ150" s="32">
        <f>COUNTIF(BZ151:CB161,"〇")</f>
        <v>0</v>
      </c>
      <c r="CA150" s="32"/>
      <c r="CB150" s="32"/>
    </row>
    <row r="151" spans="2:80" ht="24" customHeight="1" thickTop="1" thickBot="1">
      <c r="B151" s="696" t="s">
        <v>169</v>
      </c>
      <c r="C151" s="697"/>
      <c r="D151" s="697"/>
      <c r="E151" s="697"/>
      <c r="F151" s="698"/>
      <c r="G151" s="169" t="s">
        <v>314</v>
      </c>
      <c r="H151" s="699">
        <v>5</v>
      </c>
      <c r="I151" s="700"/>
      <c r="J151" s="701">
        <v>0</v>
      </c>
      <c r="K151" s="700"/>
      <c r="L151" s="701">
        <v>0</v>
      </c>
      <c r="M151" s="702"/>
      <c r="N151" s="703" t="s">
        <v>170</v>
      </c>
      <c r="O151" s="704"/>
      <c r="P151" s="704"/>
      <c r="Q151" s="705"/>
      <c r="R151" s="706"/>
      <c r="S151" s="707"/>
      <c r="T151" s="708">
        <v>1</v>
      </c>
      <c r="U151" s="707"/>
      <c r="V151" s="222" t="s">
        <v>171</v>
      </c>
      <c r="W151" s="708">
        <v>2</v>
      </c>
      <c r="X151" s="707"/>
      <c r="Y151" s="708">
        <v>3</v>
      </c>
      <c r="Z151" s="709"/>
      <c r="AA151" s="656"/>
      <c r="AB151" s="657"/>
      <c r="AC151" s="657"/>
      <c r="AD151" s="657"/>
      <c r="AE151" s="658"/>
      <c r="AF151" s="171"/>
      <c r="AG151" s="659"/>
      <c r="AH151" s="660"/>
      <c r="AI151" s="661"/>
      <c r="AJ151" s="660"/>
      <c r="AK151" s="661"/>
      <c r="AL151" s="662"/>
      <c r="AM151" s="649"/>
      <c r="AN151" s="650"/>
      <c r="AO151" s="650"/>
      <c r="AP151" s="651"/>
      <c r="AQ151" s="652"/>
      <c r="AR151" s="653"/>
      <c r="AS151" s="654"/>
      <c r="AT151" s="653"/>
      <c r="AU151" s="172" t="s">
        <v>171</v>
      </c>
      <c r="AV151" s="654"/>
      <c r="AW151" s="653"/>
      <c r="AX151" s="654"/>
      <c r="AY151" s="655"/>
      <c r="AZ151" s="656"/>
      <c r="BA151" s="657"/>
      <c r="BB151" s="657"/>
      <c r="BC151" s="657"/>
      <c r="BD151" s="658"/>
      <c r="BE151" s="171"/>
      <c r="BF151" s="675"/>
      <c r="BG151" s="676"/>
      <c r="BH151" s="677"/>
      <c r="BI151" s="676"/>
      <c r="BJ151" s="677"/>
      <c r="BK151" s="678"/>
      <c r="BL151" s="679"/>
      <c r="BM151" s="680"/>
      <c r="BN151" s="680"/>
      <c r="BO151" s="681"/>
      <c r="BP151" s="682"/>
      <c r="BQ151" s="683"/>
      <c r="BR151" s="670"/>
      <c r="BS151" s="683"/>
      <c r="BT151" s="170" t="s">
        <v>171</v>
      </c>
      <c r="BU151" s="670"/>
      <c r="BV151" s="683"/>
      <c r="BW151" s="670"/>
      <c r="BX151" s="671"/>
      <c r="BY151" s="34"/>
      <c r="BZ151" s="32"/>
      <c r="CA151" s="38" t="str">
        <f>IF(COUNTA(AA151,AX151,AM151)=3,"〇","-")</f>
        <v>-</v>
      </c>
      <c r="CB151" s="38" t="str">
        <f>IF(COUNTA(AZ151,BW151,BL151)=3,"〇","-")</f>
        <v>-</v>
      </c>
    </row>
    <row r="152" spans="2:80" ht="24" customHeight="1" thickBot="1">
      <c r="B152" s="656"/>
      <c r="C152" s="657"/>
      <c r="D152" s="657"/>
      <c r="E152" s="657"/>
      <c r="F152" s="658"/>
      <c r="G152" s="171"/>
      <c r="H152" s="659"/>
      <c r="I152" s="660"/>
      <c r="J152" s="661"/>
      <c r="K152" s="660"/>
      <c r="L152" s="661"/>
      <c r="M152" s="662"/>
      <c r="N152" s="649"/>
      <c r="O152" s="650"/>
      <c r="P152" s="650"/>
      <c r="Q152" s="651"/>
      <c r="R152" s="652"/>
      <c r="S152" s="653"/>
      <c r="T152" s="654"/>
      <c r="U152" s="653"/>
      <c r="V152" s="226" t="s">
        <v>171</v>
      </c>
      <c r="W152" s="654"/>
      <c r="X152" s="653"/>
      <c r="Y152" s="654"/>
      <c r="Z152" s="655"/>
      <c r="AA152" s="656"/>
      <c r="AB152" s="657"/>
      <c r="AC152" s="657"/>
      <c r="AD152" s="657"/>
      <c r="AE152" s="658"/>
      <c r="AF152" s="171"/>
      <c r="AG152" s="659"/>
      <c r="AH152" s="660"/>
      <c r="AI152" s="661"/>
      <c r="AJ152" s="660"/>
      <c r="AK152" s="661"/>
      <c r="AL152" s="662"/>
      <c r="AM152" s="649"/>
      <c r="AN152" s="650"/>
      <c r="AO152" s="650"/>
      <c r="AP152" s="651"/>
      <c r="AQ152" s="652"/>
      <c r="AR152" s="653"/>
      <c r="AS152" s="654"/>
      <c r="AT152" s="653"/>
      <c r="AU152" s="172" t="s">
        <v>171</v>
      </c>
      <c r="AV152" s="654"/>
      <c r="AW152" s="653"/>
      <c r="AX152" s="654"/>
      <c r="AY152" s="655"/>
      <c r="AZ152" s="656"/>
      <c r="BA152" s="657"/>
      <c r="BB152" s="657"/>
      <c r="BC152" s="657"/>
      <c r="BD152" s="658"/>
      <c r="BE152" s="171"/>
      <c r="BF152" s="659"/>
      <c r="BG152" s="660"/>
      <c r="BH152" s="661"/>
      <c r="BI152" s="660"/>
      <c r="BJ152" s="661"/>
      <c r="BK152" s="662"/>
      <c r="BL152" s="649"/>
      <c r="BM152" s="650"/>
      <c r="BN152" s="650"/>
      <c r="BO152" s="651"/>
      <c r="BP152" s="652"/>
      <c r="BQ152" s="653"/>
      <c r="BR152" s="654"/>
      <c r="BS152" s="653"/>
      <c r="BT152" s="172" t="s">
        <v>171</v>
      </c>
      <c r="BU152" s="654"/>
      <c r="BV152" s="653"/>
      <c r="BW152" s="654"/>
      <c r="BX152" s="655"/>
      <c r="BY152" s="34"/>
      <c r="BZ152" s="38" t="str">
        <f>IF(COUNTA(B152,Y152,N152)=3,"〇","-")</f>
        <v>-</v>
      </c>
      <c r="CA152" s="38" t="str">
        <f t="shared" ref="CA152:CA161" si="21">IF(COUNTA(AA152,AX152,AM152)=3,"〇","-")</f>
        <v>-</v>
      </c>
      <c r="CB152" s="38" t="str">
        <f t="shared" ref="CB152:CB161" si="22">IF(COUNTA(AZ152,BW152,BL152)=3,"〇","-")</f>
        <v>-</v>
      </c>
    </row>
    <row r="153" spans="2:80" ht="24" customHeight="1" thickBot="1">
      <c r="B153" s="656"/>
      <c r="C153" s="657"/>
      <c r="D153" s="657"/>
      <c r="E153" s="657"/>
      <c r="F153" s="658"/>
      <c r="G153" s="171"/>
      <c r="H153" s="659"/>
      <c r="I153" s="660"/>
      <c r="J153" s="661"/>
      <c r="K153" s="660"/>
      <c r="L153" s="661"/>
      <c r="M153" s="662"/>
      <c r="N153" s="649"/>
      <c r="O153" s="650"/>
      <c r="P153" s="650"/>
      <c r="Q153" s="651"/>
      <c r="R153" s="652"/>
      <c r="S153" s="653"/>
      <c r="T153" s="654"/>
      <c r="U153" s="653"/>
      <c r="V153" s="226" t="s">
        <v>171</v>
      </c>
      <c r="W153" s="654"/>
      <c r="X153" s="653"/>
      <c r="Y153" s="654"/>
      <c r="Z153" s="655"/>
      <c r="AA153" s="656"/>
      <c r="AB153" s="657"/>
      <c r="AC153" s="657"/>
      <c r="AD153" s="657"/>
      <c r="AE153" s="658"/>
      <c r="AF153" s="171"/>
      <c r="AG153" s="659"/>
      <c r="AH153" s="660"/>
      <c r="AI153" s="661"/>
      <c r="AJ153" s="660"/>
      <c r="AK153" s="661"/>
      <c r="AL153" s="662"/>
      <c r="AM153" s="649"/>
      <c r="AN153" s="650"/>
      <c r="AO153" s="650"/>
      <c r="AP153" s="651"/>
      <c r="AQ153" s="652"/>
      <c r="AR153" s="653"/>
      <c r="AS153" s="654"/>
      <c r="AT153" s="653"/>
      <c r="AU153" s="172" t="s">
        <v>171</v>
      </c>
      <c r="AV153" s="654"/>
      <c r="AW153" s="653"/>
      <c r="AX153" s="654"/>
      <c r="AY153" s="655"/>
      <c r="AZ153" s="656"/>
      <c r="BA153" s="657"/>
      <c r="BB153" s="657"/>
      <c r="BC153" s="657"/>
      <c r="BD153" s="658"/>
      <c r="BE153" s="171"/>
      <c r="BF153" s="659"/>
      <c r="BG153" s="660"/>
      <c r="BH153" s="661"/>
      <c r="BI153" s="660"/>
      <c r="BJ153" s="661"/>
      <c r="BK153" s="662"/>
      <c r="BL153" s="649"/>
      <c r="BM153" s="650"/>
      <c r="BN153" s="650"/>
      <c r="BO153" s="651"/>
      <c r="BP153" s="652"/>
      <c r="BQ153" s="653"/>
      <c r="BR153" s="654"/>
      <c r="BS153" s="653"/>
      <c r="BT153" s="172" t="s">
        <v>171</v>
      </c>
      <c r="BU153" s="654"/>
      <c r="BV153" s="653"/>
      <c r="BW153" s="654"/>
      <c r="BX153" s="655"/>
      <c r="BY153" s="34"/>
      <c r="BZ153" s="38" t="str">
        <f t="shared" ref="BZ153:BZ161" si="23">IF(COUNTA(B153,Y153,N153)=3,"〇","-")</f>
        <v>-</v>
      </c>
      <c r="CA153" s="38" t="str">
        <f t="shared" si="21"/>
        <v>-</v>
      </c>
      <c r="CB153" s="38" t="str">
        <f t="shared" si="22"/>
        <v>-</v>
      </c>
    </row>
    <row r="154" spans="2:80" ht="24" customHeight="1" thickBot="1">
      <c r="B154" s="656"/>
      <c r="C154" s="657"/>
      <c r="D154" s="657"/>
      <c r="E154" s="657"/>
      <c r="F154" s="658"/>
      <c r="G154" s="171"/>
      <c r="H154" s="659"/>
      <c r="I154" s="660"/>
      <c r="J154" s="661"/>
      <c r="K154" s="660"/>
      <c r="L154" s="661"/>
      <c r="M154" s="662"/>
      <c r="N154" s="649"/>
      <c r="O154" s="650"/>
      <c r="P154" s="650"/>
      <c r="Q154" s="651"/>
      <c r="R154" s="652"/>
      <c r="S154" s="653"/>
      <c r="T154" s="654"/>
      <c r="U154" s="653"/>
      <c r="V154" s="226" t="s">
        <v>171</v>
      </c>
      <c r="W154" s="654"/>
      <c r="X154" s="653"/>
      <c r="Y154" s="654"/>
      <c r="Z154" s="655"/>
      <c r="AA154" s="656"/>
      <c r="AB154" s="657"/>
      <c r="AC154" s="657"/>
      <c r="AD154" s="657"/>
      <c r="AE154" s="658"/>
      <c r="AF154" s="171"/>
      <c r="AG154" s="659"/>
      <c r="AH154" s="660"/>
      <c r="AI154" s="661"/>
      <c r="AJ154" s="660"/>
      <c r="AK154" s="661"/>
      <c r="AL154" s="662"/>
      <c r="AM154" s="649"/>
      <c r="AN154" s="650"/>
      <c r="AO154" s="650"/>
      <c r="AP154" s="651"/>
      <c r="AQ154" s="652"/>
      <c r="AR154" s="653"/>
      <c r="AS154" s="654"/>
      <c r="AT154" s="653"/>
      <c r="AU154" s="172" t="s">
        <v>171</v>
      </c>
      <c r="AV154" s="654"/>
      <c r="AW154" s="653"/>
      <c r="AX154" s="654"/>
      <c r="AY154" s="655"/>
      <c r="AZ154" s="656"/>
      <c r="BA154" s="657"/>
      <c r="BB154" s="657"/>
      <c r="BC154" s="657"/>
      <c r="BD154" s="658"/>
      <c r="BE154" s="171"/>
      <c r="BF154" s="659"/>
      <c r="BG154" s="660"/>
      <c r="BH154" s="661"/>
      <c r="BI154" s="660"/>
      <c r="BJ154" s="661"/>
      <c r="BK154" s="662"/>
      <c r="BL154" s="649"/>
      <c r="BM154" s="650"/>
      <c r="BN154" s="650"/>
      <c r="BO154" s="651"/>
      <c r="BP154" s="652"/>
      <c r="BQ154" s="653"/>
      <c r="BR154" s="654"/>
      <c r="BS154" s="653"/>
      <c r="BT154" s="172" t="s">
        <v>171</v>
      </c>
      <c r="BU154" s="654"/>
      <c r="BV154" s="653"/>
      <c r="BW154" s="654"/>
      <c r="BX154" s="655"/>
      <c r="BY154" s="34"/>
      <c r="BZ154" s="38" t="str">
        <f t="shared" si="23"/>
        <v>-</v>
      </c>
      <c r="CA154" s="38" t="str">
        <f t="shared" si="21"/>
        <v>-</v>
      </c>
      <c r="CB154" s="38" t="str">
        <f t="shared" si="22"/>
        <v>-</v>
      </c>
    </row>
    <row r="155" spans="2:80" ht="24" customHeight="1" thickBot="1">
      <c r="B155" s="656"/>
      <c r="C155" s="657"/>
      <c r="D155" s="657"/>
      <c r="E155" s="657"/>
      <c r="F155" s="658"/>
      <c r="G155" s="171"/>
      <c r="H155" s="659"/>
      <c r="I155" s="660"/>
      <c r="J155" s="661"/>
      <c r="K155" s="660"/>
      <c r="L155" s="661"/>
      <c r="M155" s="662"/>
      <c r="N155" s="649"/>
      <c r="O155" s="650"/>
      <c r="P155" s="650"/>
      <c r="Q155" s="651"/>
      <c r="R155" s="652"/>
      <c r="S155" s="653"/>
      <c r="T155" s="654"/>
      <c r="U155" s="653"/>
      <c r="V155" s="226" t="s">
        <v>171</v>
      </c>
      <c r="W155" s="654"/>
      <c r="X155" s="653"/>
      <c r="Y155" s="654"/>
      <c r="Z155" s="655"/>
      <c r="AA155" s="656"/>
      <c r="AB155" s="657"/>
      <c r="AC155" s="657"/>
      <c r="AD155" s="657"/>
      <c r="AE155" s="658"/>
      <c r="AF155" s="171"/>
      <c r="AG155" s="659"/>
      <c r="AH155" s="660"/>
      <c r="AI155" s="661"/>
      <c r="AJ155" s="660"/>
      <c r="AK155" s="661"/>
      <c r="AL155" s="662"/>
      <c r="AM155" s="649"/>
      <c r="AN155" s="650"/>
      <c r="AO155" s="650"/>
      <c r="AP155" s="651"/>
      <c r="AQ155" s="652"/>
      <c r="AR155" s="653"/>
      <c r="AS155" s="654"/>
      <c r="AT155" s="653"/>
      <c r="AU155" s="172" t="s">
        <v>171</v>
      </c>
      <c r="AV155" s="654"/>
      <c r="AW155" s="653"/>
      <c r="AX155" s="654"/>
      <c r="AY155" s="655"/>
      <c r="AZ155" s="656"/>
      <c r="BA155" s="657"/>
      <c r="BB155" s="657"/>
      <c r="BC155" s="657"/>
      <c r="BD155" s="658"/>
      <c r="BE155" s="171"/>
      <c r="BF155" s="659"/>
      <c r="BG155" s="660"/>
      <c r="BH155" s="661"/>
      <c r="BI155" s="660"/>
      <c r="BJ155" s="661"/>
      <c r="BK155" s="662"/>
      <c r="BL155" s="649"/>
      <c r="BM155" s="650"/>
      <c r="BN155" s="650"/>
      <c r="BO155" s="651"/>
      <c r="BP155" s="652"/>
      <c r="BQ155" s="653"/>
      <c r="BR155" s="654"/>
      <c r="BS155" s="653"/>
      <c r="BT155" s="172" t="s">
        <v>171</v>
      </c>
      <c r="BU155" s="654"/>
      <c r="BV155" s="653"/>
      <c r="BW155" s="654"/>
      <c r="BX155" s="655"/>
      <c r="BY155" s="34"/>
      <c r="BZ155" s="38" t="str">
        <f t="shared" si="23"/>
        <v>-</v>
      </c>
      <c r="CA155" s="38" t="str">
        <f t="shared" si="21"/>
        <v>-</v>
      </c>
      <c r="CB155" s="38" t="str">
        <f t="shared" si="22"/>
        <v>-</v>
      </c>
    </row>
    <row r="156" spans="2:80" ht="24" customHeight="1" thickBot="1">
      <c r="B156" s="656"/>
      <c r="C156" s="657"/>
      <c r="D156" s="657"/>
      <c r="E156" s="657"/>
      <c r="F156" s="658"/>
      <c r="G156" s="171"/>
      <c r="H156" s="659"/>
      <c r="I156" s="660"/>
      <c r="J156" s="661"/>
      <c r="K156" s="660"/>
      <c r="L156" s="661"/>
      <c r="M156" s="662"/>
      <c r="N156" s="649"/>
      <c r="O156" s="650"/>
      <c r="P156" s="650"/>
      <c r="Q156" s="651"/>
      <c r="R156" s="652"/>
      <c r="S156" s="653"/>
      <c r="T156" s="654"/>
      <c r="U156" s="653"/>
      <c r="V156" s="226" t="s">
        <v>171</v>
      </c>
      <c r="W156" s="654"/>
      <c r="X156" s="653"/>
      <c r="Y156" s="654"/>
      <c r="Z156" s="655"/>
      <c r="AA156" s="656"/>
      <c r="AB156" s="657"/>
      <c r="AC156" s="657"/>
      <c r="AD156" s="657"/>
      <c r="AE156" s="658"/>
      <c r="AF156" s="171"/>
      <c r="AG156" s="659"/>
      <c r="AH156" s="660"/>
      <c r="AI156" s="661"/>
      <c r="AJ156" s="660"/>
      <c r="AK156" s="661"/>
      <c r="AL156" s="662"/>
      <c r="AM156" s="649"/>
      <c r="AN156" s="650"/>
      <c r="AO156" s="650"/>
      <c r="AP156" s="651"/>
      <c r="AQ156" s="652"/>
      <c r="AR156" s="653"/>
      <c r="AS156" s="654"/>
      <c r="AT156" s="653"/>
      <c r="AU156" s="172" t="s">
        <v>171</v>
      </c>
      <c r="AV156" s="654"/>
      <c r="AW156" s="653"/>
      <c r="AX156" s="654"/>
      <c r="AY156" s="655"/>
      <c r="AZ156" s="656"/>
      <c r="BA156" s="657"/>
      <c r="BB156" s="657"/>
      <c r="BC156" s="657"/>
      <c r="BD156" s="658"/>
      <c r="BE156" s="171"/>
      <c r="BF156" s="659"/>
      <c r="BG156" s="660"/>
      <c r="BH156" s="661"/>
      <c r="BI156" s="660"/>
      <c r="BJ156" s="661"/>
      <c r="BK156" s="662"/>
      <c r="BL156" s="649"/>
      <c r="BM156" s="650"/>
      <c r="BN156" s="650"/>
      <c r="BO156" s="651"/>
      <c r="BP156" s="652"/>
      <c r="BQ156" s="653"/>
      <c r="BR156" s="654"/>
      <c r="BS156" s="653"/>
      <c r="BT156" s="172" t="s">
        <v>171</v>
      </c>
      <c r="BU156" s="654"/>
      <c r="BV156" s="653"/>
      <c r="BW156" s="654"/>
      <c r="BX156" s="655"/>
      <c r="BY156" s="34"/>
      <c r="BZ156" s="38" t="str">
        <f t="shared" si="23"/>
        <v>-</v>
      </c>
      <c r="CA156" s="38" t="str">
        <f t="shared" si="21"/>
        <v>-</v>
      </c>
      <c r="CB156" s="38" t="str">
        <f t="shared" si="22"/>
        <v>-</v>
      </c>
    </row>
    <row r="157" spans="2:80" ht="24" customHeight="1" thickBot="1">
      <c r="B157" s="656"/>
      <c r="C157" s="657"/>
      <c r="D157" s="657"/>
      <c r="E157" s="657"/>
      <c r="F157" s="658"/>
      <c r="G157" s="171"/>
      <c r="H157" s="659"/>
      <c r="I157" s="660"/>
      <c r="J157" s="661"/>
      <c r="K157" s="660"/>
      <c r="L157" s="661"/>
      <c r="M157" s="662"/>
      <c r="N157" s="649"/>
      <c r="O157" s="650"/>
      <c r="P157" s="650"/>
      <c r="Q157" s="651"/>
      <c r="R157" s="652"/>
      <c r="S157" s="653"/>
      <c r="T157" s="654"/>
      <c r="U157" s="653"/>
      <c r="V157" s="226" t="s">
        <v>171</v>
      </c>
      <c r="W157" s="654"/>
      <c r="X157" s="653"/>
      <c r="Y157" s="654"/>
      <c r="Z157" s="655"/>
      <c r="AA157" s="656"/>
      <c r="AB157" s="657"/>
      <c r="AC157" s="657"/>
      <c r="AD157" s="657"/>
      <c r="AE157" s="658"/>
      <c r="AF157" s="171"/>
      <c r="AG157" s="659"/>
      <c r="AH157" s="660"/>
      <c r="AI157" s="661"/>
      <c r="AJ157" s="660"/>
      <c r="AK157" s="661"/>
      <c r="AL157" s="662"/>
      <c r="AM157" s="649"/>
      <c r="AN157" s="650"/>
      <c r="AO157" s="650"/>
      <c r="AP157" s="651"/>
      <c r="AQ157" s="652"/>
      <c r="AR157" s="653"/>
      <c r="AS157" s="654"/>
      <c r="AT157" s="653"/>
      <c r="AU157" s="172" t="s">
        <v>171</v>
      </c>
      <c r="AV157" s="654"/>
      <c r="AW157" s="653"/>
      <c r="AX157" s="654"/>
      <c r="AY157" s="655"/>
      <c r="AZ157" s="656"/>
      <c r="BA157" s="657"/>
      <c r="BB157" s="657"/>
      <c r="BC157" s="657"/>
      <c r="BD157" s="658"/>
      <c r="BE157" s="171"/>
      <c r="BF157" s="659"/>
      <c r="BG157" s="660"/>
      <c r="BH157" s="661"/>
      <c r="BI157" s="660"/>
      <c r="BJ157" s="661"/>
      <c r="BK157" s="662"/>
      <c r="BL157" s="649"/>
      <c r="BM157" s="650"/>
      <c r="BN157" s="650"/>
      <c r="BO157" s="651"/>
      <c r="BP157" s="652"/>
      <c r="BQ157" s="653"/>
      <c r="BR157" s="654"/>
      <c r="BS157" s="653"/>
      <c r="BT157" s="172" t="s">
        <v>171</v>
      </c>
      <c r="BU157" s="654"/>
      <c r="BV157" s="653"/>
      <c r="BW157" s="654"/>
      <c r="BX157" s="655"/>
      <c r="BY157" s="34"/>
      <c r="BZ157" s="38" t="str">
        <f t="shared" si="23"/>
        <v>-</v>
      </c>
      <c r="CA157" s="38" t="str">
        <f t="shared" si="21"/>
        <v>-</v>
      </c>
      <c r="CB157" s="38" t="str">
        <f t="shared" si="22"/>
        <v>-</v>
      </c>
    </row>
    <row r="158" spans="2:80" ht="24" customHeight="1" thickBot="1">
      <c r="B158" s="672"/>
      <c r="C158" s="673"/>
      <c r="D158" s="673"/>
      <c r="E158" s="673"/>
      <c r="F158" s="674"/>
      <c r="G158" s="173"/>
      <c r="H158" s="675"/>
      <c r="I158" s="676"/>
      <c r="J158" s="677"/>
      <c r="K158" s="676"/>
      <c r="L158" s="677"/>
      <c r="M158" s="678"/>
      <c r="N158" s="679"/>
      <c r="O158" s="680"/>
      <c r="P158" s="680"/>
      <c r="Q158" s="681"/>
      <c r="R158" s="682"/>
      <c r="S158" s="683"/>
      <c r="T158" s="670"/>
      <c r="U158" s="683"/>
      <c r="V158" s="222" t="s">
        <v>171</v>
      </c>
      <c r="W158" s="670"/>
      <c r="X158" s="683"/>
      <c r="Y158" s="670"/>
      <c r="Z158" s="671"/>
      <c r="AA158" s="672"/>
      <c r="AB158" s="673"/>
      <c r="AC158" s="673"/>
      <c r="AD158" s="673"/>
      <c r="AE158" s="674"/>
      <c r="AF158" s="173"/>
      <c r="AG158" s="675"/>
      <c r="AH158" s="676"/>
      <c r="AI158" s="677"/>
      <c r="AJ158" s="676"/>
      <c r="AK158" s="677"/>
      <c r="AL158" s="678"/>
      <c r="AM158" s="679"/>
      <c r="AN158" s="680"/>
      <c r="AO158" s="680"/>
      <c r="AP158" s="681"/>
      <c r="AQ158" s="682"/>
      <c r="AR158" s="683"/>
      <c r="AS158" s="670"/>
      <c r="AT158" s="683"/>
      <c r="AU158" s="170" t="s">
        <v>171</v>
      </c>
      <c r="AV158" s="670"/>
      <c r="AW158" s="683"/>
      <c r="AX158" s="670"/>
      <c r="AY158" s="671"/>
      <c r="AZ158" s="672"/>
      <c r="BA158" s="673"/>
      <c r="BB158" s="673"/>
      <c r="BC158" s="673"/>
      <c r="BD158" s="674"/>
      <c r="BE158" s="173"/>
      <c r="BF158" s="675"/>
      <c r="BG158" s="676"/>
      <c r="BH158" s="677"/>
      <c r="BI158" s="676"/>
      <c r="BJ158" s="677"/>
      <c r="BK158" s="678"/>
      <c r="BL158" s="679"/>
      <c r="BM158" s="680"/>
      <c r="BN158" s="680"/>
      <c r="BO158" s="681"/>
      <c r="BP158" s="682"/>
      <c r="BQ158" s="683"/>
      <c r="BR158" s="670"/>
      <c r="BS158" s="683"/>
      <c r="BT158" s="170" t="s">
        <v>171</v>
      </c>
      <c r="BU158" s="670"/>
      <c r="BV158" s="683"/>
      <c r="BW158" s="670"/>
      <c r="BX158" s="671"/>
      <c r="BY158" s="34"/>
      <c r="BZ158" s="38" t="str">
        <f t="shared" si="23"/>
        <v>-</v>
      </c>
      <c r="CA158" s="38" t="str">
        <f t="shared" si="21"/>
        <v>-</v>
      </c>
      <c r="CB158" s="38" t="str">
        <f t="shared" si="22"/>
        <v>-</v>
      </c>
    </row>
    <row r="159" spans="2:80" ht="24" customHeight="1" thickBot="1">
      <c r="B159" s="656"/>
      <c r="C159" s="657"/>
      <c r="D159" s="657"/>
      <c r="E159" s="657"/>
      <c r="F159" s="658"/>
      <c r="G159" s="171"/>
      <c r="H159" s="659"/>
      <c r="I159" s="660"/>
      <c r="J159" s="661"/>
      <c r="K159" s="660"/>
      <c r="L159" s="661"/>
      <c r="M159" s="662"/>
      <c r="N159" s="649"/>
      <c r="O159" s="650"/>
      <c r="P159" s="650"/>
      <c r="Q159" s="651"/>
      <c r="R159" s="652"/>
      <c r="S159" s="653"/>
      <c r="T159" s="654"/>
      <c r="U159" s="653"/>
      <c r="V159" s="226" t="s">
        <v>171</v>
      </c>
      <c r="W159" s="654"/>
      <c r="X159" s="653"/>
      <c r="Y159" s="654"/>
      <c r="Z159" s="655"/>
      <c r="AA159" s="656"/>
      <c r="AB159" s="657"/>
      <c r="AC159" s="657"/>
      <c r="AD159" s="657"/>
      <c r="AE159" s="658"/>
      <c r="AF159" s="171"/>
      <c r="AG159" s="659"/>
      <c r="AH159" s="660"/>
      <c r="AI159" s="661"/>
      <c r="AJ159" s="660"/>
      <c r="AK159" s="661"/>
      <c r="AL159" s="662"/>
      <c r="AM159" s="649"/>
      <c r="AN159" s="650"/>
      <c r="AO159" s="650"/>
      <c r="AP159" s="651"/>
      <c r="AQ159" s="652"/>
      <c r="AR159" s="653"/>
      <c r="AS159" s="654"/>
      <c r="AT159" s="653"/>
      <c r="AU159" s="172" t="s">
        <v>171</v>
      </c>
      <c r="AV159" s="654"/>
      <c r="AW159" s="653"/>
      <c r="AX159" s="654"/>
      <c r="AY159" s="655"/>
      <c r="AZ159" s="656"/>
      <c r="BA159" s="657"/>
      <c r="BB159" s="657"/>
      <c r="BC159" s="657"/>
      <c r="BD159" s="658"/>
      <c r="BE159" s="171"/>
      <c r="BF159" s="659"/>
      <c r="BG159" s="660"/>
      <c r="BH159" s="661"/>
      <c r="BI159" s="660"/>
      <c r="BJ159" s="661"/>
      <c r="BK159" s="662"/>
      <c r="BL159" s="649"/>
      <c r="BM159" s="650"/>
      <c r="BN159" s="650"/>
      <c r="BO159" s="651"/>
      <c r="BP159" s="652"/>
      <c r="BQ159" s="653"/>
      <c r="BR159" s="654"/>
      <c r="BS159" s="653"/>
      <c r="BT159" s="172" t="s">
        <v>171</v>
      </c>
      <c r="BU159" s="654"/>
      <c r="BV159" s="653"/>
      <c r="BW159" s="654"/>
      <c r="BX159" s="655"/>
      <c r="BY159" s="34"/>
      <c r="BZ159" s="38" t="str">
        <f t="shared" si="23"/>
        <v>-</v>
      </c>
      <c r="CA159" s="38" t="str">
        <f t="shared" si="21"/>
        <v>-</v>
      </c>
      <c r="CB159" s="38" t="str">
        <f t="shared" si="22"/>
        <v>-</v>
      </c>
    </row>
    <row r="160" spans="2:80" ht="24" customHeight="1" thickBot="1">
      <c r="B160" s="656"/>
      <c r="C160" s="657"/>
      <c r="D160" s="657"/>
      <c r="E160" s="657"/>
      <c r="F160" s="658"/>
      <c r="G160" s="171"/>
      <c r="H160" s="659"/>
      <c r="I160" s="660"/>
      <c r="J160" s="661"/>
      <c r="K160" s="660"/>
      <c r="L160" s="661"/>
      <c r="M160" s="662"/>
      <c r="N160" s="649"/>
      <c r="O160" s="650"/>
      <c r="P160" s="650"/>
      <c r="Q160" s="651"/>
      <c r="R160" s="652"/>
      <c r="S160" s="653"/>
      <c r="T160" s="654"/>
      <c r="U160" s="653"/>
      <c r="V160" s="226" t="s">
        <v>171</v>
      </c>
      <c r="W160" s="654"/>
      <c r="X160" s="653"/>
      <c r="Y160" s="654"/>
      <c r="Z160" s="655"/>
      <c r="AA160" s="656"/>
      <c r="AB160" s="657"/>
      <c r="AC160" s="657"/>
      <c r="AD160" s="657"/>
      <c r="AE160" s="658"/>
      <c r="AF160" s="171"/>
      <c r="AG160" s="659"/>
      <c r="AH160" s="660"/>
      <c r="AI160" s="661"/>
      <c r="AJ160" s="660"/>
      <c r="AK160" s="661"/>
      <c r="AL160" s="662"/>
      <c r="AM160" s="649"/>
      <c r="AN160" s="650"/>
      <c r="AO160" s="650"/>
      <c r="AP160" s="651"/>
      <c r="AQ160" s="652"/>
      <c r="AR160" s="653"/>
      <c r="AS160" s="654"/>
      <c r="AT160" s="653"/>
      <c r="AU160" s="172" t="s">
        <v>171</v>
      </c>
      <c r="AV160" s="654"/>
      <c r="AW160" s="653"/>
      <c r="AX160" s="654"/>
      <c r="AY160" s="655"/>
      <c r="AZ160" s="656"/>
      <c r="BA160" s="657"/>
      <c r="BB160" s="657"/>
      <c r="BC160" s="657"/>
      <c r="BD160" s="658"/>
      <c r="BE160" s="171"/>
      <c r="BF160" s="659"/>
      <c r="BG160" s="660"/>
      <c r="BH160" s="661"/>
      <c r="BI160" s="660"/>
      <c r="BJ160" s="661"/>
      <c r="BK160" s="662"/>
      <c r="BL160" s="649"/>
      <c r="BM160" s="650"/>
      <c r="BN160" s="650"/>
      <c r="BO160" s="651"/>
      <c r="BP160" s="652"/>
      <c r="BQ160" s="653"/>
      <c r="BR160" s="654"/>
      <c r="BS160" s="653"/>
      <c r="BT160" s="172" t="s">
        <v>171</v>
      </c>
      <c r="BU160" s="654"/>
      <c r="BV160" s="653"/>
      <c r="BW160" s="654"/>
      <c r="BX160" s="655"/>
      <c r="BY160" s="34"/>
      <c r="BZ160" s="38" t="str">
        <f t="shared" si="23"/>
        <v>-</v>
      </c>
      <c r="CA160" s="38" t="str">
        <f t="shared" si="21"/>
        <v>-</v>
      </c>
      <c r="CB160" s="38" t="str">
        <f t="shared" si="22"/>
        <v>-</v>
      </c>
    </row>
    <row r="161" spans="1:80" ht="24" customHeight="1" thickBot="1">
      <c r="B161" s="663"/>
      <c r="C161" s="664"/>
      <c r="D161" s="664"/>
      <c r="E161" s="664"/>
      <c r="F161" s="665"/>
      <c r="G161" s="174"/>
      <c r="H161" s="666"/>
      <c r="I161" s="667"/>
      <c r="J161" s="668"/>
      <c r="K161" s="667"/>
      <c r="L161" s="668"/>
      <c r="M161" s="669"/>
      <c r="N161" s="710"/>
      <c r="O161" s="711"/>
      <c r="P161" s="711"/>
      <c r="Q161" s="712"/>
      <c r="R161" s="713"/>
      <c r="S161" s="714"/>
      <c r="T161" s="715"/>
      <c r="U161" s="714"/>
      <c r="V161" s="224" t="s">
        <v>171</v>
      </c>
      <c r="W161" s="715"/>
      <c r="X161" s="714"/>
      <c r="Y161" s="715"/>
      <c r="Z161" s="716"/>
      <c r="AA161" s="663"/>
      <c r="AB161" s="664"/>
      <c r="AC161" s="664"/>
      <c r="AD161" s="664"/>
      <c r="AE161" s="665"/>
      <c r="AF161" s="174"/>
      <c r="AG161" s="666"/>
      <c r="AH161" s="667"/>
      <c r="AI161" s="668"/>
      <c r="AJ161" s="667"/>
      <c r="AK161" s="668"/>
      <c r="AL161" s="669"/>
      <c r="AM161" s="710"/>
      <c r="AN161" s="711"/>
      <c r="AO161" s="711"/>
      <c r="AP161" s="712"/>
      <c r="AQ161" s="713"/>
      <c r="AR161" s="714"/>
      <c r="AS161" s="715"/>
      <c r="AT161" s="714"/>
      <c r="AU161" s="175" t="s">
        <v>171</v>
      </c>
      <c r="AV161" s="715"/>
      <c r="AW161" s="714"/>
      <c r="AX161" s="715"/>
      <c r="AY161" s="716"/>
      <c r="AZ161" s="663"/>
      <c r="BA161" s="664"/>
      <c r="BB161" s="664"/>
      <c r="BC161" s="664"/>
      <c r="BD161" s="665"/>
      <c r="BE161" s="174"/>
      <c r="BF161" s="666"/>
      <c r="BG161" s="667"/>
      <c r="BH161" s="668"/>
      <c r="BI161" s="667"/>
      <c r="BJ161" s="668"/>
      <c r="BK161" s="669"/>
      <c r="BL161" s="710"/>
      <c r="BM161" s="711"/>
      <c r="BN161" s="711"/>
      <c r="BO161" s="712"/>
      <c r="BP161" s="713"/>
      <c r="BQ161" s="714"/>
      <c r="BR161" s="715"/>
      <c r="BS161" s="714"/>
      <c r="BT161" s="175" t="s">
        <v>171</v>
      </c>
      <c r="BU161" s="715"/>
      <c r="BV161" s="714"/>
      <c r="BW161" s="715"/>
      <c r="BX161" s="716"/>
      <c r="BY161" s="34"/>
      <c r="BZ161" s="38" t="str">
        <f t="shared" si="23"/>
        <v>-</v>
      </c>
      <c r="CA161" s="38" t="str">
        <f t="shared" si="21"/>
        <v>-</v>
      </c>
      <c r="CB161" s="38" t="str">
        <f t="shared" si="22"/>
        <v>-</v>
      </c>
    </row>
    <row r="162" spans="1:80" ht="24" customHeight="1">
      <c r="B162" s="684">
        <v>9</v>
      </c>
      <c r="C162" s="685"/>
      <c r="D162" s="687" t="s">
        <v>136</v>
      </c>
      <c r="E162" s="688"/>
      <c r="F162" s="688"/>
      <c r="G162" s="688"/>
      <c r="H162" s="688"/>
      <c r="I162" s="688"/>
      <c r="J162" s="689"/>
      <c r="K162" s="725"/>
      <c r="L162" s="726"/>
      <c r="M162" s="726"/>
      <c r="N162" s="726"/>
      <c r="O162" s="726"/>
      <c r="P162" s="726"/>
      <c r="Q162" s="726"/>
      <c r="R162" s="726"/>
      <c r="S162" s="726"/>
      <c r="T162" s="726"/>
      <c r="U162" s="726"/>
      <c r="V162" s="726"/>
      <c r="W162" s="726"/>
      <c r="X162" s="726"/>
      <c r="Y162" s="726"/>
      <c r="Z162" s="727"/>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K162" s="162"/>
      <c r="BL162" s="162"/>
      <c r="BM162" s="162"/>
      <c r="BN162" s="162"/>
      <c r="BO162" s="162"/>
      <c r="BP162" s="162"/>
      <c r="BQ162" s="162"/>
      <c r="BR162" s="162"/>
      <c r="BS162" s="162"/>
      <c r="BT162" s="162"/>
      <c r="BU162" s="162"/>
      <c r="BV162" s="162"/>
      <c r="BW162" s="162"/>
      <c r="BX162" s="162"/>
      <c r="BY162" s="34"/>
      <c r="BZ162" s="35"/>
      <c r="CA162" s="32"/>
      <c r="CB162" s="32"/>
    </row>
    <row r="163" spans="1:80" ht="24" customHeight="1">
      <c r="B163" s="686"/>
      <c r="C163" s="685"/>
      <c r="D163" s="728" t="s">
        <v>137</v>
      </c>
      <c r="E163" s="729"/>
      <c r="F163" s="729"/>
      <c r="G163" s="729"/>
      <c r="H163" s="729"/>
      <c r="I163" s="729"/>
      <c r="J163" s="730"/>
      <c r="K163" s="731"/>
      <c r="L163" s="732"/>
      <c r="M163" s="732"/>
      <c r="N163" s="732"/>
      <c r="O163" s="732"/>
      <c r="P163" s="732"/>
      <c r="Q163" s="732"/>
      <c r="R163" s="732"/>
      <c r="S163" s="732"/>
      <c r="T163" s="732"/>
      <c r="U163" s="732"/>
      <c r="V163" s="732"/>
      <c r="W163" s="732"/>
      <c r="X163" s="732"/>
      <c r="Y163" s="732"/>
      <c r="Z163" s="733"/>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c r="BM163" s="162"/>
      <c r="BN163" s="162"/>
      <c r="BO163" s="162"/>
      <c r="BP163" s="162"/>
      <c r="BQ163" s="162"/>
      <c r="BR163" s="162"/>
      <c r="BS163" s="162"/>
      <c r="BT163" s="162"/>
      <c r="BU163" s="162"/>
      <c r="BV163" s="162"/>
      <c r="BW163" s="162"/>
      <c r="BX163" s="162"/>
      <c r="BY163" s="34"/>
      <c r="CA163" s="37"/>
      <c r="CB163" s="32"/>
    </row>
    <row r="164" spans="1:80" ht="24" customHeight="1">
      <c r="B164" s="686"/>
      <c r="C164" s="685"/>
      <c r="D164" s="728" t="s">
        <v>138</v>
      </c>
      <c r="E164" s="729"/>
      <c r="F164" s="729"/>
      <c r="G164" s="729"/>
      <c r="H164" s="729"/>
      <c r="I164" s="729"/>
      <c r="J164" s="730"/>
      <c r="K164" s="734"/>
      <c r="L164" s="735"/>
      <c r="M164" s="735"/>
      <c r="N164" s="735"/>
      <c r="O164" s="735"/>
      <c r="P164" s="735"/>
      <c r="Q164" s="735"/>
      <c r="R164" s="735"/>
      <c r="S164" s="735"/>
      <c r="T164" s="735"/>
      <c r="U164" s="735"/>
      <c r="V164" s="735"/>
      <c r="W164" s="735"/>
      <c r="X164" s="735"/>
      <c r="Y164" s="735"/>
      <c r="Z164" s="736"/>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c r="BM164" s="164"/>
      <c r="BN164" s="164"/>
      <c r="BO164" s="164"/>
      <c r="BP164" s="164"/>
      <c r="BQ164" s="164"/>
      <c r="BR164" s="164"/>
      <c r="BS164" s="164"/>
      <c r="BT164" s="164"/>
      <c r="BU164" s="164"/>
      <c r="BV164" s="164"/>
      <c r="BW164" s="164"/>
      <c r="BX164" s="164"/>
      <c r="BY164" s="34"/>
      <c r="BZ164" s="37"/>
      <c r="CA164" s="37"/>
      <c r="CB164" s="32"/>
    </row>
    <row r="165" spans="1:80" ht="24" customHeight="1">
      <c r="B165" s="686"/>
      <c r="C165" s="685"/>
      <c r="D165" s="728" t="s">
        <v>143</v>
      </c>
      <c r="E165" s="729"/>
      <c r="F165" s="729"/>
      <c r="G165" s="729"/>
      <c r="H165" s="729"/>
      <c r="I165" s="729"/>
      <c r="J165" s="730"/>
      <c r="K165" s="737">
        <f>$K$7</f>
        <v>5000</v>
      </c>
      <c r="L165" s="738"/>
      <c r="M165" s="738"/>
      <c r="N165" s="738"/>
      <c r="O165" s="738"/>
      <c r="P165" s="738"/>
      <c r="Q165" s="738"/>
      <c r="R165" s="738"/>
      <c r="S165" s="738"/>
      <c r="T165" s="738"/>
      <c r="U165" s="738"/>
      <c r="V165" s="738"/>
      <c r="W165" s="738"/>
      <c r="X165" s="738"/>
      <c r="Y165" s="738"/>
      <c r="Z165" s="739"/>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5"/>
      <c r="BR165" s="165"/>
      <c r="BS165" s="165"/>
      <c r="BT165" s="165"/>
      <c r="BU165" s="165"/>
      <c r="BV165" s="165"/>
      <c r="BW165" s="165"/>
      <c r="BX165" s="165"/>
      <c r="BY165" s="34"/>
      <c r="BZ165" s="37"/>
      <c r="CA165" s="37"/>
      <c r="CB165" s="32"/>
    </row>
    <row r="166" spans="1:80" ht="24" customHeight="1">
      <c r="B166" s="686"/>
      <c r="C166" s="685"/>
      <c r="D166" s="728" t="s">
        <v>139</v>
      </c>
      <c r="E166" s="729"/>
      <c r="F166" s="729"/>
      <c r="G166" s="729"/>
      <c r="H166" s="729"/>
      <c r="I166" s="729"/>
      <c r="J166" s="730"/>
      <c r="K166" s="740"/>
      <c r="L166" s="741"/>
      <c r="M166" s="741"/>
      <c r="N166" s="741"/>
      <c r="O166" s="741"/>
      <c r="P166" s="741"/>
      <c r="Q166" s="741"/>
      <c r="R166" s="741"/>
      <c r="S166" s="741"/>
      <c r="T166" s="741"/>
      <c r="U166" s="741"/>
      <c r="V166" s="741"/>
      <c r="W166" s="741"/>
      <c r="X166" s="741"/>
      <c r="Y166" s="741"/>
      <c r="Z166" s="742"/>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64"/>
      <c r="BM166" s="164"/>
      <c r="BN166" s="164"/>
      <c r="BO166" s="164"/>
      <c r="BP166" s="164"/>
      <c r="BQ166" s="164"/>
      <c r="BR166" s="164"/>
      <c r="BS166" s="164"/>
      <c r="BT166" s="164"/>
      <c r="BU166" s="164"/>
      <c r="BV166" s="164"/>
      <c r="BW166" s="164"/>
      <c r="BX166" s="164"/>
      <c r="BY166" s="34"/>
      <c r="BZ166" s="37"/>
      <c r="CA166" s="37"/>
      <c r="CB166" s="32"/>
    </row>
    <row r="167" spans="1:80" ht="24" customHeight="1">
      <c r="B167" s="686"/>
      <c r="C167" s="685"/>
      <c r="D167" s="728" t="s">
        <v>142</v>
      </c>
      <c r="E167" s="729"/>
      <c r="F167" s="729"/>
      <c r="G167" s="729"/>
      <c r="H167" s="729"/>
      <c r="I167" s="729"/>
      <c r="J167" s="730"/>
      <c r="K167" s="743" t="str">
        <f>IF(K166="","",IF(ROUND(K166,0)=0,"1",ROUND(K166,0)))</f>
        <v/>
      </c>
      <c r="L167" s="744"/>
      <c r="M167" s="744"/>
      <c r="N167" s="744"/>
      <c r="O167" s="744"/>
      <c r="P167" s="744"/>
      <c r="Q167" s="744"/>
      <c r="R167" s="744"/>
      <c r="S167" s="744"/>
      <c r="T167" s="744"/>
      <c r="U167" s="744"/>
      <c r="V167" s="744"/>
      <c r="W167" s="744"/>
      <c r="X167" s="744"/>
      <c r="Y167" s="744"/>
      <c r="Z167" s="745"/>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34"/>
      <c r="BZ167" s="37"/>
      <c r="CA167" s="37"/>
      <c r="CB167" s="32"/>
    </row>
    <row r="168" spans="1:80" ht="24" customHeight="1" thickBot="1">
      <c r="B168" s="686"/>
      <c r="C168" s="685"/>
      <c r="D168" s="728" t="s">
        <v>144</v>
      </c>
      <c r="E168" s="729"/>
      <c r="F168" s="729"/>
      <c r="G168" s="729"/>
      <c r="H168" s="729"/>
      <c r="I168" s="729"/>
      <c r="J168" s="730"/>
      <c r="K168" s="717">
        <f>BZ169</f>
        <v>0</v>
      </c>
      <c r="L168" s="718"/>
      <c r="M168" s="718"/>
      <c r="N168" s="718"/>
      <c r="O168" s="718"/>
      <c r="P168" s="718"/>
      <c r="Q168" s="718"/>
      <c r="R168" s="718"/>
      <c r="S168" s="718"/>
      <c r="T168" s="718"/>
      <c r="U168" s="718"/>
      <c r="V168" s="718"/>
      <c r="W168" s="718"/>
      <c r="X168" s="718"/>
      <c r="Y168" s="718"/>
      <c r="Z168" s="719"/>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7"/>
      <c r="BV168" s="167"/>
      <c r="BW168" s="167"/>
      <c r="BX168" s="167"/>
      <c r="BY168" s="34"/>
      <c r="BZ168" s="37"/>
      <c r="CA168" s="37"/>
      <c r="CB168" s="32"/>
    </row>
    <row r="169" spans="1:80" ht="24" customHeight="1" thickBot="1">
      <c r="B169" s="690" t="s">
        <v>165</v>
      </c>
      <c r="C169" s="691"/>
      <c r="D169" s="691"/>
      <c r="E169" s="691"/>
      <c r="F169" s="692"/>
      <c r="G169" s="168" t="s">
        <v>313</v>
      </c>
      <c r="H169" s="720" t="s">
        <v>166</v>
      </c>
      <c r="I169" s="721"/>
      <c r="J169" s="721"/>
      <c r="K169" s="721"/>
      <c r="L169" s="721"/>
      <c r="M169" s="721"/>
      <c r="N169" s="693" t="s">
        <v>167</v>
      </c>
      <c r="O169" s="694"/>
      <c r="P169" s="694"/>
      <c r="Q169" s="695"/>
      <c r="R169" s="722" t="s">
        <v>168</v>
      </c>
      <c r="S169" s="723"/>
      <c r="T169" s="723"/>
      <c r="U169" s="723"/>
      <c r="V169" s="723"/>
      <c r="W169" s="723"/>
      <c r="X169" s="723"/>
      <c r="Y169" s="723"/>
      <c r="Z169" s="724"/>
      <c r="AA169" s="690" t="s">
        <v>165</v>
      </c>
      <c r="AB169" s="691"/>
      <c r="AC169" s="691"/>
      <c r="AD169" s="691"/>
      <c r="AE169" s="692"/>
      <c r="AF169" s="168" t="s">
        <v>313</v>
      </c>
      <c r="AG169" s="720" t="s">
        <v>166</v>
      </c>
      <c r="AH169" s="721"/>
      <c r="AI169" s="721"/>
      <c r="AJ169" s="721"/>
      <c r="AK169" s="721"/>
      <c r="AL169" s="721"/>
      <c r="AM169" s="693" t="s">
        <v>167</v>
      </c>
      <c r="AN169" s="694"/>
      <c r="AO169" s="694"/>
      <c r="AP169" s="695"/>
      <c r="AQ169" s="722" t="s">
        <v>168</v>
      </c>
      <c r="AR169" s="723"/>
      <c r="AS169" s="723"/>
      <c r="AT169" s="723"/>
      <c r="AU169" s="723"/>
      <c r="AV169" s="723"/>
      <c r="AW169" s="723"/>
      <c r="AX169" s="723"/>
      <c r="AY169" s="724"/>
      <c r="AZ169" s="690" t="s">
        <v>165</v>
      </c>
      <c r="BA169" s="691"/>
      <c r="BB169" s="691"/>
      <c r="BC169" s="691"/>
      <c r="BD169" s="692"/>
      <c r="BE169" s="168" t="s">
        <v>313</v>
      </c>
      <c r="BF169" s="720" t="s">
        <v>166</v>
      </c>
      <c r="BG169" s="721"/>
      <c r="BH169" s="721"/>
      <c r="BI169" s="721"/>
      <c r="BJ169" s="721"/>
      <c r="BK169" s="721"/>
      <c r="BL169" s="693" t="s">
        <v>167</v>
      </c>
      <c r="BM169" s="694"/>
      <c r="BN169" s="694"/>
      <c r="BO169" s="695"/>
      <c r="BP169" s="722" t="s">
        <v>168</v>
      </c>
      <c r="BQ169" s="723"/>
      <c r="BR169" s="723"/>
      <c r="BS169" s="723"/>
      <c r="BT169" s="723"/>
      <c r="BU169" s="723"/>
      <c r="BV169" s="723"/>
      <c r="BW169" s="723"/>
      <c r="BX169" s="724"/>
      <c r="BY169" s="34"/>
      <c r="BZ169" s="32">
        <f>COUNTIF(BZ170:CB180,"〇")</f>
        <v>0</v>
      </c>
      <c r="CA169" s="32"/>
      <c r="CB169" s="32"/>
    </row>
    <row r="170" spans="1:80" ht="24" customHeight="1" thickTop="1" thickBot="1">
      <c r="B170" s="696" t="s">
        <v>169</v>
      </c>
      <c r="C170" s="697"/>
      <c r="D170" s="697"/>
      <c r="E170" s="697"/>
      <c r="F170" s="698"/>
      <c r="G170" s="169" t="s">
        <v>314</v>
      </c>
      <c r="H170" s="699">
        <v>5</v>
      </c>
      <c r="I170" s="700"/>
      <c r="J170" s="701">
        <v>0</v>
      </c>
      <c r="K170" s="700"/>
      <c r="L170" s="701">
        <v>0</v>
      </c>
      <c r="M170" s="702"/>
      <c r="N170" s="703" t="s">
        <v>170</v>
      </c>
      <c r="O170" s="704"/>
      <c r="P170" s="704"/>
      <c r="Q170" s="705"/>
      <c r="R170" s="706"/>
      <c r="S170" s="707"/>
      <c r="T170" s="708">
        <v>1</v>
      </c>
      <c r="U170" s="707"/>
      <c r="V170" s="222" t="s">
        <v>171</v>
      </c>
      <c r="W170" s="708">
        <v>2</v>
      </c>
      <c r="X170" s="707"/>
      <c r="Y170" s="708">
        <v>3</v>
      </c>
      <c r="Z170" s="709"/>
      <c r="AA170" s="656"/>
      <c r="AB170" s="657"/>
      <c r="AC170" s="657"/>
      <c r="AD170" s="657"/>
      <c r="AE170" s="658"/>
      <c r="AF170" s="171"/>
      <c r="AG170" s="659"/>
      <c r="AH170" s="660"/>
      <c r="AI170" s="661"/>
      <c r="AJ170" s="660"/>
      <c r="AK170" s="661"/>
      <c r="AL170" s="662"/>
      <c r="AM170" s="649"/>
      <c r="AN170" s="650"/>
      <c r="AO170" s="650"/>
      <c r="AP170" s="651"/>
      <c r="AQ170" s="652"/>
      <c r="AR170" s="653"/>
      <c r="AS170" s="654"/>
      <c r="AT170" s="653"/>
      <c r="AU170" s="172" t="s">
        <v>171</v>
      </c>
      <c r="AV170" s="654"/>
      <c r="AW170" s="653"/>
      <c r="AX170" s="654"/>
      <c r="AY170" s="655"/>
      <c r="AZ170" s="656"/>
      <c r="BA170" s="657"/>
      <c r="BB170" s="657"/>
      <c r="BC170" s="657"/>
      <c r="BD170" s="658"/>
      <c r="BE170" s="171"/>
      <c r="BF170" s="675"/>
      <c r="BG170" s="676"/>
      <c r="BH170" s="677"/>
      <c r="BI170" s="676"/>
      <c r="BJ170" s="677"/>
      <c r="BK170" s="678"/>
      <c r="BL170" s="679"/>
      <c r="BM170" s="680"/>
      <c r="BN170" s="680"/>
      <c r="BO170" s="681"/>
      <c r="BP170" s="682"/>
      <c r="BQ170" s="683"/>
      <c r="BR170" s="670"/>
      <c r="BS170" s="683"/>
      <c r="BT170" s="170" t="s">
        <v>171</v>
      </c>
      <c r="BU170" s="670"/>
      <c r="BV170" s="683"/>
      <c r="BW170" s="670"/>
      <c r="BX170" s="671"/>
      <c r="BY170" s="34"/>
      <c r="BZ170" s="32"/>
      <c r="CA170" s="38" t="str">
        <f>IF(COUNTA(AA170,AX170,AM170)=3,"〇","-")</f>
        <v>-</v>
      </c>
      <c r="CB170" s="38" t="str">
        <f>IF(COUNTA(AZ170,BW170,BL170)=3,"〇","-")</f>
        <v>-</v>
      </c>
    </row>
    <row r="171" spans="1:80" s="43" customFormat="1" ht="24" customHeight="1" thickBot="1">
      <c r="A171" s="176"/>
      <c r="B171" s="656"/>
      <c r="C171" s="657"/>
      <c r="D171" s="657"/>
      <c r="E171" s="657"/>
      <c r="F171" s="658"/>
      <c r="G171" s="171"/>
      <c r="H171" s="659"/>
      <c r="I171" s="660"/>
      <c r="J171" s="661"/>
      <c r="K171" s="660"/>
      <c r="L171" s="661"/>
      <c r="M171" s="662"/>
      <c r="N171" s="649"/>
      <c r="O171" s="650"/>
      <c r="P171" s="650"/>
      <c r="Q171" s="651"/>
      <c r="R171" s="652"/>
      <c r="S171" s="653"/>
      <c r="T171" s="654"/>
      <c r="U171" s="653"/>
      <c r="V171" s="226" t="s">
        <v>171</v>
      </c>
      <c r="W171" s="654"/>
      <c r="X171" s="653"/>
      <c r="Y171" s="654"/>
      <c r="Z171" s="655"/>
      <c r="AA171" s="656"/>
      <c r="AB171" s="657"/>
      <c r="AC171" s="657"/>
      <c r="AD171" s="657"/>
      <c r="AE171" s="658"/>
      <c r="AF171" s="171"/>
      <c r="AG171" s="659"/>
      <c r="AH171" s="660"/>
      <c r="AI171" s="661"/>
      <c r="AJ171" s="660"/>
      <c r="AK171" s="661"/>
      <c r="AL171" s="662"/>
      <c r="AM171" s="649"/>
      <c r="AN171" s="650"/>
      <c r="AO171" s="650"/>
      <c r="AP171" s="651"/>
      <c r="AQ171" s="652"/>
      <c r="AR171" s="653"/>
      <c r="AS171" s="654"/>
      <c r="AT171" s="653"/>
      <c r="AU171" s="172" t="s">
        <v>171</v>
      </c>
      <c r="AV171" s="654"/>
      <c r="AW171" s="653"/>
      <c r="AX171" s="654"/>
      <c r="AY171" s="655"/>
      <c r="AZ171" s="656"/>
      <c r="BA171" s="657"/>
      <c r="BB171" s="657"/>
      <c r="BC171" s="657"/>
      <c r="BD171" s="658"/>
      <c r="BE171" s="171"/>
      <c r="BF171" s="659"/>
      <c r="BG171" s="660"/>
      <c r="BH171" s="661"/>
      <c r="BI171" s="660"/>
      <c r="BJ171" s="661"/>
      <c r="BK171" s="662"/>
      <c r="BL171" s="649"/>
      <c r="BM171" s="650"/>
      <c r="BN171" s="650"/>
      <c r="BO171" s="651"/>
      <c r="BP171" s="652"/>
      <c r="BQ171" s="653"/>
      <c r="BR171" s="654"/>
      <c r="BS171" s="653"/>
      <c r="BT171" s="172" t="s">
        <v>171</v>
      </c>
      <c r="BU171" s="654"/>
      <c r="BV171" s="653"/>
      <c r="BW171" s="654"/>
      <c r="BX171" s="655"/>
      <c r="BY171" s="40"/>
      <c r="BZ171" s="42" t="str">
        <f>IF(COUNTA(B171,Y171,N171)=3,"〇","-")</f>
        <v>-</v>
      </c>
      <c r="CA171" s="42" t="str">
        <f t="shared" ref="CA171:CA180" si="24">IF(COUNTA(AA171,AX171,AM171)=3,"〇","-")</f>
        <v>-</v>
      </c>
      <c r="CB171" s="42" t="str">
        <f t="shared" ref="CB171:CB180" si="25">IF(COUNTA(AZ171,BW171,BL171)=3,"〇","-")</f>
        <v>-</v>
      </c>
    </row>
    <row r="172" spans="1:80" s="43" customFormat="1" ht="24" customHeight="1" thickBot="1">
      <c r="A172" s="176"/>
      <c r="B172" s="656"/>
      <c r="C172" s="657"/>
      <c r="D172" s="657"/>
      <c r="E172" s="657"/>
      <c r="F172" s="658"/>
      <c r="G172" s="171"/>
      <c r="H172" s="659"/>
      <c r="I172" s="660"/>
      <c r="J172" s="661"/>
      <c r="K172" s="660"/>
      <c r="L172" s="661"/>
      <c r="M172" s="662"/>
      <c r="N172" s="649"/>
      <c r="O172" s="650"/>
      <c r="P172" s="650"/>
      <c r="Q172" s="651"/>
      <c r="R172" s="652"/>
      <c r="S172" s="653"/>
      <c r="T172" s="654"/>
      <c r="U172" s="653"/>
      <c r="V172" s="226" t="s">
        <v>171</v>
      </c>
      <c r="W172" s="654"/>
      <c r="X172" s="653"/>
      <c r="Y172" s="654"/>
      <c r="Z172" s="655"/>
      <c r="AA172" s="656"/>
      <c r="AB172" s="657"/>
      <c r="AC172" s="657"/>
      <c r="AD172" s="657"/>
      <c r="AE172" s="658"/>
      <c r="AF172" s="171"/>
      <c r="AG172" s="659"/>
      <c r="AH172" s="660"/>
      <c r="AI172" s="661"/>
      <c r="AJ172" s="660"/>
      <c r="AK172" s="661"/>
      <c r="AL172" s="662"/>
      <c r="AM172" s="649"/>
      <c r="AN172" s="650"/>
      <c r="AO172" s="650"/>
      <c r="AP172" s="651"/>
      <c r="AQ172" s="652"/>
      <c r="AR172" s="653"/>
      <c r="AS172" s="654"/>
      <c r="AT172" s="653"/>
      <c r="AU172" s="172" t="s">
        <v>171</v>
      </c>
      <c r="AV172" s="654"/>
      <c r="AW172" s="653"/>
      <c r="AX172" s="654"/>
      <c r="AY172" s="655"/>
      <c r="AZ172" s="656"/>
      <c r="BA172" s="657"/>
      <c r="BB172" s="657"/>
      <c r="BC172" s="657"/>
      <c r="BD172" s="658"/>
      <c r="BE172" s="171"/>
      <c r="BF172" s="659"/>
      <c r="BG172" s="660"/>
      <c r="BH172" s="661"/>
      <c r="BI172" s="660"/>
      <c r="BJ172" s="661"/>
      <c r="BK172" s="662"/>
      <c r="BL172" s="649"/>
      <c r="BM172" s="650"/>
      <c r="BN172" s="650"/>
      <c r="BO172" s="651"/>
      <c r="BP172" s="652"/>
      <c r="BQ172" s="653"/>
      <c r="BR172" s="654"/>
      <c r="BS172" s="653"/>
      <c r="BT172" s="172" t="s">
        <v>171</v>
      </c>
      <c r="BU172" s="654"/>
      <c r="BV172" s="653"/>
      <c r="BW172" s="654"/>
      <c r="BX172" s="655"/>
      <c r="BY172" s="40"/>
      <c r="BZ172" s="42" t="str">
        <f t="shared" ref="BZ172:BZ180" si="26">IF(COUNTA(B172,Y172,N172)=3,"〇","-")</f>
        <v>-</v>
      </c>
      <c r="CA172" s="42" t="str">
        <f t="shared" si="24"/>
        <v>-</v>
      </c>
      <c r="CB172" s="42" t="str">
        <f t="shared" si="25"/>
        <v>-</v>
      </c>
    </row>
    <row r="173" spans="1:80" s="43" customFormat="1" ht="24" customHeight="1" thickBot="1">
      <c r="A173" s="176"/>
      <c r="B173" s="656"/>
      <c r="C173" s="657"/>
      <c r="D173" s="657"/>
      <c r="E173" s="657"/>
      <c r="F173" s="658"/>
      <c r="G173" s="171"/>
      <c r="H173" s="659"/>
      <c r="I173" s="660"/>
      <c r="J173" s="661"/>
      <c r="K173" s="660"/>
      <c r="L173" s="661"/>
      <c r="M173" s="662"/>
      <c r="N173" s="649"/>
      <c r="O173" s="650"/>
      <c r="P173" s="650"/>
      <c r="Q173" s="651"/>
      <c r="R173" s="652"/>
      <c r="S173" s="653"/>
      <c r="T173" s="654"/>
      <c r="U173" s="653"/>
      <c r="V173" s="226" t="s">
        <v>171</v>
      </c>
      <c r="W173" s="654"/>
      <c r="X173" s="653"/>
      <c r="Y173" s="654"/>
      <c r="Z173" s="655"/>
      <c r="AA173" s="656"/>
      <c r="AB173" s="657"/>
      <c r="AC173" s="657"/>
      <c r="AD173" s="657"/>
      <c r="AE173" s="658"/>
      <c r="AF173" s="171"/>
      <c r="AG173" s="659"/>
      <c r="AH173" s="660"/>
      <c r="AI173" s="661"/>
      <c r="AJ173" s="660"/>
      <c r="AK173" s="661"/>
      <c r="AL173" s="662"/>
      <c r="AM173" s="649"/>
      <c r="AN173" s="650"/>
      <c r="AO173" s="650"/>
      <c r="AP173" s="651"/>
      <c r="AQ173" s="652"/>
      <c r="AR173" s="653"/>
      <c r="AS173" s="654"/>
      <c r="AT173" s="653"/>
      <c r="AU173" s="172" t="s">
        <v>171</v>
      </c>
      <c r="AV173" s="654"/>
      <c r="AW173" s="653"/>
      <c r="AX173" s="654"/>
      <c r="AY173" s="655"/>
      <c r="AZ173" s="656"/>
      <c r="BA173" s="657"/>
      <c r="BB173" s="657"/>
      <c r="BC173" s="657"/>
      <c r="BD173" s="658"/>
      <c r="BE173" s="171"/>
      <c r="BF173" s="659"/>
      <c r="BG173" s="660"/>
      <c r="BH173" s="661"/>
      <c r="BI173" s="660"/>
      <c r="BJ173" s="661"/>
      <c r="BK173" s="662"/>
      <c r="BL173" s="649"/>
      <c r="BM173" s="650"/>
      <c r="BN173" s="650"/>
      <c r="BO173" s="651"/>
      <c r="BP173" s="652"/>
      <c r="BQ173" s="653"/>
      <c r="BR173" s="654"/>
      <c r="BS173" s="653"/>
      <c r="BT173" s="172" t="s">
        <v>171</v>
      </c>
      <c r="BU173" s="654"/>
      <c r="BV173" s="653"/>
      <c r="BW173" s="654"/>
      <c r="BX173" s="655"/>
      <c r="BY173" s="40"/>
      <c r="BZ173" s="42" t="str">
        <f t="shared" si="26"/>
        <v>-</v>
      </c>
      <c r="CA173" s="42" t="str">
        <f t="shared" si="24"/>
        <v>-</v>
      </c>
      <c r="CB173" s="42" t="str">
        <f t="shared" si="25"/>
        <v>-</v>
      </c>
    </row>
    <row r="174" spans="1:80" s="43" customFormat="1" ht="24" customHeight="1" thickBot="1">
      <c r="A174" s="176"/>
      <c r="B174" s="656"/>
      <c r="C174" s="657"/>
      <c r="D174" s="657"/>
      <c r="E174" s="657"/>
      <c r="F174" s="658"/>
      <c r="G174" s="171"/>
      <c r="H174" s="659"/>
      <c r="I174" s="660"/>
      <c r="J174" s="661"/>
      <c r="K174" s="660"/>
      <c r="L174" s="661"/>
      <c r="M174" s="662"/>
      <c r="N174" s="649"/>
      <c r="O174" s="650"/>
      <c r="P174" s="650"/>
      <c r="Q174" s="651"/>
      <c r="R174" s="652"/>
      <c r="S174" s="653"/>
      <c r="T174" s="654"/>
      <c r="U174" s="653"/>
      <c r="V174" s="226" t="s">
        <v>171</v>
      </c>
      <c r="W174" s="654"/>
      <c r="X174" s="653"/>
      <c r="Y174" s="654"/>
      <c r="Z174" s="655"/>
      <c r="AA174" s="656"/>
      <c r="AB174" s="657"/>
      <c r="AC174" s="657"/>
      <c r="AD174" s="657"/>
      <c r="AE174" s="658"/>
      <c r="AF174" s="171"/>
      <c r="AG174" s="659"/>
      <c r="AH174" s="660"/>
      <c r="AI174" s="661"/>
      <c r="AJ174" s="660"/>
      <c r="AK174" s="661"/>
      <c r="AL174" s="662"/>
      <c r="AM174" s="649"/>
      <c r="AN174" s="650"/>
      <c r="AO174" s="650"/>
      <c r="AP174" s="651"/>
      <c r="AQ174" s="652"/>
      <c r="AR174" s="653"/>
      <c r="AS174" s="654"/>
      <c r="AT174" s="653"/>
      <c r="AU174" s="172" t="s">
        <v>171</v>
      </c>
      <c r="AV174" s="654"/>
      <c r="AW174" s="653"/>
      <c r="AX174" s="654"/>
      <c r="AY174" s="655"/>
      <c r="AZ174" s="656"/>
      <c r="BA174" s="657"/>
      <c r="BB174" s="657"/>
      <c r="BC174" s="657"/>
      <c r="BD174" s="658"/>
      <c r="BE174" s="171"/>
      <c r="BF174" s="659"/>
      <c r="BG174" s="660"/>
      <c r="BH174" s="661"/>
      <c r="BI174" s="660"/>
      <c r="BJ174" s="661"/>
      <c r="BK174" s="662"/>
      <c r="BL174" s="649"/>
      <c r="BM174" s="650"/>
      <c r="BN174" s="650"/>
      <c r="BO174" s="651"/>
      <c r="BP174" s="652"/>
      <c r="BQ174" s="653"/>
      <c r="BR174" s="654"/>
      <c r="BS174" s="653"/>
      <c r="BT174" s="172" t="s">
        <v>171</v>
      </c>
      <c r="BU174" s="654"/>
      <c r="BV174" s="653"/>
      <c r="BW174" s="654"/>
      <c r="BX174" s="655"/>
      <c r="BY174" s="40"/>
      <c r="BZ174" s="42" t="str">
        <f t="shared" si="26"/>
        <v>-</v>
      </c>
      <c r="CA174" s="42" t="str">
        <f t="shared" si="24"/>
        <v>-</v>
      </c>
      <c r="CB174" s="42" t="str">
        <f t="shared" si="25"/>
        <v>-</v>
      </c>
    </row>
    <row r="175" spans="1:80" s="43" customFormat="1" ht="24" customHeight="1" thickBot="1">
      <c r="A175" s="176"/>
      <c r="B175" s="656"/>
      <c r="C175" s="657"/>
      <c r="D175" s="657"/>
      <c r="E175" s="657"/>
      <c r="F175" s="658"/>
      <c r="G175" s="171"/>
      <c r="H175" s="659"/>
      <c r="I175" s="660"/>
      <c r="J175" s="661"/>
      <c r="K175" s="660"/>
      <c r="L175" s="661"/>
      <c r="M175" s="662"/>
      <c r="N175" s="649"/>
      <c r="O175" s="650"/>
      <c r="P175" s="650"/>
      <c r="Q175" s="651"/>
      <c r="R175" s="652"/>
      <c r="S175" s="653"/>
      <c r="T175" s="654"/>
      <c r="U175" s="653"/>
      <c r="V175" s="226" t="s">
        <v>171</v>
      </c>
      <c r="W175" s="654"/>
      <c r="X175" s="653"/>
      <c r="Y175" s="654"/>
      <c r="Z175" s="655"/>
      <c r="AA175" s="656"/>
      <c r="AB175" s="657"/>
      <c r="AC175" s="657"/>
      <c r="AD175" s="657"/>
      <c r="AE175" s="658"/>
      <c r="AF175" s="171"/>
      <c r="AG175" s="659"/>
      <c r="AH175" s="660"/>
      <c r="AI175" s="661"/>
      <c r="AJ175" s="660"/>
      <c r="AK175" s="661"/>
      <c r="AL175" s="662"/>
      <c r="AM175" s="649"/>
      <c r="AN175" s="650"/>
      <c r="AO175" s="650"/>
      <c r="AP175" s="651"/>
      <c r="AQ175" s="652"/>
      <c r="AR175" s="653"/>
      <c r="AS175" s="654"/>
      <c r="AT175" s="653"/>
      <c r="AU175" s="172" t="s">
        <v>171</v>
      </c>
      <c r="AV175" s="654"/>
      <c r="AW175" s="653"/>
      <c r="AX175" s="654"/>
      <c r="AY175" s="655"/>
      <c r="AZ175" s="656"/>
      <c r="BA175" s="657"/>
      <c r="BB175" s="657"/>
      <c r="BC175" s="657"/>
      <c r="BD175" s="658"/>
      <c r="BE175" s="171"/>
      <c r="BF175" s="659"/>
      <c r="BG175" s="660"/>
      <c r="BH175" s="661"/>
      <c r="BI175" s="660"/>
      <c r="BJ175" s="661"/>
      <c r="BK175" s="662"/>
      <c r="BL175" s="649"/>
      <c r="BM175" s="650"/>
      <c r="BN175" s="650"/>
      <c r="BO175" s="651"/>
      <c r="BP175" s="652"/>
      <c r="BQ175" s="653"/>
      <c r="BR175" s="654"/>
      <c r="BS175" s="653"/>
      <c r="BT175" s="172" t="s">
        <v>171</v>
      </c>
      <c r="BU175" s="654"/>
      <c r="BV175" s="653"/>
      <c r="BW175" s="654"/>
      <c r="BX175" s="655"/>
      <c r="BY175" s="40"/>
      <c r="BZ175" s="42" t="str">
        <f t="shared" si="26"/>
        <v>-</v>
      </c>
      <c r="CA175" s="42" t="str">
        <f t="shared" si="24"/>
        <v>-</v>
      </c>
      <c r="CB175" s="42" t="str">
        <f t="shared" si="25"/>
        <v>-</v>
      </c>
    </row>
    <row r="176" spans="1:80" s="43" customFormat="1" ht="24" customHeight="1" thickBot="1">
      <c r="A176" s="176"/>
      <c r="B176" s="656"/>
      <c r="C176" s="657"/>
      <c r="D176" s="657"/>
      <c r="E176" s="657"/>
      <c r="F176" s="658"/>
      <c r="G176" s="171"/>
      <c r="H176" s="659"/>
      <c r="I176" s="660"/>
      <c r="J176" s="661"/>
      <c r="K176" s="660"/>
      <c r="L176" s="661"/>
      <c r="M176" s="662"/>
      <c r="N176" s="649"/>
      <c r="O176" s="650"/>
      <c r="P176" s="650"/>
      <c r="Q176" s="651"/>
      <c r="R176" s="652"/>
      <c r="S176" s="653"/>
      <c r="T176" s="654"/>
      <c r="U176" s="653"/>
      <c r="V176" s="226" t="s">
        <v>171</v>
      </c>
      <c r="W176" s="654"/>
      <c r="X176" s="653"/>
      <c r="Y176" s="654"/>
      <c r="Z176" s="655"/>
      <c r="AA176" s="656"/>
      <c r="AB176" s="657"/>
      <c r="AC176" s="657"/>
      <c r="AD176" s="657"/>
      <c r="AE176" s="658"/>
      <c r="AF176" s="171"/>
      <c r="AG176" s="659"/>
      <c r="AH176" s="660"/>
      <c r="AI176" s="661"/>
      <c r="AJ176" s="660"/>
      <c r="AK176" s="661"/>
      <c r="AL176" s="662"/>
      <c r="AM176" s="649"/>
      <c r="AN176" s="650"/>
      <c r="AO176" s="650"/>
      <c r="AP176" s="651"/>
      <c r="AQ176" s="652"/>
      <c r="AR176" s="653"/>
      <c r="AS176" s="654"/>
      <c r="AT176" s="653"/>
      <c r="AU176" s="172" t="s">
        <v>171</v>
      </c>
      <c r="AV176" s="654"/>
      <c r="AW176" s="653"/>
      <c r="AX176" s="654"/>
      <c r="AY176" s="655"/>
      <c r="AZ176" s="656"/>
      <c r="BA176" s="657"/>
      <c r="BB176" s="657"/>
      <c r="BC176" s="657"/>
      <c r="BD176" s="658"/>
      <c r="BE176" s="171"/>
      <c r="BF176" s="659"/>
      <c r="BG176" s="660"/>
      <c r="BH176" s="661"/>
      <c r="BI176" s="660"/>
      <c r="BJ176" s="661"/>
      <c r="BK176" s="662"/>
      <c r="BL176" s="649"/>
      <c r="BM176" s="650"/>
      <c r="BN176" s="650"/>
      <c r="BO176" s="651"/>
      <c r="BP176" s="652"/>
      <c r="BQ176" s="653"/>
      <c r="BR176" s="654"/>
      <c r="BS176" s="653"/>
      <c r="BT176" s="172" t="s">
        <v>171</v>
      </c>
      <c r="BU176" s="654"/>
      <c r="BV176" s="653"/>
      <c r="BW176" s="654"/>
      <c r="BX176" s="655"/>
      <c r="BY176" s="40"/>
      <c r="BZ176" s="42" t="str">
        <f t="shared" si="26"/>
        <v>-</v>
      </c>
      <c r="CA176" s="42" t="str">
        <f t="shared" si="24"/>
        <v>-</v>
      </c>
      <c r="CB176" s="42" t="str">
        <f t="shared" si="25"/>
        <v>-</v>
      </c>
    </row>
    <row r="177" spans="1:80" s="43" customFormat="1" ht="24" customHeight="1" thickBot="1">
      <c r="A177" s="176"/>
      <c r="B177" s="672"/>
      <c r="C177" s="673"/>
      <c r="D177" s="673"/>
      <c r="E177" s="673"/>
      <c r="F177" s="674"/>
      <c r="G177" s="173"/>
      <c r="H177" s="675"/>
      <c r="I177" s="676"/>
      <c r="J177" s="677"/>
      <c r="K177" s="676"/>
      <c r="L177" s="677"/>
      <c r="M177" s="678"/>
      <c r="N177" s="679"/>
      <c r="O177" s="680"/>
      <c r="P177" s="680"/>
      <c r="Q177" s="681"/>
      <c r="R177" s="682"/>
      <c r="S177" s="683"/>
      <c r="T177" s="670"/>
      <c r="U177" s="683"/>
      <c r="V177" s="222" t="s">
        <v>171</v>
      </c>
      <c r="W177" s="670"/>
      <c r="X177" s="683"/>
      <c r="Y177" s="670"/>
      <c r="Z177" s="671"/>
      <c r="AA177" s="672"/>
      <c r="AB177" s="673"/>
      <c r="AC177" s="673"/>
      <c r="AD177" s="673"/>
      <c r="AE177" s="674"/>
      <c r="AF177" s="173"/>
      <c r="AG177" s="675"/>
      <c r="AH177" s="676"/>
      <c r="AI177" s="677"/>
      <c r="AJ177" s="676"/>
      <c r="AK177" s="677"/>
      <c r="AL177" s="678"/>
      <c r="AM177" s="679"/>
      <c r="AN177" s="680"/>
      <c r="AO177" s="680"/>
      <c r="AP177" s="681"/>
      <c r="AQ177" s="682"/>
      <c r="AR177" s="683"/>
      <c r="AS177" s="670"/>
      <c r="AT177" s="683"/>
      <c r="AU177" s="170" t="s">
        <v>171</v>
      </c>
      <c r="AV177" s="670"/>
      <c r="AW177" s="683"/>
      <c r="AX177" s="670"/>
      <c r="AY177" s="671"/>
      <c r="AZ177" s="672"/>
      <c r="BA177" s="673"/>
      <c r="BB177" s="673"/>
      <c r="BC177" s="673"/>
      <c r="BD177" s="674"/>
      <c r="BE177" s="173"/>
      <c r="BF177" s="675"/>
      <c r="BG177" s="676"/>
      <c r="BH177" s="677"/>
      <c r="BI177" s="676"/>
      <c r="BJ177" s="677"/>
      <c r="BK177" s="678"/>
      <c r="BL177" s="679"/>
      <c r="BM177" s="680"/>
      <c r="BN177" s="680"/>
      <c r="BO177" s="681"/>
      <c r="BP177" s="682"/>
      <c r="BQ177" s="683"/>
      <c r="BR177" s="670"/>
      <c r="BS177" s="683"/>
      <c r="BT177" s="170" t="s">
        <v>171</v>
      </c>
      <c r="BU177" s="670"/>
      <c r="BV177" s="683"/>
      <c r="BW177" s="670"/>
      <c r="BX177" s="671"/>
      <c r="BY177" s="40"/>
      <c r="BZ177" s="42" t="str">
        <f t="shared" si="26"/>
        <v>-</v>
      </c>
      <c r="CA177" s="42" t="str">
        <f t="shared" si="24"/>
        <v>-</v>
      </c>
      <c r="CB177" s="42" t="str">
        <f t="shared" si="25"/>
        <v>-</v>
      </c>
    </row>
    <row r="178" spans="1:80" s="43" customFormat="1" ht="24" customHeight="1" thickBot="1">
      <c r="A178" s="176"/>
      <c r="B178" s="656"/>
      <c r="C178" s="657"/>
      <c r="D178" s="657"/>
      <c r="E178" s="657"/>
      <c r="F178" s="658"/>
      <c r="G178" s="171"/>
      <c r="H178" s="659"/>
      <c r="I178" s="660"/>
      <c r="J178" s="661"/>
      <c r="K178" s="660"/>
      <c r="L178" s="661"/>
      <c r="M178" s="662"/>
      <c r="N178" s="649"/>
      <c r="O178" s="650"/>
      <c r="P178" s="650"/>
      <c r="Q178" s="651"/>
      <c r="R178" s="652"/>
      <c r="S178" s="653"/>
      <c r="T178" s="654"/>
      <c r="U178" s="653"/>
      <c r="V178" s="226" t="s">
        <v>171</v>
      </c>
      <c r="W178" s="654"/>
      <c r="X178" s="653"/>
      <c r="Y178" s="654"/>
      <c r="Z178" s="655"/>
      <c r="AA178" s="656"/>
      <c r="AB178" s="657"/>
      <c r="AC178" s="657"/>
      <c r="AD178" s="657"/>
      <c r="AE178" s="658"/>
      <c r="AF178" s="171"/>
      <c r="AG178" s="659"/>
      <c r="AH178" s="660"/>
      <c r="AI178" s="661"/>
      <c r="AJ178" s="660"/>
      <c r="AK178" s="661"/>
      <c r="AL178" s="662"/>
      <c r="AM178" s="649"/>
      <c r="AN178" s="650"/>
      <c r="AO178" s="650"/>
      <c r="AP178" s="651"/>
      <c r="AQ178" s="652"/>
      <c r="AR178" s="653"/>
      <c r="AS178" s="654"/>
      <c r="AT178" s="653"/>
      <c r="AU178" s="172" t="s">
        <v>171</v>
      </c>
      <c r="AV178" s="654"/>
      <c r="AW178" s="653"/>
      <c r="AX178" s="654"/>
      <c r="AY178" s="655"/>
      <c r="AZ178" s="656"/>
      <c r="BA178" s="657"/>
      <c r="BB178" s="657"/>
      <c r="BC178" s="657"/>
      <c r="BD178" s="658"/>
      <c r="BE178" s="171"/>
      <c r="BF178" s="659"/>
      <c r="BG178" s="660"/>
      <c r="BH178" s="661"/>
      <c r="BI178" s="660"/>
      <c r="BJ178" s="661"/>
      <c r="BK178" s="662"/>
      <c r="BL178" s="649"/>
      <c r="BM178" s="650"/>
      <c r="BN178" s="650"/>
      <c r="BO178" s="651"/>
      <c r="BP178" s="652"/>
      <c r="BQ178" s="653"/>
      <c r="BR178" s="654"/>
      <c r="BS178" s="653"/>
      <c r="BT178" s="172" t="s">
        <v>171</v>
      </c>
      <c r="BU178" s="654"/>
      <c r="BV178" s="653"/>
      <c r="BW178" s="654"/>
      <c r="BX178" s="655"/>
      <c r="BY178" s="40"/>
      <c r="BZ178" s="42" t="str">
        <f t="shared" si="26"/>
        <v>-</v>
      </c>
      <c r="CA178" s="42" t="str">
        <f t="shared" si="24"/>
        <v>-</v>
      </c>
      <c r="CB178" s="42" t="str">
        <f t="shared" si="25"/>
        <v>-</v>
      </c>
    </row>
    <row r="179" spans="1:80" s="43" customFormat="1" ht="24" customHeight="1" thickBot="1">
      <c r="A179" s="176"/>
      <c r="B179" s="656"/>
      <c r="C179" s="657"/>
      <c r="D179" s="657"/>
      <c r="E179" s="657"/>
      <c r="F179" s="658"/>
      <c r="G179" s="171"/>
      <c r="H179" s="659"/>
      <c r="I179" s="660"/>
      <c r="J179" s="661"/>
      <c r="K179" s="660"/>
      <c r="L179" s="661"/>
      <c r="M179" s="662"/>
      <c r="N179" s="649"/>
      <c r="O179" s="650"/>
      <c r="P179" s="650"/>
      <c r="Q179" s="651"/>
      <c r="R179" s="652"/>
      <c r="S179" s="653"/>
      <c r="T179" s="654"/>
      <c r="U179" s="653"/>
      <c r="V179" s="226" t="s">
        <v>171</v>
      </c>
      <c r="W179" s="654"/>
      <c r="X179" s="653"/>
      <c r="Y179" s="654"/>
      <c r="Z179" s="655"/>
      <c r="AA179" s="656"/>
      <c r="AB179" s="657"/>
      <c r="AC179" s="657"/>
      <c r="AD179" s="657"/>
      <c r="AE179" s="658"/>
      <c r="AF179" s="171"/>
      <c r="AG179" s="659"/>
      <c r="AH179" s="660"/>
      <c r="AI179" s="661"/>
      <c r="AJ179" s="660"/>
      <c r="AK179" s="661"/>
      <c r="AL179" s="662"/>
      <c r="AM179" s="649"/>
      <c r="AN179" s="650"/>
      <c r="AO179" s="650"/>
      <c r="AP179" s="651"/>
      <c r="AQ179" s="652"/>
      <c r="AR179" s="653"/>
      <c r="AS179" s="654"/>
      <c r="AT179" s="653"/>
      <c r="AU179" s="172" t="s">
        <v>171</v>
      </c>
      <c r="AV179" s="654"/>
      <c r="AW179" s="653"/>
      <c r="AX179" s="654"/>
      <c r="AY179" s="655"/>
      <c r="AZ179" s="656"/>
      <c r="BA179" s="657"/>
      <c r="BB179" s="657"/>
      <c r="BC179" s="657"/>
      <c r="BD179" s="658"/>
      <c r="BE179" s="171"/>
      <c r="BF179" s="659"/>
      <c r="BG179" s="660"/>
      <c r="BH179" s="661"/>
      <c r="BI179" s="660"/>
      <c r="BJ179" s="661"/>
      <c r="BK179" s="662"/>
      <c r="BL179" s="649"/>
      <c r="BM179" s="650"/>
      <c r="BN179" s="650"/>
      <c r="BO179" s="651"/>
      <c r="BP179" s="652"/>
      <c r="BQ179" s="653"/>
      <c r="BR179" s="654"/>
      <c r="BS179" s="653"/>
      <c r="BT179" s="172" t="s">
        <v>171</v>
      </c>
      <c r="BU179" s="654"/>
      <c r="BV179" s="653"/>
      <c r="BW179" s="654"/>
      <c r="BX179" s="655"/>
      <c r="BY179" s="40"/>
      <c r="BZ179" s="42" t="str">
        <f t="shared" si="26"/>
        <v>-</v>
      </c>
      <c r="CA179" s="42" t="str">
        <f t="shared" si="24"/>
        <v>-</v>
      </c>
      <c r="CB179" s="42" t="str">
        <f t="shared" si="25"/>
        <v>-</v>
      </c>
    </row>
    <row r="180" spans="1:80" ht="24" customHeight="1" thickBot="1">
      <c r="B180" s="663"/>
      <c r="C180" s="664"/>
      <c r="D180" s="664"/>
      <c r="E180" s="664"/>
      <c r="F180" s="665"/>
      <c r="G180" s="174"/>
      <c r="H180" s="666"/>
      <c r="I180" s="667"/>
      <c r="J180" s="668"/>
      <c r="K180" s="667"/>
      <c r="L180" s="668"/>
      <c r="M180" s="669"/>
      <c r="N180" s="710"/>
      <c r="O180" s="711"/>
      <c r="P180" s="711"/>
      <c r="Q180" s="712"/>
      <c r="R180" s="713"/>
      <c r="S180" s="714"/>
      <c r="T180" s="715"/>
      <c r="U180" s="714"/>
      <c r="V180" s="224" t="s">
        <v>171</v>
      </c>
      <c r="W180" s="715"/>
      <c r="X180" s="714"/>
      <c r="Y180" s="715"/>
      <c r="Z180" s="716"/>
      <c r="AA180" s="663"/>
      <c r="AB180" s="664"/>
      <c r="AC180" s="664"/>
      <c r="AD180" s="664"/>
      <c r="AE180" s="665"/>
      <c r="AF180" s="174"/>
      <c r="AG180" s="666"/>
      <c r="AH180" s="667"/>
      <c r="AI180" s="668"/>
      <c r="AJ180" s="667"/>
      <c r="AK180" s="668"/>
      <c r="AL180" s="669"/>
      <c r="AM180" s="710"/>
      <c r="AN180" s="711"/>
      <c r="AO180" s="711"/>
      <c r="AP180" s="712"/>
      <c r="AQ180" s="713"/>
      <c r="AR180" s="714"/>
      <c r="AS180" s="715"/>
      <c r="AT180" s="714"/>
      <c r="AU180" s="175" t="s">
        <v>171</v>
      </c>
      <c r="AV180" s="715"/>
      <c r="AW180" s="714"/>
      <c r="AX180" s="715"/>
      <c r="AY180" s="716"/>
      <c r="AZ180" s="663"/>
      <c r="BA180" s="664"/>
      <c r="BB180" s="664"/>
      <c r="BC180" s="664"/>
      <c r="BD180" s="665"/>
      <c r="BE180" s="174"/>
      <c r="BF180" s="666"/>
      <c r="BG180" s="667"/>
      <c r="BH180" s="668"/>
      <c r="BI180" s="667"/>
      <c r="BJ180" s="668"/>
      <c r="BK180" s="669"/>
      <c r="BL180" s="710"/>
      <c r="BM180" s="711"/>
      <c r="BN180" s="711"/>
      <c r="BO180" s="712"/>
      <c r="BP180" s="713"/>
      <c r="BQ180" s="714"/>
      <c r="BR180" s="715"/>
      <c r="BS180" s="714"/>
      <c r="BT180" s="175" t="s">
        <v>171</v>
      </c>
      <c r="BU180" s="772"/>
      <c r="BV180" s="773"/>
      <c r="BW180" s="772"/>
      <c r="BX180" s="774"/>
      <c r="BY180" s="34"/>
      <c r="BZ180" s="38" t="str">
        <f t="shared" si="26"/>
        <v>-</v>
      </c>
      <c r="CA180" s="38" t="str">
        <f t="shared" si="24"/>
        <v>-</v>
      </c>
      <c r="CB180" s="38" t="str">
        <f t="shared" si="25"/>
        <v>-</v>
      </c>
    </row>
    <row r="181" spans="1:80" ht="24" customHeight="1" thickBot="1">
      <c r="B181" s="770" t="s">
        <v>331</v>
      </c>
      <c r="C181" s="770"/>
      <c r="D181" s="770"/>
      <c r="E181" s="770"/>
      <c r="F181" s="770"/>
      <c r="G181" s="770"/>
      <c r="H181" s="770"/>
      <c r="I181" s="770"/>
      <c r="J181" s="770"/>
      <c r="K181" s="770"/>
      <c r="L181" s="770"/>
      <c r="M181" s="770"/>
      <c r="N181" s="770"/>
      <c r="O181" s="770"/>
      <c r="P181" s="770"/>
      <c r="Q181" s="770"/>
      <c r="R181" s="770"/>
      <c r="S181" s="770"/>
      <c r="T181" s="770"/>
      <c r="U181" s="770"/>
      <c r="V181" s="770"/>
      <c r="W181" s="770"/>
      <c r="X181" s="770"/>
      <c r="Y181" s="770"/>
      <c r="Z181" s="770"/>
      <c r="AA181" s="770"/>
      <c r="AB181" s="770"/>
      <c r="AC181" s="770"/>
      <c r="AD181" s="770"/>
      <c r="AE181" s="770"/>
      <c r="AF181" s="770"/>
      <c r="AG181" s="770"/>
      <c r="AH181" s="770"/>
      <c r="AI181" s="770"/>
      <c r="AJ181" s="770"/>
      <c r="AK181" s="770"/>
      <c r="AL181" s="770"/>
      <c r="AM181" s="770"/>
      <c r="AN181" s="770"/>
      <c r="AO181" s="770"/>
      <c r="AP181" s="770"/>
      <c r="AQ181" s="770"/>
      <c r="AR181" s="770"/>
      <c r="AS181" s="770"/>
      <c r="AT181" s="770"/>
      <c r="AU181" s="770"/>
      <c r="AV181" s="770"/>
      <c r="AW181" s="770"/>
      <c r="AX181" s="770"/>
      <c r="AY181" s="770"/>
      <c r="AZ181" s="770"/>
      <c r="BA181" s="770"/>
      <c r="BB181" s="770"/>
      <c r="BC181" s="770"/>
      <c r="BD181" s="770"/>
      <c r="BE181" s="770"/>
      <c r="BF181" s="770"/>
      <c r="BG181" s="770"/>
      <c r="BH181" s="770"/>
      <c r="BI181" s="770"/>
      <c r="BJ181" s="770"/>
      <c r="BK181" s="770"/>
      <c r="BL181" s="770"/>
      <c r="BM181" s="770"/>
      <c r="BN181" s="770"/>
      <c r="BO181" s="771"/>
      <c r="BP181" s="771"/>
      <c r="BQ181" s="771"/>
      <c r="BR181" s="771"/>
      <c r="BS181" s="771"/>
      <c r="BT181" s="771"/>
      <c r="BU181" s="771"/>
      <c r="BV181" s="771"/>
      <c r="BW181" s="771"/>
      <c r="BX181" s="771"/>
      <c r="BZ181" s="32"/>
      <c r="CA181" s="32"/>
      <c r="CB181" s="32"/>
    </row>
    <row r="182" spans="1:80" ht="24" customHeight="1" thickBot="1">
      <c r="B182" s="763" t="s">
        <v>42</v>
      </c>
      <c r="C182" s="764"/>
      <c r="D182" s="764"/>
      <c r="E182" s="764"/>
      <c r="F182" s="764"/>
      <c r="G182" s="764"/>
      <c r="H182" s="764"/>
      <c r="I182" s="764"/>
      <c r="J182" s="764"/>
      <c r="K182" s="764"/>
      <c r="L182" s="765">
        <f>$L$2</f>
        <v>0</v>
      </c>
      <c r="M182" s="766"/>
      <c r="N182" s="766"/>
      <c r="O182" s="766"/>
      <c r="P182" s="766"/>
      <c r="Q182" s="766"/>
      <c r="R182" s="766"/>
      <c r="S182" s="766"/>
      <c r="T182" s="766"/>
      <c r="U182" s="766"/>
      <c r="V182" s="155"/>
      <c r="W182" s="156"/>
      <c r="X182" s="156"/>
      <c r="Y182" s="767" t="s">
        <v>163</v>
      </c>
      <c r="Z182" s="759"/>
      <c r="AA182" s="759"/>
      <c r="AB182" s="759"/>
      <c r="AC182" s="759"/>
      <c r="AD182" s="759"/>
      <c r="AE182" s="759"/>
      <c r="AF182" s="759"/>
      <c r="AG182" s="760"/>
      <c r="AH182" s="755">
        <f>$AH$2</f>
        <v>0</v>
      </c>
      <c r="AI182" s="756"/>
      <c r="AJ182" s="756"/>
      <c r="AK182" s="756"/>
      <c r="AL182" s="756"/>
      <c r="AM182" s="756"/>
      <c r="AN182" s="756"/>
      <c r="AO182" s="756"/>
      <c r="AP182" s="757"/>
      <c r="AQ182" s="768" t="s">
        <v>164</v>
      </c>
      <c r="AR182" s="759"/>
      <c r="AS182" s="759"/>
      <c r="AT182" s="759"/>
      <c r="AU182" s="759"/>
      <c r="AV182" s="759"/>
      <c r="AW182" s="759"/>
      <c r="AX182" s="759"/>
      <c r="AY182" s="760"/>
      <c r="AZ182" s="758">
        <f>$AZ$2</f>
        <v>0</v>
      </c>
      <c r="BA182" s="759"/>
      <c r="BB182" s="759"/>
      <c r="BC182" s="759"/>
      <c r="BD182" s="759"/>
      <c r="BE182" s="759"/>
      <c r="BF182" s="759"/>
      <c r="BG182" s="759"/>
      <c r="BH182" s="760"/>
      <c r="BI182" s="769"/>
      <c r="BJ182" s="762"/>
      <c r="BK182" s="762"/>
      <c r="BL182" s="762"/>
      <c r="BM182" s="762"/>
      <c r="BN182" s="762"/>
      <c r="BO182" s="762"/>
      <c r="BP182" s="762"/>
      <c r="BQ182" s="761"/>
      <c r="BR182" s="762"/>
      <c r="BS182" s="762"/>
      <c r="BT182" s="762"/>
      <c r="BU182" s="762"/>
      <c r="BV182" s="762"/>
      <c r="BW182" s="762"/>
      <c r="BX182" s="762"/>
      <c r="BZ182" s="32" t="e">
        <f>COUNTIF(#REF!,"〇")</f>
        <v>#REF!</v>
      </c>
      <c r="CA182" s="32"/>
      <c r="CB182" s="32"/>
    </row>
    <row r="183" spans="1:80" ht="24" customHeight="1" thickBot="1">
      <c r="B183" s="223"/>
      <c r="C183" s="746" t="s">
        <v>181</v>
      </c>
      <c r="D183" s="746"/>
      <c r="E183" s="746"/>
      <c r="F183" s="746"/>
      <c r="G183" s="746"/>
      <c r="H183" s="746"/>
      <c r="I183" s="746"/>
      <c r="J183" s="746"/>
      <c r="K183" s="746"/>
      <c r="L183" s="746"/>
      <c r="M183" s="746"/>
      <c r="N183" s="746"/>
      <c r="O183" s="746"/>
      <c r="P183" s="746"/>
      <c r="Q183" s="746"/>
      <c r="R183" s="746"/>
      <c r="S183" s="746"/>
      <c r="T183" s="746"/>
      <c r="U183" s="746"/>
      <c r="V183" s="746"/>
      <c r="W183" s="746"/>
      <c r="X183" s="746"/>
      <c r="Y183" s="157"/>
      <c r="Z183" s="157"/>
      <c r="AA183" s="158" t="s">
        <v>315</v>
      </c>
      <c r="AB183" s="157"/>
      <c r="AC183" s="157"/>
      <c r="AD183" s="157"/>
      <c r="AE183" s="157"/>
      <c r="AF183" s="157"/>
      <c r="AG183" s="157"/>
      <c r="AH183" s="157"/>
      <c r="AI183" s="157"/>
      <c r="AJ183" s="157"/>
      <c r="AK183" s="157"/>
      <c r="AL183" s="157"/>
      <c r="AM183" s="157"/>
      <c r="AN183" s="159"/>
      <c r="AO183" s="159"/>
      <c r="AP183" s="157"/>
      <c r="AQ183" s="157"/>
      <c r="AR183" s="157"/>
      <c r="AS183" s="157"/>
      <c r="AT183" s="157"/>
      <c r="AU183" s="157"/>
      <c r="AV183" s="157"/>
      <c r="AW183" s="157"/>
      <c r="AX183" s="157"/>
      <c r="AY183" s="157"/>
      <c r="AZ183" s="160"/>
      <c r="BA183" s="160"/>
      <c r="BB183" s="160"/>
      <c r="BC183" s="160"/>
      <c r="BD183" s="160"/>
      <c r="BE183" s="160"/>
      <c r="BF183" s="160"/>
      <c r="BG183" s="160"/>
      <c r="BH183" s="160"/>
      <c r="BI183" s="160"/>
      <c r="BJ183" s="160"/>
      <c r="BK183" s="160"/>
      <c r="BL183" s="160"/>
      <c r="BM183" s="161"/>
      <c r="BN183" s="161"/>
      <c r="BO183" s="161"/>
      <c r="BP183" s="161"/>
      <c r="BQ183" s="161"/>
      <c r="BR183" s="161"/>
      <c r="BS183" s="161"/>
      <c r="BT183" s="161"/>
      <c r="BU183" s="161"/>
      <c r="BV183" s="161"/>
      <c r="BW183" s="161"/>
      <c r="BX183" s="161"/>
      <c r="BZ183" s="32"/>
      <c r="CA183" s="32"/>
      <c r="CB183" s="32"/>
    </row>
    <row r="184" spans="1:80" ht="24" customHeight="1">
      <c r="B184" s="747">
        <v>10</v>
      </c>
      <c r="C184" s="748"/>
      <c r="D184" s="749" t="s">
        <v>136</v>
      </c>
      <c r="E184" s="750"/>
      <c r="F184" s="750"/>
      <c r="G184" s="750"/>
      <c r="H184" s="750"/>
      <c r="I184" s="750"/>
      <c r="J184" s="751"/>
      <c r="K184" s="752"/>
      <c r="L184" s="753"/>
      <c r="M184" s="753"/>
      <c r="N184" s="753"/>
      <c r="O184" s="753"/>
      <c r="P184" s="753"/>
      <c r="Q184" s="753"/>
      <c r="R184" s="753"/>
      <c r="S184" s="753"/>
      <c r="T184" s="753"/>
      <c r="U184" s="753"/>
      <c r="V184" s="753"/>
      <c r="W184" s="753"/>
      <c r="X184" s="753"/>
      <c r="Y184" s="753"/>
      <c r="Z184" s="754"/>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2"/>
      <c r="BG184" s="162"/>
      <c r="BH184" s="162"/>
      <c r="BI184" s="162"/>
      <c r="BJ184" s="162"/>
      <c r="BK184" s="162"/>
      <c r="BL184" s="162"/>
      <c r="BM184" s="162"/>
      <c r="BN184" s="162"/>
      <c r="BO184" s="162"/>
      <c r="BP184" s="162"/>
      <c r="BQ184" s="162"/>
      <c r="BR184" s="162"/>
      <c r="BS184" s="162"/>
      <c r="BT184" s="162"/>
      <c r="BU184" s="162"/>
      <c r="BV184" s="162"/>
      <c r="BW184" s="162"/>
      <c r="BX184" s="162"/>
      <c r="BY184" s="34"/>
      <c r="BZ184" s="35"/>
      <c r="CA184" s="32"/>
      <c r="CB184" s="32"/>
    </row>
    <row r="185" spans="1:80" ht="24" customHeight="1">
      <c r="B185" s="686"/>
      <c r="C185" s="685"/>
      <c r="D185" s="728" t="s">
        <v>137</v>
      </c>
      <c r="E185" s="729"/>
      <c r="F185" s="729"/>
      <c r="G185" s="729"/>
      <c r="H185" s="729"/>
      <c r="I185" s="729"/>
      <c r="J185" s="730"/>
      <c r="K185" s="731"/>
      <c r="L185" s="732"/>
      <c r="M185" s="732"/>
      <c r="N185" s="732"/>
      <c r="O185" s="732"/>
      <c r="P185" s="732"/>
      <c r="Q185" s="732"/>
      <c r="R185" s="732"/>
      <c r="S185" s="732"/>
      <c r="T185" s="732"/>
      <c r="U185" s="732"/>
      <c r="V185" s="732"/>
      <c r="W185" s="732"/>
      <c r="X185" s="732"/>
      <c r="Y185" s="732"/>
      <c r="Z185" s="733"/>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c r="BM185" s="162"/>
      <c r="BN185" s="162"/>
      <c r="BO185" s="162"/>
      <c r="BP185" s="162"/>
      <c r="BQ185" s="162"/>
      <c r="BR185" s="162"/>
      <c r="BS185" s="162"/>
      <c r="BT185" s="162"/>
      <c r="BU185" s="162"/>
      <c r="BV185" s="162"/>
      <c r="BW185" s="162"/>
      <c r="BX185" s="162"/>
      <c r="BY185" s="34"/>
      <c r="CA185" s="37"/>
      <c r="CB185" s="32"/>
    </row>
    <row r="186" spans="1:80" ht="24" customHeight="1">
      <c r="B186" s="686"/>
      <c r="C186" s="685"/>
      <c r="D186" s="728" t="s">
        <v>138</v>
      </c>
      <c r="E186" s="729"/>
      <c r="F186" s="729"/>
      <c r="G186" s="729"/>
      <c r="H186" s="729"/>
      <c r="I186" s="729"/>
      <c r="J186" s="730"/>
      <c r="K186" s="734"/>
      <c r="L186" s="735"/>
      <c r="M186" s="735"/>
      <c r="N186" s="735"/>
      <c r="O186" s="735"/>
      <c r="P186" s="735"/>
      <c r="Q186" s="735"/>
      <c r="R186" s="735"/>
      <c r="S186" s="735"/>
      <c r="T186" s="735"/>
      <c r="U186" s="735"/>
      <c r="V186" s="735"/>
      <c r="W186" s="735"/>
      <c r="X186" s="735"/>
      <c r="Y186" s="735"/>
      <c r="Z186" s="736"/>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64"/>
      <c r="BM186" s="164"/>
      <c r="BN186" s="164"/>
      <c r="BO186" s="164"/>
      <c r="BP186" s="164"/>
      <c r="BQ186" s="164"/>
      <c r="BR186" s="164"/>
      <c r="BS186" s="164"/>
      <c r="BT186" s="164"/>
      <c r="BU186" s="164"/>
      <c r="BV186" s="164"/>
      <c r="BW186" s="164"/>
      <c r="BX186" s="164"/>
      <c r="BY186" s="34"/>
      <c r="BZ186" s="37"/>
      <c r="CA186" s="37"/>
      <c r="CB186" s="32"/>
    </row>
    <row r="187" spans="1:80" ht="24" customHeight="1">
      <c r="B187" s="686"/>
      <c r="C187" s="685"/>
      <c r="D187" s="728" t="s">
        <v>143</v>
      </c>
      <c r="E187" s="729"/>
      <c r="F187" s="729"/>
      <c r="G187" s="729"/>
      <c r="H187" s="729"/>
      <c r="I187" s="729"/>
      <c r="J187" s="730"/>
      <c r="K187" s="737">
        <f>$K$7</f>
        <v>5000</v>
      </c>
      <c r="L187" s="738"/>
      <c r="M187" s="738"/>
      <c r="N187" s="738"/>
      <c r="O187" s="738"/>
      <c r="P187" s="738"/>
      <c r="Q187" s="738"/>
      <c r="R187" s="738"/>
      <c r="S187" s="738"/>
      <c r="T187" s="738"/>
      <c r="U187" s="738"/>
      <c r="V187" s="738"/>
      <c r="W187" s="738"/>
      <c r="X187" s="738"/>
      <c r="Y187" s="738"/>
      <c r="Z187" s="739"/>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34"/>
      <c r="BZ187" s="37"/>
      <c r="CA187" s="37"/>
      <c r="CB187" s="32"/>
    </row>
    <row r="188" spans="1:80" ht="24" customHeight="1">
      <c r="B188" s="686"/>
      <c r="C188" s="685"/>
      <c r="D188" s="728" t="s">
        <v>139</v>
      </c>
      <c r="E188" s="729"/>
      <c r="F188" s="729"/>
      <c r="G188" s="729"/>
      <c r="H188" s="729"/>
      <c r="I188" s="729"/>
      <c r="J188" s="730"/>
      <c r="K188" s="740"/>
      <c r="L188" s="741"/>
      <c r="M188" s="741"/>
      <c r="N188" s="741"/>
      <c r="O188" s="741"/>
      <c r="P188" s="741"/>
      <c r="Q188" s="741"/>
      <c r="R188" s="741"/>
      <c r="S188" s="741"/>
      <c r="T188" s="741"/>
      <c r="U188" s="741"/>
      <c r="V188" s="741"/>
      <c r="W188" s="741"/>
      <c r="X188" s="741"/>
      <c r="Y188" s="741"/>
      <c r="Z188" s="742"/>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4"/>
      <c r="AY188" s="164"/>
      <c r="AZ188" s="164"/>
      <c r="BA188" s="164"/>
      <c r="BB188" s="164"/>
      <c r="BC188" s="164"/>
      <c r="BD188" s="164"/>
      <c r="BE188" s="164"/>
      <c r="BF188" s="164"/>
      <c r="BG188" s="164"/>
      <c r="BH188" s="164"/>
      <c r="BI188" s="164"/>
      <c r="BJ188" s="164"/>
      <c r="BK188" s="164"/>
      <c r="BL188" s="164"/>
      <c r="BM188" s="164"/>
      <c r="BN188" s="164"/>
      <c r="BO188" s="164"/>
      <c r="BP188" s="164"/>
      <c r="BQ188" s="164"/>
      <c r="BR188" s="164"/>
      <c r="BS188" s="164"/>
      <c r="BT188" s="164"/>
      <c r="BU188" s="164"/>
      <c r="BV188" s="164"/>
      <c r="BW188" s="164"/>
      <c r="BX188" s="164"/>
      <c r="BY188" s="34"/>
      <c r="BZ188" s="37"/>
      <c r="CA188" s="37"/>
      <c r="CB188" s="32"/>
    </row>
    <row r="189" spans="1:80" ht="24" customHeight="1">
      <c r="B189" s="686"/>
      <c r="C189" s="685"/>
      <c r="D189" s="728" t="s">
        <v>142</v>
      </c>
      <c r="E189" s="729"/>
      <c r="F189" s="729"/>
      <c r="G189" s="729"/>
      <c r="H189" s="729"/>
      <c r="I189" s="729"/>
      <c r="J189" s="730"/>
      <c r="K189" s="743" t="str">
        <f>IF(K188="","",IF(ROUND(K188,0)=0,"1",ROUND(K188,0)))</f>
        <v/>
      </c>
      <c r="L189" s="744"/>
      <c r="M189" s="744"/>
      <c r="N189" s="744"/>
      <c r="O189" s="744"/>
      <c r="P189" s="744"/>
      <c r="Q189" s="744"/>
      <c r="R189" s="744"/>
      <c r="S189" s="744"/>
      <c r="T189" s="744"/>
      <c r="U189" s="744"/>
      <c r="V189" s="744"/>
      <c r="W189" s="744"/>
      <c r="X189" s="744"/>
      <c r="Y189" s="744"/>
      <c r="Z189" s="745"/>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34"/>
      <c r="BZ189" s="37"/>
      <c r="CA189" s="37"/>
      <c r="CB189" s="32"/>
    </row>
    <row r="190" spans="1:80" ht="24" customHeight="1" thickBot="1">
      <c r="B190" s="686"/>
      <c r="C190" s="685"/>
      <c r="D190" s="728" t="s">
        <v>144</v>
      </c>
      <c r="E190" s="729"/>
      <c r="F190" s="729"/>
      <c r="G190" s="729"/>
      <c r="H190" s="729"/>
      <c r="I190" s="729"/>
      <c r="J190" s="730"/>
      <c r="K190" s="717">
        <f>BZ191</f>
        <v>0</v>
      </c>
      <c r="L190" s="718"/>
      <c r="M190" s="718"/>
      <c r="N190" s="718"/>
      <c r="O190" s="718"/>
      <c r="P190" s="718"/>
      <c r="Q190" s="718"/>
      <c r="R190" s="718"/>
      <c r="S190" s="718"/>
      <c r="T190" s="718"/>
      <c r="U190" s="718"/>
      <c r="V190" s="718"/>
      <c r="W190" s="718"/>
      <c r="X190" s="718"/>
      <c r="Y190" s="718"/>
      <c r="Z190" s="719"/>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7"/>
      <c r="BF190" s="167"/>
      <c r="BG190" s="167"/>
      <c r="BH190" s="167"/>
      <c r="BI190" s="167"/>
      <c r="BJ190" s="167"/>
      <c r="BK190" s="167"/>
      <c r="BL190" s="167"/>
      <c r="BM190" s="167"/>
      <c r="BN190" s="167"/>
      <c r="BO190" s="167"/>
      <c r="BP190" s="167"/>
      <c r="BQ190" s="167"/>
      <c r="BR190" s="167"/>
      <c r="BS190" s="167"/>
      <c r="BT190" s="167"/>
      <c r="BU190" s="167"/>
      <c r="BV190" s="167"/>
      <c r="BW190" s="167"/>
      <c r="BX190" s="167"/>
      <c r="BY190" s="34"/>
      <c r="BZ190" s="37"/>
      <c r="CA190" s="37"/>
      <c r="CB190" s="32"/>
    </row>
    <row r="191" spans="1:80" ht="24" customHeight="1" thickBot="1">
      <c r="B191" s="690" t="s">
        <v>165</v>
      </c>
      <c r="C191" s="691"/>
      <c r="D191" s="691"/>
      <c r="E191" s="691"/>
      <c r="F191" s="692"/>
      <c r="G191" s="168" t="s">
        <v>313</v>
      </c>
      <c r="H191" s="720" t="s">
        <v>166</v>
      </c>
      <c r="I191" s="721"/>
      <c r="J191" s="721"/>
      <c r="K191" s="721"/>
      <c r="L191" s="721"/>
      <c r="M191" s="721"/>
      <c r="N191" s="693" t="s">
        <v>167</v>
      </c>
      <c r="O191" s="694"/>
      <c r="P191" s="694"/>
      <c r="Q191" s="695"/>
      <c r="R191" s="722" t="s">
        <v>168</v>
      </c>
      <c r="S191" s="723"/>
      <c r="T191" s="723"/>
      <c r="U191" s="723"/>
      <c r="V191" s="723"/>
      <c r="W191" s="723"/>
      <c r="X191" s="723"/>
      <c r="Y191" s="723"/>
      <c r="Z191" s="724"/>
      <c r="AA191" s="690" t="s">
        <v>165</v>
      </c>
      <c r="AB191" s="691"/>
      <c r="AC191" s="691"/>
      <c r="AD191" s="691"/>
      <c r="AE191" s="692"/>
      <c r="AF191" s="168" t="s">
        <v>313</v>
      </c>
      <c r="AG191" s="720" t="s">
        <v>166</v>
      </c>
      <c r="AH191" s="721"/>
      <c r="AI191" s="721"/>
      <c r="AJ191" s="721"/>
      <c r="AK191" s="721"/>
      <c r="AL191" s="721"/>
      <c r="AM191" s="693" t="s">
        <v>167</v>
      </c>
      <c r="AN191" s="694"/>
      <c r="AO191" s="694"/>
      <c r="AP191" s="695"/>
      <c r="AQ191" s="722" t="s">
        <v>168</v>
      </c>
      <c r="AR191" s="723"/>
      <c r="AS191" s="723"/>
      <c r="AT191" s="723"/>
      <c r="AU191" s="723"/>
      <c r="AV191" s="723"/>
      <c r="AW191" s="723"/>
      <c r="AX191" s="723"/>
      <c r="AY191" s="724"/>
      <c r="AZ191" s="690" t="s">
        <v>165</v>
      </c>
      <c r="BA191" s="691"/>
      <c r="BB191" s="691"/>
      <c r="BC191" s="691"/>
      <c r="BD191" s="692"/>
      <c r="BE191" s="168" t="s">
        <v>313</v>
      </c>
      <c r="BF191" s="720" t="s">
        <v>166</v>
      </c>
      <c r="BG191" s="721"/>
      <c r="BH191" s="721"/>
      <c r="BI191" s="721"/>
      <c r="BJ191" s="721"/>
      <c r="BK191" s="721"/>
      <c r="BL191" s="693" t="s">
        <v>167</v>
      </c>
      <c r="BM191" s="694"/>
      <c r="BN191" s="694"/>
      <c r="BO191" s="695"/>
      <c r="BP191" s="722" t="s">
        <v>168</v>
      </c>
      <c r="BQ191" s="723"/>
      <c r="BR191" s="723"/>
      <c r="BS191" s="723"/>
      <c r="BT191" s="723"/>
      <c r="BU191" s="723"/>
      <c r="BV191" s="723"/>
      <c r="BW191" s="723"/>
      <c r="BX191" s="724"/>
      <c r="BY191" s="34"/>
      <c r="BZ191" s="32">
        <f>COUNTIF(BZ192:CB202,"〇")</f>
        <v>0</v>
      </c>
      <c r="CA191" s="32"/>
      <c r="CB191" s="32"/>
    </row>
    <row r="192" spans="1:80" s="43" customFormat="1" ht="24" customHeight="1" thickTop="1" thickBot="1">
      <c r="A192" s="176"/>
      <c r="B192" s="696" t="s">
        <v>169</v>
      </c>
      <c r="C192" s="697"/>
      <c r="D192" s="697"/>
      <c r="E192" s="697"/>
      <c r="F192" s="698"/>
      <c r="G192" s="169" t="s">
        <v>314</v>
      </c>
      <c r="H192" s="699">
        <v>5</v>
      </c>
      <c r="I192" s="700"/>
      <c r="J192" s="701">
        <v>0</v>
      </c>
      <c r="K192" s="700"/>
      <c r="L192" s="701">
        <v>0</v>
      </c>
      <c r="M192" s="702"/>
      <c r="N192" s="703" t="s">
        <v>170</v>
      </c>
      <c r="O192" s="704"/>
      <c r="P192" s="704"/>
      <c r="Q192" s="705"/>
      <c r="R192" s="706"/>
      <c r="S192" s="707"/>
      <c r="T192" s="708">
        <v>1</v>
      </c>
      <c r="U192" s="707"/>
      <c r="V192" s="222" t="s">
        <v>171</v>
      </c>
      <c r="W192" s="708">
        <v>2</v>
      </c>
      <c r="X192" s="707"/>
      <c r="Y192" s="708">
        <v>3</v>
      </c>
      <c r="Z192" s="709"/>
      <c r="AA192" s="656"/>
      <c r="AB192" s="657"/>
      <c r="AC192" s="657"/>
      <c r="AD192" s="657"/>
      <c r="AE192" s="658"/>
      <c r="AF192" s="171"/>
      <c r="AG192" s="659"/>
      <c r="AH192" s="660"/>
      <c r="AI192" s="661"/>
      <c r="AJ192" s="660"/>
      <c r="AK192" s="661"/>
      <c r="AL192" s="662"/>
      <c r="AM192" s="649"/>
      <c r="AN192" s="650"/>
      <c r="AO192" s="650"/>
      <c r="AP192" s="651"/>
      <c r="AQ192" s="652"/>
      <c r="AR192" s="653"/>
      <c r="AS192" s="654"/>
      <c r="AT192" s="653"/>
      <c r="AU192" s="172" t="s">
        <v>171</v>
      </c>
      <c r="AV192" s="654"/>
      <c r="AW192" s="653"/>
      <c r="AX192" s="654"/>
      <c r="AY192" s="655"/>
      <c r="AZ192" s="656"/>
      <c r="BA192" s="657"/>
      <c r="BB192" s="657"/>
      <c r="BC192" s="657"/>
      <c r="BD192" s="658"/>
      <c r="BE192" s="171"/>
      <c r="BF192" s="675"/>
      <c r="BG192" s="676"/>
      <c r="BH192" s="677"/>
      <c r="BI192" s="676"/>
      <c r="BJ192" s="677"/>
      <c r="BK192" s="678"/>
      <c r="BL192" s="679"/>
      <c r="BM192" s="680"/>
      <c r="BN192" s="680"/>
      <c r="BO192" s="681"/>
      <c r="BP192" s="682"/>
      <c r="BQ192" s="683"/>
      <c r="BR192" s="670"/>
      <c r="BS192" s="683"/>
      <c r="BT192" s="170" t="s">
        <v>171</v>
      </c>
      <c r="BU192" s="670"/>
      <c r="BV192" s="683"/>
      <c r="BW192" s="670"/>
      <c r="BX192" s="671"/>
      <c r="BY192" s="40"/>
      <c r="BZ192" s="41"/>
      <c r="CA192" s="42" t="str">
        <f>IF(COUNTA(AA192,AX192,AM192)=3,"〇","-")</f>
        <v>-</v>
      </c>
      <c r="CB192" s="42" t="str">
        <f>IF(COUNTA(AZ192,BW192,BL192)=3,"〇","-")</f>
        <v>-</v>
      </c>
    </row>
    <row r="193" spans="1:80" s="43" customFormat="1" ht="24" customHeight="1" thickBot="1">
      <c r="A193" s="176"/>
      <c r="B193" s="656"/>
      <c r="C193" s="657"/>
      <c r="D193" s="657"/>
      <c r="E193" s="657"/>
      <c r="F193" s="658"/>
      <c r="G193" s="171"/>
      <c r="H193" s="659"/>
      <c r="I193" s="660"/>
      <c r="J193" s="661"/>
      <c r="K193" s="660"/>
      <c r="L193" s="661"/>
      <c r="M193" s="662"/>
      <c r="N193" s="649"/>
      <c r="O193" s="650"/>
      <c r="P193" s="650"/>
      <c r="Q193" s="651"/>
      <c r="R193" s="652"/>
      <c r="S193" s="653"/>
      <c r="T193" s="654"/>
      <c r="U193" s="653"/>
      <c r="V193" s="226" t="s">
        <v>171</v>
      </c>
      <c r="W193" s="654"/>
      <c r="X193" s="653"/>
      <c r="Y193" s="654"/>
      <c r="Z193" s="655"/>
      <c r="AA193" s="656"/>
      <c r="AB193" s="657"/>
      <c r="AC193" s="657"/>
      <c r="AD193" s="657"/>
      <c r="AE193" s="658"/>
      <c r="AF193" s="171"/>
      <c r="AG193" s="659"/>
      <c r="AH193" s="660"/>
      <c r="AI193" s="661"/>
      <c r="AJ193" s="660"/>
      <c r="AK193" s="661"/>
      <c r="AL193" s="662"/>
      <c r="AM193" s="649"/>
      <c r="AN193" s="650"/>
      <c r="AO193" s="650"/>
      <c r="AP193" s="651"/>
      <c r="AQ193" s="652"/>
      <c r="AR193" s="653"/>
      <c r="AS193" s="654"/>
      <c r="AT193" s="653"/>
      <c r="AU193" s="172" t="s">
        <v>171</v>
      </c>
      <c r="AV193" s="654"/>
      <c r="AW193" s="653"/>
      <c r="AX193" s="654"/>
      <c r="AY193" s="655"/>
      <c r="AZ193" s="656"/>
      <c r="BA193" s="657"/>
      <c r="BB193" s="657"/>
      <c r="BC193" s="657"/>
      <c r="BD193" s="658"/>
      <c r="BE193" s="171"/>
      <c r="BF193" s="659"/>
      <c r="BG193" s="660"/>
      <c r="BH193" s="661"/>
      <c r="BI193" s="660"/>
      <c r="BJ193" s="661"/>
      <c r="BK193" s="662"/>
      <c r="BL193" s="649"/>
      <c r="BM193" s="650"/>
      <c r="BN193" s="650"/>
      <c r="BO193" s="651"/>
      <c r="BP193" s="652"/>
      <c r="BQ193" s="653"/>
      <c r="BR193" s="654"/>
      <c r="BS193" s="653"/>
      <c r="BT193" s="172" t="s">
        <v>171</v>
      </c>
      <c r="BU193" s="654"/>
      <c r="BV193" s="653"/>
      <c r="BW193" s="654"/>
      <c r="BX193" s="655"/>
      <c r="BY193" s="40"/>
      <c r="BZ193" s="42" t="str">
        <f>IF(COUNTA(B193,Y193,N193)=3,"〇","-")</f>
        <v>-</v>
      </c>
      <c r="CA193" s="42" t="str">
        <f t="shared" ref="CA193:CA202" si="27">IF(COUNTA(AA193,AX193,AM193)=3,"〇","-")</f>
        <v>-</v>
      </c>
      <c r="CB193" s="42" t="str">
        <f t="shared" ref="CB193:CB202" si="28">IF(COUNTA(AZ193,BW193,BL193)=3,"〇","-")</f>
        <v>-</v>
      </c>
    </row>
    <row r="194" spans="1:80" s="43" customFormat="1" ht="24" customHeight="1" thickBot="1">
      <c r="A194" s="176"/>
      <c r="B194" s="656"/>
      <c r="C194" s="657"/>
      <c r="D194" s="657"/>
      <c r="E194" s="657"/>
      <c r="F194" s="658"/>
      <c r="G194" s="171"/>
      <c r="H194" s="659"/>
      <c r="I194" s="660"/>
      <c r="J194" s="661"/>
      <c r="K194" s="660"/>
      <c r="L194" s="661"/>
      <c r="M194" s="662"/>
      <c r="N194" s="649"/>
      <c r="O194" s="650"/>
      <c r="P194" s="650"/>
      <c r="Q194" s="651"/>
      <c r="R194" s="652"/>
      <c r="S194" s="653"/>
      <c r="T194" s="654"/>
      <c r="U194" s="653"/>
      <c r="V194" s="226" t="s">
        <v>171</v>
      </c>
      <c r="W194" s="654"/>
      <c r="X194" s="653"/>
      <c r="Y194" s="654"/>
      <c r="Z194" s="655"/>
      <c r="AA194" s="656"/>
      <c r="AB194" s="657"/>
      <c r="AC194" s="657"/>
      <c r="AD194" s="657"/>
      <c r="AE194" s="658"/>
      <c r="AF194" s="171"/>
      <c r="AG194" s="659"/>
      <c r="AH194" s="660"/>
      <c r="AI194" s="661"/>
      <c r="AJ194" s="660"/>
      <c r="AK194" s="661"/>
      <c r="AL194" s="662"/>
      <c r="AM194" s="649"/>
      <c r="AN194" s="650"/>
      <c r="AO194" s="650"/>
      <c r="AP194" s="651"/>
      <c r="AQ194" s="652"/>
      <c r="AR194" s="653"/>
      <c r="AS194" s="654"/>
      <c r="AT194" s="653"/>
      <c r="AU194" s="172" t="s">
        <v>171</v>
      </c>
      <c r="AV194" s="654"/>
      <c r="AW194" s="653"/>
      <c r="AX194" s="654"/>
      <c r="AY194" s="655"/>
      <c r="AZ194" s="656"/>
      <c r="BA194" s="657"/>
      <c r="BB194" s="657"/>
      <c r="BC194" s="657"/>
      <c r="BD194" s="658"/>
      <c r="BE194" s="171"/>
      <c r="BF194" s="659"/>
      <c r="BG194" s="660"/>
      <c r="BH194" s="661"/>
      <c r="BI194" s="660"/>
      <c r="BJ194" s="661"/>
      <c r="BK194" s="662"/>
      <c r="BL194" s="649"/>
      <c r="BM194" s="650"/>
      <c r="BN194" s="650"/>
      <c r="BO194" s="651"/>
      <c r="BP194" s="652"/>
      <c r="BQ194" s="653"/>
      <c r="BR194" s="654"/>
      <c r="BS194" s="653"/>
      <c r="BT194" s="172" t="s">
        <v>171</v>
      </c>
      <c r="BU194" s="654"/>
      <c r="BV194" s="653"/>
      <c r="BW194" s="654"/>
      <c r="BX194" s="655"/>
      <c r="BY194" s="40"/>
      <c r="BZ194" s="42" t="str">
        <f t="shared" ref="BZ194:BZ202" si="29">IF(COUNTA(B194,Y194,N194)=3,"〇","-")</f>
        <v>-</v>
      </c>
      <c r="CA194" s="42" t="str">
        <f t="shared" si="27"/>
        <v>-</v>
      </c>
      <c r="CB194" s="42" t="str">
        <f t="shared" si="28"/>
        <v>-</v>
      </c>
    </row>
    <row r="195" spans="1:80" s="43" customFormat="1" ht="24" customHeight="1" thickBot="1">
      <c r="A195" s="176"/>
      <c r="B195" s="656"/>
      <c r="C195" s="657"/>
      <c r="D195" s="657"/>
      <c r="E195" s="657"/>
      <c r="F195" s="658"/>
      <c r="G195" s="171"/>
      <c r="H195" s="659"/>
      <c r="I195" s="660"/>
      <c r="J195" s="661"/>
      <c r="K195" s="660"/>
      <c r="L195" s="661"/>
      <c r="M195" s="662"/>
      <c r="N195" s="649"/>
      <c r="O195" s="650"/>
      <c r="P195" s="650"/>
      <c r="Q195" s="651"/>
      <c r="R195" s="652"/>
      <c r="S195" s="653"/>
      <c r="T195" s="654"/>
      <c r="U195" s="653"/>
      <c r="V195" s="226" t="s">
        <v>171</v>
      </c>
      <c r="W195" s="654"/>
      <c r="X195" s="653"/>
      <c r="Y195" s="654"/>
      <c r="Z195" s="655"/>
      <c r="AA195" s="656"/>
      <c r="AB195" s="657"/>
      <c r="AC195" s="657"/>
      <c r="AD195" s="657"/>
      <c r="AE195" s="658"/>
      <c r="AF195" s="171"/>
      <c r="AG195" s="659"/>
      <c r="AH195" s="660"/>
      <c r="AI195" s="661"/>
      <c r="AJ195" s="660"/>
      <c r="AK195" s="661"/>
      <c r="AL195" s="662"/>
      <c r="AM195" s="649"/>
      <c r="AN195" s="650"/>
      <c r="AO195" s="650"/>
      <c r="AP195" s="651"/>
      <c r="AQ195" s="652"/>
      <c r="AR195" s="653"/>
      <c r="AS195" s="654"/>
      <c r="AT195" s="653"/>
      <c r="AU195" s="172" t="s">
        <v>171</v>
      </c>
      <c r="AV195" s="654"/>
      <c r="AW195" s="653"/>
      <c r="AX195" s="654"/>
      <c r="AY195" s="655"/>
      <c r="AZ195" s="656"/>
      <c r="BA195" s="657"/>
      <c r="BB195" s="657"/>
      <c r="BC195" s="657"/>
      <c r="BD195" s="658"/>
      <c r="BE195" s="171"/>
      <c r="BF195" s="659"/>
      <c r="BG195" s="660"/>
      <c r="BH195" s="661"/>
      <c r="BI195" s="660"/>
      <c r="BJ195" s="661"/>
      <c r="BK195" s="662"/>
      <c r="BL195" s="649"/>
      <c r="BM195" s="650"/>
      <c r="BN195" s="650"/>
      <c r="BO195" s="651"/>
      <c r="BP195" s="652"/>
      <c r="BQ195" s="653"/>
      <c r="BR195" s="654"/>
      <c r="BS195" s="653"/>
      <c r="BT195" s="172" t="s">
        <v>171</v>
      </c>
      <c r="BU195" s="654"/>
      <c r="BV195" s="653"/>
      <c r="BW195" s="654"/>
      <c r="BX195" s="655"/>
      <c r="BY195" s="40"/>
      <c r="BZ195" s="42" t="str">
        <f t="shared" si="29"/>
        <v>-</v>
      </c>
      <c r="CA195" s="42" t="str">
        <f t="shared" si="27"/>
        <v>-</v>
      </c>
      <c r="CB195" s="42" t="str">
        <f t="shared" si="28"/>
        <v>-</v>
      </c>
    </row>
    <row r="196" spans="1:80" s="43" customFormat="1" ht="24" customHeight="1" thickBot="1">
      <c r="A196" s="176"/>
      <c r="B196" s="656"/>
      <c r="C196" s="657"/>
      <c r="D196" s="657"/>
      <c r="E196" s="657"/>
      <c r="F196" s="658"/>
      <c r="G196" s="171"/>
      <c r="H196" s="659"/>
      <c r="I196" s="660"/>
      <c r="J196" s="661"/>
      <c r="K196" s="660"/>
      <c r="L196" s="661"/>
      <c r="M196" s="662"/>
      <c r="N196" s="649"/>
      <c r="O196" s="650"/>
      <c r="P196" s="650"/>
      <c r="Q196" s="651"/>
      <c r="R196" s="652"/>
      <c r="S196" s="653"/>
      <c r="T196" s="654"/>
      <c r="U196" s="653"/>
      <c r="V196" s="226" t="s">
        <v>171</v>
      </c>
      <c r="W196" s="654"/>
      <c r="X196" s="653"/>
      <c r="Y196" s="654"/>
      <c r="Z196" s="655"/>
      <c r="AA196" s="656"/>
      <c r="AB196" s="657"/>
      <c r="AC196" s="657"/>
      <c r="AD196" s="657"/>
      <c r="AE196" s="658"/>
      <c r="AF196" s="171"/>
      <c r="AG196" s="659"/>
      <c r="AH196" s="660"/>
      <c r="AI196" s="661"/>
      <c r="AJ196" s="660"/>
      <c r="AK196" s="661"/>
      <c r="AL196" s="662"/>
      <c r="AM196" s="649"/>
      <c r="AN196" s="650"/>
      <c r="AO196" s="650"/>
      <c r="AP196" s="651"/>
      <c r="AQ196" s="652"/>
      <c r="AR196" s="653"/>
      <c r="AS196" s="654"/>
      <c r="AT196" s="653"/>
      <c r="AU196" s="172" t="s">
        <v>171</v>
      </c>
      <c r="AV196" s="654"/>
      <c r="AW196" s="653"/>
      <c r="AX196" s="654"/>
      <c r="AY196" s="655"/>
      <c r="AZ196" s="656"/>
      <c r="BA196" s="657"/>
      <c r="BB196" s="657"/>
      <c r="BC196" s="657"/>
      <c r="BD196" s="658"/>
      <c r="BE196" s="171"/>
      <c r="BF196" s="659"/>
      <c r="BG196" s="660"/>
      <c r="BH196" s="661"/>
      <c r="BI196" s="660"/>
      <c r="BJ196" s="661"/>
      <c r="BK196" s="662"/>
      <c r="BL196" s="649"/>
      <c r="BM196" s="650"/>
      <c r="BN196" s="650"/>
      <c r="BO196" s="651"/>
      <c r="BP196" s="652"/>
      <c r="BQ196" s="653"/>
      <c r="BR196" s="654"/>
      <c r="BS196" s="653"/>
      <c r="BT196" s="172" t="s">
        <v>171</v>
      </c>
      <c r="BU196" s="654"/>
      <c r="BV196" s="653"/>
      <c r="BW196" s="654"/>
      <c r="BX196" s="655"/>
      <c r="BY196" s="40"/>
      <c r="BZ196" s="42" t="str">
        <f t="shared" si="29"/>
        <v>-</v>
      </c>
      <c r="CA196" s="42" t="str">
        <f t="shared" si="27"/>
        <v>-</v>
      </c>
      <c r="CB196" s="42" t="str">
        <f t="shared" si="28"/>
        <v>-</v>
      </c>
    </row>
    <row r="197" spans="1:80" s="43" customFormat="1" ht="24" customHeight="1" thickBot="1">
      <c r="A197" s="176"/>
      <c r="B197" s="656"/>
      <c r="C197" s="657"/>
      <c r="D197" s="657"/>
      <c r="E197" s="657"/>
      <c r="F197" s="658"/>
      <c r="G197" s="171"/>
      <c r="H197" s="659"/>
      <c r="I197" s="660"/>
      <c r="J197" s="661"/>
      <c r="K197" s="660"/>
      <c r="L197" s="661"/>
      <c r="M197" s="662"/>
      <c r="N197" s="649"/>
      <c r="O197" s="650"/>
      <c r="P197" s="650"/>
      <c r="Q197" s="651"/>
      <c r="R197" s="652"/>
      <c r="S197" s="653"/>
      <c r="T197" s="654"/>
      <c r="U197" s="653"/>
      <c r="V197" s="226" t="s">
        <v>171</v>
      </c>
      <c r="W197" s="654"/>
      <c r="X197" s="653"/>
      <c r="Y197" s="654"/>
      <c r="Z197" s="655"/>
      <c r="AA197" s="656"/>
      <c r="AB197" s="657"/>
      <c r="AC197" s="657"/>
      <c r="AD197" s="657"/>
      <c r="AE197" s="658"/>
      <c r="AF197" s="171"/>
      <c r="AG197" s="659"/>
      <c r="AH197" s="660"/>
      <c r="AI197" s="661"/>
      <c r="AJ197" s="660"/>
      <c r="AK197" s="661"/>
      <c r="AL197" s="662"/>
      <c r="AM197" s="649"/>
      <c r="AN197" s="650"/>
      <c r="AO197" s="650"/>
      <c r="AP197" s="651"/>
      <c r="AQ197" s="652"/>
      <c r="AR197" s="653"/>
      <c r="AS197" s="654"/>
      <c r="AT197" s="653"/>
      <c r="AU197" s="172" t="s">
        <v>171</v>
      </c>
      <c r="AV197" s="654"/>
      <c r="AW197" s="653"/>
      <c r="AX197" s="654"/>
      <c r="AY197" s="655"/>
      <c r="AZ197" s="656"/>
      <c r="BA197" s="657"/>
      <c r="BB197" s="657"/>
      <c r="BC197" s="657"/>
      <c r="BD197" s="658"/>
      <c r="BE197" s="171"/>
      <c r="BF197" s="659"/>
      <c r="BG197" s="660"/>
      <c r="BH197" s="661"/>
      <c r="BI197" s="660"/>
      <c r="BJ197" s="661"/>
      <c r="BK197" s="662"/>
      <c r="BL197" s="649"/>
      <c r="BM197" s="650"/>
      <c r="BN197" s="650"/>
      <c r="BO197" s="651"/>
      <c r="BP197" s="652"/>
      <c r="BQ197" s="653"/>
      <c r="BR197" s="654"/>
      <c r="BS197" s="653"/>
      <c r="BT197" s="172" t="s">
        <v>171</v>
      </c>
      <c r="BU197" s="654"/>
      <c r="BV197" s="653"/>
      <c r="BW197" s="654"/>
      <c r="BX197" s="655"/>
      <c r="BY197" s="40"/>
      <c r="BZ197" s="42" t="str">
        <f t="shared" si="29"/>
        <v>-</v>
      </c>
      <c r="CA197" s="42" t="str">
        <f t="shared" si="27"/>
        <v>-</v>
      </c>
      <c r="CB197" s="42" t="str">
        <f t="shared" si="28"/>
        <v>-</v>
      </c>
    </row>
    <row r="198" spans="1:80" s="43" customFormat="1" ht="24" customHeight="1" thickBot="1">
      <c r="A198" s="176"/>
      <c r="B198" s="656"/>
      <c r="C198" s="657"/>
      <c r="D198" s="657"/>
      <c r="E198" s="657"/>
      <c r="F198" s="658"/>
      <c r="G198" s="171"/>
      <c r="H198" s="659"/>
      <c r="I198" s="660"/>
      <c r="J198" s="661"/>
      <c r="K198" s="660"/>
      <c r="L198" s="661"/>
      <c r="M198" s="662"/>
      <c r="N198" s="649"/>
      <c r="O198" s="650"/>
      <c r="P198" s="650"/>
      <c r="Q198" s="651"/>
      <c r="R198" s="652"/>
      <c r="S198" s="653"/>
      <c r="T198" s="654"/>
      <c r="U198" s="653"/>
      <c r="V198" s="226" t="s">
        <v>171</v>
      </c>
      <c r="W198" s="654"/>
      <c r="X198" s="653"/>
      <c r="Y198" s="654"/>
      <c r="Z198" s="655"/>
      <c r="AA198" s="656"/>
      <c r="AB198" s="657"/>
      <c r="AC198" s="657"/>
      <c r="AD198" s="657"/>
      <c r="AE198" s="658"/>
      <c r="AF198" s="171"/>
      <c r="AG198" s="659"/>
      <c r="AH198" s="660"/>
      <c r="AI198" s="661"/>
      <c r="AJ198" s="660"/>
      <c r="AK198" s="661"/>
      <c r="AL198" s="662"/>
      <c r="AM198" s="649"/>
      <c r="AN198" s="650"/>
      <c r="AO198" s="650"/>
      <c r="AP198" s="651"/>
      <c r="AQ198" s="652"/>
      <c r="AR198" s="653"/>
      <c r="AS198" s="654"/>
      <c r="AT198" s="653"/>
      <c r="AU198" s="172" t="s">
        <v>171</v>
      </c>
      <c r="AV198" s="654"/>
      <c r="AW198" s="653"/>
      <c r="AX198" s="654"/>
      <c r="AY198" s="655"/>
      <c r="AZ198" s="656"/>
      <c r="BA198" s="657"/>
      <c r="BB198" s="657"/>
      <c r="BC198" s="657"/>
      <c r="BD198" s="658"/>
      <c r="BE198" s="171"/>
      <c r="BF198" s="659"/>
      <c r="BG198" s="660"/>
      <c r="BH198" s="661"/>
      <c r="BI198" s="660"/>
      <c r="BJ198" s="661"/>
      <c r="BK198" s="662"/>
      <c r="BL198" s="649"/>
      <c r="BM198" s="650"/>
      <c r="BN198" s="650"/>
      <c r="BO198" s="651"/>
      <c r="BP198" s="652"/>
      <c r="BQ198" s="653"/>
      <c r="BR198" s="654"/>
      <c r="BS198" s="653"/>
      <c r="BT198" s="172" t="s">
        <v>171</v>
      </c>
      <c r="BU198" s="654"/>
      <c r="BV198" s="653"/>
      <c r="BW198" s="654"/>
      <c r="BX198" s="655"/>
      <c r="BY198" s="40"/>
      <c r="BZ198" s="42" t="str">
        <f t="shared" si="29"/>
        <v>-</v>
      </c>
      <c r="CA198" s="42" t="str">
        <f t="shared" si="27"/>
        <v>-</v>
      </c>
      <c r="CB198" s="42" t="str">
        <f t="shared" si="28"/>
        <v>-</v>
      </c>
    </row>
    <row r="199" spans="1:80" s="43" customFormat="1" ht="24" customHeight="1" thickBot="1">
      <c r="A199" s="176"/>
      <c r="B199" s="672"/>
      <c r="C199" s="673"/>
      <c r="D199" s="673"/>
      <c r="E199" s="673"/>
      <c r="F199" s="674"/>
      <c r="G199" s="173"/>
      <c r="H199" s="675"/>
      <c r="I199" s="676"/>
      <c r="J199" s="677"/>
      <c r="K199" s="676"/>
      <c r="L199" s="677"/>
      <c r="M199" s="678"/>
      <c r="N199" s="679"/>
      <c r="O199" s="680"/>
      <c r="P199" s="680"/>
      <c r="Q199" s="681"/>
      <c r="R199" s="682"/>
      <c r="S199" s="683"/>
      <c r="T199" s="670"/>
      <c r="U199" s="683"/>
      <c r="V199" s="222" t="s">
        <v>171</v>
      </c>
      <c r="W199" s="670"/>
      <c r="X199" s="683"/>
      <c r="Y199" s="670"/>
      <c r="Z199" s="671"/>
      <c r="AA199" s="672"/>
      <c r="AB199" s="673"/>
      <c r="AC199" s="673"/>
      <c r="AD199" s="673"/>
      <c r="AE199" s="674"/>
      <c r="AF199" s="173"/>
      <c r="AG199" s="675"/>
      <c r="AH199" s="676"/>
      <c r="AI199" s="677"/>
      <c r="AJ199" s="676"/>
      <c r="AK199" s="677"/>
      <c r="AL199" s="678"/>
      <c r="AM199" s="679"/>
      <c r="AN199" s="680"/>
      <c r="AO199" s="680"/>
      <c r="AP199" s="681"/>
      <c r="AQ199" s="682"/>
      <c r="AR199" s="683"/>
      <c r="AS199" s="670"/>
      <c r="AT199" s="683"/>
      <c r="AU199" s="170" t="s">
        <v>171</v>
      </c>
      <c r="AV199" s="670"/>
      <c r="AW199" s="683"/>
      <c r="AX199" s="670"/>
      <c r="AY199" s="671"/>
      <c r="AZ199" s="672"/>
      <c r="BA199" s="673"/>
      <c r="BB199" s="673"/>
      <c r="BC199" s="673"/>
      <c r="BD199" s="674"/>
      <c r="BE199" s="173"/>
      <c r="BF199" s="675"/>
      <c r="BG199" s="676"/>
      <c r="BH199" s="677"/>
      <c r="BI199" s="676"/>
      <c r="BJ199" s="677"/>
      <c r="BK199" s="678"/>
      <c r="BL199" s="679"/>
      <c r="BM199" s="680"/>
      <c r="BN199" s="680"/>
      <c r="BO199" s="681"/>
      <c r="BP199" s="682"/>
      <c r="BQ199" s="683"/>
      <c r="BR199" s="670"/>
      <c r="BS199" s="683"/>
      <c r="BT199" s="170" t="s">
        <v>171</v>
      </c>
      <c r="BU199" s="670"/>
      <c r="BV199" s="683"/>
      <c r="BW199" s="670"/>
      <c r="BX199" s="671"/>
      <c r="BY199" s="40"/>
      <c r="BZ199" s="42" t="str">
        <f t="shared" si="29"/>
        <v>-</v>
      </c>
      <c r="CA199" s="42" t="str">
        <f t="shared" si="27"/>
        <v>-</v>
      </c>
      <c r="CB199" s="42" t="str">
        <f t="shared" si="28"/>
        <v>-</v>
      </c>
    </row>
    <row r="200" spans="1:80" s="43" customFormat="1" ht="24" customHeight="1" thickBot="1">
      <c r="A200" s="176"/>
      <c r="B200" s="656"/>
      <c r="C200" s="657"/>
      <c r="D200" s="657"/>
      <c r="E200" s="657"/>
      <c r="F200" s="658"/>
      <c r="G200" s="171"/>
      <c r="H200" s="659"/>
      <c r="I200" s="660"/>
      <c r="J200" s="661"/>
      <c r="K200" s="660"/>
      <c r="L200" s="661"/>
      <c r="M200" s="662"/>
      <c r="N200" s="649"/>
      <c r="O200" s="650"/>
      <c r="P200" s="650"/>
      <c r="Q200" s="651"/>
      <c r="R200" s="652"/>
      <c r="S200" s="653"/>
      <c r="T200" s="654"/>
      <c r="U200" s="653"/>
      <c r="V200" s="226" t="s">
        <v>171</v>
      </c>
      <c r="W200" s="654"/>
      <c r="X200" s="653"/>
      <c r="Y200" s="654"/>
      <c r="Z200" s="655"/>
      <c r="AA200" s="656"/>
      <c r="AB200" s="657"/>
      <c r="AC200" s="657"/>
      <c r="AD200" s="657"/>
      <c r="AE200" s="658"/>
      <c r="AF200" s="171"/>
      <c r="AG200" s="659"/>
      <c r="AH200" s="660"/>
      <c r="AI200" s="661"/>
      <c r="AJ200" s="660"/>
      <c r="AK200" s="661"/>
      <c r="AL200" s="662"/>
      <c r="AM200" s="649"/>
      <c r="AN200" s="650"/>
      <c r="AO200" s="650"/>
      <c r="AP200" s="651"/>
      <c r="AQ200" s="652"/>
      <c r="AR200" s="653"/>
      <c r="AS200" s="654"/>
      <c r="AT200" s="653"/>
      <c r="AU200" s="172" t="s">
        <v>171</v>
      </c>
      <c r="AV200" s="654"/>
      <c r="AW200" s="653"/>
      <c r="AX200" s="654"/>
      <c r="AY200" s="655"/>
      <c r="AZ200" s="656"/>
      <c r="BA200" s="657"/>
      <c r="BB200" s="657"/>
      <c r="BC200" s="657"/>
      <c r="BD200" s="658"/>
      <c r="BE200" s="171"/>
      <c r="BF200" s="659"/>
      <c r="BG200" s="660"/>
      <c r="BH200" s="661"/>
      <c r="BI200" s="660"/>
      <c r="BJ200" s="661"/>
      <c r="BK200" s="662"/>
      <c r="BL200" s="649"/>
      <c r="BM200" s="650"/>
      <c r="BN200" s="650"/>
      <c r="BO200" s="651"/>
      <c r="BP200" s="652"/>
      <c r="BQ200" s="653"/>
      <c r="BR200" s="654"/>
      <c r="BS200" s="653"/>
      <c r="BT200" s="172" t="s">
        <v>171</v>
      </c>
      <c r="BU200" s="654"/>
      <c r="BV200" s="653"/>
      <c r="BW200" s="654"/>
      <c r="BX200" s="655"/>
      <c r="BY200" s="40"/>
      <c r="BZ200" s="42" t="str">
        <f t="shared" si="29"/>
        <v>-</v>
      </c>
      <c r="CA200" s="42" t="str">
        <f t="shared" si="27"/>
        <v>-</v>
      </c>
      <c r="CB200" s="42" t="str">
        <f t="shared" si="28"/>
        <v>-</v>
      </c>
    </row>
    <row r="201" spans="1:80" s="43" customFormat="1" ht="24" customHeight="1" thickBot="1">
      <c r="A201" s="176"/>
      <c r="B201" s="656"/>
      <c r="C201" s="657"/>
      <c r="D201" s="657"/>
      <c r="E201" s="657"/>
      <c r="F201" s="658"/>
      <c r="G201" s="171"/>
      <c r="H201" s="659"/>
      <c r="I201" s="660"/>
      <c r="J201" s="661"/>
      <c r="K201" s="660"/>
      <c r="L201" s="661"/>
      <c r="M201" s="662"/>
      <c r="N201" s="649"/>
      <c r="O201" s="650"/>
      <c r="P201" s="650"/>
      <c r="Q201" s="651"/>
      <c r="R201" s="652"/>
      <c r="S201" s="653"/>
      <c r="T201" s="654"/>
      <c r="U201" s="653"/>
      <c r="V201" s="226" t="s">
        <v>171</v>
      </c>
      <c r="W201" s="654"/>
      <c r="X201" s="653"/>
      <c r="Y201" s="654"/>
      <c r="Z201" s="655"/>
      <c r="AA201" s="656"/>
      <c r="AB201" s="657"/>
      <c r="AC201" s="657"/>
      <c r="AD201" s="657"/>
      <c r="AE201" s="658"/>
      <c r="AF201" s="171"/>
      <c r="AG201" s="659"/>
      <c r="AH201" s="660"/>
      <c r="AI201" s="661"/>
      <c r="AJ201" s="660"/>
      <c r="AK201" s="661"/>
      <c r="AL201" s="662"/>
      <c r="AM201" s="649"/>
      <c r="AN201" s="650"/>
      <c r="AO201" s="650"/>
      <c r="AP201" s="651"/>
      <c r="AQ201" s="652"/>
      <c r="AR201" s="653"/>
      <c r="AS201" s="654"/>
      <c r="AT201" s="653"/>
      <c r="AU201" s="172" t="s">
        <v>171</v>
      </c>
      <c r="AV201" s="654"/>
      <c r="AW201" s="653"/>
      <c r="AX201" s="654"/>
      <c r="AY201" s="655"/>
      <c r="AZ201" s="656"/>
      <c r="BA201" s="657"/>
      <c r="BB201" s="657"/>
      <c r="BC201" s="657"/>
      <c r="BD201" s="658"/>
      <c r="BE201" s="171"/>
      <c r="BF201" s="659"/>
      <c r="BG201" s="660"/>
      <c r="BH201" s="661"/>
      <c r="BI201" s="660"/>
      <c r="BJ201" s="661"/>
      <c r="BK201" s="662"/>
      <c r="BL201" s="649"/>
      <c r="BM201" s="650"/>
      <c r="BN201" s="650"/>
      <c r="BO201" s="651"/>
      <c r="BP201" s="652"/>
      <c r="BQ201" s="653"/>
      <c r="BR201" s="654"/>
      <c r="BS201" s="653"/>
      <c r="BT201" s="172" t="s">
        <v>171</v>
      </c>
      <c r="BU201" s="654"/>
      <c r="BV201" s="653"/>
      <c r="BW201" s="654"/>
      <c r="BX201" s="655"/>
      <c r="BY201" s="40"/>
      <c r="BZ201" s="42" t="str">
        <f t="shared" si="29"/>
        <v>-</v>
      </c>
      <c r="CA201" s="42" t="str">
        <f t="shared" si="27"/>
        <v>-</v>
      </c>
      <c r="CB201" s="42" t="str">
        <f t="shared" si="28"/>
        <v>-</v>
      </c>
    </row>
    <row r="202" spans="1:80" s="43" customFormat="1" ht="24" customHeight="1" thickBot="1">
      <c r="A202" s="176"/>
      <c r="B202" s="663"/>
      <c r="C202" s="664"/>
      <c r="D202" s="664"/>
      <c r="E202" s="664"/>
      <c r="F202" s="665"/>
      <c r="G202" s="174"/>
      <c r="H202" s="666"/>
      <c r="I202" s="667"/>
      <c r="J202" s="668"/>
      <c r="K202" s="667"/>
      <c r="L202" s="668"/>
      <c r="M202" s="669"/>
      <c r="N202" s="710"/>
      <c r="O202" s="711"/>
      <c r="P202" s="711"/>
      <c r="Q202" s="712"/>
      <c r="R202" s="713"/>
      <c r="S202" s="714"/>
      <c r="T202" s="715"/>
      <c r="U202" s="714"/>
      <c r="V202" s="224" t="s">
        <v>171</v>
      </c>
      <c r="W202" s="715"/>
      <c r="X202" s="714"/>
      <c r="Y202" s="715"/>
      <c r="Z202" s="716"/>
      <c r="AA202" s="663"/>
      <c r="AB202" s="664"/>
      <c r="AC202" s="664"/>
      <c r="AD202" s="664"/>
      <c r="AE202" s="665"/>
      <c r="AF202" s="174"/>
      <c r="AG202" s="666"/>
      <c r="AH202" s="667"/>
      <c r="AI202" s="668"/>
      <c r="AJ202" s="667"/>
      <c r="AK202" s="668"/>
      <c r="AL202" s="669"/>
      <c r="AM202" s="710"/>
      <c r="AN202" s="711"/>
      <c r="AO202" s="711"/>
      <c r="AP202" s="712"/>
      <c r="AQ202" s="713"/>
      <c r="AR202" s="714"/>
      <c r="AS202" s="715"/>
      <c r="AT202" s="714"/>
      <c r="AU202" s="175" t="s">
        <v>171</v>
      </c>
      <c r="AV202" s="715"/>
      <c r="AW202" s="714"/>
      <c r="AX202" s="715"/>
      <c r="AY202" s="716"/>
      <c r="AZ202" s="663"/>
      <c r="BA202" s="664"/>
      <c r="BB202" s="664"/>
      <c r="BC202" s="664"/>
      <c r="BD202" s="665"/>
      <c r="BE202" s="174"/>
      <c r="BF202" s="666"/>
      <c r="BG202" s="667"/>
      <c r="BH202" s="668"/>
      <c r="BI202" s="667"/>
      <c r="BJ202" s="668"/>
      <c r="BK202" s="669"/>
      <c r="BL202" s="710"/>
      <c r="BM202" s="711"/>
      <c r="BN202" s="711"/>
      <c r="BO202" s="712"/>
      <c r="BP202" s="713"/>
      <c r="BQ202" s="714"/>
      <c r="BR202" s="715"/>
      <c r="BS202" s="714"/>
      <c r="BT202" s="175" t="s">
        <v>171</v>
      </c>
      <c r="BU202" s="715"/>
      <c r="BV202" s="714"/>
      <c r="BW202" s="715"/>
      <c r="BX202" s="716"/>
      <c r="BY202" s="40"/>
      <c r="BZ202" s="42" t="str">
        <f t="shared" si="29"/>
        <v>-</v>
      </c>
      <c r="CA202" s="42" t="str">
        <f t="shared" si="27"/>
        <v>-</v>
      </c>
      <c r="CB202" s="42" t="str">
        <f t="shared" si="28"/>
        <v>-</v>
      </c>
    </row>
    <row r="203" spans="1:80" ht="24" customHeight="1">
      <c r="B203" s="684">
        <v>11</v>
      </c>
      <c r="C203" s="685"/>
      <c r="D203" s="687" t="s">
        <v>136</v>
      </c>
      <c r="E203" s="688"/>
      <c r="F203" s="688"/>
      <c r="G203" s="688"/>
      <c r="H203" s="688"/>
      <c r="I203" s="688"/>
      <c r="J203" s="689"/>
      <c r="K203" s="725"/>
      <c r="L203" s="726"/>
      <c r="M203" s="726"/>
      <c r="N203" s="726"/>
      <c r="O203" s="726"/>
      <c r="P203" s="726"/>
      <c r="Q203" s="726"/>
      <c r="R203" s="726"/>
      <c r="S203" s="726"/>
      <c r="T203" s="726"/>
      <c r="U203" s="726"/>
      <c r="V203" s="726"/>
      <c r="W203" s="726"/>
      <c r="X203" s="726"/>
      <c r="Y203" s="726"/>
      <c r="Z203" s="727"/>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2"/>
      <c r="BC203" s="162"/>
      <c r="BD203" s="162"/>
      <c r="BE203" s="162"/>
      <c r="BF203" s="162"/>
      <c r="BG203" s="162"/>
      <c r="BH203" s="162"/>
      <c r="BI203" s="162"/>
      <c r="BJ203" s="162"/>
      <c r="BK203" s="162"/>
      <c r="BL203" s="162"/>
      <c r="BM203" s="162"/>
      <c r="BN203" s="162"/>
      <c r="BO203" s="162"/>
      <c r="BP203" s="162"/>
      <c r="BQ203" s="162"/>
      <c r="BR203" s="162"/>
      <c r="BS203" s="162"/>
      <c r="BT203" s="162"/>
      <c r="BU203" s="162"/>
      <c r="BV203" s="162"/>
      <c r="BW203" s="162"/>
      <c r="BX203" s="162"/>
      <c r="BY203" s="34"/>
      <c r="BZ203" s="35"/>
      <c r="CA203" s="32"/>
      <c r="CB203" s="32"/>
    </row>
    <row r="204" spans="1:80" ht="24" customHeight="1">
      <c r="B204" s="686"/>
      <c r="C204" s="685"/>
      <c r="D204" s="728" t="s">
        <v>137</v>
      </c>
      <c r="E204" s="729"/>
      <c r="F204" s="729"/>
      <c r="G204" s="729"/>
      <c r="H204" s="729"/>
      <c r="I204" s="729"/>
      <c r="J204" s="730"/>
      <c r="K204" s="731"/>
      <c r="L204" s="732"/>
      <c r="M204" s="732"/>
      <c r="N204" s="732"/>
      <c r="O204" s="732"/>
      <c r="P204" s="732"/>
      <c r="Q204" s="732"/>
      <c r="R204" s="732"/>
      <c r="S204" s="732"/>
      <c r="T204" s="732"/>
      <c r="U204" s="732"/>
      <c r="V204" s="732"/>
      <c r="W204" s="732"/>
      <c r="X204" s="732"/>
      <c r="Y204" s="732"/>
      <c r="Z204" s="733"/>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c r="BM204" s="162"/>
      <c r="BN204" s="162"/>
      <c r="BO204" s="162"/>
      <c r="BP204" s="162"/>
      <c r="BQ204" s="162"/>
      <c r="BR204" s="162"/>
      <c r="BS204" s="162"/>
      <c r="BT204" s="162"/>
      <c r="BU204" s="162"/>
      <c r="BV204" s="162"/>
      <c r="BW204" s="162"/>
      <c r="BX204" s="162"/>
      <c r="BY204" s="34"/>
      <c r="CA204" s="37"/>
      <c r="CB204" s="32"/>
    </row>
    <row r="205" spans="1:80" ht="24" customHeight="1">
      <c r="B205" s="686"/>
      <c r="C205" s="685"/>
      <c r="D205" s="728" t="s">
        <v>138</v>
      </c>
      <c r="E205" s="729"/>
      <c r="F205" s="729"/>
      <c r="G205" s="729"/>
      <c r="H205" s="729"/>
      <c r="I205" s="729"/>
      <c r="J205" s="730"/>
      <c r="K205" s="734"/>
      <c r="L205" s="735"/>
      <c r="M205" s="735"/>
      <c r="N205" s="735"/>
      <c r="O205" s="735"/>
      <c r="P205" s="735"/>
      <c r="Q205" s="735"/>
      <c r="R205" s="735"/>
      <c r="S205" s="735"/>
      <c r="T205" s="735"/>
      <c r="U205" s="735"/>
      <c r="V205" s="735"/>
      <c r="W205" s="735"/>
      <c r="X205" s="735"/>
      <c r="Y205" s="735"/>
      <c r="Z205" s="736"/>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c r="AV205" s="164"/>
      <c r="AW205" s="164"/>
      <c r="AX205" s="164"/>
      <c r="AY205" s="164"/>
      <c r="AZ205" s="164"/>
      <c r="BA205" s="164"/>
      <c r="BB205" s="164"/>
      <c r="BC205" s="164"/>
      <c r="BD205" s="164"/>
      <c r="BE205" s="164"/>
      <c r="BF205" s="164"/>
      <c r="BG205" s="164"/>
      <c r="BH205" s="164"/>
      <c r="BI205" s="164"/>
      <c r="BJ205" s="164"/>
      <c r="BK205" s="164"/>
      <c r="BL205" s="164"/>
      <c r="BM205" s="164"/>
      <c r="BN205" s="164"/>
      <c r="BO205" s="164"/>
      <c r="BP205" s="164"/>
      <c r="BQ205" s="164"/>
      <c r="BR205" s="164"/>
      <c r="BS205" s="164"/>
      <c r="BT205" s="164"/>
      <c r="BU205" s="164"/>
      <c r="BV205" s="164"/>
      <c r="BW205" s="164"/>
      <c r="BX205" s="164"/>
      <c r="BY205" s="34"/>
      <c r="BZ205" s="37"/>
      <c r="CA205" s="37"/>
      <c r="CB205" s="32"/>
    </row>
    <row r="206" spans="1:80" ht="24" customHeight="1">
      <c r="B206" s="686"/>
      <c r="C206" s="685"/>
      <c r="D206" s="728" t="s">
        <v>143</v>
      </c>
      <c r="E206" s="729"/>
      <c r="F206" s="729"/>
      <c r="G206" s="729"/>
      <c r="H206" s="729"/>
      <c r="I206" s="729"/>
      <c r="J206" s="730"/>
      <c r="K206" s="737">
        <f>$K$7</f>
        <v>5000</v>
      </c>
      <c r="L206" s="738"/>
      <c r="M206" s="738"/>
      <c r="N206" s="738"/>
      <c r="O206" s="738"/>
      <c r="P206" s="738"/>
      <c r="Q206" s="738"/>
      <c r="R206" s="738"/>
      <c r="S206" s="738"/>
      <c r="T206" s="738"/>
      <c r="U206" s="738"/>
      <c r="V206" s="738"/>
      <c r="W206" s="738"/>
      <c r="X206" s="738"/>
      <c r="Y206" s="738"/>
      <c r="Z206" s="739"/>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5"/>
      <c r="AY206" s="165"/>
      <c r="AZ206" s="165"/>
      <c r="BA206" s="165"/>
      <c r="BB206" s="165"/>
      <c r="BC206" s="165"/>
      <c r="BD206" s="165"/>
      <c r="BE206" s="165"/>
      <c r="BF206" s="165"/>
      <c r="BG206" s="165"/>
      <c r="BH206" s="165"/>
      <c r="BI206" s="165"/>
      <c r="BJ206" s="165"/>
      <c r="BK206" s="165"/>
      <c r="BL206" s="165"/>
      <c r="BM206" s="165"/>
      <c r="BN206" s="165"/>
      <c r="BO206" s="165"/>
      <c r="BP206" s="165"/>
      <c r="BQ206" s="165"/>
      <c r="BR206" s="165"/>
      <c r="BS206" s="165"/>
      <c r="BT206" s="165"/>
      <c r="BU206" s="165"/>
      <c r="BV206" s="165"/>
      <c r="BW206" s="165"/>
      <c r="BX206" s="165"/>
      <c r="BY206" s="34"/>
      <c r="BZ206" s="37"/>
      <c r="CA206" s="37"/>
      <c r="CB206" s="32"/>
    </row>
    <row r="207" spans="1:80" ht="24" customHeight="1">
      <c r="B207" s="686"/>
      <c r="C207" s="685"/>
      <c r="D207" s="728" t="s">
        <v>139</v>
      </c>
      <c r="E207" s="729"/>
      <c r="F207" s="729"/>
      <c r="G207" s="729"/>
      <c r="H207" s="729"/>
      <c r="I207" s="729"/>
      <c r="J207" s="730"/>
      <c r="K207" s="740"/>
      <c r="L207" s="741"/>
      <c r="M207" s="741"/>
      <c r="N207" s="741"/>
      <c r="O207" s="741"/>
      <c r="P207" s="741"/>
      <c r="Q207" s="741"/>
      <c r="R207" s="741"/>
      <c r="S207" s="741"/>
      <c r="T207" s="741"/>
      <c r="U207" s="741"/>
      <c r="V207" s="741"/>
      <c r="W207" s="741"/>
      <c r="X207" s="741"/>
      <c r="Y207" s="741"/>
      <c r="Z207" s="742"/>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c r="AX207" s="164"/>
      <c r="AY207" s="164"/>
      <c r="AZ207" s="164"/>
      <c r="BA207" s="164"/>
      <c r="BB207" s="164"/>
      <c r="BC207" s="164"/>
      <c r="BD207" s="164"/>
      <c r="BE207" s="164"/>
      <c r="BF207" s="164"/>
      <c r="BG207" s="164"/>
      <c r="BH207" s="164"/>
      <c r="BI207" s="164"/>
      <c r="BJ207" s="164"/>
      <c r="BK207" s="164"/>
      <c r="BL207" s="164"/>
      <c r="BM207" s="164"/>
      <c r="BN207" s="164"/>
      <c r="BO207" s="164"/>
      <c r="BP207" s="164"/>
      <c r="BQ207" s="164"/>
      <c r="BR207" s="164"/>
      <c r="BS207" s="164"/>
      <c r="BT207" s="164"/>
      <c r="BU207" s="164"/>
      <c r="BV207" s="164"/>
      <c r="BW207" s="164"/>
      <c r="BX207" s="164"/>
      <c r="BY207" s="34"/>
      <c r="BZ207" s="37"/>
      <c r="CA207" s="37"/>
      <c r="CB207" s="32"/>
    </row>
    <row r="208" spans="1:80" ht="24" customHeight="1">
      <c r="B208" s="686"/>
      <c r="C208" s="685"/>
      <c r="D208" s="728" t="s">
        <v>142</v>
      </c>
      <c r="E208" s="729"/>
      <c r="F208" s="729"/>
      <c r="G208" s="729"/>
      <c r="H208" s="729"/>
      <c r="I208" s="729"/>
      <c r="J208" s="730"/>
      <c r="K208" s="743" t="str">
        <f>IF(K207="","",IF(ROUND(K207,0)=0,"1",ROUND(K207,0)))</f>
        <v/>
      </c>
      <c r="L208" s="744"/>
      <c r="M208" s="744"/>
      <c r="N208" s="744"/>
      <c r="O208" s="744"/>
      <c r="P208" s="744"/>
      <c r="Q208" s="744"/>
      <c r="R208" s="744"/>
      <c r="S208" s="744"/>
      <c r="T208" s="744"/>
      <c r="U208" s="744"/>
      <c r="V208" s="744"/>
      <c r="W208" s="744"/>
      <c r="X208" s="744"/>
      <c r="Y208" s="744"/>
      <c r="Z208" s="745"/>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34"/>
      <c r="BZ208" s="37"/>
      <c r="CA208" s="37"/>
      <c r="CB208" s="32"/>
    </row>
    <row r="209" spans="1:80" ht="24" customHeight="1" thickBot="1">
      <c r="B209" s="686"/>
      <c r="C209" s="685"/>
      <c r="D209" s="728" t="s">
        <v>144</v>
      </c>
      <c r="E209" s="729"/>
      <c r="F209" s="729"/>
      <c r="G209" s="729"/>
      <c r="H209" s="729"/>
      <c r="I209" s="729"/>
      <c r="J209" s="730"/>
      <c r="K209" s="717">
        <f>BZ210</f>
        <v>0</v>
      </c>
      <c r="L209" s="718"/>
      <c r="M209" s="718"/>
      <c r="N209" s="718"/>
      <c r="O209" s="718"/>
      <c r="P209" s="718"/>
      <c r="Q209" s="718"/>
      <c r="R209" s="718"/>
      <c r="S209" s="718"/>
      <c r="T209" s="718"/>
      <c r="U209" s="718"/>
      <c r="V209" s="718"/>
      <c r="W209" s="718"/>
      <c r="X209" s="718"/>
      <c r="Y209" s="718"/>
      <c r="Z209" s="719"/>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c r="BC209" s="167"/>
      <c r="BD209" s="167"/>
      <c r="BE209" s="167"/>
      <c r="BF209" s="167"/>
      <c r="BG209" s="167"/>
      <c r="BH209" s="167"/>
      <c r="BI209" s="167"/>
      <c r="BJ209" s="167"/>
      <c r="BK209" s="167"/>
      <c r="BL209" s="167"/>
      <c r="BM209" s="167"/>
      <c r="BN209" s="167"/>
      <c r="BO209" s="167"/>
      <c r="BP209" s="167"/>
      <c r="BQ209" s="167"/>
      <c r="BR209" s="167"/>
      <c r="BS209" s="167"/>
      <c r="BT209" s="167"/>
      <c r="BU209" s="167"/>
      <c r="BV209" s="167"/>
      <c r="BW209" s="167"/>
      <c r="BX209" s="167"/>
      <c r="BY209" s="34"/>
      <c r="BZ209" s="37"/>
      <c r="CA209" s="37"/>
      <c r="CB209" s="32"/>
    </row>
    <row r="210" spans="1:80" ht="24" customHeight="1" thickBot="1">
      <c r="B210" s="690" t="s">
        <v>165</v>
      </c>
      <c r="C210" s="691"/>
      <c r="D210" s="691"/>
      <c r="E210" s="691"/>
      <c r="F210" s="692"/>
      <c r="G210" s="168" t="s">
        <v>313</v>
      </c>
      <c r="H210" s="720" t="s">
        <v>166</v>
      </c>
      <c r="I210" s="721"/>
      <c r="J210" s="721"/>
      <c r="K210" s="721"/>
      <c r="L210" s="721"/>
      <c r="M210" s="721"/>
      <c r="N210" s="693" t="s">
        <v>167</v>
      </c>
      <c r="O210" s="694"/>
      <c r="P210" s="694"/>
      <c r="Q210" s="695"/>
      <c r="R210" s="722" t="s">
        <v>168</v>
      </c>
      <c r="S210" s="723"/>
      <c r="T210" s="723"/>
      <c r="U210" s="723"/>
      <c r="V210" s="723"/>
      <c r="W210" s="723"/>
      <c r="X210" s="723"/>
      <c r="Y210" s="723"/>
      <c r="Z210" s="724"/>
      <c r="AA210" s="690" t="s">
        <v>165</v>
      </c>
      <c r="AB210" s="691"/>
      <c r="AC210" s="691"/>
      <c r="AD210" s="691"/>
      <c r="AE210" s="692"/>
      <c r="AF210" s="168" t="s">
        <v>313</v>
      </c>
      <c r="AG210" s="720" t="s">
        <v>166</v>
      </c>
      <c r="AH210" s="721"/>
      <c r="AI210" s="721"/>
      <c r="AJ210" s="721"/>
      <c r="AK210" s="721"/>
      <c r="AL210" s="721"/>
      <c r="AM210" s="693" t="s">
        <v>167</v>
      </c>
      <c r="AN210" s="694"/>
      <c r="AO210" s="694"/>
      <c r="AP210" s="695"/>
      <c r="AQ210" s="722" t="s">
        <v>168</v>
      </c>
      <c r="AR210" s="723"/>
      <c r="AS210" s="723"/>
      <c r="AT210" s="723"/>
      <c r="AU210" s="723"/>
      <c r="AV210" s="723"/>
      <c r="AW210" s="723"/>
      <c r="AX210" s="723"/>
      <c r="AY210" s="724"/>
      <c r="AZ210" s="690" t="s">
        <v>165</v>
      </c>
      <c r="BA210" s="691"/>
      <c r="BB210" s="691"/>
      <c r="BC210" s="691"/>
      <c r="BD210" s="692"/>
      <c r="BE210" s="168" t="s">
        <v>313</v>
      </c>
      <c r="BF210" s="720" t="s">
        <v>166</v>
      </c>
      <c r="BG210" s="721"/>
      <c r="BH210" s="721"/>
      <c r="BI210" s="721"/>
      <c r="BJ210" s="721"/>
      <c r="BK210" s="721"/>
      <c r="BL210" s="693" t="s">
        <v>167</v>
      </c>
      <c r="BM210" s="694"/>
      <c r="BN210" s="694"/>
      <c r="BO210" s="695"/>
      <c r="BP210" s="722" t="s">
        <v>168</v>
      </c>
      <c r="BQ210" s="723"/>
      <c r="BR210" s="723"/>
      <c r="BS210" s="723"/>
      <c r="BT210" s="723"/>
      <c r="BU210" s="723"/>
      <c r="BV210" s="723"/>
      <c r="BW210" s="723"/>
      <c r="BX210" s="724"/>
      <c r="BY210" s="34"/>
      <c r="BZ210" s="32">
        <f>COUNTIF(BZ211:CB221,"〇")</f>
        <v>0</v>
      </c>
      <c r="CA210" s="32"/>
      <c r="CB210" s="32"/>
    </row>
    <row r="211" spans="1:80" ht="24" customHeight="1" thickTop="1" thickBot="1">
      <c r="B211" s="696" t="s">
        <v>169</v>
      </c>
      <c r="C211" s="697"/>
      <c r="D211" s="697"/>
      <c r="E211" s="697"/>
      <c r="F211" s="698"/>
      <c r="G211" s="169" t="s">
        <v>314</v>
      </c>
      <c r="H211" s="699">
        <v>5</v>
      </c>
      <c r="I211" s="700"/>
      <c r="J211" s="701">
        <v>0</v>
      </c>
      <c r="K211" s="700"/>
      <c r="L211" s="701">
        <v>0</v>
      </c>
      <c r="M211" s="702"/>
      <c r="N211" s="703" t="s">
        <v>170</v>
      </c>
      <c r="O211" s="704"/>
      <c r="P211" s="704"/>
      <c r="Q211" s="705"/>
      <c r="R211" s="706"/>
      <c r="S211" s="707"/>
      <c r="T211" s="708">
        <v>1</v>
      </c>
      <c r="U211" s="707"/>
      <c r="V211" s="222" t="s">
        <v>171</v>
      </c>
      <c r="W211" s="708">
        <v>2</v>
      </c>
      <c r="X211" s="707"/>
      <c r="Y211" s="708">
        <v>3</v>
      </c>
      <c r="Z211" s="709"/>
      <c r="AA211" s="656"/>
      <c r="AB211" s="657"/>
      <c r="AC211" s="657"/>
      <c r="AD211" s="657"/>
      <c r="AE211" s="658"/>
      <c r="AF211" s="171"/>
      <c r="AG211" s="659"/>
      <c r="AH211" s="660"/>
      <c r="AI211" s="661"/>
      <c r="AJ211" s="660"/>
      <c r="AK211" s="661"/>
      <c r="AL211" s="662"/>
      <c r="AM211" s="649"/>
      <c r="AN211" s="650"/>
      <c r="AO211" s="650"/>
      <c r="AP211" s="651"/>
      <c r="AQ211" s="652"/>
      <c r="AR211" s="653"/>
      <c r="AS211" s="654"/>
      <c r="AT211" s="653"/>
      <c r="AU211" s="172" t="s">
        <v>171</v>
      </c>
      <c r="AV211" s="654"/>
      <c r="AW211" s="653"/>
      <c r="AX211" s="654"/>
      <c r="AY211" s="655"/>
      <c r="AZ211" s="656"/>
      <c r="BA211" s="657"/>
      <c r="BB211" s="657"/>
      <c r="BC211" s="657"/>
      <c r="BD211" s="658"/>
      <c r="BE211" s="171"/>
      <c r="BF211" s="675"/>
      <c r="BG211" s="676"/>
      <c r="BH211" s="677"/>
      <c r="BI211" s="676"/>
      <c r="BJ211" s="677"/>
      <c r="BK211" s="678"/>
      <c r="BL211" s="679"/>
      <c r="BM211" s="680"/>
      <c r="BN211" s="680"/>
      <c r="BO211" s="681"/>
      <c r="BP211" s="682"/>
      <c r="BQ211" s="683"/>
      <c r="BR211" s="670"/>
      <c r="BS211" s="683"/>
      <c r="BT211" s="170" t="s">
        <v>171</v>
      </c>
      <c r="BU211" s="670"/>
      <c r="BV211" s="683"/>
      <c r="BW211" s="670"/>
      <c r="BX211" s="671"/>
      <c r="BY211" s="34"/>
      <c r="BZ211" s="32"/>
      <c r="CA211" s="38" t="str">
        <f>IF(COUNTA(AA211,AX211,AM211)=3,"〇","-")</f>
        <v>-</v>
      </c>
      <c r="CB211" s="38" t="str">
        <f>IF(COUNTA(AZ211,BW211,BL211)=3,"〇","-")</f>
        <v>-</v>
      </c>
    </row>
    <row r="212" spans="1:80" s="43" customFormat="1" ht="24" customHeight="1" thickBot="1">
      <c r="A212" s="176"/>
      <c r="B212" s="656"/>
      <c r="C212" s="657"/>
      <c r="D212" s="657"/>
      <c r="E212" s="657"/>
      <c r="F212" s="658"/>
      <c r="G212" s="171"/>
      <c r="H212" s="659"/>
      <c r="I212" s="660"/>
      <c r="J212" s="661"/>
      <c r="K212" s="660"/>
      <c r="L212" s="661"/>
      <c r="M212" s="662"/>
      <c r="N212" s="649"/>
      <c r="O212" s="650"/>
      <c r="P212" s="650"/>
      <c r="Q212" s="651"/>
      <c r="R212" s="652"/>
      <c r="S212" s="653"/>
      <c r="T212" s="654"/>
      <c r="U212" s="653"/>
      <c r="V212" s="226" t="s">
        <v>171</v>
      </c>
      <c r="W212" s="654"/>
      <c r="X212" s="653"/>
      <c r="Y212" s="654"/>
      <c r="Z212" s="655"/>
      <c r="AA212" s="656"/>
      <c r="AB212" s="657"/>
      <c r="AC212" s="657"/>
      <c r="AD212" s="657"/>
      <c r="AE212" s="658"/>
      <c r="AF212" s="171"/>
      <c r="AG212" s="659"/>
      <c r="AH212" s="660"/>
      <c r="AI212" s="661"/>
      <c r="AJ212" s="660"/>
      <c r="AK212" s="661"/>
      <c r="AL212" s="662"/>
      <c r="AM212" s="649"/>
      <c r="AN212" s="650"/>
      <c r="AO212" s="650"/>
      <c r="AP212" s="651"/>
      <c r="AQ212" s="652"/>
      <c r="AR212" s="653"/>
      <c r="AS212" s="654"/>
      <c r="AT212" s="653"/>
      <c r="AU212" s="172" t="s">
        <v>171</v>
      </c>
      <c r="AV212" s="654"/>
      <c r="AW212" s="653"/>
      <c r="AX212" s="654"/>
      <c r="AY212" s="655"/>
      <c r="AZ212" s="656"/>
      <c r="BA212" s="657"/>
      <c r="BB212" s="657"/>
      <c r="BC212" s="657"/>
      <c r="BD212" s="658"/>
      <c r="BE212" s="171"/>
      <c r="BF212" s="659"/>
      <c r="BG212" s="660"/>
      <c r="BH212" s="661"/>
      <c r="BI212" s="660"/>
      <c r="BJ212" s="661"/>
      <c r="BK212" s="662"/>
      <c r="BL212" s="649"/>
      <c r="BM212" s="650"/>
      <c r="BN212" s="650"/>
      <c r="BO212" s="651"/>
      <c r="BP212" s="652"/>
      <c r="BQ212" s="653"/>
      <c r="BR212" s="654"/>
      <c r="BS212" s="653"/>
      <c r="BT212" s="172" t="s">
        <v>171</v>
      </c>
      <c r="BU212" s="654"/>
      <c r="BV212" s="653"/>
      <c r="BW212" s="654"/>
      <c r="BX212" s="655"/>
      <c r="BY212" s="40"/>
      <c r="BZ212" s="42" t="str">
        <f>IF(COUNTA(B212,Y212,N212)=3,"〇","-")</f>
        <v>-</v>
      </c>
      <c r="CA212" s="42" t="str">
        <f t="shared" ref="CA212:CA221" si="30">IF(COUNTA(AA212,AX212,AM212)=3,"〇","-")</f>
        <v>-</v>
      </c>
      <c r="CB212" s="42" t="str">
        <f t="shared" ref="CB212:CB221" si="31">IF(COUNTA(AZ212,BW212,BL212)=3,"〇","-")</f>
        <v>-</v>
      </c>
    </row>
    <row r="213" spans="1:80" s="43" customFormat="1" ht="24" customHeight="1" thickBot="1">
      <c r="A213" s="176"/>
      <c r="B213" s="656"/>
      <c r="C213" s="657"/>
      <c r="D213" s="657"/>
      <c r="E213" s="657"/>
      <c r="F213" s="658"/>
      <c r="G213" s="171"/>
      <c r="H213" s="659"/>
      <c r="I213" s="660"/>
      <c r="J213" s="661"/>
      <c r="K213" s="660"/>
      <c r="L213" s="661"/>
      <c r="M213" s="662"/>
      <c r="N213" s="649"/>
      <c r="O213" s="650"/>
      <c r="P213" s="650"/>
      <c r="Q213" s="651"/>
      <c r="R213" s="652"/>
      <c r="S213" s="653"/>
      <c r="T213" s="654"/>
      <c r="U213" s="653"/>
      <c r="V213" s="226" t="s">
        <v>171</v>
      </c>
      <c r="W213" s="654"/>
      <c r="X213" s="653"/>
      <c r="Y213" s="654"/>
      <c r="Z213" s="655"/>
      <c r="AA213" s="656"/>
      <c r="AB213" s="657"/>
      <c r="AC213" s="657"/>
      <c r="AD213" s="657"/>
      <c r="AE213" s="658"/>
      <c r="AF213" s="171"/>
      <c r="AG213" s="659"/>
      <c r="AH213" s="660"/>
      <c r="AI213" s="661"/>
      <c r="AJ213" s="660"/>
      <c r="AK213" s="661"/>
      <c r="AL213" s="662"/>
      <c r="AM213" s="649"/>
      <c r="AN213" s="650"/>
      <c r="AO213" s="650"/>
      <c r="AP213" s="651"/>
      <c r="AQ213" s="652"/>
      <c r="AR213" s="653"/>
      <c r="AS213" s="654"/>
      <c r="AT213" s="653"/>
      <c r="AU213" s="172" t="s">
        <v>171</v>
      </c>
      <c r="AV213" s="654"/>
      <c r="AW213" s="653"/>
      <c r="AX213" s="654"/>
      <c r="AY213" s="655"/>
      <c r="AZ213" s="656"/>
      <c r="BA213" s="657"/>
      <c r="BB213" s="657"/>
      <c r="BC213" s="657"/>
      <c r="BD213" s="658"/>
      <c r="BE213" s="171"/>
      <c r="BF213" s="659"/>
      <c r="BG213" s="660"/>
      <c r="BH213" s="661"/>
      <c r="BI213" s="660"/>
      <c r="BJ213" s="661"/>
      <c r="BK213" s="662"/>
      <c r="BL213" s="649"/>
      <c r="BM213" s="650"/>
      <c r="BN213" s="650"/>
      <c r="BO213" s="651"/>
      <c r="BP213" s="652"/>
      <c r="BQ213" s="653"/>
      <c r="BR213" s="654"/>
      <c r="BS213" s="653"/>
      <c r="BT213" s="172" t="s">
        <v>171</v>
      </c>
      <c r="BU213" s="654"/>
      <c r="BV213" s="653"/>
      <c r="BW213" s="654"/>
      <c r="BX213" s="655"/>
      <c r="BY213" s="40"/>
      <c r="BZ213" s="42" t="str">
        <f t="shared" ref="BZ213:BZ221" si="32">IF(COUNTA(B213,Y213,N213)=3,"〇","-")</f>
        <v>-</v>
      </c>
      <c r="CA213" s="42" t="str">
        <f t="shared" si="30"/>
        <v>-</v>
      </c>
      <c r="CB213" s="42" t="str">
        <f t="shared" si="31"/>
        <v>-</v>
      </c>
    </row>
    <row r="214" spans="1:80" s="43" customFormat="1" ht="24" customHeight="1" thickBot="1">
      <c r="A214" s="176"/>
      <c r="B214" s="656"/>
      <c r="C214" s="657"/>
      <c r="D214" s="657"/>
      <c r="E214" s="657"/>
      <c r="F214" s="658"/>
      <c r="G214" s="171"/>
      <c r="H214" s="659"/>
      <c r="I214" s="660"/>
      <c r="J214" s="661"/>
      <c r="K214" s="660"/>
      <c r="L214" s="661"/>
      <c r="M214" s="662"/>
      <c r="N214" s="649"/>
      <c r="O214" s="650"/>
      <c r="P214" s="650"/>
      <c r="Q214" s="651"/>
      <c r="R214" s="652"/>
      <c r="S214" s="653"/>
      <c r="T214" s="654"/>
      <c r="U214" s="653"/>
      <c r="V214" s="226" t="s">
        <v>171</v>
      </c>
      <c r="W214" s="654"/>
      <c r="X214" s="653"/>
      <c r="Y214" s="654"/>
      <c r="Z214" s="655"/>
      <c r="AA214" s="656"/>
      <c r="AB214" s="657"/>
      <c r="AC214" s="657"/>
      <c r="AD214" s="657"/>
      <c r="AE214" s="658"/>
      <c r="AF214" s="171"/>
      <c r="AG214" s="659"/>
      <c r="AH214" s="660"/>
      <c r="AI214" s="661"/>
      <c r="AJ214" s="660"/>
      <c r="AK214" s="661"/>
      <c r="AL214" s="662"/>
      <c r="AM214" s="649"/>
      <c r="AN214" s="650"/>
      <c r="AO214" s="650"/>
      <c r="AP214" s="651"/>
      <c r="AQ214" s="652"/>
      <c r="AR214" s="653"/>
      <c r="AS214" s="654"/>
      <c r="AT214" s="653"/>
      <c r="AU214" s="172" t="s">
        <v>171</v>
      </c>
      <c r="AV214" s="654"/>
      <c r="AW214" s="653"/>
      <c r="AX214" s="654"/>
      <c r="AY214" s="655"/>
      <c r="AZ214" s="656"/>
      <c r="BA214" s="657"/>
      <c r="BB214" s="657"/>
      <c r="BC214" s="657"/>
      <c r="BD214" s="658"/>
      <c r="BE214" s="171"/>
      <c r="BF214" s="659"/>
      <c r="BG214" s="660"/>
      <c r="BH214" s="661"/>
      <c r="BI214" s="660"/>
      <c r="BJ214" s="661"/>
      <c r="BK214" s="662"/>
      <c r="BL214" s="649"/>
      <c r="BM214" s="650"/>
      <c r="BN214" s="650"/>
      <c r="BO214" s="651"/>
      <c r="BP214" s="652"/>
      <c r="BQ214" s="653"/>
      <c r="BR214" s="654"/>
      <c r="BS214" s="653"/>
      <c r="BT214" s="172" t="s">
        <v>171</v>
      </c>
      <c r="BU214" s="654"/>
      <c r="BV214" s="653"/>
      <c r="BW214" s="654"/>
      <c r="BX214" s="655"/>
      <c r="BY214" s="40"/>
      <c r="BZ214" s="42" t="str">
        <f t="shared" si="32"/>
        <v>-</v>
      </c>
      <c r="CA214" s="42" t="str">
        <f t="shared" si="30"/>
        <v>-</v>
      </c>
      <c r="CB214" s="42" t="str">
        <f t="shared" si="31"/>
        <v>-</v>
      </c>
    </row>
    <row r="215" spans="1:80" s="43" customFormat="1" ht="24" customHeight="1" thickBot="1">
      <c r="A215" s="176"/>
      <c r="B215" s="656"/>
      <c r="C215" s="657"/>
      <c r="D215" s="657"/>
      <c r="E215" s="657"/>
      <c r="F215" s="658"/>
      <c r="G215" s="171"/>
      <c r="H215" s="659"/>
      <c r="I215" s="660"/>
      <c r="J215" s="661"/>
      <c r="K215" s="660"/>
      <c r="L215" s="661"/>
      <c r="M215" s="662"/>
      <c r="N215" s="649"/>
      <c r="O215" s="650"/>
      <c r="P215" s="650"/>
      <c r="Q215" s="651"/>
      <c r="R215" s="652"/>
      <c r="S215" s="653"/>
      <c r="T215" s="654"/>
      <c r="U215" s="653"/>
      <c r="V215" s="226" t="s">
        <v>171</v>
      </c>
      <c r="W215" s="654"/>
      <c r="X215" s="653"/>
      <c r="Y215" s="654"/>
      <c r="Z215" s="655"/>
      <c r="AA215" s="656"/>
      <c r="AB215" s="657"/>
      <c r="AC215" s="657"/>
      <c r="AD215" s="657"/>
      <c r="AE215" s="658"/>
      <c r="AF215" s="171"/>
      <c r="AG215" s="659"/>
      <c r="AH215" s="660"/>
      <c r="AI215" s="661"/>
      <c r="AJ215" s="660"/>
      <c r="AK215" s="661"/>
      <c r="AL215" s="662"/>
      <c r="AM215" s="649"/>
      <c r="AN215" s="650"/>
      <c r="AO215" s="650"/>
      <c r="AP215" s="651"/>
      <c r="AQ215" s="652"/>
      <c r="AR215" s="653"/>
      <c r="AS215" s="654"/>
      <c r="AT215" s="653"/>
      <c r="AU215" s="172" t="s">
        <v>171</v>
      </c>
      <c r="AV215" s="654"/>
      <c r="AW215" s="653"/>
      <c r="AX215" s="654"/>
      <c r="AY215" s="655"/>
      <c r="AZ215" s="656"/>
      <c r="BA215" s="657"/>
      <c r="BB215" s="657"/>
      <c r="BC215" s="657"/>
      <c r="BD215" s="658"/>
      <c r="BE215" s="171"/>
      <c r="BF215" s="659"/>
      <c r="BG215" s="660"/>
      <c r="BH215" s="661"/>
      <c r="BI215" s="660"/>
      <c r="BJ215" s="661"/>
      <c r="BK215" s="662"/>
      <c r="BL215" s="649"/>
      <c r="BM215" s="650"/>
      <c r="BN215" s="650"/>
      <c r="BO215" s="651"/>
      <c r="BP215" s="652"/>
      <c r="BQ215" s="653"/>
      <c r="BR215" s="654"/>
      <c r="BS215" s="653"/>
      <c r="BT215" s="172" t="s">
        <v>171</v>
      </c>
      <c r="BU215" s="654"/>
      <c r="BV215" s="653"/>
      <c r="BW215" s="654"/>
      <c r="BX215" s="655"/>
      <c r="BY215" s="40"/>
      <c r="BZ215" s="42" t="str">
        <f t="shared" si="32"/>
        <v>-</v>
      </c>
      <c r="CA215" s="42" t="str">
        <f t="shared" si="30"/>
        <v>-</v>
      </c>
      <c r="CB215" s="42" t="str">
        <f t="shared" si="31"/>
        <v>-</v>
      </c>
    </row>
    <row r="216" spans="1:80" s="43" customFormat="1" ht="24" customHeight="1" thickBot="1">
      <c r="A216" s="176"/>
      <c r="B216" s="656"/>
      <c r="C216" s="657"/>
      <c r="D216" s="657"/>
      <c r="E216" s="657"/>
      <c r="F216" s="658"/>
      <c r="G216" s="171"/>
      <c r="H216" s="659"/>
      <c r="I216" s="660"/>
      <c r="J216" s="661"/>
      <c r="K216" s="660"/>
      <c r="L216" s="661"/>
      <c r="M216" s="662"/>
      <c r="N216" s="649"/>
      <c r="O216" s="650"/>
      <c r="P216" s="650"/>
      <c r="Q216" s="651"/>
      <c r="R216" s="652"/>
      <c r="S216" s="653"/>
      <c r="T216" s="654"/>
      <c r="U216" s="653"/>
      <c r="V216" s="226" t="s">
        <v>171</v>
      </c>
      <c r="W216" s="654"/>
      <c r="X216" s="653"/>
      <c r="Y216" s="654"/>
      <c r="Z216" s="655"/>
      <c r="AA216" s="656"/>
      <c r="AB216" s="657"/>
      <c r="AC216" s="657"/>
      <c r="AD216" s="657"/>
      <c r="AE216" s="658"/>
      <c r="AF216" s="171"/>
      <c r="AG216" s="659"/>
      <c r="AH216" s="660"/>
      <c r="AI216" s="661"/>
      <c r="AJ216" s="660"/>
      <c r="AK216" s="661"/>
      <c r="AL216" s="662"/>
      <c r="AM216" s="649"/>
      <c r="AN216" s="650"/>
      <c r="AO216" s="650"/>
      <c r="AP216" s="651"/>
      <c r="AQ216" s="652"/>
      <c r="AR216" s="653"/>
      <c r="AS216" s="654"/>
      <c r="AT216" s="653"/>
      <c r="AU216" s="172" t="s">
        <v>171</v>
      </c>
      <c r="AV216" s="654"/>
      <c r="AW216" s="653"/>
      <c r="AX216" s="654"/>
      <c r="AY216" s="655"/>
      <c r="AZ216" s="656"/>
      <c r="BA216" s="657"/>
      <c r="BB216" s="657"/>
      <c r="BC216" s="657"/>
      <c r="BD216" s="658"/>
      <c r="BE216" s="171"/>
      <c r="BF216" s="659"/>
      <c r="BG216" s="660"/>
      <c r="BH216" s="661"/>
      <c r="BI216" s="660"/>
      <c r="BJ216" s="661"/>
      <c r="BK216" s="662"/>
      <c r="BL216" s="649"/>
      <c r="BM216" s="650"/>
      <c r="BN216" s="650"/>
      <c r="BO216" s="651"/>
      <c r="BP216" s="652"/>
      <c r="BQ216" s="653"/>
      <c r="BR216" s="654"/>
      <c r="BS216" s="653"/>
      <c r="BT216" s="172" t="s">
        <v>171</v>
      </c>
      <c r="BU216" s="654"/>
      <c r="BV216" s="653"/>
      <c r="BW216" s="654"/>
      <c r="BX216" s="655"/>
      <c r="BY216" s="40"/>
      <c r="BZ216" s="42" t="str">
        <f t="shared" si="32"/>
        <v>-</v>
      </c>
      <c r="CA216" s="42" t="str">
        <f t="shared" si="30"/>
        <v>-</v>
      </c>
      <c r="CB216" s="42" t="str">
        <f t="shared" si="31"/>
        <v>-</v>
      </c>
    </row>
    <row r="217" spans="1:80" s="43" customFormat="1" ht="24" customHeight="1" thickBot="1">
      <c r="A217" s="176"/>
      <c r="B217" s="656"/>
      <c r="C217" s="657"/>
      <c r="D217" s="657"/>
      <c r="E217" s="657"/>
      <c r="F217" s="658"/>
      <c r="G217" s="171"/>
      <c r="H217" s="659"/>
      <c r="I217" s="660"/>
      <c r="J217" s="661"/>
      <c r="K217" s="660"/>
      <c r="L217" s="661"/>
      <c r="M217" s="662"/>
      <c r="N217" s="649"/>
      <c r="O217" s="650"/>
      <c r="P217" s="650"/>
      <c r="Q217" s="651"/>
      <c r="R217" s="652"/>
      <c r="S217" s="653"/>
      <c r="T217" s="654"/>
      <c r="U217" s="653"/>
      <c r="V217" s="226" t="s">
        <v>171</v>
      </c>
      <c r="W217" s="654"/>
      <c r="X217" s="653"/>
      <c r="Y217" s="654"/>
      <c r="Z217" s="655"/>
      <c r="AA217" s="656"/>
      <c r="AB217" s="657"/>
      <c r="AC217" s="657"/>
      <c r="AD217" s="657"/>
      <c r="AE217" s="658"/>
      <c r="AF217" s="171"/>
      <c r="AG217" s="659"/>
      <c r="AH217" s="660"/>
      <c r="AI217" s="661"/>
      <c r="AJ217" s="660"/>
      <c r="AK217" s="661"/>
      <c r="AL217" s="662"/>
      <c r="AM217" s="649"/>
      <c r="AN217" s="650"/>
      <c r="AO217" s="650"/>
      <c r="AP217" s="651"/>
      <c r="AQ217" s="652"/>
      <c r="AR217" s="653"/>
      <c r="AS217" s="654"/>
      <c r="AT217" s="653"/>
      <c r="AU217" s="172" t="s">
        <v>171</v>
      </c>
      <c r="AV217" s="654"/>
      <c r="AW217" s="653"/>
      <c r="AX217" s="654"/>
      <c r="AY217" s="655"/>
      <c r="AZ217" s="656"/>
      <c r="BA217" s="657"/>
      <c r="BB217" s="657"/>
      <c r="BC217" s="657"/>
      <c r="BD217" s="658"/>
      <c r="BE217" s="171"/>
      <c r="BF217" s="659"/>
      <c r="BG217" s="660"/>
      <c r="BH217" s="661"/>
      <c r="BI217" s="660"/>
      <c r="BJ217" s="661"/>
      <c r="BK217" s="662"/>
      <c r="BL217" s="649"/>
      <c r="BM217" s="650"/>
      <c r="BN217" s="650"/>
      <c r="BO217" s="651"/>
      <c r="BP217" s="652"/>
      <c r="BQ217" s="653"/>
      <c r="BR217" s="654"/>
      <c r="BS217" s="653"/>
      <c r="BT217" s="172" t="s">
        <v>171</v>
      </c>
      <c r="BU217" s="654"/>
      <c r="BV217" s="653"/>
      <c r="BW217" s="654"/>
      <c r="BX217" s="655"/>
      <c r="BY217" s="40"/>
      <c r="BZ217" s="42" t="str">
        <f t="shared" si="32"/>
        <v>-</v>
      </c>
      <c r="CA217" s="42" t="str">
        <f t="shared" si="30"/>
        <v>-</v>
      </c>
      <c r="CB217" s="42" t="str">
        <f t="shared" si="31"/>
        <v>-</v>
      </c>
    </row>
    <row r="218" spans="1:80" s="43" customFormat="1" ht="24" customHeight="1" thickBot="1">
      <c r="A218" s="176"/>
      <c r="B218" s="672"/>
      <c r="C218" s="673"/>
      <c r="D218" s="673"/>
      <c r="E218" s="673"/>
      <c r="F218" s="674"/>
      <c r="G218" s="173"/>
      <c r="H218" s="675"/>
      <c r="I218" s="676"/>
      <c r="J218" s="677"/>
      <c r="K218" s="676"/>
      <c r="L218" s="677"/>
      <c r="M218" s="678"/>
      <c r="N218" s="679"/>
      <c r="O218" s="680"/>
      <c r="P218" s="680"/>
      <c r="Q218" s="681"/>
      <c r="R218" s="682"/>
      <c r="S218" s="683"/>
      <c r="T218" s="670"/>
      <c r="U218" s="683"/>
      <c r="V218" s="222" t="s">
        <v>171</v>
      </c>
      <c r="W218" s="670"/>
      <c r="X218" s="683"/>
      <c r="Y218" s="670"/>
      <c r="Z218" s="671"/>
      <c r="AA218" s="672"/>
      <c r="AB218" s="673"/>
      <c r="AC218" s="673"/>
      <c r="AD218" s="673"/>
      <c r="AE218" s="674"/>
      <c r="AF218" s="173"/>
      <c r="AG218" s="675"/>
      <c r="AH218" s="676"/>
      <c r="AI218" s="677"/>
      <c r="AJ218" s="676"/>
      <c r="AK218" s="677"/>
      <c r="AL218" s="678"/>
      <c r="AM218" s="679"/>
      <c r="AN218" s="680"/>
      <c r="AO218" s="680"/>
      <c r="AP218" s="681"/>
      <c r="AQ218" s="682"/>
      <c r="AR218" s="683"/>
      <c r="AS218" s="670"/>
      <c r="AT218" s="683"/>
      <c r="AU218" s="170" t="s">
        <v>171</v>
      </c>
      <c r="AV218" s="670"/>
      <c r="AW218" s="683"/>
      <c r="AX218" s="670"/>
      <c r="AY218" s="671"/>
      <c r="AZ218" s="672"/>
      <c r="BA218" s="673"/>
      <c r="BB218" s="673"/>
      <c r="BC218" s="673"/>
      <c r="BD218" s="674"/>
      <c r="BE218" s="173"/>
      <c r="BF218" s="675"/>
      <c r="BG218" s="676"/>
      <c r="BH218" s="677"/>
      <c r="BI218" s="676"/>
      <c r="BJ218" s="677"/>
      <c r="BK218" s="678"/>
      <c r="BL218" s="679"/>
      <c r="BM218" s="680"/>
      <c r="BN218" s="680"/>
      <c r="BO218" s="681"/>
      <c r="BP218" s="682"/>
      <c r="BQ218" s="683"/>
      <c r="BR218" s="670"/>
      <c r="BS218" s="683"/>
      <c r="BT218" s="170" t="s">
        <v>171</v>
      </c>
      <c r="BU218" s="670"/>
      <c r="BV218" s="683"/>
      <c r="BW218" s="670"/>
      <c r="BX218" s="671"/>
      <c r="BY218" s="40"/>
      <c r="BZ218" s="42" t="str">
        <f t="shared" si="32"/>
        <v>-</v>
      </c>
      <c r="CA218" s="42" t="str">
        <f t="shared" si="30"/>
        <v>-</v>
      </c>
      <c r="CB218" s="42" t="str">
        <f t="shared" si="31"/>
        <v>-</v>
      </c>
    </row>
    <row r="219" spans="1:80" s="43" customFormat="1" ht="24" customHeight="1" thickBot="1">
      <c r="A219" s="176"/>
      <c r="B219" s="656"/>
      <c r="C219" s="657"/>
      <c r="D219" s="657"/>
      <c r="E219" s="657"/>
      <c r="F219" s="658"/>
      <c r="G219" s="171"/>
      <c r="H219" s="659"/>
      <c r="I219" s="660"/>
      <c r="J219" s="661"/>
      <c r="K219" s="660"/>
      <c r="L219" s="661"/>
      <c r="M219" s="662"/>
      <c r="N219" s="649"/>
      <c r="O219" s="650"/>
      <c r="P219" s="650"/>
      <c r="Q219" s="651"/>
      <c r="R219" s="652"/>
      <c r="S219" s="653"/>
      <c r="T219" s="654"/>
      <c r="U219" s="653"/>
      <c r="V219" s="226" t="s">
        <v>171</v>
      </c>
      <c r="W219" s="654"/>
      <c r="X219" s="653"/>
      <c r="Y219" s="654"/>
      <c r="Z219" s="655"/>
      <c r="AA219" s="656"/>
      <c r="AB219" s="657"/>
      <c r="AC219" s="657"/>
      <c r="AD219" s="657"/>
      <c r="AE219" s="658"/>
      <c r="AF219" s="171"/>
      <c r="AG219" s="659"/>
      <c r="AH219" s="660"/>
      <c r="AI219" s="661"/>
      <c r="AJ219" s="660"/>
      <c r="AK219" s="661"/>
      <c r="AL219" s="662"/>
      <c r="AM219" s="649"/>
      <c r="AN219" s="650"/>
      <c r="AO219" s="650"/>
      <c r="AP219" s="651"/>
      <c r="AQ219" s="652"/>
      <c r="AR219" s="653"/>
      <c r="AS219" s="654"/>
      <c r="AT219" s="653"/>
      <c r="AU219" s="172" t="s">
        <v>171</v>
      </c>
      <c r="AV219" s="654"/>
      <c r="AW219" s="653"/>
      <c r="AX219" s="654"/>
      <c r="AY219" s="655"/>
      <c r="AZ219" s="656"/>
      <c r="BA219" s="657"/>
      <c r="BB219" s="657"/>
      <c r="BC219" s="657"/>
      <c r="BD219" s="658"/>
      <c r="BE219" s="171"/>
      <c r="BF219" s="659"/>
      <c r="BG219" s="660"/>
      <c r="BH219" s="661"/>
      <c r="BI219" s="660"/>
      <c r="BJ219" s="661"/>
      <c r="BK219" s="662"/>
      <c r="BL219" s="649"/>
      <c r="BM219" s="650"/>
      <c r="BN219" s="650"/>
      <c r="BO219" s="651"/>
      <c r="BP219" s="652"/>
      <c r="BQ219" s="653"/>
      <c r="BR219" s="654"/>
      <c r="BS219" s="653"/>
      <c r="BT219" s="172" t="s">
        <v>171</v>
      </c>
      <c r="BU219" s="654"/>
      <c r="BV219" s="653"/>
      <c r="BW219" s="654"/>
      <c r="BX219" s="655"/>
      <c r="BY219" s="40"/>
      <c r="BZ219" s="42" t="str">
        <f t="shared" si="32"/>
        <v>-</v>
      </c>
      <c r="CA219" s="42" t="str">
        <f t="shared" si="30"/>
        <v>-</v>
      </c>
      <c r="CB219" s="42" t="str">
        <f t="shared" si="31"/>
        <v>-</v>
      </c>
    </row>
    <row r="220" spans="1:80" s="43" customFormat="1" ht="24" customHeight="1" thickBot="1">
      <c r="A220" s="176"/>
      <c r="B220" s="656"/>
      <c r="C220" s="657"/>
      <c r="D220" s="657"/>
      <c r="E220" s="657"/>
      <c r="F220" s="658"/>
      <c r="G220" s="171"/>
      <c r="H220" s="659"/>
      <c r="I220" s="660"/>
      <c r="J220" s="661"/>
      <c r="K220" s="660"/>
      <c r="L220" s="661"/>
      <c r="M220" s="662"/>
      <c r="N220" s="649"/>
      <c r="O220" s="650"/>
      <c r="P220" s="650"/>
      <c r="Q220" s="651"/>
      <c r="R220" s="652"/>
      <c r="S220" s="653"/>
      <c r="T220" s="654"/>
      <c r="U220" s="653"/>
      <c r="V220" s="226" t="s">
        <v>171</v>
      </c>
      <c r="W220" s="654"/>
      <c r="X220" s="653"/>
      <c r="Y220" s="654"/>
      <c r="Z220" s="655"/>
      <c r="AA220" s="656"/>
      <c r="AB220" s="657"/>
      <c r="AC220" s="657"/>
      <c r="AD220" s="657"/>
      <c r="AE220" s="658"/>
      <c r="AF220" s="171"/>
      <c r="AG220" s="659"/>
      <c r="AH220" s="660"/>
      <c r="AI220" s="661"/>
      <c r="AJ220" s="660"/>
      <c r="AK220" s="661"/>
      <c r="AL220" s="662"/>
      <c r="AM220" s="649"/>
      <c r="AN220" s="650"/>
      <c r="AO220" s="650"/>
      <c r="AP220" s="651"/>
      <c r="AQ220" s="652"/>
      <c r="AR220" s="653"/>
      <c r="AS220" s="654"/>
      <c r="AT220" s="653"/>
      <c r="AU220" s="172" t="s">
        <v>171</v>
      </c>
      <c r="AV220" s="654"/>
      <c r="AW220" s="653"/>
      <c r="AX220" s="654"/>
      <c r="AY220" s="655"/>
      <c r="AZ220" s="656"/>
      <c r="BA220" s="657"/>
      <c r="BB220" s="657"/>
      <c r="BC220" s="657"/>
      <c r="BD220" s="658"/>
      <c r="BE220" s="171"/>
      <c r="BF220" s="659"/>
      <c r="BG220" s="660"/>
      <c r="BH220" s="661"/>
      <c r="BI220" s="660"/>
      <c r="BJ220" s="661"/>
      <c r="BK220" s="662"/>
      <c r="BL220" s="649"/>
      <c r="BM220" s="650"/>
      <c r="BN220" s="650"/>
      <c r="BO220" s="651"/>
      <c r="BP220" s="652"/>
      <c r="BQ220" s="653"/>
      <c r="BR220" s="654"/>
      <c r="BS220" s="653"/>
      <c r="BT220" s="172" t="s">
        <v>171</v>
      </c>
      <c r="BU220" s="654"/>
      <c r="BV220" s="653"/>
      <c r="BW220" s="654"/>
      <c r="BX220" s="655"/>
      <c r="BY220" s="40"/>
      <c r="BZ220" s="42" t="str">
        <f t="shared" si="32"/>
        <v>-</v>
      </c>
      <c r="CA220" s="42" t="str">
        <f t="shared" si="30"/>
        <v>-</v>
      </c>
      <c r="CB220" s="42" t="str">
        <f t="shared" si="31"/>
        <v>-</v>
      </c>
    </row>
    <row r="221" spans="1:80" s="43" customFormat="1" ht="24" customHeight="1" thickBot="1">
      <c r="A221" s="176"/>
      <c r="B221" s="663"/>
      <c r="C221" s="664"/>
      <c r="D221" s="664"/>
      <c r="E221" s="664"/>
      <c r="F221" s="665"/>
      <c r="G221" s="174"/>
      <c r="H221" s="666"/>
      <c r="I221" s="667"/>
      <c r="J221" s="668"/>
      <c r="K221" s="667"/>
      <c r="L221" s="668"/>
      <c r="M221" s="669"/>
      <c r="N221" s="710"/>
      <c r="O221" s="711"/>
      <c r="P221" s="711"/>
      <c r="Q221" s="712"/>
      <c r="R221" s="713"/>
      <c r="S221" s="714"/>
      <c r="T221" s="715"/>
      <c r="U221" s="714"/>
      <c r="V221" s="224" t="s">
        <v>171</v>
      </c>
      <c r="W221" s="715"/>
      <c r="X221" s="714"/>
      <c r="Y221" s="715"/>
      <c r="Z221" s="716"/>
      <c r="AA221" s="663"/>
      <c r="AB221" s="664"/>
      <c r="AC221" s="664"/>
      <c r="AD221" s="664"/>
      <c r="AE221" s="665"/>
      <c r="AF221" s="174"/>
      <c r="AG221" s="666"/>
      <c r="AH221" s="667"/>
      <c r="AI221" s="668"/>
      <c r="AJ221" s="667"/>
      <c r="AK221" s="668"/>
      <c r="AL221" s="669"/>
      <c r="AM221" s="710"/>
      <c r="AN221" s="711"/>
      <c r="AO221" s="711"/>
      <c r="AP221" s="712"/>
      <c r="AQ221" s="713"/>
      <c r="AR221" s="714"/>
      <c r="AS221" s="715"/>
      <c r="AT221" s="714"/>
      <c r="AU221" s="175" t="s">
        <v>171</v>
      </c>
      <c r="AV221" s="715"/>
      <c r="AW221" s="714"/>
      <c r="AX221" s="715"/>
      <c r="AY221" s="716"/>
      <c r="AZ221" s="663"/>
      <c r="BA221" s="664"/>
      <c r="BB221" s="664"/>
      <c r="BC221" s="664"/>
      <c r="BD221" s="665"/>
      <c r="BE221" s="174"/>
      <c r="BF221" s="666"/>
      <c r="BG221" s="667"/>
      <c r="BH221" s="668"/>
      <c r="BI221" s="667"/>
      <c r="BJ221" s="668"/>
      <c r="BK221" s="669"/>
      <c r="BL221" s="710"/>
      <c r="BM221" s="711"/>
      <c r="BN221" s="711"/>
      <c r="BO221" s="712"/>
      <c r="BP221" s="713"/>
      <c r="BQ221" s="714"/>
      <c r="BR221" s="715"/>
      <c r="BS221" s="714"/>
      <c r="BT221" s="175" t="s">
        <v>171</v>
      </c>
      <c r="BU221" s="715"/>
      <c r="BV221" s="714"/>
      <c r="BW221" s="715"/>
      <c r="BX221" s="716"/>
      <c r="BY221" s="40"/>
      <c r="BZ221" s="42" t="str">
        <f t="shared" si="32"/>
        <v>-</v>
      </c>
      <c r="CA221" s="42" t="str">
        <f t="shared" si="30"/>
        <v>-</v>
      </c>
      <c r="CB221" s="42" t="str">
        <f t="shared" si="31"/>
        <v>-</v>
      </c>
    </row>
    <row r="222" spans="1:80" ht="24" customHeight="1">
      <c r="B222" s="684">
        <v>12</v>
      </c>
      <c r="C222" s="685"/>
      <c r="D222" s="687" t="s">
        <v>136</v>
      </c>
      <c r="E222" s="688"/>
      <c r="F222" s="688"/>
      <c r="G222" s="688"/>
      <c r="H222" s="688"/>
      <c r="I222" s="688"/>
      <c r="J222" s="689"/>
      <c r="K222" s="725"/>
      <c r="L222" s="726"/>
      <c r="M222" s="726"/>
      <c r="N222" s="726"/>
      <c r="O222" s="726"/>
      <c r="P222" s="726"/>
      <c r="Q222" s="726"/>
      <c r="R222" s="726"/>
      <c r="S222" s="726"/>
      <c r="T222" s="726"/>
      <c r="U222" s="726"/>
      <c r="V222" s="726"/>
      <c r="W222" s="726"/>
      <c r="X222" s="726"/>
      <c r="Y222" s="726"/>
      <c r="Z222" s="727"/>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2"/>
      <c r="BQ222" s="162"/>
      <c r="BR222" s="162"/>
      <c r="BS222" s="162"/>
      <c r="BT222" s="162"/>
      <c r="BU222" s="162"/>
      <c r="BV222" s="162"/>
      <c r="BW222" s="162"/>
      <c r="BX222" s="162"/>
      <c r="BY222" s="34"/>
      <c r="BZ222" s="35"/>
      <c r="CA222" s="32"/>
      <c r="CB222" s="32"/>
    </row>
    <row r="223" spans="1:80" ht="24" customHeight="1">
      <c r="B223" s="686"/>
      <c r="C223" s="685"/>
      <c r="D223" s="728" t="s">
        <v>137</v>
      </c>
      <c r="E223" s="729"/>
      <c r="F223" s="729"/>
      <c r="G223" s="729"/>
      <c r="H223" s="729"/>
      <c r="I223" s="729"/>
      <c r="J223" s="730"/>
      <c r="K223" s="731"/>
      <c r="L223" s="732"/>
      <c r="M223" s="732"/>
      <c r="N223" s="732"/>
      <c r="O223" s="732"/>
      <c r="P223" s="732"/>
      <c r="Q223" s="732"/>
      <c r="R223" s="732"/>
      <c r="S223" s="732"/>
      <c r="T223" s="732"/>
      <c r="U223" s="732"/>
      <c r="V223" s="732"/>
      <c r="W223" s="732"/>
      <c r="X223" s="732"/>
      <c r="Y223" s="732"/>
      <c r="Z223" s="733"/>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162"/>
      <c r="BB223" s="162"/>
      <c r="BC223" s="162"/>
      <c r="BD223" s="162"/>
      <c r="BE223" s="162"/>
      <c r="BF223" s="162"/>
      <c r="BG223" s="162"/>
      <c r="BH223" s="162"/>
      <c r="BI223" s="162"/>
      <c r="BJ223" s="162"/>
      <c r="BK223" s="162"/>
      <c r="BL223" s="162"/>
      <c r="BM223" s="162"/>
      <c r="BN223" s="162"/>
      <c r="BO223" s="162"/>
      <c r="BP223" s="162"/>
      <c r="BQ223" s="162"/>
      <c r="BR223" s="162"/>
      <c r="BS223" s="162"/>
      <c r="BT223" s="162"/>
      <c r="BU223" s="162"/>
      <c r="BV223" s="162"/>
      <c r="BW223" s="162"/>
      <c r="BX223" s="162"/>
      <c r="BY223" s="34"/>
      <c r="CA223" s="37"/>
      <c r="CB223" s="32"/>
    </row>
    <row r="224" spans="1:80" ht="24" customHeight="1">
      <c r="B224" s="686"/>
      <c r="C224" s="685"/>
      <c r="D224" s="728" t="s">
        <v>138</v>
      </c>
      <c r="E224" s="729"/>
      <c r="F224" s="729"/>
      <c r="G224" s="729"/>
      <c r="H224" s="729"/>
      <c r="I224" s="729"/>
      <c r="J224" s="730"/>
      <c r="K224" s="734"/>
      <c r="L224" s="735"/>
      <c r="M224" s="735"/>
      <c r="N224" s="735"/>
      <c r="O224" s="735"/>
      <c r="P224" s="735"/>
      <c r="Q224" s="735"/>
      <c r="R224" s="735"/>
      <c r="S224" s="735"/>
      <c r="T224" s="735"/>
      <c r="U224" s="735"/>
      <c r="V224" s="735"/>
      <c r="W224" s="735"/>
      <c r="X224" s="735"/>
      <c r="Y224" s="735"/>
      <c r="Z224" s="736"/>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64"/>
      <c r="BM224" s="164"/>
      <c r="BN224" s="164"/>
      <c r="BO224" s="164"/>
      <c r="BP224" s="164"/>
      <c r="BQ224" s="164"/>
      <c r="BR224" s="164"/>
      <c r="BS224" s="164"/>
      <c r="BT224" s="164"/>
      <c r="BU224" s="164"/>
      <c r="BV224" s="164"/>
      <c r="BW224" s="164"/>
      <c r="BX224" s="164"/>
      <c r="BY224" s="34"/>
      <c r="BZ224" s="37"/>
      <c r="CA224" s="37"/>
      <c r="CB224" s="32"/>
    </row>
    <row r="225" spans="1:80" ht="24" customHeight="1">
      <c r="B225" s="686"/>
      <c r="C225" s="685"/>
      <c r="D225" s="728" t="s">
        <v>143</v>
      </c>
      <c r="E225" s="729"/>
      <c r="F225" s="729"/>
      <c r="G225" s="729"/>
      <c r="H225" s="729"/>
      <c r="I225" s="729"/>
      <c r="J225" s="730"/>
      <c r="K225" s="737">
        <f>$K$7</f>
        <v>5000</v>
      </c>
      <c r="L225" s="738"/>
      <c r="M225" s="738"/>
      <c r="N225" s="738"/>
      <c r="O225" s="738"/>
      <c r="P225" s="738"/>
      <c r="Q225" s="738"/>
      <c r="R225" s="738"/>
      <c r="S225" s="738"/>
      <c r="T225" s="738"/>
      <c r="U225" s="738"/>
      <c r="V225" s="738"/>
      <c r="W225" s="738"/>
      <c r="X225" s="738"/>
      <c r="Y225" s="738"/>
      <c r="Z225" s="739"/>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A225" s="165"/>
      <c r="BB225" s="165"/>
      <c r="BC225" s="165"/>
      <c r="BD225" s="165"/>
      <c r="BE225" s="165"/>
      <c r="BF225" s="165"/>
      <c r="BG225" s="165"/>
      <c r="BH225" s="165"/>
      <c r="BI225" s="165"/>
      <c r="BJ225" s="165"/>
      <c r="BK225" s="165"/>
      <c r="BL225" s="165"/>
      <c r="BM225" s="165"/>
      <c r="BN225" s="165"/>
      <c r="BO225" s="165"/>
      <c r="BP225" s="165"/>
      <c r="BQ225" s="165"/>
      <c r="BR225" s="165"/>
      <c r="BS225" s="165"/>
      <c r="BT225" s="165"/>
      <c r="BU225" s="165"/>
      <c r="BV225" s="165"/>
      <c r="BW225" s="165"/>
      <c r="BX225" s="165"/>
      <c r="BY225" s="34"/>
      <c r="BZ225" s="37"/>
      <c r="CA225" s="37"/>
      <c r="CB225" s="32"/>
    </row>
    <row r="226" spans="1:80" ht="24" customHeight="1">
      <c r="B226" s="686"/>
      <c r="C226" s="685"/>
      <c r="D226" s="728" t="s">
        <v>139</v>
      </c>
      <c r="E226" s="729"/>
      <c r="F226" s="729"/>
      <c r="G226" s="729"/>
      <c r="H226" s="729"/>
      <c r="I226" s="729"/>
      <c r="J226" s="730"/>
      <c r="K226" s="740"/>
      <c r="L226" s="741"/>
      <c r="M226" s="741"/>
      <c r="N226" s="741"/>
      <c r="O226" s="741"/>
      <c r="P226" s="741"/>
      <c r="Q226" s="741"/>
      <c r="R226" s="741"/>
      <c r="S226" s="741"/>
      <c r="T226" s="741"/>
      <c r="U226" s="741"/>
      <c r="V226" s="741"/>
      <c r="W226" s="741"/>
      <c r="X226" s="741"/>
      <c r="Y226" s="741"/>
      <c r="Z226" s="742"/>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4"/>
      <c r="BX226" s="164"/>
      <c r="BY226" s="34"/>
      <c r="BZ226" s="37"/>
      <c r="CA226" s="37"/>
      <c r="CB226" s="32"/>
    </row>
    <row r="227" spans="1:80" ht="24" customHeight="1">
      <c r="B227" s="686"/>
      <c r="C227" s="685"/>
      <c r="D227" s="728" t="s">
        <v>142</v>
      </c>
      <c r="E227" s="729"/>
      <c r="F227" s="729"/>
      <c r="G227" s="729"/>
      <c r="H227" s="729"/>
      <c r="I227" s="729"/>
      <c r="J227" s="730"/>
      <c r="K227" s="743" t="str">
        <f>IF(K226="","",IF(ROUND(K226,0)=0,"1",ROUND(K226,0)))</f>
        <v/>
      </c>
      <c r="L227" s="744"/>
      <c r="M227" s="744"/>
      <c r="N227" s="744"/>
      <c r="O227" s="744"/>
      <c r="P227" s="744"/>
      <c r="Q227" s="744"/>
      <c r="R227" s="744"/>
      <c r="S227" s="744"/>
      <c r="T227" s="744"/>
      <c r="U227" s="744"/>
      <c r="V227" s="744"/>
      <c r="W227" s="744"/>
      <c r="X227" s="744"/>
      <c r="Y227" s="744"/>
      <c r="Z227" s="745"/>
      <c r="AA227" s="166"/>
      <c r="AB227" s="166"/>
      <c r="AC227" s="166"/>
      <c r="AD227" s="166"/>
      <c r="AE227" s="166"/>
      <c r="AF227" s="166"/>
      <c r="AG227" s="166"/>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34"/>
      <c r="BZ227" s="37"/>
      <c r="CA227" s="37"/>
      <c r="CB227" s="32"/>
    </row>
    <row r="228" spans="1:80" ht="24" customHeight="1" thickBot="1">
      <c r="B228" s="686"/>
      <c r="C228" s="685"/>
      <c r="D228" s="728" t="s">
        <v>144</v>
      </c>
      <c r="E228" s="729"/>
      <c r="F228" s="729"/>
      <c r="G228" s="729"/>
      <c r="H228" s="729"/>
      <c r="I228" s="729"/>
      <c r="J228" s="730"/>
      <c r="K228" s="717">
        <f>BZ229</f>
        <v>0</v>
      </c>
      <c r="L228" s="718"/>
      <c r="M228" s="718"/>
      <c r="N228" s="718"/>
      <c r="O228" s="718"/>
      <c r="P228" s="718"/>
      <c r="Q228" s="718"/>
      <c r="R228" s="718"/>
      <c r="S228" s="718"/>
      <c r="T228" s="718"/>
      <c r="U228" s="718"/>
      <c r="V228" s="718"/>
      <c r="W228" s="718"/>
      <c r="X228" s="718"/>
      <c r="Y228" s="718"/>
      <c r="Z228" s="719"/>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7"/>
      <c r="BR228" s="167"/>
      <c r="BS228" s="167"/>
      <c r="BT228" s="167"/>
      <c r="BU228" s="167"/>
      <c r="BV228" s="167"/>
      <c r="BW228" s="167"/>
      <c r="BX228" s="167"/>
      <c r="BY228" s="34"/>
      <c r="BZ228" s="37"/>
      <c r="CA228" s="37"/>
      <c r="CB228" s="32"/>
    </row>
    <row r="229" spans="1:80" ht="24" customHeight="1" thickBot="1">
      <c r="B229" s="690" t="s">
        <v>165</v>
      </c>
      <c r="C229" s="691"/>
      <c r="D229" s="691"/>
      <c r="E229" s="691"/>
      <c r="F229" s="692"/>
      <c r="G229" s="168" t="s">
        <v>313</v>
      </c>
      <c r="H229" s="720" t="s">
        <v>166</v>
      </c>
      <c r="I229" s="721"/>
      <c r="J229" s="721"/>
      <c r="K229" s="721"/>
      <c r="L229" s="721"/>
      <c r="M229" s="721"/>
      <c r="N229" s="693" t="s">
        <v>167</v>
      </c>
      <c r="O229" s="694"/>
      <c r="P229" s="694"/>
      <c r="Q229" s="695"/>
      <c r="R229" s="722" t="s">
        <v>168</v>
      </c>
      <c r="S229" s="723"/>
      <c r="T229" s="723"/>
      <c r="U229" s="723"/>
      <c r="V229" s="723"/>
      <c r="W229" s="723"/>
      <c r="X229" s="723"/>
      <c r="Y229" s="723"/>
      <c r="Z229" s="724"/>
      <c r="AA229" s="690" t="s">
        <v>165</v>
      </c>
      <c r="AB229" s="691"/>
      <c r="AC229" s="691"/>
      <c r="AD229" s="691"/>
      <c r="AE229" s="692"/>
      <c r="AF229" s="168" t="s">
        <v>313</v>
      </c>
      <c r="AG229" s="720" t="s">
        <v>166</v>
      </c>
      <c r="AH229" s="721"/>
      <c r="AI229" s="721"/>
      <c r="AJ229" s="721"/>
      <c r="AK229" s="721"/>
      <c r="AL229" s="721"/>
      <c r="AM229" s="693" t="s">
        <v>167</v>
      </c>
      <c r="AN229" s="694"/>
      <c r="AO229" s="694"/>
      <c r="AP229" s="695"/>
      <c r="AQ229" s="722" t="s">
        <v>168</v>
      </c>
      <c r="AR229" s="723"/>
      <c r="AS229" s="723"/>
      <c r="AT229" s="723"/>
      <c r="AU229" s="723"/>
      <c r="AV229" s="723"/>
      <c r="AW229" s="723"/>
      <c r="AX229" s="723"/>
      <c r="AY229" s="724"/>
      <c r="AZ229" s="690" t="s">
        <v>165</v>
      </c>
      <c r="BA229" s="691"/>
      <c r="BB229" s="691"/>
      <c r="BC229" s="691"/>
      <c r="BD229" s="692"/>
      <c r="BE229" s="168" t="s">
        <v>313</v>
      </c>
      <c r="BF229" s="720" t="s">
        <v>166</v>
      </c>
      <c r="BG229" s="721"/>
      <c r="BH229" s="721"/>
      <c r="BI229" s="721"/>
      <c r="BJ229" s="721"/>
      <c r="BK229" s="721"/>
      <c r="BL229" s="693" t="s">
        <v>167</v>
      </c>
      <c r="BM229" s="694"/>
      <c r="BN229" s="694"/>
      <c r="BO229" s="695"/>
      <c r="BP229" s="722" t="s">
        <v>168</v>
      </c>
      <c r="BQ229" s="723"/>
      <c r="BR229" s="723"/>
      <c r="BS229" s="723"/>
      <c r="BT229" s="723"/>
      <c r="BU229" s="723"/>
      <c r="BV229" s="723"/>
      <c r="BW229" s="723"/>
      <c r="BX229" s="724"/>
      <c r="BY229" s="34"/>
      <c r="BZ229" s="32">
        <f>COUNTIF(BZ230:CB240,"〇")</f>
        <v>0</v>
      </c>
      <c r="CA229" s="32"/>
      <c r="CB229" s="32"/>
    </row>
    <row r="230" spans="1:80" ht="24" customHeight="1" thickTop="1" thickBot="1">
      <c r="B230" s="696" t="s">
        <v>169</v>
      </c>
      <c r="C230" s="697"/>
      <c r="D230" s="697"/>
      <c r="E230" s="697"/>
      <c r="F230" s="698"/>
      <c r="G230" s="169" t="s">
        <v>314</v>
      </c>
      <c r="H230" s="699">
        <v>5</v>
      </c>
      <c r="I230" s="700"/>
      <c r="J230" s="701">
        <v>0</v>
      </c>
      <c r="K230" s="700"/>
      <c r="L230" s="701">
        <v>0</v>
      </c>
      <c r="M230" s="702"/>
      <c r="N230" s="703" t="s">
        <v>170</v>
      </c>
      <c r="O230" s="704"/>
      <c r="P230" s="704"/>
      <c r="Q230" s="705"/>
      <c r="R230" s="706"/>
      <c r="S230" s="707"/>
      <c r="T230" s="708">
        <v>1</v>
      </c>
      <c r="U230" s="707"/>
      <c r="V230" s="222" t="s">
        <v>171</v>
      </c>
      <c r="W230" s="708">
        <v>2</v>
      </c>
      <c r="X230" s="707"/>
      <c r="Y230" s="708">
        <v>3</v>
      </c>
      <c r="Z230" s="709"/>
      <c r="AA230" s="656"/>
      <c r="AB230" s="657"/>
      <c r="AC230" s="657"/>
      <c r="AD230" s="657"/>
      <c r="AE230" s="658"/>
      <c r="AF230" s="171"/>
      <c r="AG230" s="659"/>
      <c r="AH230" s="660"/>
      <c r="AI230" s="661"/>
      <c r="AJ230" s="660"/>
      <c r="AK230" s="661"/>
      <c r="AL230" s="662"/>
      <c r="AM230" s="649"/>
      <c r="AN230" s="650"/>
      <c r="AO230" s="650"/>
      <c r="AP230" s="651"/>
      <c r="AQ230" s="652"/>
      <c r="AR230" s="653"/>
      <c r="AS230" s="654"/>
      <c r="AT230" s="653"/>
      <c r="AU230" s="172" t="s">
        <v>171</v>
      </c>
      <c r="AV230" s="654"/>
      <c r="AW230" s="653"/>
      <c r="AX230" s="654"/>
      <c r="AY230" s="655"/>
      <c r="AZ230" s="656"/>
      <c r="BA230" s="657"/>
      <c r="BB230" s="657"/>
      <c r="BC230" s="657"/>
      <c r="BD230" s="658"/>
      <c r="BE230" s="171"/>
      <c r="BF230" s="675"/>
      <c r="BG230" s="676"/>
      <c r="BH230" s="677"/>
      <c r="BI230" s="676"/>
      <c r="BJ230" s="677"/>
      <c r="BK230" s="678"/>
      <c r="BL230" s="679"/>
      <c r="BM230" s="680"/>
      <c r="BN230" s="680"/>
      <c r="BO230" s="681"/>
      <c r="BP230" s="682"/>
      <c r="BQ230" s="683"/>
      <c r="BR230" s="670"/>
      <c r="BS230" s="683"/>
      <c r="BT230" s="170" t="s">
        <v>171</v>
      </c>
      <c r="BU230" s="670"/>
      <c r="BV230" s="683"/>
      <c r="BW230" s="670"/>
      <c r="BX230" s="671"/>
      <c r="BY230" s="34"/>
      <c r="BZ230" s="32"/>
      <c r="CA230" s="38" t="str">
        <f>IF(COUNTA(AA230,AX230,AM230)=3,"〇","-")</f>
        <v>-</v>
      </c>
      <c r="CB230" s="38" t="str">
        <f>IF(COUNTA(AZ230,BW230,BL230)=3,"〇","-")</f>
        <v>-</v>
      </c>
    </row>
    <row r="231" spans="1:80" s="43" customFormat="1" ht="24" customHeight="1" thickBot="1">
      <c r="A231" s="176"/>
      <c r="B231" s="656"/>
      <c r="C231" s="657"/>
      <c r="D231" s="657"/>
      <c r="E231" s="657"/>
      <c r="F231" s="658"/>
      <c r="G231" s="171"/>
      <c r="H231" s="659"/>
      <c r="I231" s="660"/>
      <c r="J231" s="661"/>
      <c r="K231" s="660"/>
      <c r="L231" s="661"/>
      <c r="M231" s="662"/>
      <c r="N231" s="649"/>
      <c r="O231" s="650"/>
      <c r="P231" s="650"/>
      <c r="Q231" s="651"/>
      <c r="R231" s="652"/>
      <c r="S231" s="653"/>
      <c r="T231" s="654"/>
      <c r="U231" s="653"/>
      <c r="V231" s="226" t="s">
        <v>171</v>
      </c>
      <c r="W231" s="654"/>
      <c r="X231" s="653"/>
      <c r="Y231" s="654"/>
      <c r="Z231" s="655"/>
      <c r="AA231" s="656"/>
      <c r="AB231" s="657"/>
      <c r="AC231" s="657"/>
      <c r="AD231" s="657"/>
      <c r="AE231" s="658"/>
      <c r="AF231" s="171"/>
      <c r="AG231" s="659"/>
      <c r="AH231" s="660"/>
      <c r="AI231" s="661"/>
      <c r="AJ231" s="660"/>
      <c r="AK231" s="661"/>
      <c r="AL231" s="662"/>
      <c r="AM231" s="649"/>
      <c r="AN231" s="650"/>
      <c r="AO231" s="650"/>
      <c r="AP231" s="651"/>
      <c r="AQ231" s="652"/>
      <c r="AR231" s="653"/>
      <c r="AS231" s="654"/>
      <c r="AT231" s="653"/>
      <c r="AU231" s="172" t="s">
        <v>171</v>
      </c>
      <c r="AV231" s="654"/>
      <c r="AW231" s="653"/>
      <c r="AX231" s="654"/>
      <c r="AY231" s="655"/>
      <c r="AZ231" s="656"/>
      <c r="BA231" s="657"/>
      <c r="BB231" s="657"/>
      <c r="BC231" s="657"/>
      <c r="BD231" s="658"/>
      <c r="BE231" s="171"/>
      <c r="BF231" s="659"/>
      <c r="BG231" s="660"/>
      <c r="BH231" s="661"/>
      <c r="BI231" s="660"/>
      <c r="BJ231" s="661"/>
      <c r="BK231" s="662"/>
      <c r="BL231" s="649"/>
      <c r="BM231" s="650"/>
      <c r="BN231" s="650"/>
      <c r="BO231" s="651"/>
      <c r="BP231" s="652"/>
      <c r="BQ231" s="653"/>
      <c r="BR231" s="654"/>
      <c r="BS231" s="653"/>
      <c r="BT231" s="172" t="s">
        <v>171</v>
      </c>
      <c r="BU231" s="654"/>
      <c r="BV231" s="653"/>
      <c r="BW231" s="654"/>
      <c r="BX231" s="655"/>
      <c r="BY231" s="40"/>
      <c r="BZ231" s="42" t="str">
        <f>IF(COUNTA(B231,Y231,N231)=3,"〇","-")</f>
        <v>-</v>
      </c>
      <c r="CA231" s="42" t="str">
        <f t="shared" ref="CA231:CA240" si="33">IF(COUNTA(AA231,AX231,AM231)=3,"〇","-")</f>
        <v>-</v>
      </c>
      <c r="CB231" s="42" t="str">
        <f t="shared" ref="CB231:CB240" si="34">IF(COUNTA(AZ231,BW231,BL231)=3,"〇","-")</f>
        <v>-</v>
      </c>
    </row>
    <row r="232" spans="1:80" s="43" customFormat="1" ht="24" customHeight="1" thickBot="1">
      <c r="A232" s="176"/>
      <c r="B232" s="656"/>
      <c r="C232" s="657"/>
      <c r="D232" s="657"/>
      <c r="E232" s="657"/>
      <c r="F232" s="658"/>
      <c r="G232" s="171"/>
      <c r="H232" s="659"/>
      <c r="I232" s="660"/>
      <c r="J232" s="661"/>
      <c r="K232" s="660"/>
      <c r="L232" s="661"/>
      <c r="M232" s="662"/>
      <c r="N232" s="649"/>
      <c r="O232" s="650"/>
      <c r="P232" s="650"/>
      <c r="Q232" s="651"/>
      <c r="R232" s="652"/>
      <c r="S232" s="653"/>
      <c r="T232" s="654"/>
      <c r="U232" s="653"/>
      <c r="V232" s="226" t="s">
        <v>171</v>
      </c>
      <c r="W232" s="654"/>
      <c r="X232" s="653"/>
      <c r="Y232" s="654"/>
      <c r="Z232" s="655"/>
      <c r="AA232" s="656"/>
      <c r="AB232" s="657"/>
      <c r="AC232" s="657"/>
      <c r="AD232" s="657"/>
      <c r="AE232" s="658"/>
      <c r="AF232" s="171"/>
      <c r="AG232" s="659"/>
      <c r="AH232" s="660"/>
      <c r="AI232" s="661"/>
      <c r="AJ232" s="660"/>
      <c r="AK232" s="661"/>
      <c r="AL232" s="662"/>
      <c r="AM232" s="649"/>
      <c r="AN232" s="650"/>
      <c r="AO232" s="650"/>
      <c r="AP232" s="651"/>
      <c r="AQ232" s="652"/>
      <c r="AR232" s="653"/>
      <c r="AS232" s="654"/>
      <c r="AT232" s="653"/>
      <c r="AU232" s="172" t="s">
        <v>171</v>
      </c>
      <c r="AV232" s="654"/>
      <c r="AW232" s="653"/>
      <c r="AX232" s="654"/>
      <c r="AY232" s="655"/>
      <c r="AZ232" s="656"/>
      <c r="BA232" s="657"/>
      <c r="BB232" s="657"/>
      <c r="BC232" s="657"/>
      <c r="BD232" s="658"/>
      <c r="BE232" s="171"/>
      <c r="BF232" s="659"/>
      <c r="BG232" s="660"/>
      <c r="BH232" s="661"/>
      <c r="BI232" s="660"/>
      <c r="BJ232" s="661"/>
      <c r="BK232" s="662"/>
      <c r="BL232" s="649"/>
      <c r="BM232" s="650"/>
      <c r="BN232" s="650"/>
      <c r="BO232" s="651"/>
      <c r="BP232" s="652"/>
      <c r="BQ232" s="653"/>
      <c r="BR232" s="654"/>
      <c r="BS232" s="653"/>
      <c r="BT232" s="172" t="s">
        <v>171</v>
      </c>
      <c r="BU232" s="654"/>
      <c r="BV232" s="653"/>
      <c r="BW232" s="654"/>
      <c r="BX232" s="655"/>
      <c r="BY232" s="40"/>
      <c r="BZ232" s="42" t="str">
        <f t="shared" ref="BZ232:BZ240" si="35">IF(COUNTA(B232,Y232,N232)=3,"〇","-")</f>
        <v>-</v>
      </c>
      <c r="CA232" s="42" t="str">
        <f t="shared" si="33"/>
        <v>-</v>
      </c>
      <c r="CB232" s="42" t="str">
        <f t="shared" si="34"/>
        <v>-</v>
      </c>
    </row>
    <row r="233" spans="1:80" s="43" customFormat="1" ht="24" customHeight="1" thickBot="1">
      <c r="A233" s="176"/>
      <c r="B233" s="656"/>
      <c r="C233" s="657"/>
      <c r="D233" s="657"/>
      <c r="E233" s="657"/>
      <c r="F233" s="658"/>
      <c r="G233" s="171"/>
      <c r="H233" s="659"/>
      <c r="I233" s="660"/>
      <c r="J233" s="661"/>
      <c r="K233" s="660"/>
      <c r="L233" s="661"/>
      <c r="M233" s="662"/>
      <c r="N233" s="649"/>
      <c r="O233" s="650"/>
      <c r="P233" s="650"/>
      <c r="Q233" s="651"/>
      <c r="R233" s="652"/>
      <c r="S233" s="653"/>
      <c r="T233" s="654"/>
      <c r="U233" s="653"/>
      <c r="V233" s="226" t="s">
        <v>171</v>
      </c>
      <c r="W233" s="654"/>
      <c r="X233" s="653"/>
      <c r="Y233" s="654"/>
      <c r="Z233" s="655"/>
      <c r="AA233" s="656"/>
      <c r="AB233" s="657"/>
      <c r="AC233" s="657"/>
      <c r="AD233" s="657"/>
      <c r="AE233" s="658"/>
      <c r="AF233" s="171"/>
      <c r="AG233" s="659"/>
      <c r="AH233" s="660"/>
      <c r="AI233" s="661"/>
      <c r="AJ233" s="660"/>
      <c r="AK233" s="661"/>
      <c r="AL233" s="662"/>
      <c r="AM233" s="649"/>
      <c r="AN233" s="650"/>
      <c r="AO233" s="650"/>
      <c r="AP233" s="651"/>
      <c r="AQ233" s="652"/>
      <c r="AR233" s="653"/>
      <c r="AS233" s="654"/>
      <c r="AT233" s="653"/>
      <c r="AU233" s="172" t="s">
        <v>171</v>
      </c>
      <c r="AV233" s="654"/>
      <c r="AW233" s="653"/>
      <c r="AX233" s="654"/>
      <c r="AY233" s="655"/>
      <c r="AZ233" s="656"/>
      <c r="BA233" s="657"/>
      <c r="BB233" s="657"/>
      <c r="BC233" s="657"/>
      <c r="BD233" s="658"/>
      <c r="BE233" s="171"/>
      <c r="BF233" s="659"/>
      <c r="BG233" s="660"/>
      <c r="BH233" s="661"/>
      <c r="BI233" s="660"/>
      <c r="BJ233" s="661"/>
      <c r="BK233" s="662"/>
      <c r="BL233" s="649"/>
      <c r="BM233" s="650"/>
      <c r="BN233" s="650"/>
      <c r="BO233" s="651"/>
      <c r="BP233" s="652"/>
      <c r="BQ233" s="653"/>
      <c r="BR233" s="654"/>
      <c r="BS233" s="653"/>
      <c r="BT233" s="172" t="s">
        <v>171</v>
      </c>
      <c r="BU233" s="654"/>
      <c r="BV233" s="653"/>
      <c r="BW233" s="654"/>
      <c r="BX233" s="655"/>
      <c r="BY233" s="40"/>
      <c r="BZ233" s="42" t="str">
        <f t="shared" si="35"/>
        <v>-</v>
      </c>
      <c r="CA233" s="42" t="str">
        <f t="shared" si="33"/>
        <v>-</v>
      </c>
      <c r="CB233" s="42" t="str">
        <f t="shared" si="34"/>
        <v>-</v>
      </c>
    </row>
    <row r="234" spans="1:80" s="43" customFormat="1" ht="24" customHeight="1" thickBot="1">
      <c r="A234" s="176"/>
      <c r="B234" s="656"/>
      <c r="C234" s="657"/>
      <c r="D234" s="657"/>
      <c r="E234" s="657"/>
      <c r="F234" s="658"/>
      <c r="G234" s="171"/>
      <c r="H234" s="659"/>
      <c r="I234" s="660"/>
      <c r="J234" s="661"/>
      <c r="K234" s="660"/>
      <c r="L234" s="661"/>
      <c r="M234" s="662"/>
      <c r="N234" s="649"/>
      <c r="O234" s="650"/>
      <c r="P234" s="650"/>
      <c r="Q234" s="651"/>
      <c r="R234" s="652"/>
      <c r="S234" s="653"/>
      <c r="T234" s="654"/>
      <c r="U234" s="653"/>
      <c r="V234" s="226" t="s">
        <v>171</v>
      </c>
      <c r="W234" s="654"/>
      <c r="X234" s="653"/>
      <c r="Y234" s="654"/>
      <c r="Z234" s="655"/>
      <c r="AA234" s="656"/>
      <c r="AB234" s="657"/>
      <c r="AC234" s="657"/>
      <c r="AD234" s="657"/>
      <c r="AE234" s="658"/>
      <c r="AF234" s="171"/>
      <c r="AG234" s="659"/>
      <c r="AH234" s="660"/>
      <c r="AI234" s="661"/>
      <c r="AJ234" s="660"/>
      <c r="AK234" s="661"/>
      <c r="AL234" s="662"/>
      <c r="AM234" s="649"/>
      <c r="AN234" s="650"/>
      <c r="AO234" s="650"/>
      <c r="AP234" s="651"/>
      <c r="AQ234" s="652"/>
      <c r="AR234" s="653"/>
      <c r="AS234" s="654"/>
      <c r="AT234" s="653"/>
      <c r="AU234" s="172" t="s">
        <v>171</v>
      </c>
      <c r="AV234" s="654"/>
      <c r="AW234" s="653"/>
      <c r="AX234" s="654"/>
      <c r="AY234" s="655"/>
      <c r="AZ234" s="656"/>
      <c r="BA234" s="657"/>
      <c r="BB234" s="657"/>
      <c r="BC234" s="657"/>
      <c r="BD234" s="658"/>
      <c r="BE234" s="171"/>
      <c r="BF234" s="659"/>
      <c r="BG234" s="660"/>
      <c r="BH234" s="661"/>
      <c r="BI234" s="660"/>
      <c r="BJ234" s="661"/>
      <c r="BK234" s="662"/>
      <c r="BL234" s="649"/>
      <c r="BM234" s="650"/>
      <c r="BN234" s="650"/>
      <c r="BO234" s="651"/>
      <c r="BP234" s="652"/>
      <c r="BQ234" s="653"/>
      <c r="BR234" s="654"/>
      <c r="BS234" s="653"/>
      <c r="BT234" s="172" t="s">
        <v>171</v>
      </c>
      <c r="BU234" s="654"/>
      <c r="BV234" s="653"/>
      <c r="BW234" s="654"/>
      <c r="BX234" s="655"/>
      <c r="BY234" s="40"/>
      <c r="BZ234" s="42" t="str">
        <f t="shared" si="35"/>
        <v>-</v>
      </c>
      <c r="CA234" s="42" t="str">
        <f t="shared" si="33"/>
        <v>-</v>
      </c>
      <c r="CB234" s="42" t="str">
        <f t="shared" si="34"/>
        <v>-</v>
      </c>
    </row>
    <row r="235" spans="1:80" s="43" customFormat="1" ht="24" customHeight="1" thickBot="1">
      <c r="A235" s="176"/>
      <c r="B235" s="656"/>
      <c r="C235" s="657"/>
      <c r="D235" s="657"/>
      <c r="E235" s="657"/>
      <c r="F235" s="658"/>
      <c r="G235" s="171"/>
      <c r="H235" s="659"/>
      <c r="I235" s="660"/>
      <c r="J235" s="661"/>
      <c r="K235" s="660"/>
      <c r="L235" s="661"/>
      <c r="M235" s="662"/>
      <c r="N235" s="649"/>
      <c r="O235" s="650"/>
      <c r="P235" s="650"/>
      <c r="Q235" s="651"/>
      <c r="R235" s="652"/>
      <c r="S235" s="653"/>
      <c r="T235" s="654"/>
      <c r="U235" s="653"/>
      <c r="V235" s="226" t="s">
        <v>171</v>
      </c>
      <c r="W235" s="654"/>
      <c r="X235" s="653"/>
      <c r="Y235" s="654"/>
      <c r="Z235" s="655"/>
      <c r="AA235" s="656"/>
      <c r="AB235" s="657"/>
      <c r="AC235" s="657"/>
      <c r="AD235" s="657"/>
      <c r="AE235" s="658"/>
      <c r="AF235" s="171"/>
      <c r="AG235" s="659"/>
      <c r="AH235" s="660"/>
      <c r="AI235" s="661"/>
      <c r="AJ235" s="660"/>
      <c r="AK235" s="661"/>
      <c r="AL235" s="662"/>
      <c r="AM235" s="649"/>
      <c r="AN235" s="650"/>
      <c r="AO235" s="650"/>
      <c r="AP235" s="651"/>
      <c r="AQ235" s="652"/>
      <c r="AR235" s="653"/>
      <c r="AS235" s="654"/>
      <c r="AT235" s="653"/>
      <c r="AU235" s="172" t="s">
        <v>171</v>
      </c>
      <c r="AV235" s="654"/>
      <c r="AW235" s="653"/>
      <c r="AX235" s="654"/>
      <c r="AY235" s="655"/>
      <c r="AZ235" s="656"/>
      <c r="BA235" s="657"/>
      <c r="BB235" s="657"/>
      <c r="BC235" s="657"/>
      <c r="BD235" s="658"/>
      <c r="BE235" s="171"/>
      <c r="BF235" s="659"/>
      <c r="BG235" s="660"/>
      <c r="BH235" s="661"/>
      <c r="BI235" s="660"/>
      <c r="BJ235" s="661"/>
      <c r="BK235" s="662"/>
      <c r="BL235" s="649"/>
      <c r="BM235" s="650"/>
      <c r="BN235" s="650"/>
      <c r="BO235" s="651"/>
      <c r="BP235" s="652"/>
      <c r="BQ235" s="653"/>
      <c r="BR235" s="654"/>
      <c r="BS235" s="653"/>
      <c r="BT235" s="172" t="s">
        <v>171</v>
      </c>
      <c r="BU235" s="654"/>
      <c r="BV235" s="653"/>
      <c r="BW235" s="654"/>
      <c r="BX235" s="655"/>
      <c r="BY235" s="40"/>
      <c r="BZ235" s="42" t="str">
        <f t="shared" si="35"/>
        <v>-</v>
      </c>
      <c r="CA235" s="42" t="str">
        <f t="shared" si="33"/>
        <v>-</v>
      </c>
      <c r="CB235" s="42" t="str">
        <f t="shared" si="34"/>
        <v>-</v>
      </c>
    </row>
    <row r="236" spans="1:80" s="43" customFormat="1" ht="24" customHeight="1" thickBot="1">
      <c r="A236" s="176"/>
      <c r="B236" s="656"/>
      <c r="C236" s="657"/>
      <c r="D236" s="657"/>
      <c r="E236" s="657"/>
      <c r="F236" s="658"/>
      <c r="G236" s="171"/>
      <c r="H236" s="659"/>
      <c r="I236" s="660"/>
      <c r="J236" s="661"/>
      <c r="K236" s="660"/>
      <c r="L236" s="661"/>
      <c r="M236" s="662"/>
      <c r="N236" s="649"/>
      <c r="O236" s="650"/>
      <c r="P236" s="650"/>
      <c r="Q236" s="651"/>
      <c r="R236" s="652"/>
      <c r="S236" s="653"/>
      <c r="T236" s="654"/>
      <c r="U236" s="653"/>
      <c r="V236" s="226" t="s">
        <v>171</v>
      </c>
      <c r="W236" s="654"/>
      <c r="X236" s="653"/>
      <c r="Y236" s="654"/>
      <c r="Z236" s="655"/>
      <c r="AA236" s="656"/>
      <c r="AB236" s="657"/>
      <c r="AC236" s="657"/>
      <c r="AD236" s="657"/>
      <c r="AE236" s="658"/>
      <c r="AF236" s="171"/>
      <c r="AG236" s="659"/>
      <c r="AH236" s="660"/>
      <c r="AI236" s="661"/>
      <c r="AJ236" s="660"/>
      <c r="AK236" s="661"/>
      <c r="AL236" s="662"/>
      <c r="AM236" s="649"/>
      <c r="AN236" s="650"/>
      <c r="AO236" s="650"/>
      <c r="AP236" s="651"/>
      <c r="AQ236" s="652"/>
      <c r="AR236" s="653"/>
      <c r="AS236" s="654"/>
      <c r="AT236" s="653"/>
      <c r="AU236" s="172" t="s">
        <v>171</v>
      </c>
      <c r="AV236" s="654"/>
      <c r="AW236" s="653"/>
      <c r="AX236" s="654"/>
      <c r="AY236" s="655"/>
      <c r="AZ236" s="656"/>
      <c r="BA236" s="657"/>
      <c r="BB236" s="657"/>
      <c r="BC236" s="657"/>
      <c r="BD236" s="658"/>
      <c r="BE236" s="171"/>
      <c r="BF236" s="659"/>
      <c r="BG236" s="660"/>
      <c r="BH236" s="661"/>
      <c r="BI236" s="660"/>
      <c r="BJ236" s="661"/>
      <c r="BK236" s="662"/>
      <c r="BL236" s="649"/>
      <c r="BM236" s="650"/>
      <c r="BN236" s="650"/>
      <c r="BO236" s="651"/>
      <c r="BP236" s="652"/>
      <c r="BQ236" s="653"/>
      <c r="BR236" s="654"/>
      <c r="BS236" s="653"/>
      <c r="BT236" s="172" t="s">
        <v>171</v>
      </c>
      <c r="BU236" s="654"/>
      <c r="BV236" s="653"/>
      <c r="BW236" s="654"/>
      <c r="BX236" s="655"/>
      <c r="BY236" s="40"/>
      <c r="BZ236" s="42" t="str">
        <f t="shared" si="35"/>
        <v>-</v>
      </c>
      <c r="CA236" s="42" t="str">
        <f t="shared" si="33"/>
        <v>-</v>
      </c>
      <c r="CB236" s="42" t="str">
        <f t="shared" si="34"/>
        <v>-</v>
      </c>
    </row>
    <row r="237" spans="1:80" s="43" customFormat="1" ht="24" customHeight="1" thickBot="1">
      <c r="A237" s="176"/>
      <c r="B237" s="672"/>
      <c r="C237" s="673"/>
      <c r="D237" s="673"/>
      <c r="E237" s="673"/>
      <c r="F237" s="674"/>
      <c r="G237" s="173"/>
      <c r="H237" s="675"/>
      <c r="I237" s="676"/>
      <c r="J237" s="677"/>
      <c r="K237" s="676"/>
      <c r="L237" s="677"/>
      <c r="M237" s="678"/>
      <c r="N237" s="679"/>
      <c r="O237" s="680"/>
      <c r="P237" s="680"/>
      <c r="Q237" s="681"/>
      <c r="R237" s="682"/>
      <c r="S237" s="683"/>
      <c r="T237" s="670"/>
      <c r="U237" s="683"/>
      <c r="V237" s="222" t="s">
        <v>171</v>
      </c>
      <c r="W237" s="670"/>
      <c r="X237" s="683"/>
      <c r="Y237" s="670"/>
      <c r="Z237" s="671"/>
      <c r="AA237" s="672"/>
      <c r="AB237" s="673"/>
      <c r="AC237" s="673"/>
      <c r="AD237" s="673"/>
      <c r="AE237" s="674"/>
      <c r="AF237" s="173"/>
      <c r="AG237" s="675"/>
      <c r="AH237" s="676"/>
      <c r="AI237" s="677"/>
      <c r="AJ237" s="676"/>
      <c r="AK237" s="677"/>
      <c r="AL237" s="678"/>
      <c r="AM237" s="679"/>
      <c r="AN237" s="680"/>
      <c r="AO237" s="680"/>
      <c r="AP237" s="681"/>
      <c r="AQ237" s="682"/>
      <c r="AR237" s="683"/>
      <c r="AS237" s="670"/>
      <c r="AT237" s="683"/>
      <c r="AU237" s="170" t="s">
        <v>171</v>
      </c>
      <c r="AV237" s="670"/>
      <c r="AW237" s="683"/>
      <c r="AX237" s="670"/>
      <c r="AY237" s="671"/>
      <c r="AZ237" s="672"/>
      <c r="BA237" s="673"/>
      <c r="BB237" s="673"/>
      <c r="BC237" s="673"/>
      <c r="BD237" s="674"/>
      <c r="BE237" s="173"/>
      <c r="BF237" s="675"/>
      <c r="BG237" s="676"/>
      <c r="BH237" s="677"/>
      <c r="BI237" s="676"/>
      <c r="BJ237" s="677"/>
      <c r="BK237" s="678"/>
      <c r="BL237" s="679"/>
      <c r="BM237" s="680"/>
      <c r="BN237" s="680"/>
      <c r="BO237" s="681"/>
      <c r="BP237" s="682"/>
      <c r="BQ237" s="683"/>
      <c r="BR237" s="670"/>
      <c r="BS237" s="683"/>
      <c r="BT237" s="170" t="s">
        <v>171</v>
      </c>
      <c r="BU237" s="670"/>
      <c r="BV237" s="683"/>
      <c r="BW237" s="670"/>
      <c r="BX237" s="671"/>
      <c r="BY237" s="40"/>
      <c r="BZ237" s="42" t="str">
        <f t="shared" si="35"/>
        <v>-</v>
      </c>
      <c r="CA237" s="42" t="str">
        <f t="shared" si="33"/>
        <v>-</v>
      </c>
      <c r="CB237" s="42" t="str">
        <f t="shared" si="34"/>
        <v>-</v>
      </c>
    </row>
    <row r="238" spans="1:80" s="43" customFormat="1" ht="24" customHeight="1" thickBot="1">
      <c r="A238" s="176"/>
      <c r="B238" s="656"/>
      <c r="C238" s="657"/>
      <c r="D238" s="657"/>
      <c r="E238" s="657"/>
      <c r="F238" s="658"/>
      <c r="G238" s="171"/>
      <c r="H238" s="659"/>
      <c r="I238" s="660"/>
      <c r="J238" s="661"/>
      <c r="K238" s="660"/>
      <c r="L238" s="661"/>
      <c r="M238" s="662"/>
      <c r="N238" s="649"/>
      <c r="O238" s="650"/>
      <c r="P238" s="650"/>
      <c r="Q238" s="651"/>
      <c r="R238" s="652"/>
      <c r="S238" s="653"/>
      <c r="T238" s="654"/>
      <c r="U238" s="653"/>
      <c r="V238" s="226" t="s">
        <v>171</v>
      </c>
      <c r="W238" s="654"/>
      <c r="X238" s="653"/>
      <c r="Y238" s="654"/>
      <c r="Z238" s="655"/>
      <c r="AA238" s="656"/>
      <c r="AB238" s="657"/>
      <c r="AC238" s="657"/>
      <c r="AD238" s="657"/>
      <c r="AE238" s="658"/>
      <c r="AF238" s="171"/>
      <c r="AG238" s="659"/>
      <c r="AH238" s="660"/>
      <c r="AI238" s="661"/>
      <c r="AJ238" s="660"/>
      <c r="AK238" s="661"/>
      <c r="AL238" s="662"/>
      <c r="AM238" s="649"/>
      <c r="AN238" s="650"/>
      <c r="AO238" s="650"/>
      <c r="AP238" s="651"/>
      <c r="AQ238" s="652"/>
      <c r="AR238" s="653"/>
      <c r="AS238" s="654"/>
      <c r="AT238" s="653"/>
      <c r="AU238" s="172" t="s">
        <v>171</v>
      </c>
      <c r="AV238" s="654"/>
      <c r="AW238" s="653"/>
      <c r="AX238" s="654"/>
      <c r="AY238" s="655"/>
      <c r="AZ238" s="656"/>
      <c r="BA238" s="657"/>
      <c r="BB238" s="657"/>
      <c r="BC238" s="657"/>
      <c r="BD238" s="658"/>
      <c r="BE238" s="171"/>
      <c r="BF238" s="659"/>
      <c r="BG238" s="660"/>
      <c r="BH238" s="661"/>
      <c r="BI238" s="660"/>
      <c r="BJ238" s="661"/>
      <c r="BK238" s="662"/>
      <c r="BL238" s="649"/>
      <c r="BM238" s="650"/>
      <c r="BN238" s="650"/>
      <c r="BO238" s="651"/>
      <c r="BP238" s="652"/>
      <c r="BQ238" s="653"/>
      <c r="BR238" s="654"/>
      <c r="BS238" s="653"/>
      <c r="BT238" s="172" t="s">
        <v>171</v>
      </c>
      <c r="BU238" s="654"/>
      <c r="BV238" s="653"/>
      <c r="BW238" s="654"/>
      <c r="BX238" s="655"/>
      <c r="BY238" s="40"/>
      <c r="BZ238" s="42" t="str">
        <f t="shared" si="35"/>
        <v>-</v>
      </c>
      <c r="CA238" s="42" t="str">
        <f t="shared" si="33"/>
        <v>-</v>
      </c>
      <c r="CB238" s="42" t="str">
        <f t="shared" si="34"/>
        <v>-</v>
      </c>
    </row>
    <row r="239" spans="1:80" s="43" customFormat="1" ht="24" customHeight="1" thickBot="1">
      <c r="A239" s="176"/>
      <c r="B239" s="656"/>
      <c r="C239" s="657"/>
      <c r="D239" s="657"/>
      <c r="E239" s="657"/>
      <c r="F239" s="658"/>
      <c r="G239" s="171"/>
      <c r="H239" s="659"/>
      <c r="I239" s="660"/>
      <c r="J239" s="661"/>
      <c r="K239" s="660"/>
      <c r="L239" s="661"/>
      <c r="M239" s="662"/>
      <c r="N239" s="649"/>
      <c r="O239" s="650"/>
      <c r="P239" s="650"/>
      <c r="Q239" s="651"/>
      <c r="R239" s="652"/>
      <c r="S239" s="653"/>
      <c r="T239" s="654"/>
      <c r="U239" s="653"/>
      <c r="V239" s="226" t="s">
        <v>171</v>
      </c>
      <c r="W239" s="654"/>
      <c r="X239" s="653"/>
      <c r="Y239" s="654"/>
      <c r="Z239" s="655"/>
      <c r="AA239" s="656"/>
      <c r="AB239" s="657"/>
      <c r="AC239" s="657"/>
      <c r="AD239" s="657"/>
      <c r="AE239" s="658"/>
      <c r="AF239" s="171"/>
      <c r="AG239" s="659"/>
      <c r="AH239" s="660"/>
      <c r="AI239" s="661"/>
      <c r="AJ239" s="660"/>
      <c r="AK239" s="661"/>
      <c r="AL239" s="662"/>
      <c r="AM239" s="649"/>
      <c r="AN239" s="650"/>
      <c r="AO239" s="650"/>
      <c r="AP239" s="651"/>
      <c r="AQ239" s="652"/>
      <c r="AR239" s="653"/>
      <c r="AS239" s="654"/>
      <c r="AT239" s="653"/>
      <c r="AU239" s="172" t="s">
        <v>171</v>
      </c>
      <c r="AV239" s="654"/>
      <c r="AW239" s="653"/>
      <c r="AX239" s="654"/>
      <c r="AY239" s="655"/>
      <c r="AZ239" s="656"/>
      <c r="BA239" s="657"/>
      <c r="BB239" s="657"/>
      <c r="BC239" s="657"/>
      <c r="BD239" s="658"/>
      <c r="BE239" s="171"/>
      <c r="BF239" s="659"/>
      <c r="BG239" s="660"/>
      <c r="BH239" s="661"/>
      <c r="BI239" s="660"/>
      <c r="BJ239" s="661"/>
      <c r="BK239" s="662"/>
      <c r="BL239" s="649"/>
      <c r="BM239" s="650"/>
      <c r="BN239" s="650"/>
      <c r="BO239" s="651"/>
      <c r="BP239" s="652"/>
      <c r="BQ239" s="653"/>
      <c r="BR239" s="654"/>
      <c r="BS239" s="653"/>
      <c r="BT239" s="172" t="s">
        <v>171</v>
      </c>
      <c r="BU239" s="654"/>
      <c r="BV239" s="653"/>
      <c r="BW239" s="654"/>
      <c r="BX239" s="655"/>
      <c r="BY239" s="40"/>
      <c r="BZ239" s="42" t="str">
        <f t="shared" si="35"/>
        <v>-</v>
      </c>
      <c r="CA239" s="42" t="str">
        <f t="shared" si="33"/>
        <v>-</v>
      </c>
      <c r="CB239" s="42" t="str">
        <f t="shared" si="34"/>
        <v>-</v>
      </c>
    </row>
    <row r="240" spans="1:80" s="43" customFormat="1" ht="24" customHeight="1" thickBot="1">
      <c r="A240" s="176"/>
      <c r="B240" s="663"/>
      <c r="C240" s="664"/>
      <c r="D240" s="664"/>
      <c r="E240" s="664"/>
      <c r="F240" s="665"/>
      <c r="G240" s="174"/>
      <c r="H240" s="666"/>
      <c r="I240" s="667"/>
      <c r="J240" s="668"/>
      <c r="K240" s="667"/>
      <c r="L240" s="668"/>
      <c r="M240" s="669"/>
      <c r="N240" s="710"/>
      <c r="O240" s="711"/>
      <c r="P240" s="711"/>
      <c r="Q240" s="712"/>
      <c r="R240" s="713"/>
      <c r="S240" s="714"/>
      <c r="T240" s="715"/>
      <c r="U240" s="714"/>
      <c r="V240" s="224" t="s">
        <v>171</v>
      </c>
      <c r="W240" s="715"/>
      <c r="X240" s="714"/>
      <c r="Y240" s="715"/>
      <c r="Z240" s="716"/>
      <c r="AA240" s="663"/>
      <c r="AB240" s="664"/>
      <c r="AC240" s="664"/>
      <c r="AD240" s="664"/>
      <c r="AE240" s="665"/>
      <c r="AF240" s="174"/>
      <c r="AG240" s="666"/>
      <c r="AH240" s="667"/>
      <c r="AI240" s="668"/>
      <c r="AJ240" s="667"/>
      <c r="AK240" s="668"/>
      <c r="AL240" s="669"/>
      <c r="AM240" s="710"/>
      <c r="AN240" s="711"/>
      <c r="AO240" s="711"/>
      <c r="AP240" s="712"/>
      <c r="AQ240" s="713"/>
      <c r="AR240" s="714"/>
      <c r="AS240" s="715"/>
      <c r="AT240" s="714"/>
      <c r="AU240" s="175" t="s">
        <v>171</v>
      </c>
      <c r="AV240" s="715"/>
      <c r="AW240" s="714"/>
      <c r="AX240" s="715"/>
      <c r="AY240" s="716"/>
      <c r="AZ240" s="663"/>
      <c r="BA240" s="664"/>
      <c r="BB240" s="664"/>
      <c r="BC240" s="664"/>
      <c r="BD240" s="665"/>
      <c r="BE240" s="174"/>
      <c r="BF240" s="666"/>
      <c r="BG240" s="667"/>
      <c r="BH240" s="668"/>
      <c r="BI240" s="667"/>
      <c r="BJ240" s="668"/>
      <c r="BK240" s="669"/>
      <c r="BL240" s="710"/>
      <c r="BM240" s="711"/>
      <c r="BN240" s="711"/>
      <c r="BO240" s="712"/>
      <c r="BP240" s="713"/>
      <c r="BQ240" s="714"/>
      <c r="BR240" s="715"/>
      <c r="BS240" s="714"/>
      <c r="BT240" s="175" t="s">
        <v>171</v>
      </c>
      <c r="BU240" s="715"/>
      <c r="BV240" s="714"/>
      <c r="BW240" s="715"/>
      <c r="BX240" s="716"/>
      <c r="BY240" s="40"/>
      <c r="BZ240" s="42" t="str">
        <f t="shared" si="35"/>
        <v>-</v>
      </c>
      <c r="CA240" s="42" t="str">
        <f t="shared" si="33"/>
        <v>-</v>
      </c>
      <c r="CB240" s="42" t="str">
        <f t="shared" si="34"/>
        <v>-</v>
      </c>
    </row>
    <row r="241" spans="1:80" ht="24" customHeight="1" thickBot="1">
      <c r="B241" s="770" t="s">
        <v>332</v>
      </c>
      <c r="C241" s="770"/>
      <c r="D241" s="770"/>
      <c r="E241" s="770"/>
      <c r="F241" s="770"/>
      <c r="G241" s="770"/>
      <c r="H241" s="770"/>
      <c r="I241" s="770"/>
      <c r="J241" s="770"/>
      <c r="K241" s="770"/>
      <c r="L241" s="770"/>
      <c r="M241" s="770"/>
      <c r="N241" s="770"/>
      <c r="O241" s="770"/>
      <c r="P241" s="770"/>
      <c r="Q241" s="770"/>
      <c r="R241" s="770"/>
      <c r="S241" s="770"/>
      <c r="T241" s="770"/>
      <c r="U241" s="770"/>
      <c r="V241" s="770"/>
      <c r="W241" s="770"/>
      <c r="X241" s="770"/>
      <c r="Y241" s="770"/>
      <c r="Z241" s="770"/>
      <c r="AA241" s="770"/>
      <c r="AB241" s="770"/>
      <c r="AC241" s="770"/>
      <c r="AD241" s="770"/>
      <c r="AE241" s="770"/>
      <c r="AF241" s="770"/>
      <c r="AG241" s="770"/>
      <c r="AH241" s="770"/>
      <c r="AI241" s="770"/>
      <c r="AJ241" s="770"/>
      <c r="AK241" s="770"/>
      <c r="AL241" s="770"/>
      <c r="AM241" s="770"/>
      <c r="AN241" s="770"/>
      <c r="AO241" s="770"/>
      <c r="AP241" s="770"/>
      <c r="AQ241" s="770"/>
      <c r="AR241" s="770"/>
      <c r="AS241" s="770"/>
      <c r="AT241" s="770"/>
      <c r="AU241" s="770"/>
      <c r="AV241" s="770"/>
      <c r="AW241" s="770"/>
      <c r="AX241" s="770"/>
      <c r="AY241" s="770"/>
      <c r="AZ241" s="770"/>
      <c r="BA241" s="770"/>
      <c r="BB241" s="770"/>
      <c r="BC241" s="770"/>
      <c r="BD241" s="770"/>
      <c r="BE241" s="770"/>
      <c r="BF241" s="770"/>
      <c r="BG241" s="770"/>
      <c r="BH241" s="770"/>
      <c r="BI241" s="770"/>
      <c r="BJ241" s="770"/>
      <c r="BK241" s="770"/>
      <c r="BL241" s="770"/>
      <c r="BM241" s="770"/>
      <c r="BN241" s="770"/>
      <c r="BO241" s="771"/>
      <c r="BP241" s="771"/>
      <c r="BQ241" s="771"/>
      <c r="BR241" s="771"/>
      <c r="BS241" s="771"/>
      <c r="BT241" s="771"/>
      <c r="BU241" s="771"/>
      <c r="BV241" s="771"/>
      <c r="BW241" s="771"/>
      <c r="BX241" s="771"/>
      <c r="BZ241" s="32"/>
      <c r="CA241" s="32"/>
      <c r="CB241" s="32"/>
    </row>
    <row r="242" spans="1:80" ht="24" customHeight="1" thickBot="1">
      <c r="B242" s="763" t="s">
        <v>42</v>
      </c>
      <c r="C242" s="764"/>
      <c r="D242" s="764"/>
      <c r="E242" s="764"/>
      <c r="F242" s="764"/>
      <c r="G242" s="764"/>
      <c r="H242" s="764"/>
      <c r="I242" s="764"/>
      <c r="J242" s="764"/>
      <c r="K242" s="764"/>
      <c r="L242" s="765">
        <f>$L$2</f>
        <v>0</v>
      </c>
      <c r="M242" s="766"/>
      <c r="N242" s="766"/>
      <c r="O242" s="766"/>
      <c r="P242" s="766"/>
      <c r="Q242" s="766"/>
      <c r="R242" s="766"/>
      <c r="S242" s="766"/>
      <c r="T242" s="766"/>
      <c r="U242" s="766"/>
      <c r="V242" s="155"/>
      <c r="W242" s="156"/>
      <c r="X242" s="156"/>
      <c r="Y242" s="767" t="s">
        <v>163</v>
      </c>
      <c r="Z242" s="759"/>
      <c r="AA242" s="759"/>
      <c r="AB242" s="759"/>
      <c r="AC242" s="759"/>
      <c r="AD242" s="759"/>
      <c r="AE242" s="759"/>
      <c r="AF242" s="759"/>
      <c r="AG242" s="760"/>
      <c r="AH242" s="755">
        <f>$AH$2</f>
        <v>0</v>
      </c>
      <c r="AI242" s="756"/>
      <c r="AJ242" s="756"/>
      <c r="AK242" s="756"/>
      <c r="AL242" s="756"/>
      <c r="AM242" s="756"/>
      <c r="AN242" s="756"/>
      <c r="AO242" s="756"/>
      <c r="AP242" s="757"/>
      <c r="AQ242" s="768" t="s">
        <v>164</v>
      </c>
      <c r="AR242" s="759"/>
      <c r="AS242" s="759"/>
      <c r="AT242" s="759"/>
      <c r="AU242" s="759"/>
      <c r="AV242" s="759"/>
      <c r="AW242" s="759"/>
      <c r="AX242" s="759"/>
      <c r="AY242" s="760"/>
      <c r="AZ242" s="758">
        <f>$AZ$2</f>
        <v>0</v>
      </c>
      <c r="BA242" s="759"/>
      <c r="BB242" s="759"/>
      <c r="BC242" s="759"/>
      <c r="BD242" s="759"/>
      <c r="BE242" s="759"/>
      <c r="BF242" s="759"/>
      <c r="BG242" s="759"/>
      <c r="BH242" s="760"/>
      <c r="BI242" s="769"/>
      <c r="BJ242" s="762"/>
      <c r="BK242" s="762"/>
      <c r="BL242" s="762"/>
      <c r="BM242" s="762"/>
      <c r="BN242" s="762"/>
      <c r="BO242" s="762"/>
      <c r="BP242" s="762"/>
      <c r="BQ242" s="761"/>
      <c r="BR242" s="762"/>
      <c r="BS242" s="762"/>
      <c r="BT242" s="762"/>
      <c r="BU242" s="762"/>
      <c r="BV242" s="762"/>
      <c r="BW242" s="762"/>
      <c r="BX242" s="762"/>
      <c r="BZ242" s="32" t="e">
        <f>COUNTIF(#REF!,"〇")</f>
        <v>#REF!</v>
      </c>
      <c r="CA242" s="32"/>
      <c r="CB242" s="32"/>
    </row>
    <row r="243" spans="1:80" ht="24" customHeight="1" thickBot="1">
      <c r="B243" s="223"/>
      <c r="C243" s="746" t="s">
        <v>181</v>
      </c>
      <c r="D243" s="746"/>
      <c r="E243" s="746"/>
      <c r="F243" s="746"/>
      <c r="G243" s="746"/>
      <c r="H243" s="746"/>
      <c r="I243" s="746"/>
      <c r="J243" s="746"/>
      <c r="K243" s="746"/>
      <c r="L243" s="746"/>
      <c r="M243" s="746"/>
      <c r="N243" s="746"/>
      <c r="O243" s="746"/>
      <c r="P243" s="746"/>
      <c r="Q243" s="746"/>
      <c r="R243" s="746"/>
      <c r="S243" s="746"/>
      <c r="T243" s="746"/>
      <c r="U243" s="746"/>
      <c r="V243" s="746"/>
      <c r="W243" s="746"/>
      <c r="X243" s="746"/>
      <c r="Y243" s="157"/>
      <c r="Z243" s="157"/>
      <c r="AA243" s="158" t="s">
        <v>315</v>
      </c>
      <c r="AB243" s="157"/>
      <c r="AC243" s="157"/>
      <c r="AD243" s="157"/>
      <c r="AE243" s="157"/>
      <c r="AF243" s="157"/>
      <c r="AG243" s="157"/>
      <c r="AH243" s="157"/>
      <c r="AI243" s="157"/>
      <c r="AJ243" s="157"/>
      <c r="AK243" s="157"/>
      <c r="AL243" s="157"/>
      <c r="AM243" s="157"/>
      <c r="AN243" s="159"/>
      <c r="AO243" s="159"/>
      <c r="AP243" s="157"/>
      <c r="AQ243" s="157"/>
      <c r="AR243" s="157"/>
      <c r="AS243" s="157"/>
      <c r="AT243" s="157"/>
      <c r="AU243" s="157"/>
      <c r="AV243" s="157"/>
      <c r="AW243" s="157"/>
      <c r="AX243" s="157"/>
      <c r="AY243" s="157"/>
      <c r="AZ243" s="160"/>
      <c r="BA243" s="160"/>
      <c r="BB243" s="160"/>
      <c r="BC243" s="160"/>
      <c r="BD243" s="160"/>
      <c r="BE243" s="160"/>
      <c r="BF243" s="160"/>
      <c r="BG243" s="160"/>
      <c r="BH243" s="160"/>
      <c r="BI243" s="160"/>
      <c r="BJ243" s="160"/>
      <c r="BK243" s="160"/>
      <c r="BL243" s="160"/>
      <c r="BM243" s="161"/>
      <c r="BN243" s="161"/>
      <c r="BO243" s="161"/>
      <c r="BP243" s="161"/>
      <c r="BQ243" s="161"/>
      <c r="BR243" s="161"/>
      <c r="BS243" s="161"/>
      <c r="BT243" s="161"/>
      <c r="BU243" s="161"/>
      <c r="BV243" s="161"/>
      <c r="BW243" s="161"/>
      <c r="BX243" s="161"/>
      <c r="BZ243" s="32"/>
      <c r="CA243" s="32"/>
      <c r="CB243" s="32"/>
    </row>
    <row r="244" spans="1:80" ht="24" customHeight="1">
      <c r="B244" s="747">
        <v>13</v>
      </c>
      <c r="C244" s="748"/>
      <c r="D244" s="749" t="s">
        <v>136</v>
      </c>
      <c r="E244" s="750"/>
      <c r="F244" s="750"/>
      <c r="G244" s="750"/>
      <c r="H244" s="750"/>
      <c r="I244" s="750"/>
      <c r="J244" s="751"/>
      <c r="K244" s="752"/>
      <c r="L244" s="753"/>
      <c r="M244" s="753"/>
      <c r="N244" s="753"/>
      <c r="O244" s="753"/>
      <c r="P244" s="753"/>
      <c r="Q244" s="753"/>
      <c r="R244" s="753"/>
      <c r="S244" s="753"/>
      <c r="T244" s="753"/>
      <c r="U244" s="753"/>
      <c r="V244" s="753"/>
      <c r="W244" s="753"/>
      <c r="X244" s="753"/>
      <c r="Y244" s="753"/>
      <c r="Z244" s="754"/>
      <c r="AA244" s="162"/>
      <c r="AB244" s="162"/>
      <c r="AC244" s="162"/>
      <c r="AD244" s="162"/>
      <c r="AE244" s="162"/>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c r="AZ244" s="162"/>
      <c r="BA244" s="162"/>
      <c r="BB244" s="162"/>
      <c r="BC244" s="162"/>
      <c r="BD244" s="162"/>
      <c r="BE244" s="162"/>
      <c r="BF244" s="162"/>
      <c r="BG244" s="162"/>
      <c r="BH244" s="162"/>
      <c r="BI244" s="162"/>
      <c r="BJ244" s="162"/>
      <c r="BK244" s="162"/>
      <c r="BL244" s="162"/>
      <c r="BM244" s="162"/>
      <c r="BN244" s="162"/>
      <c r="BO244" s="162"/>
      <c r="BP244" s="162"/>
      <c r="BQ244" s="162"/>
      <c r="BR244" s="162"/>
      <c r="BS244" s="162"/>
      <c r="BT244" s="162"/>
      <c r="BU244" s="162"/>
      <c r="BV244" s="162"/>
      <c r="BW244" s="162"/>
      <c r="BX244" s="162"/>
      <c r="BY244" s="34"/>
      <c r="BZ244" s="35"/>
      <c r="CA244" s="32"/>
      <c r="CB244" s="32"/>
    </row>
    <row r="245" spans="1:80" ht="24" customHeight="1">
      <c r="B245" s="686"/>
      <c r="C245" s="685"/>
      <c r="D245" s="728" t="s">
        <v>137</v>
      </c>
      <c r="E245" s="729"/>
      <c r="F245" s="729"/>
      <c r="G245" s="729"/>
      <c r="H245" s="729"/>
      <c r="I245" s="729"/>
      <c r="J245" s="730"/>
      <c r="K245" s="731"/>
      <c r="L245" s="732"/>
      <c r="M245" s="732"/>
      <c r="N245" s="732"/>
      <c r="O245" s="732"/>
      <c r="P245" s="732"/>
      <c r="Q245" s="732"/>
      <c r="R245" s="732"/>
      <c r="S245" s="732"/>
      <c r="T245" s="732"/>
      <c r="U245" s="732"/>
      <c r="V245" s="732"/>
      <c r="W245" s="732"/>
      <c r="X245" s="732"/>
      <c r="Y245" s="732"/>
      <c r="Z245" s="733"/>
      <c r="AA245" s="162"/>
      <c r="AB245" s="162"/>
      <c r="AC245" s="162"/>
      <c r="AD245" s="162"/>
      <c r="AE245" s="162"/>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34"/>
      <c r="CA245" s="37"/>
      <c r="CB245" s="32"/>
    </row>
    <row r="246" spans="1:80" ht="24" customHeight="1">
      <c r="B246" s="686"/>
      <c r="C246" s="685"/>
      <c r="D246" s="728" t="s">
        <v>138</v>
      </c>
      <c r="E246" s="729"/>
      <c r="F246" s="729"/>
      <c r="G246" s="729"/>
      <c r="H246" s="729"/>
      <c r="I246" s="729"/>
      <c r="J246" s="730"/>
      <c r="K246" s="734"/>
      <c r="L246" s="735"/>
      <c r="M246" s="735"/>
      <c r="N246" s="735"/>
      <c r="O246" s="735"/>
      <c r="P246" s="735"/>
      <c r="Q246" s="735"/>
      <c r="R246" s="735"/>
      <c r="S246" s="735"/>
      <c r="T246" s="735"/>
      <c r="U246" s="735"/>
      <c r="V246" s="735"/>
      <c r="W246" s="735"/>
      <c r="X246" s="735"/>
      <c r="Y246" s="735"/>
      <c r="Z246" s="736"/>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c r="AV246" s="164"/>
      <c r="AW246" s="164"/>
      <c r="AX246" s="164"/>
      <c r="AY246" s="164"/>
      <c r="AZ246" s="164"/>
      <c r="BA246" s="164"/>
      <c r="BB246" s="164"/>
      <c r="BC246" s="164"/>
      <c r="BD246" s="164"/>
      <c r="BE246" s="164"/>
      <c r="BF246" s="164"/>
      <c r="BG246" s="164"/>
      <c r="BH246" s="164"/>
      <c r="BI246" s="164"/>
      <c r="BJ246" s="164"/>
      <c r="BK246" s="164"/>
      <c r="BL246" s="164"/>
      <c r="BM246" s="164"/>
      <c r="BN246" s="164"/>
      <c r="BO246" s="164"/>
      <c r="BP246" s="164"/>
      <c r="BQ246" s="164"/>
      <c r="BR246" s="164"/>
      <c r="BS246" s="164"/>
      <c r="BT246" s="164"/>
      <c r="BU246" s="164"/>
      <c r="BV246" s="164"/>
      <c r="BW246" s="164"/>
      <c r="BX246" s="164"/>
      <c r="BY246" s="34"/>
      <c r="BZ246" s="37"/>
      <c r="CA246" s="37"/>
      <c r="CB246" s="32"/>
    </row>
    <row r="247" spans="1:80" ht="24" customHeight="1">
      <c r="B247" s="686"/>
      <c r="C247" s="685"/>
      <c r="D247" s="728" t="s">
        <v>143</v>
      </c>
      <c r="E247" s="729"/>
      <c r="F247" s="729"/>
      <c r="G247" s="729"/>
      <c r="H247" s="729"/>
      <c r="I247" s="729"/>
      <c r="J247" s="730"/>
      <c r="K247" s="737">
        <f>$K$7</f>
        <v>5000</v>
      </c>
      <c r="L247" s="738"/>
      <c r="M247" s="738"/>
      <c r="N247" s="738"/>
      <c r="O247" s="738"/>
      <c r="P247" s="738"/>
      <c r="Q247" s="738"/>
      <c r="R247" s="738"/>
      <c r="S247" s="738"/>
      <c r="T247" s="738"/>
      <c r="U247" s="738"/>
      <c r="V247" s="738"/>
      <c r="W247" s="738"/>
      <c r="X247" s="738"/>
      <c r="Y247" s="738"/>
      <c r="Z247" s="739"/>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5"/>
      <c r="BA247" s="165"/>
      <c r="BB247" s="165"/>
      <c r="BC247" s="165"/>
      <c r="BD247" s="165"/>
      <c r="BE247" s="165"/>
      <c r="BF247" s="165"/>
      <c r="BG247" s="165"/>
      <c r="BH247" s="165"/>
      <c r="BI247" s="165"/>
      <c r="BJ247" s="165"/>
      <c r="BK247" s="165"/>
      <c r="BL247" s="165"/>
      <c r="BM247" s="165"/>
      <c r="BN247" s="165"/>
      <c r="BO247" s="165"/>
      <c r="BP247" s="165"/>
      <c r="BQ247" s="165"/>
      <c r="BR247" s="165"/>
      <c r="BS247" s="165"/>
      <c r="BT247" s="165"/>
      <c r="BU247" s="165"/>
      <c r="BV247" s="165"/>
      <c r="BW247" s="165"/>
      <c r="BX247" s="165"/>
      <c r="BY247" s="34"/>
      <c r="BZ247" s="37"/>
      <c r="CA247" s="37"/>
      <c r="CB247" s="32"/>
    </row>
    <row r="248" spans="1:80" ht="24" customHeight="1">
      <c r="B248" s="686"/>
      <c r="C248" s="685"/>
      <c r="D248" s="728" t="s">
        <v>139</v>
      </c>
      <c r="E248" s="729"/>
      <c r="F248" s="729"/>
      <c r="G248" s="729"/>
      <c r="H248" s="729"/>
      <c r="I248" s="729"/>
      <c r="J248" s="730"/>
      <c r="K248" s="740"/>
      <c r="L248" s="741"/>
      <c r="M248" s="741"/>
      <c r="N248" s="741"/>
      <c r="O248" s="741"/>
      <c r="P248" s="741"/>
      <c r="Q248" s="741"/>
      <c r="R248" s="741"/>
      <c r="S248" s="741"/>
      <c r="T248" s="741"/>
      <c r="U248" s="741"/>
      <c r="V248" s="741"/>
      <c r="W248" s="741"/>
      <c r="X248" s="741"/>
      <c r="Y248" s="741"/>
      <c r="Z248" s="742"/>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4"/>
      <c r="AY248" s="164"/>
      <c r="AZ248" s="164"/>
      <c r="BA248" s="164"/>
      <c r="BB248" s="164"/>
      <c r="BC248" s="164"/>
      <c r="BD248" s="164"/>
      <c r="BE248" s="164"/>
      <c r="BF248" s="164"/>
      <c r="BG248" s="164"/>
      <c r="BH248" s="164"/>
      <c r="BI248" s="164"/>
      <c r="BJ248" s="164"/>
      <c r="BK248" s="164"/>
      <c r="BL248" s="164"/>
      <c r="BM248" s="164"/>
      <c r="BN248" s="164"/>
      <c r="BO248" s="164"/>
      <c r="BP248" s="164"/>
      <c r="BQ248" s="164"/>
      <c r="BR248" s="164"/>
      <c r="BS248" s="164"/>
      <c r="BT248" s="164"/>
      <c r="BU248" s="164"/>
      <c r="BV248" s="164"/>
      <c r="BW248" s="164"/>
      <c r="BX248" s="164"/>
      <c r="BY248" s="34"/>
      <c r="BZ248" s="37"/>
      <c r="CA248" s="37"/>
      <c r="CB248" s="32"/>
    </row>
    <row r="249" spans="1:80" ht="24" customHeight="1">
      <c r="B249" s="686"/>
      <c r="C249" s="685"/>
      <c r="D249" s="728" t="s">
        <v>142</v>
      </c>
      <c r="E249" s="729"/>
      <c r="F249" s="729"/>
      <c r="G249" s="729"/>
      <c r="H249" s="729"/>
      <c r="I249" s="729"/>
      <c r="J249" s="730"/>
      <c r="K249" s="743" t="str">
        <f>IF(K248="","",IF(ROUND(K248,0)=0,"1",ROUND(K248,0)))</f>
        <v/>
      </c>
      <c r="L249" s="744"/>
      <c r="M249" s="744"/>
      <c r="N249" s="744"/>
      <c r="O249" s="744"/>
      <c r="P249" s="744"/>
      <c r="Q249" s="744"/>
      <c r="R249" s="744"/>
      <c r="S249" s="744"/>
      <c r="T249" s="744"/>
      <c r="U249" s="744"/>
      <c r="V249" s="744"/>
      <c r="W249" s="744"/>
      <c r="X249" s="744"/>
      <c r="Y249" s="744"/>
      <c r="Z249" s="745"/>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34"/>
      <c r="BZ249" s="37"/>
      <c r="CA249" s="37"/>
      <c r="CB249" s="32"/>
    </row>
    <row r="250" spans="1:80" ht="24" customHeight="1" thickBot="1">
      <c r="B250" s="686"/>
      <c r="C250" s="685"/>
      <c r="D250" s="728" t="s">
        <v>144</v>
      </c>
      <c r="E250" s="729"/>
      <c r="F250" s="729"/>
      <c r="G250" s="729"/>
      <c r="H250" s="729"/>
      <c r="I250" s="729"/>
      <c r="J250" s="730"/>
      <c r="K250" s="717">
        <f>BZ251</f>
        <v>0</v>
      </c>
      <c r="L250" s="718"/>
      <c r="M250" s="718"/>
      <c r="N250" s="718"/>
      <c r="O250" s="718"/>
      <c r="P250" s="718"/>
      <c r="Q250" s="718"/>
      <c r="R250" s="718"/>
      <c r="S250" s="718"/>
      <c r="T250" s="718"/>
      <c r="U250" s="718"/>
      <c r="V250" s="718"/>
      <c r="W250" s="718"/>
      <c r="X250" s="718"/>
      <c r="Y250" s="718"/>
      <c r="Z250" s="719"/>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c r="BI250" s="167"/>
      <c r="BJ250" s="167"/>
      <c r="BK250" s="167"/>
      <c r="BL250" s="167"/>
      <c r="BM250" s="167"/>
      <c r="BN250" s="167"/>
      <c r="BO250" s="167"/>
      <c r="BP250" s="167"/>
      <c r="BQ250" s="167"/>
      <c r="BR250" s="167"/>
      <c r="BS250" s="167"/>
      <c r="BT250" s="167"/>
      <c r="BU250" s="167"/>
      <c r="BV250" s="167"/>
      <c r="BW250" s="167"/>
      <c r="BX250" s="167"/>
      <c r="BY250" s="34"/>
      <c r="BZ250" s="37"/>
      <c r="CA250" s="37"/>
      <c r="CB250" s="32"/>
    </row>
    <row r="251" spans="1:80" ht="24" customHeight="1" thickBot="1">
      <c r="B251" s="690" t="s">
        <v>165</v>
      </c>
      <c r="C251" s="691"/>
      <c r="D251" s="691"/>
      <c r="E251" s="691"/>
      <c r="F251" s="692"/>
      <c r="G251" s="168" t="s">
        <v>313</v>
      </c>
      <c r="H251" s="720" t="s">
        <v>166</v>
      </c>
      <c r="I251" s="721"/>
      <c r="J251" s="721"/>
      <c r="K251" s="721"/>
      <c r="L251" s="721"/>
      <c r="M251" s="721"/>
      <c r="N251" s="693" t="s">
        <v>167</v>
      </c>
      <c r="O251" s="694"/>
      <c r="P251" s="694"/>
      <c r="Q251" s="695"/>
      <c r="R251" s="722" t="s">
        <v>168</v>
      </c>
      <c r="S251" s="723"/>
      <c r="T251" s="723"/>
      <c r="U251" s="723"/>
      <c r="V251" s="723"/>
      <c r="W251" s="723"/>
      <c r="X251" s="723"/>
      <c r="Y251" s="723"/>
      <c r="Z251" s="724"/>
      <c r="AA251" s="690" t="s">
        <v>165</v>
      </c>
      <c r="AB251" s="691"/>
      <c r="AC251" s="691"/>
      <c r="AD251" s="691"/>
      <c r="AE251" s="692"/>
      <c r="AF251" s="168" t="s">
        <v>313</v>
      </c>
      <c r="AG251" s="720" t="s">
        <v>166</v>
      </c>
      <c r="AH251" s="721"/>
      <c r="AI251" s="721"/>
      <c r="AJ251" s="721"/>
      <c r="AK251" s="721"/>
      <c r="AL251" s="721"/>
      <c r="AM251" s="693" t="s">
        <v>167</v>
      </c>
      <c r="AN251" s="694"/>
      <c r="AO251" s="694"/>
      <c r="AP251" s="695"/>
      <c r="AQ251" s="722" t="s">
        <v>168</v>
      </c>
      <c r="AR251" s="723"/>
      <c r="AS251" s="723"/>
      <c r="AT251" s="723"/>
      <c r="AU251" s="723"/>
      <c r="AV251" s="723"/>
      <c r="AW251" s="723"/>
      <c r="AX251" s="723"/>
      <c r="AY251" s="724"/>
      <c r="AZ251" s="690" t="s">
        <v>165</v>
      </c>
      <c r="BA251" s="691"/>
      <c r="BB251" s="691"/>
      <c r="BC251" s="691"/>
      <c r="BD251" s="692"/>
      <c r="BE251" s="168" t="s">
        <v>313</v>
      </c>
      <c r="BF251" s="720" t="s">
        <v>166</v>
      </c>
      <c r="BG251" s="721"/>
      <c r="BH251" s="721"/>
      <c r="BI251" s="721"/>
      <c r="BJ251" s="721"/>
      <c r="BK251" s="721"/>
      <c r="BL251" s="693" t="s">
        <v>167</v>
      </c>
      <c r="BM251" s="694"/>
      <c r="BN251" s="694"/>
      <c r="BO251" s="695"/>
      <c r="BP251" s="722" t="s">
        <v>168</v>
      </c>
      <c r="BQ251" s="723"/>
      <c r="BR251" s="723"/>
      <c r="BS251" s="723"/>
      <c r="BT251" s="723"/>
      <c r="BU251" s="723"/>
      <c r="BV251" s="723"/>
      <c r="BW251" s="723"/>
      <c r="BX251" s="724"/>
      <c r="BY251" s="34"/>
      <c r="BZ251" s="32">
        <f>COUNTIF(BZ252:CB262,"〇")</f>
        <v>0</v>
      </c>
      <c r="CA251" s="32"/>
      <c r="CB251" s="32"/>
    </row>
    <row r="252" spans="1:80" ht="24" customHeight="1" thickTop="1" thickBot="1">
      <c r="B252" s="696" t="s">
        <v>169</v>
      </c>
      <c r="C252" s="697"/>
      <c r="D252" s="697"/>
      <c r="E252" s="697"/>
      <c r="F252" s="698"/>
      <c r="G252" s="169" t="s">
        <v>314</v>
      </c>
      <c r="H252" s="699">
        <v>5</v>
      </c>
      <c r="I252" s="700"/>
      <c r="J252" s="701">
        <v>0</v>
      </c>
      <c r="K252" s="700"/>
      <c r="L252" s="701">
        <v>0</v>
      </c>
      <c r="M252" s="702"/>
      <c r="N252" s="703" t="s">
        <v>170</v>
      </c>
      <c r="O252" s="704"/>
      <c r="P252" s="704"/>
      <c r="Q252" s="705"/>
      <c r="R252" s="706"/>
      <c r="S252" s="707"/>
      <c r="T252" s="708">
        <v>1</v>
      </c>
      <c r="U252" s="707"/>
      <c r="V252" s="222" t="s">
        <v>171</v>
      </c>
      <c r="W252" s="708">
        <v>2</v>
      </c>
      <c r="X252" s="707"/>
      <c r="Y252" s="708">
        <v>3</v>
      </c>
      <c r="Z252" s="709"/>
      <c r="AA252" s="656"/>
      <c r="AB252" s="657"/>
      <c r="AC252" s="657"/>
      <c r="AD252" s="657"/>
      <c r="AE252" s="658"/>
      <c r="AF252" s="171"/>
      <c r="AG252" s="659"/>
      <c r="AH252" s="660"/>
      <c r="AI252" s="661"/>
      <c r="AJ252" s="660"/>
      <c r="AK252" s="661"/>
      <c r="AL252" s="662"/>
      <c r="AM252" s="649"/>
      <c r="AN252" s="650"/>
      <c r="AO252" s="650"/>
      <c r="AP252" s="651"/>
      <c r="AQ252" s="652"/>
      <c r="AR252" s="653"/>
      <c r="AS252" s="654"/>
      <c r="AT252" s="653"/>
      <c r="AU252" s="172" t="s">
        <v>171</v>
      </c>
      <c r="AV252" s="654"/>
      <c r="AW252" s="653"/>
      <c r="AX252" s="654"/>
      <c r="AY252" s="655"/>
      <c r="AZ252" s="656"/>
      <c r="BA252" s="657"/>
      <c r="BB252" s="657"/>
      <c r="BC252" s="657"/>
      <c r="BD252" s="658"/>
      <c r="BE252" s="171"/>
      <c r="BF252" s="675"/>
      <c r="BG252" s="676"/>
      <c r="BH252" s="677"/>
      <c r="BI252" s="676"/>
      <c r="BJ252" s="677"/>
      <c r="BK252" s="678"/>
      <c r="BL252" s="679"/>
      <c r="BM252" s="680"/>
      <c r="BN252" s="680"/>
      <c r="BO252" s="681"/>
      <c r="BP252" s="682"/>
      <c r="BQ252" s="683"/>
      <c r="BR252" s="670"/>
      <c r="BS252" s="683"/>
      <c r="BT252" s="170" t="s">
        <v>171</v>
      </c>
      <c r="BU252" s="670"/>
      <c r="BV252" s="683"/>
      <c r="BW252" s="670"/>
      <c r="BX252" s="671"/>
      <c r="BY252" s="34"/>
      <c r="BZ252" s="32"/>
      <c r="CA252" s="38" t="str">
        <f>IF(COUNTA(AA252,AX252,AM252)=3,"〇","-")</f>
        <v>-</v>
      </c>
      <c r="CB252" s="38" t="str">
        <f>IF(COUNTA(AZ252,BW252,BL252)=3,"〇","-")</f>
        <v>-</v>
      </c>
    </row>
    <row r="253" spans="1:80" s="43" customFormat="1" ht="24" customHeight="1" thickBot="1">
      <c r="A253" s="176"/>
      <c r="B253" s="656"/>
      <c r="C253" s="657"/>
      <c r="D253" s="657"/>
      <c r="E253" s="657"/>
      <c r="F253" s="658"/>
      <c r="G253" s="171"/>
      <c r="H253" s="659"/>
      <c r="I253" s="660"/>
      <c r="J253" s="661"/>
      <c r="K253" s="660"/>
      <c r="L253" s="661"/>
      <c r="M253" s="662"/>
      <c r="N253" s="649"/>
      <c r="O253" s="650"/>
      <c r="P253" s="650"/>
      <c r="Q253" s="651"/>
      <c r="R253" s="652"/>
      <c r="S253" s="653"/>
      <c r="T253" s="654"/>
      <c r="U253" s="653"/>
      <c r="V253" s="226" t="s">
        <v>171</v>
      </c>
      <c r="W253" s="654"/>
      <c r="X253" s="653"/>
      <c r="Y253" s="654"/>
      <c r="Z253" s="655"/>
      <c r="AA253" s="656"/>
      <c r="AB253" s="657"/>
      <c r="AC253" s="657"/>
      <c r="AD253" s="657"/>
      <c r="AE253" s="658"/>
      <c r="AF253" s="171"/>
      <c r="AG253" s="659"/>
      <c r="AH253" s="660"/>
      <c r="AI253" s="661"/>
      <c r="AJ253" s="660"/>
      <c r="AK253" s="661"/>
      <c r="AL253" s="662"/>
      <c r="AM253" s="649"/>
      <c r="AN253" s="650"/>
      <c r="AO253" s="650"/>
      <c r="AP253" s="651"/>
      <c r="AQ253" s="652"/>
      <c r="AR253" s="653"/>
      <c r="AS253" s="654"/>
      <c r="AT253" s="653"/>
      <c r="AU253" s="172" t="s">
        <v>171</v>
      </c>
      <c r="AV253" s="654"/>
      <c r="AW253" s="653"/>
      <c r="AX253" s="654"/>
      <c r="AY253" s="655"/>
      <c r="AZ253" s="656"/>
      <c r="BA253" s="657"/>
      <c r="BB253" s="657"/>
      <c r="BC253" s="657"/>
      <c r="BD253" s="658"/>
      <c r="BE253" s="171"/>
      <c r="BF253" s="659"/>
      <c r="BG253" s="660"/>
      <c r="BH253" s="661"/>
      <c r="BI253" s="660"/>
      <c r="BJ253" s="661"/>
      <c r="BK253" s="662"/>
      <c r="BL253" s="649"/>
      <c r="BM253" s="650"/>
      <c r="BN253" s="650"/>
      <c r="BO253" s="651"/>
      <c r="BP253" s="652"/>
      <c r="BQ253" s="653"/>
      <c r="BR253" s="654"/>
      <c r="BS253" s="653"/>
      <c r="BT253" s="172" t="s">
        <v>171</v>
      </c>
      <c r="BU253" s="654"/>
      <c r="BV253" s="653"/>
      <c r="BW253" s="654"/>
      <c r="BX253" s="655"/>
      <c r="BY253" s="40"/>
      <c r="BZ253" s="42" t="str">
        <f>IF(COUNTA(B253,Y253,N253)=3,"〇","-")</f>
        <v>-</v>
      </c>
      <c r="CA253" s="42" t="str">
        <f t="shared" ref="CA253:CA262" si="36">IF(COUNTA(AA253,AX253,AM253)=3,"〇","-")</f>
        <v>-</v>
      </c>
      <c r="CB253" s="42" t="str">
        <f t="shared" ref="CB253:CB262" si="37">IF(COUNTA(AZ253,BW253,BL253)=3,"〇","-")</f>
        <v>-</v>
      </c>
    </row>
    <row r="254" spans="1:80" s="43" customFormat="1" ht="24" customHeight="1" thickBot="1">
      <c r="A254" s="176"/>
      <c r="B254" s="656"/>
      <c r="C254" s="657"/>
      <c r="D254" s="657"/>
      <c r="E254" s="657"/>
      <c r="F254" s="658"/>
      <c r="G254" s="171"/>
      <c r="H254" s="659"/>
      <c r="I254" s="660"/>
      <c r="J254" s="661"/>
      <c r="K254" s="660"/>
      <c r="L254" s="661"/>
      <c r="M254" s="662"/>
      <c r="N254" s="649"/>
      <c r="O254" s="650"/>
      <c r="P254" s="650"/>
      <c r="Q254" s="651"/>
      <c r="R254" s="652"/>
      <c r="S254" s="653"/>
      <c r="T254" s="654"/>
      <c r="U254" s="653"/>
      <c r="V254" s="226" t="s">
        <v>171</v>
      </c>
      <c r="W254" s="654"/>
      <c r="X254" s="653"/>
      <c r="Y254" s="654"/>
      <c r="Z254" s="655"/>
      <c r="AA254" s="656"/>
      <c r="AB254" s="657"/>
      <c r="AC254" s="657"/>
      <c r="AD254" s="657"/>
      <c r="AE254" s="658"/>
      <c r="AF254" s="171"/>
      <c r="AG254" s="659"/>
      <c r="AH254" s="660"/>
      <c r="AI254" s="661"/>
      <c r="AJ254" s="660"/>
      <c r="AK254" s="661"/>
      <c r="AL254" s="662"/>
      <c r="AM254" s="649"/>
      <c r="AN254" s="650"/>
      <c r="AO254" s="650"/>
      <c r="AP254" s="651"/>
      <c r="AQ254" s="652"/>
      <c r="AR254" s="653"/>
      <c r="AS254" s="654"/>
      <c r="AT254" s="653"/>
      <c r="AU254" s="172" t="s">
        <v>171</v>
      </c>
      <c r="AV254" s="654"/>
      <c r="AW254" s="653"/>
      <c r="AX254" s="654"/>
      <c r="AY254" s="655"/>
      <c r="AZ254" s="656"/>
      <c r="BA254" s="657"/>
      <c r="BB254" s="657"/>
      <c r="BC254" s="657"/>
      <c r="BD254" s="658"/>
      <c r="BE254" s="171"/>
      <c r="BF254" s="659"/>
      <c r="BG254" s="660"/>
      <c r="BH254" s="661"/>
      <c r="BI254" s="660"/>
      <c r="BJ254" s="661"/>
      <c r="BK254" s="662"/>
      <c r="BL254" s="649"/>
      <c r="BM254" s="650"/>
      <c r="BN254" s="650"/>
      <c r="BO254" s="651"/>
      <c r="BP254" s="652"/>
      <c r="BQ254" s="653"/>
      <c r="BR254" s="654"/>
      <c r="BS254" s="653"/>
      <c r="BT254" s="172" t="s">
        <v>171</v>
      </c>
      <c r="BU254" s="654"/>
      <c r="BV254" s="653"/>
      <c r="BW254" s="654"/>
      <c r="BX254" s="655"/>
      <c r="BY254" s="40"/>
      <c r="BZ254" s="42" t="str">
        <f t="shared" ref="BZ254:BZ262" si="38">IF(COUNTA(B254,Y254,N254)=3,"〇","-")</f>
        <v>-</v>
      </c>
      <c r="CA254" s="42" t="str">
        <f t="shared" si="36"/>
        <v>-</v>
      </c>
      <c r="CB254" s="42" t="str">
        <f t="shared" si="37"/>
        <v>-</v>
      </c>
    </row>
    <row r="255" spans="1:80" s="43" customFormat="1" ht="24" customHeight="1" thickBot="1">
      <c r="A255" s="176"/>
      <c r="B255" s="656"/>
      <c r="C255" s="657"/>
      <c r="D255" s="657"/>
      <c r="E255" s="657"/>
      <c r="F255" s="658"/>
      <c r="G255" s="171"/>
      <c r="H255" s="659"/>
      <c r="I255" s="660"/>
      <c r="J255" s="661"/>
      <c r="K255" s="660"/>
      <c r="L255" s="661"/>
      <c r="M255" s="662"/>
      <c r="N255" s="649"/>
      <c r="O255" s="650"/>
      <c r="P255" s="650"/>
      <c r="Q255" s="651"/>
      <c r="R255" s="652"/>
      <c r="S255" s="653"/>
      <c r="T255" s="654"/>
      <c r="U255" s="653"/>
      <c r="V255" s="226" t="s">
        <v>171</v>
      </c>
      <c r="W255" s="654"/>
      <c r="X255" s="653"/>
      <c r="Y255" s="654"/>
      <c r="Z255" s="655"/>
      <c r="AA255" s="656"/>
      <c r="AB255" s="657"/>
      <c r="AC255" s="657"/>
      <c r="AD255" s="657"/>
      <c r="AE255" s="658"/>
      <c r="AF255" s="171"/>
      <c r="AG255" s="659"/>
      <c r="AH255" s="660"/>
      <c r="AI255" s="661"/>
      <c r="AJ255" s="660"/>
      <c r="AK255" s="661"/>
      <c r="AL255" s="662"/>
      <c r="AM255" s="649"/>
      <c r="AN255" s="650"/>
      <c r="AO255" s="650"/>
      <c r="AP255" s="651"/>
      <c r="AQ255" s="652"/>
      <c r="AR255" s="653"/>
      <c r="AS255" s="654"/>
      <c r="AT255" s="653"/>
      <c r="AU255" s="172" t="s">
        <v>171</v>
      </c>
      <c r="AV255" s="654"/>
      <c r="AW255" s="653"/>
      <c r="AX255" s="654"/>
      <c r="AY255" s="655"/>
      <c r="AZ255" s="656"/>
      <c r="BA255" s="657"/>
      <c r="BB255" s="657"/>
      <c r="BC255" s="657"/>
      <c r="BD255" s="658"/>
      <c r="BE255" s="171"/>
      <c r="BF255" s="659"/>
      <c r="BG255" s="660"/>
      <c r="BH255" s="661"/>
      <c r="BI255" s="660"/>
      <c r="BJ255" s="661"/>
      <c r="BK255" s="662"/>
      <c r="BL255" s="649"/>
      <c r="BM255" s="650"/>
      <c r="BN255" s="650"/>
      <c r="BO255" s="651"/>
      <c r="BP255" s="652"/>
      <c r="BQ255" s="653"/>
      <c r="BR255" s="654"/>
      <c r="BS255" s="653"/>
      <c r="BT255" s="172" t="s">
        <v>171</v>
      </c>
      <c r="BU255" s="654"/>
      <c r="BV255" s="653"/>
      <c r="BW255" s="654"/>
      <c r="BX255" s="655"/>
      <c r="BY255" s="40"/>
      <c r="BZ255" s="42" t="str">
        <f t="shared" si="38"/>
        <v>-</v>
      </c>
      <c r="CA255" s="42" t="str">
        <f t="shared" si="36"/>
        <v>-</v>
      </c>
      <c r="CB255" s="42" t="str">
        <f t="shared" si="37"/>
        <v>-</v>
      </c>
    </row>
    <row r="256" spans="1:80" s="43" customFormat="1" ht="24" customHeight="1" thickBot="1">
      <c r="A256" s="176"/>
      <c r="B256" s="656"/>
      <c r="C256" s="657"/>
      <c r="D256" s="657"/>
      <c r="E256" s="657"/>
      <c r="F256" s="658"/>
      <c r="G256" s="171"/>
      <c r="H256" s="659"/>
      <c r="I256" s="660"/>
      <c r="J256" s="661"/>
      <c r="K256" s="660"/>
      <c r="L256" s="661"/>
      <c r="M256" s="662"/>
      <c r="N256" s="649"/>
      <c r="O256" s="650"/>
      <c r="P256" s="650"/>
      <c r="Q256" s="651"/>
      <c r="R256" s="652"/>
      <c r="S256" s="653"/>
      <c r="T256" s="654"/>
      <c r="U256" s="653"/>
      <c r="V256" s="226" t="s">
        <v>171</v>
      </c>
      <c r="W256" s="654"/>
      <c r="X256" s="653"/>
      <c r="Y256" s="654"/>
      <c r="Z256" s="655"/>
      <c r="AA256" s="656"/>
      <c r="AB256" s="657"/>
      <c r="AC256" s="657"/>
      <c r="AD256" s="657"/>
      <c r="AE256" s="658"/>
      <c r="AF256" s="171"/>
      <c r="AG256" s="659"/>
      <c r="AH256" s="660"/>
      <c r="AI256" s="661"/>
      <c r="AJ256" s="660"/>
      <c r="AK256" s="661"/>
      <c r="AL256" s="662"/>
      <c r="AM256" s="649"/>
      <c r="AN256" s="650"/>
      <c r="AO256" s="650"/>
      <c r="AP256" s="651"/>
      <c r="AQ256" s="652"/>
      <c r="AR256" s="653"/>
      <c r="AS256" s="654"/>
      <c r="AT256" s="653"/>
      <c r="AU256" s="172" t="s">
        <v>171</v>
      </c>
      <c r="AV256" s="654"/>
      <c r="AW256" s="653"/>
      <c r="AX256" s="654"/>
      <c r="AY256" s="655"/>
      <c r="AZ256" s="656"/>
      <c r="BA256" s="657"/>
      <c r="BB256" s="657"/>
      <c r="BC256" s="657"/>
      <c r="BD256" s="658"/>
      <c r="BE256" s="171"/>
      <c r="BF256" s="659"/>
      <c r="BG256" s="660"/>
      <c r="BH256" s="661"/>
      <c r="BI256" s="660"/>
      <c r="BJ256" s="661"/>
      <c r="BK256" s="662"/>
      <c r="BL256" s="649"/>
      <c r="BM256" s="650"/>
      <c r="BN256" s="650"/>
      <c r="BO256" s="651"/>
      <c r="BP256" s="652"/>
      <c r="BQ256" s="653"/>
      <c r="BR256" s="654"/>
      <c r="BS256" s="653"/>
      <c r="BT256" s="172" t="s">
        <v>171</v>
      </c>
      <c r="BU256" s="654"/>
      <c r="BV256" s="653"/>
      <c r="BW256" s="654"/>
      <c r="BX256" s="655"/>
      <c r="BY256" s="40"/>
      <c r="BZ256" s="42" t="str">
        <f t="shared" si="38"/>
        <v>-</v>
      </c>
      <c r="CA256" s="42" t="str">
        <f t="shared" si="36"/>
        <v>-</v>
      </c>
      <c r="CB256" s="42" t="str">
        <f t="shared" si="37"/>
        <v>-</v>
      </c>
    </row>
    <row r="257" spans="1:80" s="43" customFormat="1" ht="24" customHeight="1" thickBot="1">
      <c r="A257" s="176"/>
      <c r="B257" s="656"/>
      <c r="C257" s="657"/>
      <c r="D257" s="657"/>
      <c r="E257" s="657"/>
      <c r="F257" s="658"/>
      <c r="G257" s="171"/>
      <c r="H257" s="659"/>
      <c r="I257" s="660"/>
      <c r="J257" s="661"/>
      <c r="K257" s="660"/>
      <c r="L257" s="661"/>
      <c r="M257" s="662"/>
      <c r="N257" s="649"/>
      <c r="O257" s="650"/>
      <c r="P257" s="650"/>
      <c r="Q257" s="651"/>
      <c r="R257" s="652"/>
      <c r="S257" s="653"/>
      <c r="T257" s="654"/>
      <c r="U257" s="653"/>
      <c r="V257" s="226" t="s">
        <v>171</v>
      </c>
      <c r="W257" s="654"/>
      <c r="X257" s="653"/>
      <c r="Y257" s="654"/>
      <c r="Z257" s="655"/>
      <c r="AA257" s="656"/>
      <c r="AB257" s="657"/>
      <c r="AC257" s="657"/>
      <c r="AD257" s="657"/>
      <c r="AE257" s="658"/>
      <c r="AF257" s="171"/>
      <c r="AG257" s="659"/>
      <c r="AH257" s="660"/>
      <c r="AI257" s="661"/>
      <c r="AJ257" s="660"/>
      <c r="AK257" s="661"/>
      <c r="AL257" s="662"/>
      <c r="AM257" s="649"/>
      <c r="AN257" s="650"/>
      <c r="AO257" s="650"/>
      <c r="AP257" s="651"/>
      <c r="AQ257" s="652"/>
      <c r="AR257" s="653"/>
      <c r="AS257" s="654"/>
      <c r="AT257" s="653"/>
      <c r="AU257" s="172" t="s">
        <v>171</v>
      </c>
      <c r="AV257" s="654"/>
      <c r="AW257" s="653"/>
      <c r="AX257" s="654"/>
      <c r="AY257" s="655"/>
      <c r="AZ257" s="656"/>
      <c r="BA257" s="657"/>
      <c r="BB257" s="657"/>
      <c r="BC257" s="657"/>
      <c r="BD257" s="658"/>
      <c r="BE257" s="171"/>
      <c r="BF257" s="659"/>
      <c r="BG257" s="660"/>
      <c r="BH257" s="661"/>
      <c r="BI257" s="660"/>
      <c r="BJ257" s="661"/>
      <c r="BK257" s="662"/>
      <c r="BL257" s="649"/>
      <c r="BM257" s="650"/>
      <c r="BN257" s="650"/>
      <c r="BO257" s="651"/>
      <c r="BP257" s="652"/>
      <c r="BQ257" s="653"/>
      <c r="BR257" s="654"/>
      <c r="BS257" s="653"/>
      <c r="BT257" s="172" t="s">
        <v>171</v>
      </c>
      <c r="BU257" s="654"/>
      <c r="BV257" s="653"/>
      <c r="BW257" s="654"/>
      <c r="BX257" s="655"/>
      <c r="BY257" s="40"/>
      <c r="BZ257" s="42" t="str">
        <f t="shared" si="38"/>
        <v>-</v>
      </c>
      <c r="CA257" s="42" t="str">
        <f t="shared" si="36"/>
        <v>-</v>
      </c>
      <c r="CB257" s="42" t="str">
        <f t="shared" si="37"/>
        <v>-</v>
      </c>
    </row>
    <row r="258" spans="1:80" s="43" customFormat="1" ht="24" customHeight="1" thickBot="1">
      <c r="A258" s="176"/>
      <c r="B258" s="656"/>
      <c r="C258" s="657"/>
      <c r="D258" s="657"/>
      <c r="E258" s="657"/>
      <c r="F258" s="658"/>
      <c r="G258" s="171"/>
      <c r="H258" s="659"/>
      <c r="I258" s="660"/>
      <c r="J258" s="661"/>
      <c r="K258" s="660"/>
      <c r="L258" s="661"/>
      <c r="M258" s="662"/>
      <c r="N258" s="649"/>
      <c r="O258" s="650"/>
      <c r="P258" s="650"/>
      <c r="Q258" s="651"/>
      <c r="R258" s="652"/>
      <c r="S258" s="653"/>
      <c r="T258" s="654"/>
      <c r="U258" s="653"/>
      <c r="V258" s="226" t="s">
        <v>171</v>
      </c>
      <c r="W258" s="654"/>
      <c r="X258" s="653"/>
      <c r="Y258" s="654"/>
      <c r="Z258" s="655"/>
      <c r="AA258" s="656"/>
      <c r="AB258" s="657"/>
      <c r="AC258" s="657"/>
      <c r="AD258" s="657"/>
      <c r="AE258" s="658"/>
      <c r="AF258" s="171"/>
      <c r="AG258" s="659"/>
      <c r="AH258" s="660"/>
      <c r="AI258" s="661"/>
      <c r="AJ258" s="660"/>
      <c r="AK258" s="661"/>
      <c r="AL258" s="662"/>
      <c r="AM258" s="649"/>
      <c r="AN258" s="650"/>
      <c r="AO258" s="650"/>
      <c r="AP258" s="651"/>
      <c r="AQ258" s="652"/>
      <c r="AR258" s="653"/>
      <c r="AS258" s="654"/>
      <c r="AT258" s="653"/>
      <c r="AU258" s="172" t="s">
        <v>171</v>
      </c>
      <c r="AV258" s="654"/>
      <c r="AW258" s="653"/>
      <c r="AX258" s="654"/>
      <c r="AY258" s="655"/>
      <c r="AZ258" s="656"/>
      <c r="BA258" s="657"/>
      <c r="BB258" s="657"/>
      <c r="BC258" s="657"/>
      <c r="BD258" s="658"/>
      <c r="BE258" s="171"/>
      <c r="BF258" s="659"/>
      <c r="BG258" s="660"/>
      <c r="BH258" s="661"/>
      <c r="BI258" s="660"/>
      <c r="BJ258" s="661"/>
      <c r="BK258" s="662"/>
      <c r="BL258" s="649"/>
      <c r="BM258" s="650"/>
      <c r="BN258" s="650"/>
      <c r="BO258" s="651"/>
      <c r="BP258" s="652"/>
      <c r="BQ258" s="653"/>
      <c r="BR258" s="654"/>
      <c r="BS258" s="653"/>
      <c r="BT258" s="172" t="s">
        <v>171</v>
      </c>
      <c r="BU258" s="654"/>
      <c r="BV258" s="653"/>
      <c r="BW258" s="654"/>
      <c r="BX258" s="655"/>
      <c r="BY258" s="40"/>
      <c r="BZ258" s="42" t="str">
        <f t="shared" si="38"/>
        <v>-</v>
      </c>
      <c r="CA258" s="42" t="str">
        <f t="shared" si="36"/>
        <v>-</v>
      </c>
      <c r="CB258" s="42" t="str">
        <f t="shared" si="37"/>
        <v>-</v>
      </c>
    </row>
    <row r="259" spans="1:80" s="43" customFormat="1" ht="24" customHeight="1" thickBot="1">
      <c r="A259" s="176"/>
      <c r="B259" s="672"/>
      <c r="C259" s="673"/>
      <c r="D259" s="673"/>
      <c r="E259" s="673"/>
      <c r="F259" s="674"/>
      <c r="G259" s="173"/>
      <c r="H259" s="675"/>
      <c r="I259" s="676"/>
      <c r="J259" s="677"/>
      <c r="K259" s="676"/>
      <c r="L259" s="677"/>
      <c r="M259" s="678"/>
      <c r="N259" s="679"/>
      <c r="O259" s="680"/>
      <c r="P259" s="680"/>
      <c r="Q259" s="681"/>
      <c r="R259" s="682"/>
      <c r="S259" s="683"/>
      <c r="T259" s="670"/>
      <c r="U259" s="683"/>
      <c r="V259" s="222" t="s">
        <v>171</v>
      </c>
      <c r="W259" s="670"/>
      <c r="X259" s="683"/>
      <c r="Y259" s="670"/>
      <c r="Z259" s="671"/>
      <c r="AA259" s="672"/>
      <c r="AB259" s="673"/>
      <c r="AC259" s="673"/>
      <c r="AD259" s="673"/>
      <c r="AE259" s="674"/>
      <c r="AF259" s="173"/>
      <c r="AG259" s="675"/>
      <c r="AH259" s="676"/>
      <c r="AI259" s="677"/>
      <c r="AJ259" s="676"/>
      <c r="AK259" s="677"/>
      <c r="AL259" s="678"/>
      <c r="AM259" s="679"/>
      <c r="AN259" s="680"/>
      <c r="AO259" s="680"/>
      <c r="AP259" s="681"/>
      <c r="AQ259" s="682"/>
      <c r="AR259" s="683"/>
      <c r="AS259" s="670"/>
      <c r="AT259" s="683"/>
      <c r="AU259" s="170" t="s">
        <v>171</v>
      </c>
      <c r="AV259" s="670"/>
      <c r="AW259" s="683"/>
      <c r="AX259" s="670"/>
      <c r="AY259" s="671"/>
      <c r="AZ259" s="672"/>
      <c r="BA259" s="673"/>
      <c r="BB259" s="673"/>
      <c r="BC259" s="673"/>
      <c r="BD259" s="674"/>
      <c r="BE259" s="173"/>
      <c r="BF259" s="675"/>
      <c r="BG259" s="676"/>
      <c r="BH259" s="677"/>
      <c r="BI259" s="676"/>
      <c r="BJ259" s="677"/>
      <c r="BK259" s="678"/>
      <c r="BL259" s="679"/>
      <c r="BM259" s="680"/>
      <c r="BN259" s="680"/>
      <c r="BO259" s="681"/>
      <c r="BP259" s="682"/>
      <c r="BQ259" s="683"/>
      <c r="BR259" s="670"/>
      <c r="BS259" s="683"/>
      <c r="BT259" s="170" t="s">
        <v>171</v>
      </c>
      <c r="BU259" s="670"/>
      <c r="BV259" s="683"/>
      <c r="BW259" s="670"/>
      <c r="BX259" s="671"/>
      <c r="BY259" s="40"/>
      <c r="BZ259" s="42" t="str">
        <f t="shared" si="38"/>
        <v>-</v>
      </c>
      <c r="CA259" s="42" t="str">
        <f t="shared" si="36"/>
        <v>-</v>
      </c>
      <c r="CB259" s="42" t="str">
        <f t="shared" si="37"/>
        <v>-</v>
      </c>
    </row>
    <row r="260" spans="1:80" s="43" customFormat="1" ht="24" customHeight="1" thickBot="1">
      <c r="A260" s="176"/>
      <c r="B260" s="656"/>
      <c r="C260" s="657"/>
      <c r="D260" s="657"/>
      <c r="E260" s="657"/>
      <c r="F260" s="658"/>
      <c r="G260" s="171"/>
      <c r="H260" s="659"/>
      <c r="I260" s="660"/>
      <c r="J260" s="661"/>
      <c r="K260" s="660"/>
      <c r="L260" s="661"/>
      <c r="M260" s="662"/>
      <c r="N260" s="649"/>
      <c r="O260" s="650"/>
      <c r="P260" s="650"/>
      <c r="Q260" s="651"/>
      <c r="R260" s="652"/>
      <c r="S260" s="653"/>
      <c r="T260" s="654"/>
      <c r="U260" s="653"/>
      <c r="V260" s="226" t="s">
        <v>171</v>
      </c>
      <c r="W260" s="654"/>
      <c r="X260" s="653"/>
      <c r="Y260" s="654"/>
      <c r="Z260" s="655"/>
      <c r="AA260" s="656"/>
      <c r="AB260" s="657"/>
      <c r="AC260" s="657"/>
      <c r="AD260" s="657"/>
      <c r="AE260" s="658"/>
      <c r="AF260" s="171"/>
      <c r="AG260" s="659"/>
      <c r="AH260" s="660"/>
      <c r="AI260" s="661"/>
      <c r="AJ260" s="660"/>
      <c r="AK260" s="661"/>
      <c r="AL260" s="662"/>
      <c r="AM260" s="649"/>
      <c r="AN260" s="650"/>
      <c r="AO260" s="650"/>
      <c r="AP260" s="651"/>
      <c r="AQ260" s="652"/>
      <c r="AR260" s="653"/>
      <c r="AS260" s="654"/>
      <c r="AT260" s="653"/>
      <c r="AU260" s="172" t="s">
        <v>171</v>
      </c>
      <c r="AV260" s="654"/>
      <c r="AW260" s="653"/>
      <c r="AX260" s="654"/>
      <c r="AY260" s="655"/>
      <c r="AZ260" s="656"/>
      <c r="BA260" s="657"/>
      <c r="BB260" s="657"/>
      <c r="BC260" s="657"/>
      <c r="BD260" s="658"/>
      <c r="BE260" s="171"/>
      <c r="BF260" s="659"/>
      <c r="BG260" s="660"/>
      <c r="BH260" s="661"/>
      <c r="BI260" s="660"/>
      <c r="BJ260" s="661"/>
      <c r="BK260" s="662"/>
      <c r="BL260" s="649"/>
      <c r="BM260" s="650"/>
      <c r="BN260" s="650"/>
      <c r="BO260" s="651"/>
      <c r="BP260" s="652"/>
      <c r="BQ260" s="653"/>
      <c r="BR260" s="654"/>
      <c r="BS260" s="653"/>
      <c r="BT260" s="172" t="s">
        <v>171</v>
      </c>
      <c r="BU260" s="654"/>
      <c r="BV260" s="653"/>
      <c r="BW260" s="654"/>
      <c r="BX260" s="655"/>
      <c r="BY260" s="40"/>
      <c r="BZ260" s="42" t="str">
        <f t="shared" si="38"/>
        <v>-</v>
      </c>
      <c r="CA260" s="42" t="str">
        <f t="shared" si="36"/>
        <v>-</v>
      </c>
      <c r="CB260" s="42" t="str">
        <f t="shared" si="37"/>
        <v>-</v>
      </c>
    </row>
    <row r="261" spans="1:80" s="43" customFormat="1" ht="24" customHeight="1" thickBot="1">
      <c r="A261" s="176"/>
      <c r="B261" s="656"/>
      <c r="C261" s="657"/>
      <c r="D261" s="657"/>
      <c r="E261" s="657"/>
      <c r="F261" s="658"/>
      <c r="G261" s="171"/>
      <c r="H261" s="659"/>
      <c r="I261" s="660"/>
      <c r="J261" s="661"/>
      <c r="K261" s="660"/>
      <c r="L261" s="661"/>
      <c r="M261" s="662"/>
      <c r="N261" s="649"/>
      <c r="O261" s="650"/>
      <c r="P261" s="650"/>
      <c r="Q261" s="651"/>
      <c r="R261" s="652"/>
      <c r="S261" s="653"/>
      <c r="T261" s="654"/>
      <c r="U261" s="653"/>
      <c r="V261" s="226" t="s">
        <v>171</v>
      </c>
      <c r="W261" s="654"/>
      <c r="X261" s="653"/>
      <c r="Y261" s="654"/>
      <c r="Z261" s="655"/>
      <c r="AA261" s="656"/>
      <c r="AB261" s="657"/>
      <c r="AC261" s="657"/>
      <c r="AD261" s="657"/>
      <c r="AE261" s="658"/>
      <c r="AF261" s="171"/>
      <c r="AG261" s="659"/>
      <c r="AH261" s="660"/>
      <c r="AI261" s="661"/>
      <c r="AJ261" s="660"/>
      <c r="AK261" s="661"/>
      <c r="AL261" s="662"/>
      <c r="AM261" s="649"/>
      <c r="AN261" s="650"/>
      <c r="AO261" s="650"/>
      <c r="AP261" s="651"/>
      <c r="AQ261" s="652"/>
      <c r="AR261" s="653"/>
      <c r="AS261" s="654"/>
      <c r="AT261" s="653"/>
      <c r="AU261" s="172" t="s">
        <v>171</v>
      </c>
      <c r="AV261" s="654"/>
      <c r="AW261" s="653"/>
      <c r="AX261" s="654"/>
      <c r="AY261" s="655"/>
      <c r="AZ261" s="656"/>
      <c r="BA261" s="657"/>
      <c r="BB261" s="657"/>
      <c r="BC261" s="657"/>
      <c r="BD261" s="658"/>
      <c r="BE261" s="171"/>
      <c r="BF261" s="659"/>
      <c r="BG261" s="660"/>
      <c r="BH261" s="661"/>
      <c r="BI261" s="660"/>
      <c r="BJ261" s="661"/>
      <c r="BK261" s="662"/>
      <c r="BL261" s="649"/>
      <c r="BM261" s="650"/>
      <c r="BN261" s="650"/>
      <c r="BO261" s="651"/>
      <c r="BP261" s="652"/>
      <c r="BQ261" s="653"/>
      <c r="BR261" s="654"/>
      <c r="BS261" s="653"/>
      <c r="BT261" s="172" t="s">
        <v>171</v>
      </c>
      <c r="BU261" s="654"/>
      <c r="BV261" s="653"/>
      <c r="BW261" s="654"/>
      <c r="BX261" s="655"/>
      <c r="BY261" s="40"/>
      <c r="BZ261" s="42" t="str">
        <f t="shared" si="38"/>
        <v>-</v>
      </c>
      <c r="CA261" s="42" t="str">
        <f t="shared" si="36"/>
        <v>-</v>
      </c>
      <c r="CB261" s="42" t="str">
        <f t="shared" si="37"/>
        <v>-</v>
      </c>
    </row>
    <row r="262" spans="1:80" s="43" customFormat="1" ht="24" customHeight="1" thickBot="1">
      <c r="A262" s="176"/>
      <c r="B262" s="663"/>
      <c r="C262" s="664"/>
      <c r="D262" s="664"/>
      <c r="E262" s="664"/>
      <c r="F262" s="665"/>
      <c r="G262" s="174"/>
      <c r="H262" s="666"/>
      <c r="I262" s="667"/>
      <c r="J262" s="668"/>
      <c r="K262" s="667"/>
      <c r="L262" s="668"/>
      <c r="M262" s="669"/>
      <c r="N262" s="710"/>
      <c r="O262" s="711"/>
      <c r="P262" s="711"/>
      <c r="Q262" s="712"/>
      <c r="R262" s="713"/>
      <c r="S262" s="714"/>
      <c r="T262" s="715"/>
      <c r="U262" s="714"/>
      <c r="V262" s="224" t="s">
        <v>171</v>
      </c>
      <c r="W262" s="715"/>
      <c r="X262" s="714"/>
      <c r="Y262" s="715"/>
      <c r="Z262" s="716"/>
      <c r="AA262" s="663"/>
      <c r="AB262" s="664"/>
      <c r="AC262" s="664"/>
      <c r="AD262" s="664"/>
      <c r="AE262" s="665"/>
      <c r="AF262" s="174"/>
      <c r="AG262" s="666"/>
      <c r="AH262" s="667"/>
      <c r="AI262" s="668"/>
      <c r="AJ262" s="667"/>
      <c r="AK262" s="668"/>
      <c r="AL262" s="669"/>
      <c r="AM262" s="710"/>
      <c r="AN262" s="711"/>
      <c r="AO262" s="711"/>
      <c r="AP262" s="712"/>
      <c r="AQ262" s="713"/>
      <c r="AR262" s="714"/>
      <c r="AS262" s="715"/>
      <c r="AT262" s="714"/>
      <c r="AU262" s="175" t="s">
        <v>171</v>
      </c>
      <c r="AV262" s="715"/>
      <c r="AW262" s="714"/>
      <c r="AX262" s="715"/>
      <c r="AY262" s="716"/>
      <c r="AZ262" s="663"/>
      <c r="BA262" s="664"/>
      <c r="BB262" s="664"/>
      <c r="BC262" s="664"/>
      <c r="BD262" s="665"/>
      <c r="BE262" s="174"/>
      <c r="BF262" s="666"/>
      <c r="BG262" s="667"/>
      <c r="BH262" s="668"/>
      <c r="BI262" s="667"/>
      <c r="BJ262" s="668"/>
      <c r="BK262" s="669"/>
      <c r="BL262" s="710"/>
      <c r="BM262" s="711"/>
      <c r="BN262" s="711"/>
      <c r="BO262" s="712"/>
      <c r="BP262" s="713"/>
      <c r="BQ262" s="714"/>
      <c r="BR262" s="715"/>
      <c r="BS262" s="714"/>
      <c r="BT262" s="175" t="s">
        <v>171</v>
      </c>
      <c r="BU262" s="715"/>
      <c r="BV262" s="714"/>
      <c r="BW262" s="715"/>
      <c r="BX262" s="716"/>
      <c r="BY262" s="40"/>
      <c r="BZ262" s="42" t="str">
        <f t="shared" si="38"/>
        <v>-</v>
      </c>
      <c r="CA262" s="42" t="str">
        <f t="shared" si="36"/>
        <v>-</v>
      </c>
      <c r="CB262" s="42" t="str">
        <f t="shared" si="37"/>
        <v>-</v>
      </c>
    </row>
    <row r="263" spans="1:80" ht="24" customHeight="1">
      <c r="B263" s="684">
        <v>14</v>
      </c>
      <c r="C263" s="685"/>
      <c r="D263" s="687" t="s">
        <v>136</v>
      </c>
      <c r="E263" s="688"/>
      <c r="F263" s="688"/>
      <c r="G263" s="688"/>
      <c r="H263" s="688"/>
      <c r="I263" s="688"/>
      <c r="J263" s="689"/>
      <c r="K263" s="725"/>
      <c r="L263" s="726"/>
      <c r="M263" s="726"/>
      <c r="N263" s="726"/>
      <c r="O263" s="726"/>
      <c r="P263" s="726"/>
      <c r="Q263" s="726"/>
      <c r="R263" s="726"/>
      <c r="S263" s="726"/>
      <c r="T263" s="726"/>
      <c r="U263" s="726"/>
      <c r="V263" s="726"/>
      <c r="W263" s="726"/>
      <c r="X263" s="726"/>
      <c r="Y263" s="726"/>
      <c r="Z263" s="727"/>
      <c r="AA263" s="162"/>
      <c r="AB263" s="162"/>
      <c r="AC263" s="162"/>
      <c r="AD263" s="162"/>
      <c r="AE263" s="162"/>
      <c r="AF263" s="162"/>
      <c r="AG263" s="162"/>
      <c r="AH263" s="162"/>
      <c r="AI263" s="162"/>
      <c r="AJ263" s="162"/>
      <c r="AK263" s="162"/>
      <c r="AL263" s="162"/>
      <c r="AM263" s="162"/>
      <c r="AN263" s="162"/>
      <c r="AO263" s="162"/>
      <c r="AP263" s="162"/>
      <c r="AQ263" s="162"/>
      <c r="AR263" s="162"/>
      <c r="AS263" s="162"/>
      <c r="AT263" s="162"/>
      <c r="AU263" s="162"/>
      <c r="AV263" s="162"/>
      <c r="AW263" s="162"/>
      <c r="AX263" s="162"/>
      <c r="AY263" s="162"/>
      <c r="AZ263" s="162"/>
      <c r="BA263" s="162"/>
      <c r="BB263" s="162"/>
      <c r="BC263" s="162"/>
      <c r="BD263" s="162"/>
      <c r="BE263" s="162"/>
      <c r="BF263" s="162"/>
      <c r="BG263" s="162"/>
      <c r="BH263" s="162"/>
      <c r="BI263" s="162"/>
      <c r="BJ263" s="162"/>
      <c r="BK263" s="162"/>
      <c r="BL263" s="162"/>
      <c r="BM263" s="162"/>
      <c r="BN263" s="162"/>
      <c r="BO263" s="162"/>
      <c r="BP263" s="162"/>
      <c r="BQ263" s="162"/>
      <c r="BR263" s="162"/>
      <c r="BS263" s="162"/>
      <c r="BT263" s="162"/>
      <c r="BU263" s="162"/>
      <c r="BV263" s="162"/>
      <c r="BW263" s="162"/>
      <c r="BX263" s="162"/>
      <c r="BY263" s="34"/>
      <c r="BZ263" s="35"/>
      <c r="CA263" s="32"/>
      <c r="CB263" s="32"/>
    </row>
    <row r="264" spans="1:80" ht="24" customHeight="1">
      <c r="B264" s="686"/>
      <c r="C264" s="685"/>
      <c r="D264" s="728" t="s">
        <v>137</v>
      </c>
      <c r="E264" s="729"/>
      <c r="F264" s="729"/>
      <c r="G264" s="729"/>
      <c r="H264" s="729"/>
      <c r="I264" s="729"/>
      <c r="J264" s="730"/>
      <c r="K264" s="731"/>
      <c r="L264" s="732"/>
      <c r="M264" s="732"/>
      <c r="N264" s="732"/>
      <c r="O264" s="732"/>
      <c r="P264" s="732"/>
      <c r="Q264" s="732"/>
      <c r="R264" s="732"/>
      <c r="S264" s="732"/>
      <c r="T264" s="732"/>
      <c r="U264" s="732"/>
      <c r="V264" s="732"/>
      <c r="W264" s="732"/>
      <c r="X264" s="732"/>
      <c r="Y264" s="732"/>
      <c r="Z264" s="733"/>
      <c r="AA264" s="162"/>
      <c r="AB264" s="162"/>
      <c r="AC264" s="162"/>
      <c r="AD264" s="162"/>
      <c r="AE264" s="162"/>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c r="AZ264" s="162"/>
      <c r="BA264" s="162"/>
      <c r="BB264" s="162"/>
      <c r="BC264" s="162"/>
      <c r="BD264" s="162"/>
      <c r="BE264" s="162"/>
      <c r="BF264" s="162"/>
      <c r="BG264" s="162"/>
      <c r="BH264" s="162"/>
      <c r="BI264" s="162"/>
      <c r="BJ264" s="162"/>
      <c r="BK264" s="162"/>
      <c r="BL264" s="162"/>
      <c r="BM264" s="162"/>
      <c r="BN264" s="162"/>
      <c r="BO264" s="162"/>
      <c r="BP264" s="162"/>
      <c r="BQ264" s="162"/>
      <c r="BR264" s="162"/>
      <c r="BS264" s="162"/>
      <c r="BT264" s="162"/>
      <c r="BU264" s="162"/>
      <c r="BV264" s="162"/>
      <c r="BW264" s="162"/>
      <c r="BX264" s="162"/>
      <c r="BY264" s="34"/>
      <c r="CA264" s="37"/>
      <c r="CB264" s="32"/>
    </row>
    <row r="265" spans="1:80" ht="24" customHeight="1">
      <c r="B265" s="686"/>
      <c r="C265" s="685"/>
      <c r="D265" s="728" t="s">
        <v>138</v>
      </c>
      <c r="E265" s="729"/>
      <c r="F265" s="729"/>
      <c r="G265" s="729"/>
      <c r="H265" s="729"/>
      <c r="I265" s="729"/>
      <c r="J265" s="730"/>
      <c r="K265" s="734"/>
      <c r="L265" s="735"/>
      <c r="M265" s="735"/>
      <c r="N265" s="735"/>
      <c r="O265" s="735"/>
      <c r="P265" s="735"/>
      <c r="Q265" s="735"/>
      <c r="R265" s="735"/>
      <c r="S265" s="735"/>
      <c r="T265" s="735"/>
      <c r="U265" s="735"/>
      <c r="V265" s="735"/>
      <c r="W265" s="735"/>
      <c r="X265" s="735"/>
      <c r="Y265" s="735"/>
      <c r="Z265" s="736"/>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c r="AV265" s="164"/>
      <c r="AW265" s="164"/>
      <c r="AX265" s="164"/>
      <c r="AY265" s="164"/>
      <c r="AZ265" s="164"/>
      <c r="BA265" s="164"/>
      <c r="BB265" s="164"/>
      <c r="BC265" s="164"/>
      <c r="BD265" s="164"/>
      <c r="BE265" s="164"/>
      <c r="BF265" s="164"/>
      <c r="BG265" s="164"/>
      <c r="BH265" s="164"/>
      <c r="BI265" s="164"/>
      <c r="BJ265" s="164"/>
      <c r="BK265" s="164"/>
      <c r="BL265" s="164"/>
      <c r="BM265" s="164"/>
      <c r="BN265" s="164"/>
      <c r="BO265" s="164"/>
      <c r="BP265" s="164"/>
      <c r="BQ265" s="164"/>
      <c r="BR265" s="164"/>
      <c r="BS265" s="164"/>
      <c r="BT265" s="164"/>
      <c r="BU265" s="164"/>
      <c r="BV265" s="164"/>
      <c r="BW265" s="164"/>
      <c r="BX265" s="164"/>
      <c r="BY265" s="34"/>
      <c r="BZ265" s="37"/>
      <c r="CA265" s="37"/>
      <c r="CB265" s="32"/>
    </row>
    <row r="266" spans="1:80" ht="24" customHeight="1">
      <c r="B266" s="686"/>
      <c r="C266" s="685"/>
      <c r="D266" s="728" t="s">
        <v>143</v>
      </c>
      <c r="E266" s="729"/>
      <c r="F266" s="729"/>
      <c r="G266" s="729"/>
      <c r="H266" s="729"/>
      <c r="I266" s="729"/>
      <c r="J266" s="730"/>
      <c r="K266" s="737">
        <f>$K$7</f>
        <v>5000</v>
      </c>
      <c r="L266" s="738"/>
      <c r="M266" s="738"/>
      <c r="N266" s="738"/>
      <c r="O266" s="738"/>
      <c r="P266" s="738"/>
      <c r="Q266" s="738"/>
      <c r="R266" s="738"/>
      <c r="S266" s="738"/>
      <c r="T266" s="738"/>
      <c r="U266" s="738"/>
      <c r="V266" s="738"/>
      <c r="W266" s="738"/>
      <c r="X266" s="738"/>
      <c r="Y266" s="738"/>
      <c r="Z266" s="739"/>
      <c r="AA266" s="165"/>
      <c r="AB266" s="165"/>
      <c r="AC266" s="165"/>
      <c r="AD266" s="165"/>
      <c r="AE266" s="165"/>
      <c r="AF266" s="165"/>
      <c r="AG266" s="165"/>
      <c r="AH266" s="165"/>
      <c r="AI266" s="165"/>
      <c r="AJ266" s="165"/>
      <c r="AK266" s="165"/>
      <c r="AL266" s="165"/>
      <c r="AM266" s="165"/>
      <c r="AN266" s="165"/>
      <c r="AO266" s="165"/>
      <c r="AP266" s="165"/>
      <c r="AQ266" s="165"/>
      <c r="AR266" s="165"/>
      <c r="AS266" s="165"/>
      <c r="AT266" s="165"/>
      <c r="AU266" s="165"/>
      <c r="AV266" s="165"/>
      <c r="AW266" s="165"/>
      <c r="AX266" s="165"/>
      <c r="AY266" s="165"/>
      <c r="AZ266" s="165"/>
      <c r="BA266" s="165"/>
      <c r="BB266" s="165"/>
      <c r="BC266" s="165"/>
      <c r="BD266" s="165"/>
      <c r="BE266" s="165"/>
      <c r="BF266" s="165"/>
      <c r="BG266" s="165"/>
      <c r="BH266" s="165"/>
      <c r="BI266" s="165"/>
      <c r="BJ266" s="165"/>
      <c r="BK266" s="165"/>
      <c r="BL266" s="165"/>
      <c r="BM266" s="165"/>
      <c r="BN266" s="165"/>
      <c r="BO266" s="165"/>
      <c r="BP266" s="165"/>
      <c r="BQ266" s="165"/>
      <c r="BR266" s="165"/>
      <c r="BS266" s="165"/>
      <c r="BT266" s="165"/>
      <c r="BU266" s="165"/>
      <c r="BV266" s="165"/>
      <c r="BW266" s="165"/>
      <c r="BX266" s="165"/>
      <c r="BY266" s="34"/>
      <c r="BZ266" s="37"/>
      <c r="CA266" s="37"/>
      <c r="CB266" s="32"/>
    </row>
    <row r="267" spans="1:80" ht="24" customHeight="1">
      <c r="B267" s="686"/>
      <c r="C267" s="685"/>
      <c r="D267" s="728" t="s">
        <v>139</v>
      </c>
      <c r="E267" s="729"/>
      <c r="F267" s="729"/>
      <c r="G267" s="729"/>
      <c r="H267" s="729"/>
      <c r="I267" s="729"/>
      <c r="J267" s="730"/>
      <c r="K267" s="740"/>
      <c r="L267" s="741"/>
      <c r="M267" s="741"/>
      <c r="N267" s="741"/>
      <c r="O267" s="741"/>
      <c r="P267" s="741"/>
      <c r="Q267" s="741"/>
      <c r="R267" s="741"/>
      <c r="S267" s="741"/>
      <c r="T267" s="741"/>
      <c r="U267" s="741"/>
      <c r="V267" s="741"/>
      <c r="W267" s="741"/>
      <c r="X267" s="741"/>
      <c r="Y267" s="741"/>
      <c r="Z267" s="742"/>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c r="AV267" s="164"/>
      <c r="AW267" s="164"/>
      <c r="AX267" s="164"/>
      <c r="AY267" s="164"/>
      <c r="AZ267" s="164"/>
      <c r="BA267" s="164"/>
      <c r="BB267" s="164"/>
      <c r="BC267" s="164"/>
      <c r="BD267" s="164"/>
      <c r="BE267" s="164"/>
      <c r="BF267" s="164"/>
      <c r="BG267" s="164"/>
      <c r="BH267" s="164"/>
      <c r="BI267" s="164"/>
      <c r="BJ267" s="164"/>
      <c r="BK267" s="164"/>
      <c r="BL267" s="164"/>
      <c r="BM267" s="164"/>
      <c r="BN267" s="164"/>
      <c r="BO267" s="164"/>
      <c r="BP267" s="164"/>
      <c r="BQ267" s="164"/>
      <c r="BR267" s="164"/>
      <c r="BS267" s="164"/>
      <c r="BT267" s="164"/>
      <c r="BU267" s="164"/>
      <c r="BV267" s="164"/>
      <c r="BW267" s="164"/>
      <c r="BX267" s="164"/>
      <c r="BY267" s="34"/>
      <c r="BZ267" s="37"/>
      <c r="CA267" s="37"/>
      <c r="CB267" s="32"/>
    </row>
    <row r="268" spans="1:80" ht="24" customHeight="1">
      <c r="B268" s="686"/>
      <c r="C268" s="685"/>
      <c r="D268" s="728" t="s">
        <v>142</v>
      </c>
      <c r="E268" s="729"/>
      <c r="F268" s="729"/>
      <c r="G268" s="729"/>
      <c r="H268" s="729"/>
      <c r="I268" s="729"/>
      <c r="J268" s="730"/>
      <c r="K268" s="743" t="str">
        <f>IF(K267="","",IF(ROUND(K267,0)=0,"1",ROUND(K267,0)))</f>
        <v/>
      </c>
      <c r="L268" s="744"/>
      <c r="M268" s="744"/>
      <c r="N268" s="744"/>
      <c r="O268" s="744"/>
      <c r="P268" s="744"/>
      <c r="Q268" s="744"/>
      <c r="R268" s="744"/>
      <c r="S268" s="744"/>
      <c r="T268" s="744"/>
      <c r="U268" s="744"/>
      <c r="V268" s="744"/>
      <c r="W268" s="744"/>
      <c r="X268" s="744"/>
      <c r="Y268" s="744"/>
      <c r="Z268" s="745"/>
      <c r="AA268" s="166"/>
      <c r="AB268" s="166"/>
      <c r="AC268" s="166"/>
      <c r="AD268" s="166"/>
      <c r="AE268" s="166"/>
      <c r="AF268" s="166"/>
      <c r="AG268" s="166"/>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34"/>
      <c r="BZ268" s="37"/>
      <c r="CA268" s="37"/>
      <c r="CB268" s="32"/>
    </row>
    <row r="269" spans="1:80" ht="24" customHeight="1" thickBot="1">
      <c r="B269" s="686"/>
      <c r="C269" s="685"/>
      <c r="D269" s="728" t="s">
        <v>144</v>
      </c>
      <c r="E269" s="729"/>
      <c r="F269" s="729"/>
      <c r="G269" s="729"/>
      <c r="H269" s="729"/>
      <c r="I269" s="729"/>
      <c r="J269" s="730"/>
      <c r="K269" s="717">
        <f>BZ270</f>
        <v>0</v>
      </c>
      <c r="L269" s="718"/>
      <c r="M269" s="718"/>
      <c r="N269" s="718"/>
      <c r="O269" s="718"/>
      <c r="P269" s="718"/>
      <c r="Q269" s="718"/>
      <c r="R269" s="718"/>
      <c r="S269" s="718"/>
      <c r="T269" s="718"/>
      <c r="U269" s="718"/>
      <c r="V269" s="718"/>
      <c r="W269" s="718"/>
      <c r="X269" s="718"/>
      <c r="Y269" s="718"/>
      <c r="Z269" s="719"/>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c r="BV269" s="167"/>
      <c r="BW269" s="167"/>
      <c r="BX269" s="167"/>
      <c r="BY269" s="34"/>
      <c r="BZ269" s="37"/>
      <c r="CA269" s="37"/>
      <c r="CB269" s="32"/>
    </row>
    <row r="270" spans="1:80" ht="24" customHeight="1" thickBot="1">
      <c r="B270" s="690" t="s">
        <v>165</v>
      </c>
      <c r="C270" s="691"/>
      <c r="D270" s="691"/>
      <c r="E270" s="691"/>
      <c r="F270" s="692"/>
      <c r="G270" s="168" t="s">
        <v>313</v>
      </c>
      <c r="H270" s="720" t="s">
        <v>166</v>
      </c>
      <c r="I270" s="721"/>
      <c r="J270" s="721"/>
      <c r="K270" s="721"/>
      <c r="L270" s="721"/>
      <c r="M270" s="721"/>
      <c r="N270" s="693" t="s">
        <v>167</v>
      </c>
      <c r="O270" s="694"/>
      <c r="P270" s="694"/>
      <c r="Q270" s="695"/>
      <c r="R270" s="722" t="s">
        <v>168</v>
      </c>
      <c r="S270" s="723"/>
      <c r="T270" s="723"/>
      <c r="U270" s="723"/>
      <c r="V270" s="723"/>
      <c r="W270" s="723"/>
      <c r="X270" s="723"/>
      <c r="Y270" s="723"/>
      <c r="Z270" s="724"/>
      <c r="AA270" s="690" t="s">
        <v>165</v>
      </c>
      <c r="AB270" s="691"/>
      <c r="AC270" s="691"/>
      <c r="AD270" s="691"/>
      <c r="AE270" s="692"/>
      <c r="AF270" s="168" t="s">
        <v>313</v>
      </c>
      <c r="AG270" s="720" t="s">
        <v>166</v>
      </c>
      <c r="AH270" s="721"/>
      <c r="AI270" s="721"/>
      <c r="AJ270" s="721"/>
      <c r="AK270" s="721"/>
      <c r="AL270" s="721"/>
      <c r="AM270" s="693" t="s">
        <v>167</v>
      </c>
      <c r="AN270" s="694"/>
      <c r="AO270" s="694"/>
      <c r="AP270" s="695"/>
      <c r="AQ270" s="722" t="s">
        <v>168</v>
      </c>
      <c r="AR270" s="723"/>
      <c r="AS270" s="723"/>
      <c r="AT270" s="723"/>
      <c r="AU270" s="723"/>
      <c r="AV270" s="723"/>
      <c r="AW270" s="723"/>
      <c r="AX270" s="723"/>
      <c r="AY270" s="724"/>
      <c r="AZ270" s="690" t="s">
        <v>165</v>
      </c>
      <c r="BA270" s="691"/>
      <c r="BB270" s="691"/>
      <c r="BC270" s="691"/>
      <c r="BD270" s="692"/>
      <c r="BE270" s="168" t="s">
        <v>313</v>
      </c>
      <c r="BF270" s="720" t="s">
        <v>166</v>
      </c>
      <c r="BG270" s="721"/>
      <c r="BH270" s="721"/>
      <c r="BI270" s="721"/>
      <c r="BJ270" s="721"/>
      <c r="BK270" s="721"/>
      <c r="BL270" s="693" t="s">
        <v>167</v>
      </c>
      <c r="BM270" s="694"/>
      <c r="BN270" s="694"/>
      <c r="BO270" s="695"/>
      <c r="BP270" s="722" t="s">
        <v>168</v>
      </c>
      <c r="BQ270" s="723"/>
      <c r="BR270" s="723"/>
      <c r="BS270" s="723"/>
      <c r="BT270" s="723"/>
      <c r="BU270" s="723"/>
      <c r="BV270" s="723"/>
      <c r="BW270" s="723"/>
      <c r="BX270" s="724"/>
      <c r="BY270" s="34"/>
      <c r="BZ270" s="32">
        <f>COUNTIF(BZ271:CB281,"〇")</f>
        <v>0</v>
      </c>
      <c r="CA270" s="32"/>
      <c r="CB270" s="32"/>
    </row>
    <row r="271" spans="1:80" s="43" customFormat="1" ht="24" customHeight="1" thickTop="1" thickBot="1">
      <c r="A271" s="176"/>
      <c r="B271" s="696" t="s">
        <v>169</v>
      </c>
      <c r="C271" s="697"/>
      <c r="D271" s="697"/>
      <c r="E271" s="697"/>
      <c r="F271" s="698"/>
      <c r="G271" s="169" t="s">
        <v>314</v>
      </c>
      <c r="H271" s="699">
        <v>5</v>
      </c>
      <c r="I271" s="700"/>
      <c r="J271" s="701">
        <v>0</v>
      </c>
      <c r="K271" s="700"/>
      <c r="L271" s="701">
        <v>0</v>
      </c>
      <c r="M271" s="702"/>
      <c r="N271" s="703" t="s">
        <v>170</v>
      </c>
      <c r="O271" s="704"/>
      <c r="P271" s="704"/>
      <c r="Q271" s="705"/>
      <c r="R271" s="706"/>
      <c r="S271" s="707"/>
      <c r="T271" s="708">
        <v>1</v>
      </c>
      <c r="U271" s="707"/>
      <c r="V271" s="222" t="s">
        <v>171</v>
      </c>
      <c r="W271" s="708">
        <v>2</v>
      </c>
      <c r="X271" s="707"/>
      <c r="Y271" s="708">
        <v>3</v>
      </c>
      <c r="Z271" s="709"/>
      <c r="AA271" s="656"/>
      <c r="AB271" s="657"/>
      <c r="AC271" s="657"/>
      <c r="AD271" s="657"/>
      <c r="AE271" s="658"/>
      <c r="AF271" s="171"/>
      <c r="AG271" s="659"/>
      <c r="AH271" s="660"/>
      <c r="AI271" s="661"/>
      <c r="AJ271" s="660"/>
      <c r="AK271" s="661"/>
      <c r="AL271" s="662"/>
      <c r="AM271" s="649"/>
      <c r="AN271" s="650"/>
      <c r="AO271" s="650"/>
      <c r="AP271" s="651"/>
      <c r="AQ271" s="652"/>
      <c r="AR271" s="653"/>
      <c r="AS271" s="654"/>
      <c r="AT271" s="653"/>
      <c r="AU271" s="172" t="s">
        <v>171</v>
      </c>
      <c r="AV271" s="654"/>
      <c r="AW271" s="653"/>
      <c r="AX271" s="654"/>
      <c r="AY271" s="655"/>
      <c r="AZ271" s="656"/>
      <c r="BA271" s="657"/>
      <c r="BB271" s="657"/>
      <c r="BC271" s="657"/>
      <c r="BD271" s="658"/>
      <c r="BE271" s="171"/>
      <c r="BF271" s="675"/>
      <c r="BG271" s="676"/>
      <c r="BH271" s="677"/>
      <c r="BI271" s="676"/>
      <c r="BJ271" s="677"/>
      <c r="BK271" s="678"/>
      <c r="BL271" s="679"/>
      <c r="BM271" s="680"/>
      <c r="BN271" s="680"/>
      <c r="BO271" s="681"/>
      <c r="BP271" s="682"/>
      <c r="BQ271" s="683"/>
      <c r="BR271" s="670"/>
      <c r="BS271" s="683"/>
      <c r="BT271" s="170" t="s">
        <v>171</v>
      </c>
      <c r="BU271" s="670"/>
      <c r="BV271" s="683"/>
      <c r="BW271" s="670"/>
      <c r="BX271" s="671"/>
      <c r="BY271" s="40"/>
      <c r="BZ271" s="41"/>
      <c r="CA271" s="42" t="str">
        <f>IF(COUNTA(AA271,AX271,AM271)=3,"〇","-")</f>
        <v>-</v>
      </c>
      <c r="CB271" s="42" t="str">
        <f>IF(COUNTA(AZ271,BW271,BL271)=3,"〇","-")</f>
        <v>-</v>
      </c>
    </row>
    <row r="272" spans="1:80" s="43" customFormat="1" ht="24" customHeight="1" thickBot="1">
      <c r="A272" s="176"/>
      <c r="B272" s="656"/>
      <c r="C272" s="657"/>
      <c r="D272" s="657"/>
      <c r="E272" s="657"/>
      <c r="F272" s="658"/>
      <c r="G272" s="171"/>
      <c r="H272" s="659"/>
      <c r="I272" s="660"/>
      <c r="J272" s="661"/>
      <c r="K272" s="660"/>
      <c r="L272" s="661"/>
      <c r="M272" s="662"/>
      <c r="N272" s="649"/>
      <c r="O272" s="650"/>
      <c r="P272" s="650"/>
      <c r="Q272" s="651"/>
      <c r="R272" s="652"/>
      <c r="S272" s="653"/>
      <c r="T272" s="654"/>
      <c r="U272" s="653"/>
      <c r="V272" s="226" t="s">
        <v>171</v>
      </c>
      <c r="W272" s="654"/>
      <c r="X272" s="653"/>
      <c r="Y272" s="654"/>
      <c r="Z272" s="655"/>
      <c r="AA272" s="656"/>
      <c r="AB272" s="657"/>
      <c r="AC272" s="657"/>
      <c r="AD272" s="657"/>
      <c r="AE272" s="658"/>
      <c r="AF272" s="171"/>
      <c r="AG272" s="659"/>
      <c r="AH272" s="660"/>
      <c r="AI272" s="661"/>
      <c r="AJ272" s="660"/>
      <c r="AK272" s="661"/>
      <c r="AL272" s="662"/>
      <c r="AM272" s="649"/>
      <c r="AN272" s="650"/>
      <c r="AO272" s="650"/>
      <c r="AP272" s="651"/>
      <c r="AQ272" s="652"/>
      <c r="AR272" s="653"/>
      <c r="AS272" s="654"/>
      <c r="AT272" s="653"/>
      <c r="AU272" s="172" t="s">
        <v>171</v>
      </c>
      <c r="AV272" s="654"/>
      <c r="AW272" s="653"/>
      <c r="AX272" s="654"/>
      <c r="AY272" s="655"/>
      <c r="AZ272" s="656"/>
      <c r="BA272" s="657"/>
      <c r="BB272" s="657"/>
      <c r="BC272" s="657"/>
      <c r="BD272" s="658"/>
      <c r="BE272" s="171"/>
      <c r="BF272" s="659"/>
      <c r="BG272" s="660"/>
      <c r="BH272" s="661"/>
      <c r="BI272" s="660"/>
      <c r="BJ272" s="661"/>
      <c r="BK272" s="662"/>
      <c r="BL272" s="649"/>
      <c r="BM272" s="650"/>
      <c r="BN272" s="650"/>
      <c r="BO272" s="651"/>
      <c r="BP272" s="652"/>
      <c r="BQ272" s="653"/>
      <c r="BR272" s="654"/>
      <c r="BS272" s="653"/>
      <c r="BT272" s="172" t="s">
        <v>171</v>
      </c>
      <c r="BU272" s="654"/>
      <c r="BV272" s="653"/>
      <c r="BW272" s="654"/>
      <c r="BX272" s="655"/>
      <c r="BY272" s="40"/>
      <c r="BZ272" s="42" t="str">
        <f>IF(COUNTA(B272,Y272,N272)=3,"〇","-")</f>
        <v>-</v>
      </c>
      <c r="CA272" s="42" t="str">
        <f t="shared" ref="CA272:CA281" si="39">IF(COUNTA(AA272,AX272,AM272)=3,"〇","-")</f>
        <v>-</v>
      </c>
      <c r="CB272" s="42" t="str">
        <f t="shared" ref="CB272:CB281" si="40">IF(COUNTA(AZ272,BW272,BL272)=3,"〇","-")</f>
        <v>-</v>
      </c>
    </row>
    <row r="273" spans="1:80" s="43" customFormat="1" ht="24" customHeight="1" thickBot="1">
      <c r="A273" s="176"/>
      <c r="B273" s="656"/>
      <c r="C273" s="657"/>
      <c r="D273" s="657"/>
      <c r="E273" s="657"/>
      <c r="F273" s="658"/>
      <c r="G273" s="171"/>
      <c r="H273" s="659"/>
      <c r="I273" s="660"/>
      <c r="J273" s="661"/>
      <c r="K273" s="660"/>
      <c r="L273" s="661"/>
      <c r="M273" s="662"/>
      <c r="N273" s="649"/>
      <c r="O273" s="650"/>
      <c r="P273" s="650"/>
      <c r="Q273" s="651"/>
      <c r="R273" s="652"/>
      <c r="S273" s="653"/>
      <c r="T273" s="654"/>
      <c r="U273" s="653"/>
      <c r="V273" s="226" t="s">
        <v>171</v>
      </c>
      <c r="W273" s="654"/>
      <c r="X273" s="653"/>
      <c r="Y273" s="654"/>
      <c r="Z273" s="655"/>
      <c r="AA273" s="656"/>
      <c r="AB273" s="657"/>
      <c r="AC273" s="657"/>
      <c r="AD273" s="657"/>
      <c r="AE273" s="658"/>
      <c r="AF273" s="171"/>
      <c r="AG273" s="659"/>
      <c r="AH273" s="660"/>
      <c r="AI273" s="661"/>
      <c r="AJ273" s="660"/>
      <c r="AK273" s="661"/>
      <c r="AL273" s="662"/>
      <c r="AM273" s="649"/>
      <c r="AN273" s="650"/>
      <c r="AO273" s="650"/>
      <c r="AP273" s="651"/>
      <c r="AQ273" s="652"/>
      <c r="AR273" s="653"/>
      <c r="AS273" s="654"/>
      <c r="AT273" s="653"/>
      <c r="AU273" s="172" t="s">
        <v>171</v>
      </c>
      <c r="AV273" s="654"/>
      <c r="AW273" s="653"/>
      <c r="AX273" s="654"/>
      <c r="AY273" s="655"/>
      <c r="AZ273" s="656"/>
      <c r="BA273" s="657"/>
      <c r="BB273" s="657"/>
      <c r="BC273" s="657"/>
      <c r="BD273" s="658"/>
      <c r="BE273" s="171"/>
      <c r="BF273" s="659"/>
      <c r="BG273" s="660"/>
      <c r="BH273" s="661"/>
      <c r="BI273" s="660"/>
      <c r="BJ273" s="661"/>
      <c r="BK273" s="662"/>
      <c r="BL273" s="649"/>
      <c r="BM273" s="650"/>
      <c r="BN273" s="650"/>
      <c r="BO273" s="651"/>
      <c r="BP273" s="652"/>
      <c r="BQ273" s="653"/>
      <c r="BR273" s="654"/>
      <c r="BS273" s="653"/>
      <c r="BT273" s="172" t="s">
        <v>171</v>
      </c>
      <c r="BU273" s="654"/>
      <c r="BV273" s="653"/>
      <c r="BW273" s="654"/>
      <c r="BX273" s="655"/>
      <c r="BY273" s="40"/>
      <c r="BZ273" s="42" t="str">
        <f t="shared" ref="BZ273:BZ281" si="41">IF(COUNTA(B273,Y273,N273)=3,"〇","-")</f>
        <v>-</v>
      </c>
      <c r="CA273" s="42" t="str">
        <f t="shared" si="39"/>
        <v>-</v>
      </c>
      <c r="CB273" s="42" t="str">
        <f t="shared" si="40"/>
        <v>-</v>
      </c>
    </row>
    <row r="274" spans="1:80" s="43" customFormat="1" ht="24" customHeight="1" thickBot="1">
      <c r="A274" s="176"/>
      <c r="B274" s="656"/>
      <c r="C274" s="657"/>
      <c r="D274" s="657"/>
      <c r="E274" s="657"/>
      <c r="F274" s="658"/>
      <c r="G274" s="171"/>
      <c r="H274" s="659"/>
      <c r="I274" s="660"/>
      <c r="J274" s="661"/>
      <c r="K274" s="660"/>
      <c r="L274" s="661"/>
      <c r="M274" s="662"/>
      <c r="N274" s="649"/>
      <c r="O274" s="650"/>
      <c r="P274" s="650"/>
      <c r="Q274" s="651"/>
      <c r="R274" s="652"/>
      <c r="S274" s="653"/>
      <c r="T274" s="654"/>
      <c r="U274" s="653"/>
      <c r="V274" s="226" t="s">
        <v>171</v>
      </c>
      <c r="W274" s="654"/>
      <c r="X274" s="653"/>
      <c r="Y274" s="654"/>
      <c r="Z274" s="655"/>
      <c r="AA274" s="656"/>
      <c r="AB274" s="657"/>
      <c r="AC274" s="657"/>
      <c r="AD274" s="657"/>
      <c r="AE274" s="658"/>
      <c r="AF274" s="171"/>
      <c r="AG274" s="659"/>
      <c r="AH274" s="660"/>
      <c r="AI274" s="661"/>
      <c r="AJ274" s="660"/>
      <c r="AK274" s="661"/>
      <c r="AL274" s="662"/>
      <c r="AM274" s="649"/>
      <c r="AN274" s="650"/>
      <c r="AO274" s="650"/>
      <c r="AP274" s="651"/>
      <c r="AQ274" s="652"/>
      <c r="AR274" s="653"/>
      <c r="AS274" s="654"/>
      <c r="AT274" s="653"/>
      <c r="AU274" s="172" t="s">
        <v>171</v>
      </c>
      <c r="AV274" s="654"/>
      <c r="AW274" s="653"/>
      <c r="AX274" s="654"/>
      <c r="AY274" s="655"/>
      <c r="AZ274" s="656"/>
      <c r="BA274" s="657"/>
      <c r="BB274" s="657"/>
      <c r="BC274" s="657"/>
      <c r="BD274" s="658"/>
      <c r="BE274" s="171"/>
      <c r="BF274" s="659"/>
      <c r="BG274" s="660"/>
      <c r="BH274" s="661"/>
      <c r="BI274" s="660"/>
      <c r="BJ274" s="661"/>
      <c r="BK274" s="662"/>
      <c r="BL274" s="649"/>
      <c r="BM274" s="650"/>
      <c r="BN274" s="650"/>
      <c r="BO274" s="651"/>
      <c r="BP274" s="652"/>
      <c r="BQ274" s="653"/>
      <c r="BR274" s="654"/>
      <c r="BS274" s="653"/>
      <c r="BT274" s="172" t="s">
        <v>171</v>
      </c>
      <c r="BU274" s="654"/>
      <c r="BV274" s="653"/>
      <c r="BW274" s="654"/>
      <c r="BX274" s="655"/>
      <c r="BY274" s="40"/>
      <c r="BZ274" s="42" t="str">
        <f t="shared" si="41"/>
        <v>-</v>
      </c>
      <c r="CA274" s="42" t="str">
        <f t="shared" si="39"/>
        <v>-</v>
      </c>
      <c r="CB274" s="42" t="str">
        <f t="shared" si="40"/>
        <v>-</v>
      </c>
    </row>
    <row r="275" spans="1:80" s="43" customFormat="1" ht="24" customHeight="1" thickBot="1">
      <c r="A275" s="176"/>
      <c r="B275" s="656"/>
      <c r="C275" s="657"/>
      <c r="D275" s="657"/>
      <c r="E275" s="657"/>
      <c r="F275" s="658"/>
      <c r="G275" s="171"/>
      <c r="H275" s="659"/>
      <c r="I275" s="660"/>
      <c r="J275" s="661"/>
      <c r="K275" s="660"/>
      <c r="L275" s="661"/>
      <c r="M275" s="662"/>
      <c r="N275" s="649"/>
      <c r="O275" s="650"/>
      <c r="P275" s="650"/>
      <c r="Q275" s="651"/>
      <c r="R275" s="652"/>
      <c r="S275" s="653"/>
      <c r="T275" s="654"/>
      <c r="U275" s="653"/>
      <c r="V275" s="226" t="s">
        <v>171</v>
      </c>
      <c r="W275" s="654"/>
      <c r="X275" s="653"/>
      <c r="Y275" s="654"/>
      <c r="Z275" s="655"/>
      <c r="AA275" s="656"/>
      <c r="AB275" s="657"/>
      <c r="AC275" s="657"/>
      <c r="AD275" s="657"/>
      <c r="AE275" s="658"/>
      <c r="AF275" s="171"/>
      <c r="AG275" s="659"/>
      <c r="AH275" s="660"/>
      <c r="AI275" s="661"/>
      <c r="AJ275" s="660"/>
      <c r="AK275" s="661"/>
      <c r="AL275" s="662"/>
      <c r="AM275" s="649"/>
      <c r="AN275" s="650"/>
      <c r="AO275" s="650"/>
      <c r="AP275" s="651"/>
      <c r="AQ275" s="652"/>
      <c r="AR275" s="653"/>
      <c r="AS275" s="654"/>
      <c r="AT275" s="653"/>
      <c r="AU275" s="172" t="s">
        <v>171</v>
      </c>
      <c r="AV275" s="654"/>
      <c r="AW275" s="653"/>
      <c r="AX275" s="654"/>
      <c r="AY275" s="655"/>
      <c r="AZ275" s="656"/>
      <c r="BA275" s="657"/>
      <c r="BB275" s="657"/>
      <c r="BC275" s="657"/>
      <c r="BD275" s="658"/>
      <c r="BE275" s="171"/>
      <c r="BF275" s="659"/>
      <c r="BG275" s="660"/>
      <c r="BH275" s="661"/>
      <c r="BI275" s="660"/>
      <c r="BJ275" s="661"/>
      <c r="BK275" s="662"/>
      <c r="BL275" s="649"/>
      <c r="BM275" s="650"/>
      <c r="BN275" s="650"/>
      <c r="BO275" s="651"/>
      <c r="BP275" s="652"/>
      <c r="BQ275" s="653"/>
      <c r="BR275" s="654"/>
      <c r="BS275" s="653"/>
      <c r="BT275" s="172" t="s">
        <v>171</v>
      </c>
      <c r="BU275" s="654"/>
      <c r="BV275" s="653"/>
      <c r="BW275" s="654"/>
      <c r="BX275" s="655"/>
      <c r="BY275" s="40"/>
      <c r="BZ275" s="42" t="str">
        <f t="shared" si="41"/>
        <v>-</v>
      </c>
      <c r="CA275" s="42" t="str">
        <f t="shared" si="39"/>
        <v>-</v>
      </c>
      <c r="CB275" s="42" t="str">
        <f t="shared" si="40"/>
        <v>-</v>
      </c>
    </row>
    <row r="276" spans="1:80" s="43" customFormat="1" ht="24" customHeight="1" thickBot="1">
      <c r="A276" s="176"/>
      <c r="B276" s="656"/>
      <c r="C276" s="657"/>
      <c r="D276" s="657"/>
      <c r="E276" s="657"/>
      <c r="F276" s="658"/>
      <c r="G276" s="171"/>
      <c r="H276" s="659"/>
      <c r="I276" s="660"/>
      <c r="J276" s="661"/>
      <c r="K276" s="660"/>
      <c r="L276" s="661"/>
      <c r="M276" s="662"/>
      <c r="N276" s="649"/>
      <c r="O276" s="650"/>
      <c r="P276" s="650"/>
      <c r="Q276" s="651"/>
      <c r="R276" s="652"/>
      <c r="S276" s="653"/>
      <c r="T276" s="654"/>
      <c r="U276" s="653"/>
      <c r="V276" s="226" t="s">
        <v>171</v>
      </c>
      <c r="W276" s="654"/>
      <c r="X276" s="653"/>
      <c r="Y276" s="654"/>
      <c r="Z276" s="655"/>
      <c r="AA276" s="656"/>
      <c r="AB276" s="657"/>
      <c r="AC276" s="657"/>
      <c r="AD276" s="657"/>
      <c r="AE276" s="658"/>
      <c r="AF276" s="171"/>
      <c r="AG276" s="659"/>
      <c r="AH276" s="660"/>
      <c r="AI276" s="661"/>
      <c r="AJ276" s="660"/>
      <c r="AK276" s="661"/>
      <c r="AL276" s="662"/>
      <c r="AM276" s="649"/>
      <c r="AN276" s="650"/>
      <c r="AO276" s="650"/>
      <c r="AP276" s="651"/>
      <c r="AQ276" s="652"/>
      <c r="AR276" s="653"/>
      <c r="AS276" s="654"/>
      <c r="AT276" s="653"/>
      <c r="AU276" s="172" t="s">
        <v>171</v>
      </c>
      <c r="AV276" s="654"/>
      <c r="AW276" s="653"/>
      <c r="AX276" s="654"/>
      <c r="AY276" s="655"/>
      <c r="AZ276" s="656"/>
      <c r="BA276" s="657"/>
      <c r="BB276" s="657"/>
      <c r="BC276" s="657"/>
      <c r="BD276" s="658"/>
      <c r="BE276" s="171"/>
      <c r="BF276" s="659"/>
      <c r="BG276" s="660"/>
      <c r="BH276" s="661"/>
      <c r="BI276" s="660"/>
      <c r="BJ276" s="661"/>
      <c r="BK276" s="662"/>
      <c r="BL276" s="649"/>
      <c r="BM276" s="650"/>
      <c r="BN276" s="650"/>
      <c r="BO276" s="651"/>
      <c r="BP276" s="652"/>
      <c r="BQ276" s="653"/>
      <c r="BR276" s="654"/>
      <c r="BS276" s="653"/>
      <c r="BT276" s="172" t="s">
        <v>171</v>
      </c>
      <c r="BU276" s="654"/>
      <c r="BV276" s="653"/>
      <c r="BW276" s="654"/>
      <c r="BX276" s="655"/>
      <c r="BY276" s="40"/>
      <c r="BZ276" s="42" t="str">
        <f t="shared" si="41"/>
        <v>-</v>
      </c>
      <c r="CA276" s="42" t="str">
        <f t="shared" si="39"/>
        <v>-</v>
      </c>
      <c r="CB276" s="42" t="str">
        <f t="shared" si="40"/>
        <v>-</v>
      </c>
    </row>
    <row r="277" spans="1:80" s="43" customFormat="1" ht="24" customHeight="1" thickBot="1">
      <c r="A277" s="176"/>
      <c r="B277" s="656"/>
      <c r="C277" s="657"/>
      <c r="D277" s="657"/>
      <c r="E277" s="657"/>
      <c r="F277" s="658"/>
      <c r="G277" s="171"/>
      <c r="H277" s="659"/>
      <c r="I277" s="660"/>
      <c r="J277" s="661"/>
      <c r="K277" s="660"/>
      <c r="L277" s="661"/>
      <c r="M277" s="662"/>
      <c r="N277" s="649"/>
      <c r="O277" s="650"/>
      <c r="P277" s="650"/>
      <c r="Q277" s="651"/>
      <c r="R277" s="652"/>
      <c r="S277" s="653"/>
      <c r="T277" s="654"/>
      <c r="U277" s="653"/>
      <c r="V277" s="226" t="s">
        <v>171</v>
      </c>
      <c r="W277" s="654"/>
      <c r="X277" s="653"/>
      <c r="Y277" s="654"/>
      <c r="Z277" s="655"/>
      <c r="AA277" s="656"/>
      <c r="AB277" s="657"/>
      <c r="AC277" s="657"/>
      <c r="AD277" s="657"/>
      <c r="AE277" s="658"/>
      <c r="AF277" s="171"/>
      <c r="AG277" s="659"/>
      <c r="AH277" s="660"/>
      <c r="AI277" s="661"/>
      <c r="AJ277" s="660"/>
      <c r="AK277" s="661"/>
      <c r="AL277" s="662"/>
      <c r="AM277" s="649"/>
      <c r="AN277" s="650"/>
      <c r="AO277" s="650"/>
      <c r="AP277" s="651"/>
      <c r="AQ277" s="652"/>
      <c r="AR277" s="653"/>
      <c r="AS277" s="654"/>
      <c r="AT277" s="653"/>
      <c r="AU277" s="172" t="s">
        <v>171</v>
      </c>
      <c r="AV277" s="654"/>
      <c r="AW277" s="653"/>
      <c r="AX277" s="654"/>
      <c r="AY277" s="655"/>
      <c r="AZ277" s="656"/>
      <c r="BA277" s="657"/>
      <c r="BB277" s="657"/>
      <c r="BC277" s="657"/>
      <c r="BD277" s="658"/>
      <c r="BE277" s="171"/>
      <c r="BF277" s="659"/>
      <c r="BG277" s="660"/>
      <c r="BH277" s="661"/>
      <c r="BI277" s="660"/>
      <c r="BJ277" s="661"/>
      <c r="BK277" s="662"/>
      <c r="BL277" s="649"/>
      <c r="BM277" s="650"/>
      <c r="BN277" s="650"/>
      <c r="BO277" s="651"/>
      <c r="BP277" s="652"/>
      <c r="BQ277" s="653"/>
      <c r="BR277" s="654"/>
      <c r="BS277" s="653"/>
      <c r="BT277" s="172" t="s">
        <v>171</v>
      </c>
      <c r="BU277" s="654"/>
      <c r="BV277" s="653"/>
      <c r="BW277" s="654"/>
      <c r="BX277" s="655"/>
      <c r="BY277" s="40"/>
      <c r="BZ277" s="42" t="str">
        <f t="shared" si="41"/>
        <v>-</v>
      </c>
      <c r="CA277" s="42" t="str">
        <f t="shared" si="39"/>
        <v>-</v>
      </c>
      <c r="CB277" s="42" t="str">
        <f t="shared" si="40"/>
        <v>-</v>
      </c>
    </row>
    <row r="278" spans="1:80" s="43" customFormat="1" ht="24" customHeight="1" thickBot="1">
      <c r="A278" s="176"/>
      <c r="B278" s="672"/>
      <c r="C278" s="673"/>
      <c r="D278" s="673"/>
      <c r="E278" s="673"/>
      <c r="F278" s="674"/>
      <c r="G278" s="173"/>
      <c r="H278" s="675"/>
      <c r="I278" s="676"/>
      <c r="J278" s="677"/>
      <c r="K278" s="676"/>
      <c r="L278" s="677"/>
      <c r="M278" s="678"/>
      <c r="N278" s="679"/>
      <c r="O278" s="680"/>
      <c r="P278" s="680"/>
      <c r="Q278" s="681"/>
      <c r="R278" s="682"/>
      <c r="S278" s="683"/>
      <c r="T278" s="670"/>
      <c r="U278" s="683"/>
      <c r="V278" s="222" t="s">
        <v>171</v>
      </c>
      <c r="W278" s="670"/>
      <c r="X278" s="683"/>
      <c r="Y278" s="670"/>
      <c r="Z278" s="671"/>
      <c r="AA278" s="672"/>
      <c r="AB278" s="673"/>
      <c r="AC278" s="673"/>
      <c r="AD278" s="673"/>
      <c r="AE278" s="674"/>
      <c r="AF278" s="173"/>
      <c r="AG278" s="675"/>
      <c r="AH278" s="676"/>
      <c r="AI278" s="677"/>
      <c r="AJ278" s="676"/>
      <c r="AK278" s="677"/>
      <c r="AL278" s="678"/>
      <c r="AM278" s="679"/>
      <c r="AN278" s="680"/>
      <c r="AO278" s="680"/>
      <c r="AP278" s="681"/>
      <c r="AQ278" s="682"/>
      <c r="AR278" s="683"/>
      <c r="AS278" s="670"/>
      <c r="AT278" s="683"/>
      <c r="AU278" s="170" t="s">
        <v>171</v>
      </c>
      <c r="AV278" s="670"/>
      <c r="AW278" s="683"/>
      <c r="AX278" s="670"/>
      <c r="AY278" s="671"/>
      <c r="AZ278" s="672"/>
      <c r="BA278" s="673"/>
      <c r="BB278" s="673"/>
      <c r="BC278" s="673"/>
      <c r="BD278" s="674"/>
      <c r="BE278" s="173"/>
      <c r="BF278" s="675"/>
      <c r="BG278" s="676"/>
      <c r="BH278" s="677"/>
      <c r="BI278" s="676"/>
      <c r="BJ278" s="677"/>
      <c r="BK278" s="678"/>
      <c r="BL278" s="679"/>
      <c r="BM278" s="680"/>
      <c r="BN278" s="680"/>
      <c r="BO278" s="681"/>
      <c r="BP278" s="682"/>
      <c r="BQ278" s="683"/>
      <c r="BR278" s="670"/>
      <c r="BS278" s="683"/>
      <c r="BT278" s="170" t="s">
        <v>171</v>
      </c>
      <c r="BU278" s="670"/>
      <c r="BV278" s="683"/>
      <c r="BW278" s="670"/>
      <c r="BX278" s="671"/>
      <c r="BY278" s="40"/>
      <c r="BZ278" s="42" t="str">
        <f t="shared" si="41"/>
        <v>-</v>
      </c>
      <c r="CA278" s="42" t="str">
        <f t="shared" si="39"/>
        <v>-</v>
      </c>
      <c r="CB278" s="42" t="str">
        <f t="shared" si="40"/>
        <v>-</v>
      </c>
    </row>
    <row r="279" spans="1:80" s="43" customFormat="1" ht="24" customHeight="1" thickBot="1">
      <c r="A279" s="176"/>
      <c r="B279" s="656"/>
      <c r="C279" s="657"/>
      <c r="D279" s="657"/>
      <c r="E279" s="657"/>
      <c r="F279" s="658"/>
      <c r="G279" s="171"/>
      <c r="H279" s="659"/>
      <c r="I279" s="660"/>
      <c r="J279" s="661"/>
      <c r="K279" s="660"/>
      <c r="L279" s="661"/>
      <c r="M279" s="662"/>
      <c r="N279" s="649"/>
      <c r="O279" s="650"/>
      <c r="P279" s="650"/>
      <c r="Q279" s="651"/>
      <c r="R279" s="652"/>
      <c r="S279" s="653"/>
      <c r="T279" s="654"/>
      <c r="U279" s="653"/>
      <c r="V279" s="226" t="s">
        <v>171</v>
      </c>
      <c r="W279" s="654"/>
      <c r="X279" s="653"/>
      <c r="Y279" s="654"/>
      <c r="Z279" s="655"/>
      <c r="AA279" s="656"/>
      <c r="AB279" s="657"/>
      <c r="AC279" s="657"/>
      <c r="AD279" s="657"/>
      <c r="AE279" s="658"/>
      <c r="AF279" s="171"/>
      <c r="AG279" s="659"/>
      <c r="AH279" s="660"/>
      <c r="AI279" s="661"/>
      <c r="AJ279" s="660"/>
      <c r="AK279" s="661"/>
      <c r="AL279" s="662"/>
      <c r="AM279" s="649"/>
      <c r="AN279" s="650"/>
      <c r="AO279" s="650"/>
      <c r="AP279" s="651"/>
      <c r="AQ279" s="652"/>
      <c r="AR279" s="653"/>
      <c r="AS279" s="654"/>
      <c r="AT279" s="653"/>
      <c r="AU279" s="172" t="s">
        <v>171</v>
      </c>
      <c r="AV279" s="654"/>
      <c r="AW279" s="653"/>
      <c r="AX279" s="654"/>
      <c r="AY279" s="655"/>
      <c r="AZ279" s="656"/>
      <c r="BA279" s="657"/>
      <c r="BB279" s="657"/>
      <c r="BC279" s="657"/>
      <c r="BD279" s="658"/>
      <c r="BE279" s="171"/>
      <c r="BF279" s="659"/>
      <c r="BG279" s="660"/>
      <c r="BH279" s="661"/>
      <c r="BI279" s="660"/>
      <c r="BJ279" s="661"/>
      <c r="BK279" s="662"/>
      <c r="BL279" s="649"/>
      <c r="BM279" s="650"/>
      <c r="BN279" s="650"/>
      <c r="BO279" s="651"/>
      <c r="BP279" s="652"/>
      <c r="BQ279" s="653"/>
      <c r="BR279" s="654"/>
      <c r="BS279" s="653"/>
      <c r="BT279" s="172" t="s">
        <v>171</v>
      </c>
      <c r="BU279" s="654"/>
      <c r="BV279" s="653"/>
      <c r="BW279" s="654"/>
      <c r="BX279" s="655"/>
      <c r="BY279" s="40"/>
      <c r="BZ279" s="42" t="str">
        <f t="shared" si="41"/>
        <v>-</v>
      </c>
      <c r="CA279" s="42" t="str">
        <f t="shared" si="39"/>
        <v>-</v>
      </c>
      <c r="CB279" s="42" t="str">
        <f t="shared" si="40"/>
        <v>-</v>
      </c>
    </row>
    <row r="280" spans="1:80" s="43" customFormat="1" ht="24" customHeight="1" thickBot="1">
      <c r="A280" s="176"/>
      <c r="B280" s="656"/>
      <c r="C280" s="657"/>
      <c r="D280" s="657"/>
      <c r="E280" s="657"/>
      <c r="F280" s="658"/>
      <c r="G280" s="171"/>
      <c r="H280" s="659"/>
      <c r="I280" s="660"/>
      <c r="J280" s="661"/>
      <c r="K280" s="660"/>
      <c r="L280" s="661"/>
      <c r="M280" s="662"/>
      <c r="N280" s="649"/>
      <c r="O280" s="650"/>
      <c r="P280" s="650"/>
      <c r="Q280" s="651"/>
      <c r="R280" s="652"/>
      <c r="S280" s="653"/>
      <c r="T280" s="654"/>
      <c r="U280" s="653"/>
      <c r="V280" s="226" t="s">
        <v>171</v>
      </c>
      <c r="W280" s="654"/>
      <c r="X280" s="653"/>
      <c r="Y280" s="654"/>
      <c r="Z280" s="655"/>
      <c r="AA280" s="656"/>
      <c r="AB280" s="657"/>
      <c r="AC280" s="657"/>
      <c r="AD280" s="657"/>
      <c r="AE280" s="658"/>
      <c r="AF280" s="171"/>
      <c r="AG280" s="659"/>
      <c r="AH280" s="660"/>
      <c r="AI280" s="661"/>
      <c r="AJ280" s="660"/>
      <c r="AK280" s="661"/>
      <c r="AL280" s="662"/>
      <c r="AM280" s="649"/>
      <c r="AN280" s="650"/>
      <c r="AO280" s="650"/>
      <c r="AP280" s="651"/>
      <c r="AQ280" s="652"/>
      <c r="AR280" s="653"/>
      <c r="AS280" s="654"/>
      <c r="AT280" s="653"/>
      <c r="AU280" s="172" t="s">
        <v>171</v>
      </c>
      <c r="AV280" s="654"/>
      <c r="AW280" s="653"/>
      <c r="AX280" s="654"/>
      <c r="AY280" s="655"/>
      <c r="AZ280" s="656"/>
      <c r="BA280" s="657"/>
      <c r="BB280" s="657"/>
      <c r="BC280" s="657"/>
      <c r="BD280" s="658"/>
      <c r="BE280" s="171"/>
      <c r="BF280" s="659"/>
      <c r="BG280" s="660"/>
      <c r="BH280" s="661"/>
      <c r="BI280" s="660"/>
      <c r="BJ280" s="661"/>
      <c r="BK280" s="662"/>
      <c r="BL280" s="649"/>
      <c r="BM280" s="650"/>
      <c r="BN280" s="650"/>
      <c r="BO280" s="651"/>
      <c r="BP280" s="652"/>
      <c r="BQ280" s="653"/>
      <c r="BR280" s="654"/>
      <c r="BS280" s="653"/>
      <c r="BT280" s="172" t="s">
        <v>171</v>
      </c>
      <c r="BU280" s="654"/>
      <c r="BV280" s="653"/>
      <c r="BW280" s="654"/>
      <c r="BX280" s="655"/>
      <c r="BY280" s="40"/>
      <c r="BZ280" s="42" t="str">
        <f t="shared" si="41"/>
        <v>-</v>
      </c>
      <c r="CA280" s="42" t="str">
        <f t="shared" si="39"/>
        <v>-</v>
      </c>
      <c r="CB280" s="42" t="str">
        <f t="shared" si="40"/>
        <v>-</v>
      </c>
    </row>
    <row r="281" spans="1:80" s="43" customFormat="1" ht="24" customHeight="1" thickBot="1">
      <c r="A281" s="176"/>
      <c r="B281" s="663"/>
      <c r="C281" s="664"/>
      <c r="D281" s="664"/>
      <c r="E281" s="664"/>
      <c r="F281" s="665"/>
      <c r="G281" s="174"/>
      <c r="H281" s="666"/>
      <c r="I281" s="667"/>
      <c r="J281" s="668"/>
      <c r="K281" s="667"/>
      <c r="L281" s="668"/>
      <c r="M281" s="669"/>
      <c r="N281" s="710"/>
      <c r="O281" s="711"/>
      <c r="P281" s="711"/>
      <c r="Q281" s="712"/>
      <c r="R281" s="713"/>
      <c r="S281" s="714"/>
      <c r="T281" s="715"/>
      <c r="U281" s="714"/>
      <c r="V281" s="224" t="s">
        <v>171</v>
      </c>
      <c r="W281" s="715"/>
      <c r="X281" s="714"/>
      <c r="Y281" s="715"/>
      <c r="Z281" s="716"/>
      <c r="AA281" s="663"/>
      <c r="AB281" s="664"/>
      <c r="AC281" s="664"/>
      <c r="AD281" s="664"/>
      <c r="AE281" s="665"/>
      <c r="AF281" s="174"/>
      <c r="AG281" s="666"/>
      <c r="AH281" s="667"/>
      <c r="AI281" s="668"/>
      <c r="AJ281" s="667"/>
      <c r="AK281" s="668"/>
      <c r="AL281" s="669"/>
      <c r="AM281" s="710"/>
      <c r="AN281" s="711"/>
      <c r="AO281" s="711"/>
      <c r="AP281" s="712"/>
      <c r="AQ281" s="713"/>
      <c r="AR281" s="714"/>
      <c r="AS281" s="715"/>
      <c r="AT281" s="714"/>
      <c r="AU281" s="175" t="s">
        <v>171</v>
      </c>
      <c r="AV281" s="715"/>
      <c r="AW281" s="714"/>
      <c r="AX281" s="715"/>
      <c r="AY281" s="716"/>
      <c r="AZ281" s="663"/>
      <c r="BA281" s="664"/>
      <c r="BB281" s="664"/>
      <c r="BC281" s="664"/>
      <c r="BD281" s="665"/>
      <c r="BE281" s="174"/>
      <c r="BF281" s="666"/>
      <c r="BG281" s="667"/>
      <c r="BH281" s="668"/>
      <c r="BI281" s="667"/>
      <c r="BJ281" s="668"/>
      <c r="BK281" s="669"/>
      <c r="BL281" s="710"/>
      <c r="BM281" s="711"/>
      <c r="BN281" s="711"/>
      <c r="BO281" s="712"/>
      <c r="BP281" s="713"/>
      <c r="BQ281" s="714"/>
      <c r="BR281" s="715"/>
      <c r="BS281" s="714"/>
      <c r="BT281" s="175" t="s">
        <v>171</v>
      </c>
      <c r="BU281" s="715"/>
      <c r="BV281" s="714"/>
      <c r="BW281" s="715"/>
      <c r="BX281" s="716"/>
      <c r="BY281" s="40"/>
      <c r="BZ281" s="42" t="str">
        <f t="shared" si="41"/>
        <v>-</v>
      </c>
      <c r="CA281" s="42" t="str">
        <f t="shared" si="39"/>
        <v>-</v>
      </c>
      <c r="CB281" s="42" t="str">
        <f t="shared" si="40"/>
        <v>-</v>
      </c>
    </row>
    <row r="282" spans="1:80" ht="24" customHeight="1">
      <c r="B282" s="684">
        <v>15</v>
      </c>
      <c r="C282" s="685"/>
      <c r="D282" s="687" t="s">
        <v>136</v>
      </c>
      <c r="E282" s="688"/>
      <c r="F282" s="688"/>
      <c r="G282" s="688"/>
      <c r="H282" s="688"/>
      <c r="I282" s="688"/>
      <c r="J282" s="689"/>
      <c r="K282" s="725"/>
      <c r="L282" s="726"/>
      <c r="M282" s="726"/>
      <c r="N282" s="726"/>
      <c r="O282" s="726"/>
      <c r="P282" s="726"/>
      <c r="Q282" s="726"/>
      <c r="R282" s="726"/>
      <c r="S282" s="726"/>
      <c r="T282" s="726"/>
      <c r="U282" s="726"/>
      <c r="V282" s="726"/>
      <c r="W282" s="726"/>
      <c r="X282" s="726"/>
      <c r="Y282" s="726"/>
      <c r="Z282" s="727"/>
      <c r="AA282" s="162"/>
      <c r="AB282" s="162"/>
      <c r="AC282" s="162"/>
      <c r="AD282" s="162"/>
      <c r="AE282" s="162"/>
      <c r="AF282" s="162"/>
      <c r="AG282" s="162"/>
      <c r="AH282" s="162"/>
      <c r="AI282" s="162"/>
      <c r="AJ282" s="162"/>
      <c r="AK282" s="162"/>
      <c r="AL282" s="162"/>
      <c r="AM282" s="162"/>
      <c r="AN282" s="162"/>
      <c r="AO282" s="162"/>
      <c r="AP282" s="162"/>
      <c r="AQ282" s="162"/>
      <c r="AR282" s="162"/>
      <c r="AS282" s="162"/>
      <c r="AT282" s="162"/>
      <c r="AU282" s="162"/>
      <c r="AV282" s="162"/>
      <c r="AW282" s="162"/>
      <c r="AX282" s="162"/>
      <c r="AY282" s="162"/>
      <c r="AZ282" s="162"/>
      <c r="BA282" s="162"/>
      <c r="BB282" s="162"/>
      <c r="BC282" s="162"/>
      <c r="BD282" s="162"/>
      <c r="BE282" s="162"/>
      <c r="BF282" s="162"/>
      <c r="BG282" s="162"/>
      <c r="BH282" s="162"/>
      <c r="BI282" s="162"/>
      <c r="BJ282" s="162"/>
      <c r="BK282" s="162"/>
      <c r="BL282" s="162"/>
      <c r="BM282" s="162"/>
      <c r="BN282" s="162"/>
      <c r="BO282" s="162"/>
      <c r="BP282" s="162"/>
      <c r="BQ282" s="162"/>
      <c r="BR282" s="162"/>
      <c r="BS282" s="162"/>
      <c r="BT282" s="162"/>
      <c r="BU282" s="162"/>
      <c r="BV282" s="162"/>
      <c r="BW282" s="162"/>
      <c r="BX282" s="162"/>
      <c r="BY282" s="34"/>
      <c r="BZ282" s="35"/>
      <c r="CA282" s="32"/>
      <c r="CB282" s="32"/>
    </row>
    <row r="283" spans="1:80" ht="24" customHeight="1">
      <c r="B283" s="686"/>
      <c r="C283" s="685"/>
      <c r="D283" s="728" t="s">
        <v>137</v>
      </c>
      <c r="E283" s="729"/>
      <c r="F283" s="729"/>
      <c r="G283" s="729"/>
      <c r="H283" s="729"/>
      <c r="I283" s="729"/>
      <c r="J283" s="730"/>
      <c r="K283" s="731"/>
      <c r="L283" s="732"/>
      <c r="M283" s="732"/>
      <c r="N283" s="732"/>
      <c r="O283" s="732"/>
      <c r="P283" s="732"/>
      <c r="Q283" s="732"/>
      <c r="R283" s="732"/>
      <c r="S283" s="732"/>
      <c r="T283" s="732"/>
      <c r="U283" s="732"/>
      <c r="V283" s="732"/>
      <c r="W283" s="732"/>
      <c r="X283" s="732"/>
      <c r="Y283" s="732"/>
      <c r="Z283" s="733"/>
      <c r="AA283" s="162"/>
      <c r="AB283" s="162"/>
      <c r="AC283" s="162"/>
      <c r="AD283" s="162"/>
      <c r="AE283" s="162"/>
      <c r="AF283" s="162"/>
      <c r="AG283" s="162"/>
      <c r="AH283" s="162"/>
      <c r="AI283" s="162"/>
      <c r="AJ283" s="162"/>
      <c r="AK283" s="162"/>
      <c r="AL283" s="162"/>
      <c r="AM283" s="162"/>
      <c r="AN283" s="162"/>
      <c r="AO283" s="162"/>
      <c r="AP283" s="162"/>
      <c r="AQ283" s="162"/>
      <c r="AR283" s="162"/>
      <c r="AS283" s="162"/>
      <c r="AT283" s="162"/>
      <c r="AU283" s="162"/>
      <c r="AV283" s="162"/>
      <c r="AW283" s="162"/>
      <c r="AX283" s="162"/>
      <c r="AY283" s="162"/>
      <c r="AZ283" s="162"/>
      <c r="BA283" s="162"/>
      <c r="BB283" s="162"/>
      <c r="BC283" s="162"/>
      <c r="BD283" s="162"/>
      <c r="BE283" s="162"/>
      <c r="BF283" s="162"/>
      <c r="BG283" s="162"/>
      <c r="BH283" s="162"/>
      <c r="BI283" s="162"/>
      <c r="BJ283" s="162"/>
      <c r="BK283" s="162"/>
      <c r="BL283" s="162"/>
      <c r="BM283" s="162"/>
      <c r="BN283" s="162"/>
      <c r="BO283" s="162"/>
      <c r="BP283" s="162"/>
      <c r="BQ283" s="162"/>
      <c r="BR283" s="162"/>
      <c r="BS283" s="162"/>
      <c r="BT283" s="162"/>
      <c r="BU283" s="162"/>
      <c r="BV283" s="162"/>
      <c r="BW283" s="162"/>
      <c r="BX283" s="162"/>
      <c r="BY283" s="34"/>
      <c r="CA283" s="37"/>
      <c r="CB283" s="32"/>
    </row>
    <row r="284" spans="1:80" ht="24" customHeight="1">
      <c r="B284" s="686"/>
      <c r="C284" s="685"/>
      <c r="D284" s="728" t="s">
        <v>138</v>
      </c>
      <c r="E284" s="729"/>
      <c r="F284" s="729"/>
      <c r="G284" s="729"/>
      <c r="H284" s="729"/>
      <c r="I284" s="729"/>
      <c r="J284" s="730"/>
      <c r="K284" s="734"/>
      <c r="L284" s="735"/>
      <c r="M284" s="735"/>
      <c r="N284" s="735"/>
      <c r="O284" s="735"/>
      <c r="P284" s="735"/>
      <c r="Q284" s="735"/>
      <c r="R284" s="735"/>
      <c r="S284" s="735"/>
      <c r="T284" s="735"/>
      <c r="U284" s="735"/>
      <c r="V284" s="735"/>
      <c r="W284" s="735"/>
      <c r="X284" s="735"/>
      <c r="Y284" s="735"/>
      <c r="Z284" s="736"/>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c r="AV284" s="164"/>
      <c r="AW284" s="164"/>
      <c r="AX284" s="164"/>
      <c r="AY284" s="164"/>
      <c r="AZ284" s="164"/>
      <c r="BA284" s="164"/>
      <c r="BB284" s="164"/>
      <c r="BC284" s="164"/>
      <c r="BD284" s="164"/>
      <c r="BE284" s="164"/>
      <c r="BF284" s="164"/>
      <c r="BG284" s="164"/>
      <c r="BH284" s="164"/>
      <c r="BI284" s="164"/>
      <c r="BJ284" s="164"/>
      <c r="BK284" s="164"/>
      <c r="BL284" s="164"/>
      <c r="BM284" s="164"/>
      <c r="BN284" s="164"/>
      <c r="BO284" s="164"/>
      <c r="BP284" s="164"/>
      <c r="BQ284" s="164"/>
      <c r="BR284" s="164"/>
      <c r="BS284" s="164"/>
      <c r="BT284" s="164"/>
      <c r="BU284" s="164"/>
      <c r="BV284" s="164"/>
      <c r="BW284" s="164"/>
      <c r="BX284" s="164"/>
      <c r="BY284" s="34"/>
      <c r="BZ284" s="37"/>
      <c r="CA284" s="37"/>
      <c r="CB284" s="32"/>
    </row>
    <row r="285" spans="1:80" ht="24" customHeight="1">
      <c r="B285" s="686"/>
      <c r="C285" s="685"/>
      <c r="D285" s="728" t="s">
        <v>143</v>
      </c>
      <c r="E285" s="729"/>
      <c r="F285" s="729"/>
      <c r="G285" s="729"/>
      <c r="H285" s="729"/>
      <c r="I285" s="729"/>
      <c r="J285" s="730"/>
      <c r="K285" s="737">
        <f>$K$7</f>
        <v>5000</v>
      </c>
      <c r="L285" s="738"/>
      <c r="M285" s="738"/>
      <c r="N285" s="738"/>
      <c r="O285" s="738"/>
      <c r="P285" s="738"/>
      <c r="Q285" s="738"/>
      <c r="R285" s="738"/>
      <c r="S285" s="738"/>
      <c r="T285" s="738"/>
      <c r="U285" s="738"/>
      <c r="V285" s="738"/>
      <c r="W285" s="738"/>
      <c r="X285" s="738"/>
      <c r="Y285" s="738"/>
      <c r="Z285" s="739"/>
      <c r="AA285" s="165"/>
      <c r="AB285" s="165"/>
      <c r="AC285" s="165"/>
      <c r="AD285" s="165"/>
      <c r="AE285" s="165"/>
      <c r="AF285" s="165"/>
      <c r="AG285" s="165"/>
      <c r="AH285" s="165"/>
      <c r="AI285" s="165"/>
      <c r="AJ285" s="165"/>
      <c r="AK285" s="165"/>
      <c r="AL285" s="165"/>
      <c r="AM285" s="165"/>
      <c r="AN285" s="165"/>
      <c r="AO285" s="165"/>
      <c r="AP285" s="165"/>
      <c r="AQ285" s="165"/>
      <c r="AR285" s="165"/>
      <c r="AS285" s="165"/>
      <c r="AT285" s="165"/>
      <c r="AU285" s="165"/>
      <c r="AV285" s="165"/>
      <c r="AW285" s="165"/>
      <c r="AX285" s="165"/>
      <c r="AY285" s="165"/>
      <c r="AZ285" s="165"/>
      <c r="BA285" s="165"/>
      <c r="BB285" s="165"/>
      <c r="BC285" s="165"/>
      <c r="BD285" s="165"/>
      <c r="BE285" s="165"/>
      <c r="BF285" s="165"/>
      <c r="BG285" s="165"/>
      <c r="BH285" s="165"/>
      <c r="BI285" s="165"/>
      <c r="BJ285" s="165"/>
      <c r="BK285" s="165"/>
      <c r="BL285" s="165"/>
      <c r="BM285" s="165"/>
      <c r="BN285" s="165"/>
      <c r="BO285" s="165"/>
      <c r="BP285" s="165"/>
      <c r="BQ285" s="165"/>
      <c r="BR285" s="165"/>
      <c r="BS285" s="165"/>
      <c r="BT285" s="165"/>
      <c r="BU285" s="165"/>
      <c r="BV285" s="165"/>
      <c r="BW285" s="165"/>
      <c r="BX285" s="165"/>
      <c r="BY285" s="34"/>
      <c r="BZ285" s="37"/>
      <c r="CA285" s="37"/>
      <c r="CB285" s="32"/>
    </row>
    <row r="286" spans="1:80" ht="24" customHeight="1">
      <c r="B286" s="686"/>
      <c r="C286" s="685"/>
      <c r="D286" s="728" t="s">
        <v>139</v>
      </c>
      <c r="E286" s="729"/>
      <c r="F286" s="729"/>
      <c r="G286" s="729"/>
      <c r="H286" s="729"/>
      <c r="I286" s="729"/>
      <c r="J286" s="730"/>
      <c r="K286" s="740"/>
      <c r="L286" s="741"/>
      <c r="M286" s="741"/>
      <c r="N286" s="741"/>
      <c r="O286" s="741"/>
      <c r="P286" s="741"/>
      <c r="Q286" s="741"/>
      <c r="R286" s="741"/>
      <c r="S286" s="741"/>
      <c r="T286" s="741"/>
      <c r="U286" s="741"/>
      <c r="V286" s="741"/>
      <c r="W286" s="741"/>
      <c r="X286" s="741"/>
      <c r="Y286" s="741"/>
      <c r="Z286" s="742"/>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c r="AV286" s="164"/>
      <c r="AW286" s="164"/>
      <c r="AX286" s="164"/>
      <c r="AY286" s="164"/>
      <c r="AZ286" s="164"/>
      <c r="BA286" s="164"/>
      <c r="BB286" s="164"/>
      <c r="BC286" s="164"/>
      <c r="BD286" s="164"/>
      <c r="BE286" s="164"/>
      <c r="BF286" s="164"/>
      <c r="BG286" s="164"/>
      <c r="BH286" s="164"/>
      <c r="BI286" s="164"/>
      <c r="BJ286" s="164"/>
      <c r="BK286" s="164"/>
      <c r="BL286" s="164"/>
      <c r="BM286" s="164"/>
      <c r="BN286" s="164"/>
      <c r="BO286" s="164"/>
      <c r="BP286" s="164"/>
      <c r="BQ286" s="164"/>
      <c r="BR286" s="164"/>
      <c r="BS286" s="164"/>
      <c r="BT286" s="164"/>
      <c r="BU286" s="164"/>
      <c r="BV286" s="164"/>
      <c r="BW286" s="164"/>
      <c r="BX286" s="164"/>
      <c r="BY286" s="34"/>
      <c r="BZ286" s="37"/>
      <c r="CA286" s="37"/>
      <c r="CB286" s="32"/>
    </row>
    <row r="287" spans="1:80" ht="24" customHeight="1">
      <c r="B287" s="686"/>
      <c r="C287" s="685"/>
      <c r="D287" s="728" t="s">
        <v>142</v>
      </c>
      <c r="E287" s="729"/>
      <c r="F287" s="729"/>
      <c r="G287" s="729"/>
      <c r="H287" s="729"/>
      <c r="I287" s="729"/>
      <c r="J287" s="730"/>
      <c r="K287" s="743" t="str">
        <f>IF(K286="","",IF(ROUND(K286,0)=0,"1",ROUND(K286,0)))</f>
        <v/>
      </c>
      <c r="L287" s="744"/>
      <c r="M287" s="744"/>
      <c r="N287" s="744"/>
      <c r="O287" s="744"/>
      <c r="P287" s="744"/>
      <c r="Q287" s="744"/>
      <c r="R287" s="744"/>
      <c r="S287" s="744"/>
      <c r="T287" s="744"/>
      <c r="U287" s="744"/>
      <c r="V287" s="744"/>
      <c r="W287" s="744"/>
      <c r="X287" s="744"/>
      <c r="Y287" s="744"/>
      <c r="Z287" s="745"/>
      <c r="AA287" s="166"/>
      <c r="AB287" s="166"/>
      <c r="AC287" s="166"/>
      <c r="AD287" s="166"/>
      <c r="AE287" s="166"/>
      <c r="AF287" s="166"/>
      <c r="AG287" s="166"/>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34"/>
      <c r="BZ287" s="37"/>
      <c r="CA287" s="37"/>
      <c r="CB287" s="32"/>
    </row>
    <row r="288" spans="1:80" ht="24" customHeight="1" thickBot="1">
      <c r="B288" s="686"/>
      <c r="C288" s="685"/>
      <c r="D288" s="728" t="s">
        <v>144</v>
      </c>
      <c r="E288" s="729"/>
      <c r="F288" s="729"/>
      <c r="G288" s="729"/>
      <c r="H288" s="729"/>
      <c r="I288" s="729"/>
      <c r="J288" s="730"/>
      <c r="K288" s="717">
        <f>BZ289</f>
        <v>0</v>
      </c>
      <c r="L288" s="718"/>
      <c r="M288" s="718"/>
      <c r="N288" s="718"/>
      <c r="O288" s="718"/>
      <c r="P288" s="718"/>
      <c r="Q288" s="718"/>
      <c r="R288" s="718"/>
      <c r="S288" s="718"/>
      <c r="T288" s="718"/>
      <c r="U288" s="718"/>
      <c r="V288" s="718"/>
      <c r="W288" s="718"/>
      <c r="X288" s="718"/>
      <c r="Y288" s="718"/>
      <c r="Z288" s="719"/>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7"/>
      <c r="AY288" s="167"/>
      <c r="AZ288" s="167"/>
      <c r="BA288" s="167"/>
      <c r="BB288" s="167"/>
      <c r="BC288" s="167"/>
      <c r="BD288" s="167"/>
      <c r="BE288" s="167"/>
      <c r="BF288" s="167"/>
      <c r="BG288" s="167"/>
      <c r="BH288" s="167"/>
      <c r="BI288" s="167"/>
      <c r="BJ288" s="167"/>
      <c r="BK288" s="167"/>
      <c r="BL288" s="167"/>
      <c r="BM288" s="167"/>
      <c r="BN288" s="167"/>
      <c r="BO288" s="167"/>
      <c r="BP288" s="167"/>
      <c r="BQ288" s="167"/>
      <c r="BR288" s="167"/>
      <c r="BS288" s="167"/>
      <c r="BT288" s="167"/>
      <c r="BU288" s="167"/>
      <c r="BV288" s="167"/>
      <c r="BW288" s="167"/>
      <c r="BX288" s="167"/>
      <c r="BY288" s="34"/>
      <c r="BZ288" s="37"/>
      <c r="CA288" s="37"/>
      <c r="CB288" s="32"/>
    </row>
    <row r="289" spans="1:80" ht="24" customHeight="1" thickBot="1">
      <c r="B289" s="690" t="s">
        <v>165</v>
      </c>
      <c r="C289" s="691"/>
      <c r="D289" s="691"/>
      <c r="E289" s="691"/>
      <c r="F289" s="692"/>
      <c r="G289" s="168" t="s">
        <v>313</v>
      </c>
      <c r="H289" s="720" t="s">
        <v>166</v>
      </c>
      <c r="I289" s="721"/>
      <c r="J289" s="721"/>
      <c r="K289" s="721"/>
      <c r="L289" s="721"/>
      <c r="M289" s="721"/>
      <c r="N289" s="693" t="s">
        <v>167</v>
      </c>
      <c r="O289" s="694"/>
      <c r="P289" s="694"/>
      <c r="Q289" s="695"/>
      <c r="R289" s="722" t="s">
        <v>168</v>
      </c>
      <c r="S289" s="723"/>
      <c r="T289" s="723"/>
      <c r="U289" s="723"/>
      <c r="V289" s="723"/>
      <c r="W289" s="723"/>
      <c r="X289" s="723"/>
      <c r="Y289" s="723"/>
      <c r="Z289" s="724"/>
      <c r="AA289" s="690" t="s">
        <v>165</v>
      </c>
      <c r="AB289" s="691"/>
      <c r="AC289" s="691"/>
      <c r="AD289" s="691"/>
      <c r="AE289" s="692"/>
      <c r="AF289" s="168" t="s">
        <v>313</v>
      </c>
      <c r="AG289" s="720" t="s">
        <v>166</v>
      </c>
      <c r="AH289" s="721"/>
      <c r="AI289" s="721"/>
      <c r="AJ289" s="721"/>
      <c r="AK289" s="721"/>
      <c r="AL289" s="721"/>
      <c r="AM289" s="693" t="s">
        <v>167</v>
      </c>
      <c r="AN289" s="694"/>
      <c r="AO289" s="694"/>
      <c r="AP289" s="695"/>
      <c r="AQ289" s="722" t="s">
        <v>168</v>
      </c>
      <c r="AR289" s="723"/>
      <c r="AS289" s="723"/>
      <c r="AT289" s="723"/>
      <c r="AU289" s="723"/>
      <c r="AV289" s="723"/>
      <c r="AW289" s="723"/>
      <c r="AX289" s="723"/>
      <c r="AY289" s="724"/>
      <c r="AZ289" s="690" t="s">
        <v>165</v>
      </c>
      <c r="BA289" s="691"/>
      <c r="BB289" s="691"/>
      <c r="BC289" s="691"/>
      <c r="BD289" s="692"/>
      <c r="BE289" s="168" t="s">
        <v>313</v>
      </c>
      <c r="BF289" s="720" t="s">
        <v>166</v>
      </c>
      <c r="BG289" s="721"/>
      <c r="BH289" s="721"/>
      <c r="BI289" s="721"/>
      <c r="BJ289" s="721"/>
      <c r="BK289" s="721"/>
      <c r="BL289" s="693" t="s">
        <v>167</v>
      </c>
      <c r="BM289" s="694"/>
      <c r="BN289" s="694"/>
      <c r="BO289" s="695"/>
      <c r="BP289" s="722" t="s">
        <v>168</v>
      </c>
      <c r="BQ289" s="723"/>
      <c r="BR289" s="723"/>
      <c r="BS289" s="723"/>
      <c r="BT289" s="723"/>
      <c r="BU289" s="723"/>
      <c r="BV289" s="723"/>
      <c r="BW289" s="723"/>
      <c r="BX289" s="724"/>
      <c r="BY289" s="34"/>
      <c r="BZ289" s="32">
        <f>COUNTIF(BZ290:CB300,"〇")</f>
        <v>0</v>
      </c>
      <c r="CA289" s="32"/>
      <c r="CB289" s="32"/>
    </row>
    <row r="290" spans="1:80" ht="24" customHeight="1" thickTop="1" thickBot="1">
      <c r="B290" s="696" t="s">
        <v>169</v>
      </c>
      <c r="C290" s="697"/>
      <c r="D290" s="697"/>
      <c r="E290" s="697"/>
      <c r="F290" s="698"/>
      <c r="G290" s="169" t="s">
        <v>314</v>
      </c>
      <c r="H290" s="699">
        <v>5</v>
      </c>
      <c r="I290" s="700"/>
      <c r="J290" s="701">
        <v>0</v>
      </c>
      <c r="K290" s="700"/>
      <c r="L290" s="701">
        <v>0</v>
      </c>
      <c r="M290" s="702"/>
      <c r="N290" s="703" t="s">
        <v>170</v>
      </c>
      <c r="O290" s="704"/>
      <c r="P290" s="704"/>
      <c r="Q290" s="705"/>
      <c r="R290" s="706"/>
      <c r="S290" s="707"/>
      <c r="T290" s="708">
        <v>1</v>
      </c>
      <c r="U290" s="707"/>
      <c r="V290" s="222" t="s">
        <v>171</v>
      </c>
      <c r="W290" s="708">
        <v>2</v>
      </c>
      <c r="X290" s="707"/>
      <c r="Y290" s="708">
        <v>3</v>
      </c>
      <c r="Z290" s="709"/>
      <c r="AA290" s="656"/>
      <c r="AB290" s="657"/>
      <c r="AC290" s="657"/>
      <c r="AD290" s="657"/>
      <c r="AE290" s="658"/>
      <c r="AF290" s="171"/>
      <c r="AG290" s="659"/>
      <c r="AH290" s="660"/>
      <c r="AI290" s="661"/>
      <c r="AJ290" s="660"/>
      <c r="AK290" s="661"/>
      <c r="AL290" s="662"/>
      <c r="AM290" s="649"/>
      <c r="AN290" s="650"/>
      <c r="AO290" s="650"/>
      <c r="AP290" s="651"/>
      <c r="AQ290" s="652"/>
      <c r="AR290" s="653"/>
      <c r="AS290" s="654"/>
      <c r="AT290" s="653"/>
      <c r="AU290" s="172" t="s">
        <v>171</v>
      </c>
      <c r="AV290" s="654"/>
      <c r="AW290" s="653"/>
      <c r="AX290" s="654"/>
      <c r="AY290" s="655"/>
      <c r="AZ290" s="656"/>
      <c r="BA290" s="657"/>
      <c r="BB290" s="657"/>
      <c r="BC290" s="657"/>
      <c r="BD290" s="658"/>
      <c r="BE290" s="171"/>
      <c r="BF290" s="675"/>
      <c r="BG290" s="676"/>
      <c r="BH290" s="677"/>
      <c r="BI290" s="676"/>
      <c r="BJ290" s="677"/>
      <c r="BK290" s="678"/>
      <c r="BL290" s="679"/>
      <c r="BM290" s="680"/>
      <c r="BN290" s="680"/>
      <c r="BO290" s="681"/>
      <c r="BP290" s="682"/>
      <c r="BQ290" s="683"/>
      <c r="BR290" s="670"/>
      <c r="BS290" s="683"/>
      <c r="BT290" s="170" t="s">
        <v>171</v>
      </c>
      <c r="BU290" s="670"/>
      <c r="BV290" s="683"/>
      <c r="BW290" s="670"/>
      <c r="BX290" s="671"/>
      <c r="BY290" s="34"/>
      <c r="BZ290" s="32"/>
      <c r="CA290" s="38" t="str">
        <f>IF(COUNTA(AA290,AX290,AM290)=3,"〇","-")</f>
        <v>-</v>
      </c>
      <c r="CB290" s="38" t="str">
        <f>IF(COUNTA(AZ290,BW290,BL290)=3,"〇","-")</f>
        <v>-</v>
      </c>
    </row>
    <row r="291" spans="1:80" s="43" customFormat="1" ht="24" customHeight="1" thickBot="1">
      <c r="A291" s="176"/>
      <c r="B291" s="656"/>
      <c r="C291" s="657"/>
      <c r="D291" s="657"/>
      <c r="E291" s="657"/>
      <c r="F291" s="658"/>
      <c r="G291" s="171"/>
      <c r="H291" s="659"/>
      <c r="I291" s="660"/>
      <c r="J291" s="661"/>
      <c r="K291" s="660"/>
      <c r="L291" s="661"/>
      <c r="M291" s="662"/>
      <c r="N291" s="649"/>
      <c r="O291" s="650"/>
      <c r="P291" s="650"/>
      <c r="Q291" s="651"/>
      <c r="R291" s="652"/>
      <c r="S291" s="653"/>
      <c r="T291" s="654"/>
      <c r="U291" s="653"/>
      <c r="V291" s="226" t="s">
        <v>171</v>
      </c>
      <c r="W291" s="654"/>
      <c r="X291" s="653"/>
      <c r="Y291" s="654"/>
      <c r="Z291" s="655"/>
      <c r="AA291" s="656"/>
      <c r="AB291" s="657"/>
      <c r="AC291" s="657"/>
      <c r="AD291" s="657"/>
      <c r="AE291" s="658"/>
      <c r="AF291" s="171"/>
      <c r="AG291" s="659"/>
      <c r="AH291" s="660"/>
      <c r="AI291" s="661"/>
      <c r="AJ291" s="660"/>
      <c r="AK291" s="661"/>
      <c r="AL291" s="662"/>
      <c r="AM291" s="649"/>
      <c r="AN291" s="650"/>
      <c r="AO291" s="650"/>
      <c r="AP291" s="651"/>
      <c r="AQ291" s="652"/>
      <c r="AR291" s="653"/>
      <c r="AS291" s="654"/>
      <c r="AT291" s="653"/>
      <c r="AU291" s="172" t="s">
        <v>171</v>
      </c>
      <c r="AV291" s="654"/>
      <c r="AW291" s="653"/>
      <c r="AX291" s="654"/>
      <c r="AY291" s="655"/>
      <c r="AZ291" s="656"/>
      <c r="BA291" s="657"/>
      <c r="BB291" s="657"/>
      <c r="BC291" s="657"/>
      <c r="BD291" s="658"/>
      <c r="BE291" s="171"/>
      <c r="BF291" s="659"/>
      <c r="BG291" s="660"/>
      <c r="BH291" s="661"/>
      <c r="BI291" s="660"/>
      <c r="BJ291" s="661"/>
      <c r="BK291" s="662"/>
      <c r="BL291" s="649"/>
      <c r="BM291" s="650"/>
      <c r="BN291" s="650"/>
      <c r="BO291" s="651"/>
      <c r="BP291" s="652"/>
      <c r="BQ291" s="653"/>
      <c r="BR291" s="654"/>
      <c r="BS291" s="653"/>
      <c r="BT291" s="172" t="s">
        <v>171</v>
      </c>
      <c r="BU291" s="654"/>
      <c r="BV291" s="653"/>
      <c r="BW291" s="654"/>
      <c r="BX291" s="655"/>
      <c r="BY291" s="40"/>
      <c r="BZ291" s="42" t="str">
        <f>IF(COUNTA(B291,Y291,N291)=3,"〇","-")</f>
        <v>-</v>
      </c>
      <c r="CA291" s="42" t="str">
        <f t="shared" ref="CA291:CA300" si="42">IF(COUNTA(AA291,AX291,AM291)=3,"〇","-")</f>
        <v>-</v>
      </c>
      <c r="CB291" s="42" t="str">
        <f t="shared" ref="CB291:CB300" si="43">IF(COUNTA(AZ291,BW291,BL291)=3,"〇","-")</f>
        <v>-</v>
      </c>
    </row>
    <row r="292" spans="1:80" s="43" customFormat="1" ht="24" customHeight="1" thickBot="1">
      <c r="A292" s="176"/>
      <c r="B292" s="656"/>
      <c r="C292" s="657"/>
      <c r="D292" s="657"/>
      <c r="E292" s="657"/>
      <c r="F292" s="658"/>
      <c r="G292" s="171"/>
      <c r="H292" s="659"/>
      <c r="I292" s="660"/>
      <c r="J292" s="661"/>
      <c r="K292" s="660"/>
      <c r="L292" s="661"/>
      <c r="M292" s="662"/>
      <c r="N292" s="649"/>
      <c r="O292" s="650"/>
      <c r="P292" s="650"/>
      <c r="Q292" s="651"/>
      <c r="R292" s="652"/>
      <c r="S292" s="653"/>
      <c r="T292" s="654"/>
      <c r="U292" s="653"/>
      <c r="V292" s="226" t="s">
        <v>171</v>
      </c>
      <c r="W292" s="654"/>
      <c r="X292" s="653"/>
      <c r="Y292" s="654"/>
      <c r="Z292" s="655"/>
      <c r="AA292" s="656"/>
      <c r="AB292" s="657"/>
      <c r="AC292" s="657"/>
      <c r="AD292" s="657"/>
      <c r="AE292" s="658"/>
      <c r="AF292" s="171"/>
      <c r="AG292" s="659"/>
      <c r="AH292" s="660"/>
      <c r="AI292" s="661"/>
      <c r="AJ292" s="660"/>
      <c r="AK292" s="661"/>
      <c r="AL292" s="662"/>
      <c r="AM292" s="649"/>
      <c r="AN292" s="650"/>
      <c r="AO292" s="650"/>
      <c r="AP292" s="651"/>
      <c r="AQ292" s="652"/>
      <c r="AR292" s="653"/>
      <c r="AS292" s="654"/>
      <c r="AT292" s="653"/>
      <c r="AU292" s="172" t="s">
        <v>171</v>
      </c>
      <c r="AV292" s="654"/>
      <c r="AW292" s="653"/>
      <c r="AX292" s="654"/>
      <c r="AY292" s="655"/>
      <c r="AZ292" s="656"/>
      <c r="BA292" s="657"/>
      <c r="BB292" s="657"/>
      <c r="BC292" s="657"/>
      <c r="BD292" s="658"/>
      <c r="BE292" s="171"/>
      <c r="BF292" s="659"/>
      <c r="BG292" s="660"/>
      <c r="BH292" s="661"/>
      <c r="BI292" s="660"/>
      <c r="BJ292" s="661"/>
      <c r="BK292" s="662"/>
      <c r="BL292" s="649"/>
      <c r="BM292" s="650"/>
      <c r="BN292" s="650"/>
      <c r="BO292" s="651"/>
      <c r="BP292" s="652"/>
      <c r="BQ292" s="653"/>
      <c r="BR292" s="654"/>
      <c r="BS292" s="653"/>
      <c r="BT292" s="172" t="s">
        <v>171</v>
      </c>
      <c r="BU292" s="654"/>
      <c r="BV292" s="653"/>
      <c r="BW292" s="654"/>
      <c r="BX292" s="655"/>
      <c r="BY292" s="40"/>
      <c r="BZ292" s="42" t="str">
        <f t="shared" ref="BZ292:BZ300" si="44">IF(COUNTA(B292,Y292,N292)=3,"〇","-")</f>
        <v>-</v>
      </c>
      <c r="CA292" s="42" t="str">
        <f t="shared" si="42"/>
        <v>-</v>
      </c>
      <c r="CB292" s="42" t="str">
        <f t="shared" si="43"/>
        <v>-</v>
      </c>
    </row>
    <row r="293" spans="1:80" s="43" customFormat="1" ht="24" customHeight="1" thickBot="1">
      <c r="A293" s="176"/>
      <c r="B293" s="656"/>
      <c r="C293" s="657"/>
      <c r="D293" s="657"/>
      <c r="E293" s="657"/>
      <c r="F293" s="658"/>
      <c r="G293" s="171"/>
      <c r="H293" s="659"/>
      <c r="I293" s="660"/>
      <c r="J293" s="661"/>
      <c r="K293" s="660"/>
      <c r="L293" s="661"/>
      <c r="M293" s="662"/>
      <c r="N293" s="649"/>
      <c r="O293" s="650"/>
      <c r="P293" s="650"/>
      <c r="Q293" s="651"/>
      <c r="R293" s="652"/>
      <c r="S293" s="653"/>
      <c r="T293" s="654"/>
      <c r="U293" s="653"/>
      <c r="V293" s="226" t="s">
        <v>171</v>
      </c>
      <c r="W293" s="654"/>
      <c r="X293" s="653"/>
      <c r="Y293" s="654"/>
      <c r="Z293" s="655"/>
      <c r="AA293" s="656"/>
      <c r="AB293" s="657"/>
      <c r="AC293" s="657"/>
      <c r="AD293" s="657"/>
      <c r="AE293" s="658"/>
      <c r="AF293" s="171"/>
      <c r="AG293" s="659"/>
      <c r="AH293" s="660"/>
      <c r="AI293" s="661"/>
      <c r="AJ293" s="660"/>
      <c r="AK293" s="661"/>
      <c r="AL293" s="662"/>
      <c r="AM293" s="649"/>
      <c r="AN293" s="650"/>
      <c r="AO293" s="650"/>
      <c r="AP293" s="651"/>
      <c r="AQ293" s="652"/>
      <c r="AR293" s="653"/>
      <c r="AS293" s="654"/>
      <c r="AT293" s="653"/>
      <c r="AU293" s="172" t="s">
        <v>171</v>
      </c>
      <c r="AV293" s="654"/>
      <c r="AW293" s="653"/>
      <c r="AX293" s="654"/>
      <c r="AY293" s="655"/>
      <c r="AZ293" s="656"/>
      <c r="BA293" s="657"/>
      <c r="BB293" s="657"/>
      <c r="BC293" s="657"/>
      <c r="BD293" s="658"/>
      <c r="BE293" s="171"/>
      <c r="BF293" s="659"/>
      <c r="BG293" s="660"/>
      <c r="BH293" s="661"/>
      <c r="BI293" s="660"/>
      <c r="BJ293" s="661"/>
      <c r="BK293" s="662"/>
      <c r="BL293" s="649"/>
      <c r="BM293" s="650"/>
      <c r="BN293" s="650"/>
      <c r="BO293" s="651"/>
      <c r="BP293" s="652"/>
      <c r="BQ293" s="653"/>
      <c r="BR293" s="654"/>
      <c r="BS293" s="653"/>
      <c r="BT293" s="172" t="s">
        <v>171</v>
      </c>
      <c r="BU293" s="654"/>
      <c r="BV293" s="653"/>
      <c r="BW293" s="654"/>
      <c r="BX293" s="655"/>
      <c r="BY293" s="40"/>
      <c r="BZ293" s="42" t="str">
        <f t="shared" si="44"/>
        <v>-</v>
      </c>
      <c r="CA293" s="42" t="str">
        <f t="shared" si="42"/>
        <v>-</v>
      </c>
      <c r="CB293" s="42" t="str">
        <f t="shared" si="43"/>
        <v>-</v>
      </c>
    </row>
    <row r="294" spans="1:80" s="43" customFormat="1" ht="24" customHeight="1" thickBot="1">
      <c r="A294" s="176"/>
      <c r="B294" s="656"/>
      <c r="C294" s="657"/>
      <c r="D294" s="657"/>
      <c r="E294" s="657"/>
      <c r="F294" s="658"/>
      <c r="G294" s="171"/>
      <c r="H294" s="659"/>
      <c r="I294" s="660"/>
      <c r="J294" s="661"/>
      <c r="K294" s="660"/>
      <c r="L294" s="661"/>
      <c r="M294" s="662"/>
      <c r="N294" s="649"/>
      <c r="O294" s="650"/>
      <c r="P294" s="650"/>
      <c r="Q294" s="651"/>
      <c r="R294" s="652"/>
      <c r="S294" s="653"/>
      <c r="T294" s="654"/>
      <c r="U294" s="653"/>
      <c r="V294" s="226" t="s">
        <v>171</v>
      </c>
      <c r="W294" s="654"/>
      <c r="X294" s="653"/>
      <c r="Y294" s="654"/>
      <c r="Z294" s="655"/>
      <c r="AA294" s="656"/>
      <c r="AB294" s="657"/>
      <c r="AC294" s="657"/>
      <c r="AD294" s="657"/>
      <c r="AE294" s="658"/>
      <c r="AF294" s="171"/>
      <c r="AG294" s="659"/>
      <c r="AH294" s="660"/>
      <c r="AI294" s="661"/>
      <c r="AJ294" s="660"/>
      <c r="AK294" s="661"/>
      <c r="AL294" s="662"/>
      <c r="AM294" s="649"/>
      <c r="AN294" s="650"/>
      <c r="AO294" s="650"/>
      <c r="AP294" s="651"/>
      <c r="AQ294" s="652"/>
      <c r="AR294" s="653"/>
      <c r="AS294" s="654"/>
      <c r="AT294" s="653"/>
      <c r="AU294" s="172" t="s">
        <v>171</v>
      </c>
      <c r="AV294" s="654"/>
      <c r="AW294" s="653"/>
      <c r="AX294" s="654"/>
      <c r="AY294" s="655"/>
      <c r="AZ294" s="656"/>
      <c r="BA294" s="657"/>
      <c r="BB294" s="657"/>
      <c r="BC294" s="657"/>
      <c r="BD294" s="658"/>
      <c r="BE294" s="171"/>
      <c r="BF294" s="659"/>
      <c r="BG294" s="660"/>
      <c r="BH294" s="661"/>
      <c r="BI294" s="660"/>
      <c r="BJ294" s="661"/>
      <c r="BK294" s="662"/>
      <c r="BL294" s="649"/>
      <c r="BM294" s="650"/>
      <c r="BN294" s="650"/>
      <c r="BO294" s="651"/>
      <c r="BP294" s="652"/>
      <c r="BQ294" s="653"/>
      <c r="BR294" s="654"/>
      <c r="BS294" s="653"/>
      <c r="BT294" s="172" t="s">
        <v>171</v>
      </c>
      <c r="BU294" s="654"/>
      <c r="BV294" s="653"/>
      <c r="BW294" s="654"/>
      <c r="BX294" s="655"/>
      <c r="BY294" s="40"/>
      <c r="BZ294" s="42" t="str">
        <f t="shared" si="44"/>
        <v>-</v>
      </c>
      <c r="CA294" s="42" t="str">
        <f t="shared" si="42"/>
        <v>-</v>
      </c>
      <c r="CB294" s="42" t="str">
        <f t="shared" si="43"/>
        <v>-</v>
      </c>
    </row>
    <row r="295" spans="1:80" s="43" customFormat="1" ht="24" customHeight="1" thickBot="1">
      <c r="A295" s="176"/>
      <c r="B295" s="656"/>
      <c r="C295" s="657"/>
      <c r="D295" s="657"/>
      <c r="E295" s="657"/>
      <c r="F295" s="658"/>
      <c r="G295" s="171"/>
      <c r="H295" s="659"/>
      <c r="I295" s="660"/>
      <c r="J295" s="661"/>
      <c r="K295" s="660"/>
      <c r="L295" s="661"/>
      <c r="M295" s="662"/>
      <c r="N295" s="649"/>
      <c r="O295" s="650"/>
      <c r="P295" s="650"/>
      <c r="Q295" s="651"/>
      <c r="R295" s="652"/>
      <c r="S295" s="653"/>
      <c r="T295" s="654"/>
      <c r="U295" s="653"/>
      <c r="V295" s="226" t="s">
        <v>171</v>
      </c>
      <c r="W295" s="654"/>
      <c r="X295" s="653"/>
      <c r="Y295" s="654"/>
      <c r="Z295" s="655"/>
      <c r="AA295" s="656"/>
      <c r="AB295" s="657"/>
      <c r="AC295" s="657"/>
      <c r="AD295" s="657"/>
      <c r="AE295" s="658"/>
      <c r="AF295" s="171"/>
      <c r="AG295" s="659"/>
      <c r="AH295" s="660"/>
      <c r="AI295" s="661"/>
      <c r="AJ295" s="660"/>
      <c r="AK295" s="661"/>
      <c r="AL295" s="662"/>
      <c r="AM295" s="649"/>
      <c r="AN295" s="650"/>
      <c r="AO295" s="650"/>
      <c r="AP295" s="651"/>
      <c r="AQ295" s="652"/>
      <c r="AR295" s="653"/>
      <c r="AS295" s="654"/>
      <c r="AT295" s="653"/>
      <c r="AU295" s="172" t="s">
        <v>171</v>
      </c>
      <c r="AV295" s="654"/>
      <c r="AW295" s="653"/>
      <c r="AX295" s="654"/>
      <c r="AY295" s="655"/>
      <c r="AZ295" s="656"/>
      <c r="BA295" s="657"/>
      <c r="BB295" s="657"/>
      <c r="BC295" s="657"/>
      <c r="BD295" s="658"/>
      <c r="BE295" s="171"/>
      <c r="BF295" s="659"/>
      <c r="BG295" s="660"/>
      <c r="BH295" s="661"/>
      <c r="BI295" s="660"/>
      <c r="BJ295" s="661"/>
      <c r="BK295" s="662"/>
      <c r="BL295" s="649"/>
      <c r="BM295" s="650"/>
      <c r="BN295" s="650"/>
      <c r="BO295" s="651"/>
      <c r="BP295" s="652"/>
      <c r="BQ295" s="653"/>
      <c r="BR295" s="654"/>
      <c r="BS295" s="653"/>
      <c r="BT295" s="172" t="s">
        <v>171</v>
      </c>
      <c r="BU295" s="654"/>
      <c r="BV295" s="653"/>
      <c r="BW295" s="654"/>
      <c r="BX295" s="655"/>
      <c r="BY295" s="40"/>
      <c r="BZ295" s="42" t="str">
        <f t="shared" si="44"/>
        <v>-</v>
      </c>
      <c r="CA295" s="42" t="str">
        <f t="shared" si="42"/>
        <v>-</v>
      </c>
      <c r="CB295" s="42" t="str">
        <f t="shared" si="43"/>
        <v>-</v>
      </c>
    </row>
    <row r="296" spans="1:80" s="43" customFormat="1" ht="24" customHeight="1" thickBot="1">
      <c r="A296" s="176"/>
      <c r="B296" s="656"/>
      <c r="C296" s="657"/>
      <c r="D296" s="657"/>
      <c r="E296" s="657"/>
      <c r="F296" s="658"/>
      <c r="G296" s="171"/>
      <c r="H296" s="659"/>
      <c r="I296" s="660"/>
      <c r="J296" s="661"/>
      <c r="K296" s="660"/>
      <c r="L296" s="661"/>
      <c r="M296" s="662"/>
      <c r="N296" s="649"/>
      <c r="O296" s="650"/>
      <c r="P296" s="650"/>
      <c r="Q296" s="651"/>
      <c r="R296" s="652"/>
      <c r="S296" s="653"/>
      <c r="T296" s="654"/>
      <c r="U296" s="653"/>
      <c r="V296" s="226" t="s">
        <v>171</v>
      </c>
      <c r="W296" s="654"/>
      <c r="X296" s="653"/>
      <c r="Y296" s="654"/>
      <c r="Z296" s="655"/>
      <c r="AA296" s="656"/>
      <c r="AB296" s="657"/>
      <c r="AC296" s="657"/>
      <c r="AD296" s="657"/>
      <c r="AE296" s="658"/>
      <c r="AF296" s="171"/>
      <c r="AG296" s="659"/>
      <c r="AH296" s="660"/>
      <c r="AI296" s="661"/>
      <c r="AJ296" s="660"/>
      <c r="AK296" s="661"/>
      <c r="AL296" s="662"/>
      <c r="AM296" s="649"/>
      <c r="AN296" s="650"/>
      <c r="AO296" s="650"/>
      <c r="AP296" s="651"/>
      <c r="AQ296" s="652"/>
      <c r="AR296" s="653"/>
      <c r="AS296" s="654"/>
      <c r="AT296" s="653"/>
      <c r="AU296" s="172" t="s">
        <v>171</v>
      </c>
      <c r="AV296" s="654"/>
      <c r="AW296" s="653"/>
      <c r="AX296" s="654"/>
      <c r="AY296" s="655"/>
      <c r="AZ296" s="656"/>
      <c r="BA296" s="657"/>
      <c r="BB296" s="657"/>
      <c r="BC296" s="657"/>
      <c r="BD296" s="658"/>
      <c r="BE296" s="171"/>
      <c r="BF296" s="659"/>
      <c r="BG296" s="660"/>
      <c r="BH296" s="661"/>
      <c r="BI296" s="660"/>
      <c r="BJ296" s="661"/>
      <c r="BK296" s="662"/>
      <c r="BL296" s="649"/>
      <c r="BM296" s="650"/>
      <c r="BN296" s="650"/>
      <c r="BO296" s="651"/>
      <c r="BP296" s="652"/>
      <c r="BQ296" s="653"/>
      <c r="BR296" s="654"/>
      <c r="BS296" s="653"/>
      <c r="BT296" s="172" t="s">
        <v>171</v>
      </c>
      <c r="BU296" s="654"/>
      <c r="BV296" s="653"/>
      <c r="BW296" s="654"/>
      <c r="BX296" s="655"/>
      <c r="BY296" s="40"/>
      <c r="BZ296" s="42" t="str">
        <f t="shared" si="44"/>
        <v>-</v>
      </c>
      <c r="CA296" s="42" t="str">
        <f t="shared" si="42"/>
        <v>-</v>
      </c>
      <c r="CB296" s="42" t="str">
        <f t="shared" si="43"/>
        <v>-</v>
      </c>
    </row>
    <row r="297" spans="1:80" s="43" customFormat="1" ht="24" customHeight="1" thickBot="1">
      <c r="A297" s="176"/>
      <c r="B297" s="672"/>
      <c r="C297" s="673"/>
      <c r="D297" s="673"/>
      <c r="E297" s="673"/>
      <c r="F297" s="674"/>
      <c r="G297" s="173"/>
      <c r="H297" s="675"/>
      <c r="I297" s="676"/>
      <c r="J297" s="677"/>
      <c r="K297" s="676"/>
      <c r="L297" s="677"/>
      <c r="M297" s="678"/>
      <c r="N297" s="679"/>
      <c r="O297" s="680"/>
      <c r="P297" s="680"/>
      <c r="Q297" s="681"/>
      <c r="R297" s="682"/>
      <c r="S297" s="683"/>
      <c r="T297" s="670"/>
      <c r="U297" s="683"/>
      <c r="V297" s="222" t="s">
        <v>171</v>
      </c>
      <c r="W297" s="670"/>
      <c r="X297" s="683"/>
      <c r="Y297" s="670"/>
      <c r="Z297" s="671"/>
      <c r="AA297" s="672"/>
      <c r="AB297" s="673"/>
      <c r="AC297" s="673"/>
      <c r="AD297" s="673"/>
      <c r="AE297" s="674"/>
      <c r="AF297" s="173"/>
      <c r="AG297" s="675"/>
      <c r="AH297" s="676"/>
      <c r="AI297" s="677"/>
      <c r="AJ297" s="676"/>
      <c r="AK297" s="677"/>
      <c r="AL297" s="678"/>
      <c r="AM297" s="679"/>
      <c r="AN297" s="680"/>
      <c r="AO297" s="680"/>
      <c r="AP297" s="681"/>
      <c r="AQ297" s="682"/>
      <c r="AR297" s="683"/>
      <c r="AS297" s="670"/>
      <c r="AT297" s="683"/>
      <c r="AU297" s="170" t="s">
        <v>171</v>
      </c>
      <c r="AV297" s="670"/>
      <c r="AW297" s="683"/>
      <c r="AX297" s="670"/>
      <c r="AY297" s="671"/>
      <c r="AZ297" s="672"/>
      <c r="BA297" s="673"/>
      <c r="BB297" s="673"/>
      <c r="BC297" s="673"/>
      <c r="BD297" s="674"/>
      <c r="BE297" s="173"/>
      <c r="BF297" s="675"/>
      <c r="BG297" s="676"/>
      <c r="BH297" s="677"/>
      <c r="BI297" s="676"/>
      <c r="BJ297" s="677"/>
      <c r="BK297" s="678"/>
      <c r="BL297" s="679"/>
      <c r="BM297" s="680"/>
      <c r="BN297" s="680"/>
      <c r="BO297" s="681"/>
      <c r="BP297" s="682"/>
      <c r="BQ297" s="683"/>
      <c r="BR297" s="670"/>
      <c r="BS297" s="683"/>
      <c r="BT297" s="170" t="s">
        <v>171</v>
      </c>
      <c r="BU297" s="670"/>
      <c r="BV297" s="683"/>
      <c r="BW297" s="670"/>
      <c r="BX297" s="671"/>
      <c r="BY297" s="40"/>
      <c r="BZ297" s="42" t="str">
        <f t="shared" si="44"/>
        <v>-</v>
      </c>
      <c r="CA297" s="42" t="str">
        <f t="shared" si="42"/>
        <v>-</v>
      </c>
      <c r="CB297" s="42" t="str">
        <f t="shared" si="43"/>
        <v>-</v>
      </c>
    </row>
    <row r="298" spans="1:80" s="43" customFormat="1" ht="24" customHeight="1" thickBot="1">
      <c r="A298" s="176"/>
      <c r="B298" s="656"/>
      <c r="C298" s="657"/>
      <c r="D298" s="657"/>
      <c r="E298" s="657"/>
      <c r="F298" s="658"/>
      <c r="G298" s="171"/>
      <c r="H298" s="659"/>
      <c r="I298" s="660"/>
      <c r="J298" s="661"/>
      <c r="K298" s="660"/>
      <c r="L298" s="661"/>
      <c r="M298" s="662"/>
      <c r="N298" s="649"/>
      <c r="O298" s="650"/>
      <c r="P298" s="650"/>
      <c r="Q298" s="651"/>
      <c r="R298" s="652"/>
      <c r="S298" s="653"/>
      <c r="T298" s="654"/>
      <c r="U298" s="653"/>
      <c r="V298" s="226" t="s">
        <v>171</v>
      </c>
      <c r="W298" s="654"/>
      <c r="X298" s="653"/>
      <c r="Y298" s="654"/>
      <c r="Z298" s="655"/>
      <c r="AA298" s="656"/>
      <c r="AB298" s="657"/>
      <c r="AC298" s="657"/>
      <c r="AD298" s="657"/>
      <c r="AE298" s="658"/>
      <c r="AF298" s="171"/>
      <c r="AG298" s="659"/>
      <c r="AH298" s="660"/>
      <c r="AI298" s="661"/>
      <c r="AJ298" s="660"/>
      <c r="AK298" s="661"/>
      <c r="AL298" s="662"/>
      <c r="AM298" s="649"/>
      <c r="AN298" s="650"/>
      <c r="AO298" s="650"/>
      <c r="AP298" s="651"/>
      <c r="AQ298" s="652"/>
      <c r="AR298" s="653"/>
      <c r="AS298" s="654"/>
      <c r="AT298" s="653"/>
      <c r="AU298" s="172" t="s">
        <v>171</v>
      </c>
      <c r="AV298" s="654"/>
      <c r="AW298" s="653"/>
      <c r="AX298" s="654"/>
      <c r="AY298" s="655"/>
      <c r="AZ298" s="656"/>
      <c r="BA298" s="657"/>
      <c r="BB298" s="657"/>
      <c r="BC298" s="657"/>
      <c r="BD298" s="658"/>
      <c r="BE298" s="171"/>
      <c r="BF298" s="659"/>
      <c r="BG298" s="660"/>
      <c r="BH298" s="661"/>
      <c r="BI298" s="660"/>
      <c r="BJ298" s="661"/>
      <c r="BK298" s="662"/>
      <c r="BL298" s="649"/>
      <c r="BM298" s="650"/>
      <c r="BN298" s="650"/>
      <c r="BO298" s="651"/>
      <c r="BP298" s="652"/>
      <c r="BQ298" s="653"/>
      <c r="BR298" s="654"/>
      <c r="BS298" s="653"/>
      <c r="BT298" s="172" t="s">
        <v>171</v>
      </c>
      <c r="BU298" s="654"/>
      <c r="BV298" s="653"/>
      <c r="BW298" s="654"/>
      <c r="BX298" s="655"/>
      <c r="BY298" s="40"/>
      <c r="BZ298" s="42" t="str">
        <f t="shared" si="44"/>
        <v>-</v>
      </c>
      <c r="CA298" s="42" t="str">
        <f t="shared" si="42"/>
        <v>-</v>
      </c>
      <c r="CB298" s="42" t="str">
        <f t="shared" si="43"/>
        <v>-</v>
      </c>
    </row>
    <row r="299" spans="1:80" s="43" customFormat="1" ht="24" customHeight="1" thickBot="1">
      <c r="A299" s="176"/>
      <c r="B299" s="656"/>
      <c r="C299" s="657"/>
      <c r="D299" s="657"/>
      <c r="E299" s="657"/>
      <c r="F299" s="658"/>
      <c r="G299" s="171"/>
      <c r="H299" s="659"/>
      <c r="I299" s="660"/>
      <c r="J299" s="661"/>
      <c r="K299" s="660"/>
      <c r="L299" s="661"/>
      <c r="M299" s="662"/>
      <c r="N299" s="649"/>
      <c r="O299" s="650"/>
      <c r="P299" s="650"/>
      <c r="Q299" s="651"/>
      <c r="R299" s="652"/>
      <c r="S299" s="653"/>
      <c r="T299" s="654"/>
      <c r="U299" s="653"/>
      <c r="V299" s="226" t="s">
        <v>171</v>
      </c>
      <c r="W299" s="654"/>
      <c r="X299" s="653"/>
      <c r="Y299" s="654"/>
      <c r="Z299" s="655"/>
      <c r="AA299" s="656"/>
      <c r="AB299" s="657"/>
      <c r="AC299" s="657"/>
      <c r="AD299" s="657"/>
      <c r="AE299" s="658"/>
      <c r="AF299" s="171"/>
      <c r="AG299" s="659"/>
      <c r="AH299" s="660"/>
      <c r="AI299" s="661"/>
      <c r="AJ299" s="660"/>
      <c r="AK299" s="661"/>
      <c r="AL299" s="662"/>
      <c r="AM299" s="649"/>
      <c r="AN299" s="650"/>
      <c r="AO299" s="650"/>
      <c r="AP299" s="651"/>
      <c r="AQ299" s="652"/>
      <c r="AR299" s="653"/>
      <c r="AS299" s="654"/>
      <c r="AT299" s="653"/>
      <c r="AU299" s="172" t="s">
        <v>171</v>
      </c>
      <c r="AV299" s="654"/>
      <c r="AW299" s="653"/>
      <c r="AX299" s="654"/>
      <c r="AY299" s="655"/>
      <c r="AZ299" s="656"/>
      <c r="BA299" s="657"/>
      <c r="BB299" s="657"/>
      <c r="BC299" s="657"/>
      <c r="BD299" s="658"/>
      <c r="BE299" s="171"/>
      <c r="BF299" s="659"/>
      <c r="BG299" s="660"/>
      <c r="BH299" s="661"/>
      <c r="BI299" s="660"/>
      <c r="BJ299" s="661"/>
      <c r="BK299" s="662"/>
      <c r="BL299" s="649"/>
      <c r="BM299" s="650"/>
      <c r="BN299" s="650"/>
      <c r="BO299" s="651"/>
      <c r="BP299" s="652"/>
      <c r="BQ299" s="653"/>
      <c r="BR299" s="654"/>
      <c r="BS299" s="653"/>
      <c r="BT299" s="172" t="s">
        <v>171</v>
      </c>
      <c r="BU299" s="654"/>
      <c r="BV299" s="653"/>
      <c r="BW299" s="654"/>
      <c r="BX299" s="655"/>
      <c r="BY299" s="40"/>
      <c r="BZ299" s="42" t="str">
        <f t="shared" si="44"/>
        <v>-</v>
      </c>
      <c r="CA299" s="42" t="str">
        <f t="shared" si="42"/>
        <v>-</v>
      </c>
      <c r="CB299" s="42" t="str">
        <f t="shared" si="43"/>
        <v>-</v>
      </c>
    </row>
    <row r="300" spans="1:80" s="43" customFormat="1" ht="24" customHeight="1" thickBot="1">
      <c r="A300" s="176"/>
      <c r="B300" s="663"/>
      <c r="C300" s="664"/>
      <c r="D300" s="664"/>
      <c r="E300" s="664"/>
      <c r="F300" s="665"/>
      <c r="G300" s="174"/>
      <c r="H300" s="666"/>
      <c r="I300" s="667"/>
      <c r="J300" s="668"/>
      <c r="K300" s="667"/>
      <c r="L300" s="668"/>
      <c r="M300" s="669"/>
      <c r="N300" s="710"/>
      <c r="O300" s="711"/>
      <c r="P300" s="711"/>
      <c r="Q300" s="712"/>
      <c r="R300" s="713"/>
      <c r="S300" s="714"/>
      <c r="T300" s="715"/>
      <c r="U300" s="714"/>
      <c r="V300" s="224" t="s">
        <v>171</v>
      </c>
      <c r="W300" s="715"/>
      <c r="X300" s="714"/>
      <c r="Y300" s="715"/>
      <c r="Z300" s="716"/>
      <c r="AA300" s="663"/>
      <c r="AB300" s="664"/>
      <c r="AC300" s="664"/>
      <c r="AD300" s="664"/>
      <c r="AE300" s="665"/>
      <c r="AF300" s="174"/>
      <c r="AG300" s="666"/>
      <c r="AH300" s="667"/>
      <c r="AI300" s="668"/>
      <c r="AJ300" s="667"/>
      <c r="AK300" s="668"/>
      <c r="AL300" s="669"/>
      <c r="AM300" s="710"/>
      <c r="AN300" s="711"/>
      <c r="AO300" s="711"/>
      <c r="AP300" s="712"/>
      <c r="AQ300" s="713"/>
      <c r="AR300" s="714"/>
      <c r="AS300" s="715"/>
      <c r="AT300" s="714"/>
      <c r="AU300" s="175" t="s">
        <v>171</v>
      </c>
      <c r="AV300" s="715"/>
      <c r="AW300" s="714"/>
      <c r="AX300" s="715"/>
      <c r="AY300" s="716"/>
      <c r="AZ300" s="663"/>
      <c r="BA300" s="664"/>
      <c r="BB300" s="664"/>
      <c r="BC300" s="664"/>
      <c r="BD300" s="665"/>
      <c r="BE300" s="174"/>
      <c r="BF300" s="666"/>
      <c r="BG300" s="667"/>
      <c r="BH300" s="668"/>
      <c r="BI300" s="667"/>
      <c r="BJ300" s="668"/>
      <c r="BK300" s="669"/>
      <c r="BL300" s="710"/>
      <c r="BM300" s="711"/>
      <c r="BN300" s="711"/>
      <c r="BO300" s="712"/>
      <c r="BP300" s="713"/>
      <c r="BQ300" s="714"/>
      <c r="BR300" s="715"/>
      <c r="BS300" s="714"/>
      <c r="BT300" s="175" t="s">
        <v>171</v>
      </c>
      <c r="BU300" s="715"/>
      <c r="BV300" s="714"/>
      <c r="BW300" s="715"/>
      <c r="BX300" s="716"/>
      <c r="BY300" s="40"/>
      <c r="BZ300" s="42" t="str">
        <f t="shared" si="44"/>
        <v>-</v>
      </c>
      <c r="CA300" s="42" t="str">
        <f t="shared" si="42"/>
        <v>-</v>
      </c>
      <c r="CB300" s="42" t="str">
        <f t="shared" si="43"/>
        <v>-</v>
      </c>
    </row>
    <row r="301" spans="1:80" ht="24" customHeight="1" thickBot="1">
      <c r="B301" s="770" t="s">
        <v>333</v>
      </c>
      <c r="C301" s="770"/>
      <c r="D301" s="770"/>
      <c r="E301" s="770"/>
      <c r="F301" s="770"/>
      <c r="G301" s="770"/>
      <c r="H301" s="770"/>
      <c r="I301" s="770"/>
      <c r="J301" s="770"/>
      <c r="K301" s="770"/>
      <c r="L301" s="770"/>
      <c r="M301" s="770"/>
      <c r="N301" s="770"/>
      <c r="O301" s="770"/>
      <c r="P301" s="770"/>
      <c r="Q301" s="770"/>
      <c r="R301" s="770"/>
      <c r="S301" s="770"/>
      <c r="T301" s="770"/>
      <c r="U301" s="770"/>
      <c r="V301" s="770"/>
      <c r="W301" s="770"/>
      <c r="X301" s="770"/>
      <c r="Y301" s="770"/>
      <c r="Z301" s="770"/>
      <c r="AA301" s="770"/>
      <c r="AB301" s="770"/>
      <c r="AC301" s="770"/>
      <c r="AD301" s="770"/>
      <c r="AE301" s="770"/>
      <c r="AF301" s="770"/>
      <c r="AG301" s="770"/>
      <c r="AH301" s="770"/>
      <c r="AI301" s="770"/>
      <c r="AJ301" s="770"/>
      <c r="AK301" s="770"/>
      <c r="AL301" s="770"/>
      <c r="AM301" s="770"/>
      <c r="AN301" s="770"/>
      <c r="AO301" s="770"/>
      <c r="AP301" s="770"/>
      <c r="AQ301" s="770"/>
      <c r="AR301" s="770"/>
      <c r="AS301" s="770"/>
      <c r="AT301" s="770"/>
      <c r="AU301" s="770"/>
      <c r="AV301" s="770"/>
      <c r="AW301" s="770"/>
      <c r="AX301" s="770"/>
      <c r="AY301" s="770"/>
      <c r="AZ301" s="770"/>
      <c r="BA301" s="770"/>
      <c r="BB301" s="770"/>
      <c r="BC301" s="770"/>
      <c r="BD301" s="770"/>
      <c r="BE301" s="770"/>
      <c r="BF301" s="770"/>
      <c r="BG301" s="770"/>
      <c r="BH301" s="770"/>
      <c r="BI301" s="770"/>
      <c r="BJ301" s="770"/>
      <c r="BK301" s="770"/>
      <c r="BL301" s="770"/>
      <c r="BM301" s="770"/>
      <c r="BN301" s="770"/>
      <c r="BO301" s="771"/>
      <c r="BP301" s="771"/>
      <c r="BQ301" s="771"/>
      <c r="BR301" s="771"/>
      <c r="BS301" s="771"/>
      <c r="BT301" s="771"/>
      <c r="BU301" s="771"/>
      <c r="BV301" s="771"/>
      <c r="BW301" s="771"/>
      <c r="BX301" s="771"/>
      <c r="BZ301" s="32"/>
      <c r="CA301" s="32"/>
      <c r="CB301" s="32"/>
    </row>
    <row r="302" spans="1:80" ht="24" customHeight="1" thickBot="1">
      <c r="B302" s="763" t="s">
        <v>42</v>
      </c>
      <c r="C302" s="764"/>
      <c r="D302" s="764"/>
      <c r="E302" s="764"/>
      <c r="F302" s="764"/>
      <c r="G302" s="764"/>
      <c r="H302" s="764"/>
      <c r="I302" s="764"/>
      <c r="J302" s="764"/>
      <c r="K302" s="764"/>
      <c r="L302" s="765">
        <f>$L$2</f>
        <v>0</v>
      </c>
      <c r="M302" s="766"/>
      <c r="N302" s="766"/>
      <c r="O302" s="766"/>
      <c r="P302" s="766"/>
      <c r="Q302" s="766"/>
      <c r="R302" s="766"/>
      <c r="S302" s="766"/>
      <c r="T302" s="766"/>
      <c r="U302" s="766"/>
      <c r="V302" s="155"/>
      <c r="W302" s="156"/>
      <c r="X302" s="156"/>
      <c r="Y302" s="767" t="s">
        <v>163</v>
      </c>
      <c r="Z302" s="759"/>
      <c r="AA302" s="759"/>
      <c r="AB302" s="759"/>
      <c r="AC302" s="759"/>
      <c r="AD302" s="759"/>
      <c r="AE302" s="759"/>
      <c r="AF302" s="759"/>
      <c r="AG302" s="760"/>
      <c r="AH302" s="755">
        <f>$AH$2</f>
        <v>0</v>
      </c>
      <c r="AI302" s="756"/>
      <c r="AJ302" s="756"/>
      <c r="AK302" s="756"/>
      <c r="AL302" s="756"/>
      <c r="AM302" s="756"/>
      <c r="AN302" s="756"/>
      <c r="AO302" s="756"/>
      <c r="AP302" s="757"/>
      <c r="AQ302" s="768" t="s">
        <v>164</v>
      </c>
      <c r="AR302" s="759"/>
      <c r="AS302" s="759"/>
      <c r="AT302" s="759"/>
      <c r="AU302" s="759"/>
      <c r="AV302" s="759"/>
      <c r="AW302" s="759"/>
      <c r="AX302" s="759"/>
      <c r="AY302" s="760"/>
      <c r="AZ302" s="758">
        <f>$AZ$2</f>
        <v>0</v>
      </c>
      <c r="BA302" s="759"/>
      <c r="BB302" s="759"/>
      <c r="BC302" s="759"/>
      <c r="BD302" s="759"/>
      <c r="BE302" s="759"/>
      <c r="BF302" s="759"/>
      <c r="BG302" s="759"/>
      <c r="BH302" s="760"/>
      <c r="BI302" s="769"/>
      <c r="BJ302" s="762"/>
      <c r="BK302" s="762"/>
      <c r="BL302" s="762"/>
      <c r="BM302" s="762"/>
      <c r="BN302" s="762"/>
      <c r="BO302" s="762"/>
      <c r="BP302" s="762"/>
      <c r="BQ302" s="761"/>
      <c r="BR302" s="762"/>
      <c r="BS302" s="762"/>
      <c r="BT302" s="762"/>
      <c r="BU302" s="762"/>
      <c r="BV302" s="762"/>
      <c r="BW302" s="762"/>
      <c r="BX302" s="762"/>
      <c r="BZ302" s="32" t="e">
        <f>COUNTIF(#REF!,"〇")</f>
        <v>#REF!</v>
      </c>
      <c r="CA302" s="32"/>
      <c r="CB302" s="32"/>
    </row>
    <row r="303" spans="1:80" ht="24" customHeight="1" thickBot="1">
      <c r="B303" s="223"/>
      <c r="C303" s="746" t="s">
        <v>181</v>
      </c>
      <c r="D303" s="746"/>
      <c r="E303" s="746"/>
      <c r="F303" s="746"/>
      <c r="G303" s="746"/>
      <c r="H303" s="746"/>
      <c r="I303" s="746"/>
      <c r="J303" s="746"/>
      <c r="K303" s="746"/>
      <c r="L303" s="746"/>
      <c r="M303" s="746"/>
      <c r="N303" s="746"/>
      <c r="O303" s="746"/>
      <c r="P303" s="746"/>
      <c r="Q303" s="746"/>
      <c r="R303" s="746"/>
      <c r="S303" s="746"/>
      <c r="T303" s="746"/>
      <c r="U303" s="746"/>
      <c r="V303" s="746"/>
      <c r="W303" s="746"/>
      <c r="X303" s="746"/>
      <c r="Y303" s="157"/>
      <c r="Z303" s="157"/>
      <c r="AA303" s="158" t="s">
        <v>315</v>
      </c>
      <c r="AB303" s="157"/>
      <c r="AC303" s="157"/>
      <c r="AD303" s="157"/>
      <c r="AE303" s="157"/>
      <c r="AF303" s="157"/>
      <c r="AG303" s="157"/>
      <c r="AH303" s="157"/>
      <c r="AI303" s="157"/>
      <c r="AJ303" s="157"/>
      <c r="AK303" s="157"/>
      <c r="AL303" s="157"/>
      <c r="AM303" s="157"/>
      <c r="AN303" s="159"/>
      <c r="AO303" s="159"/>
      <c r="AP303" s="157"/>
      <c r="AQ303" s="157"/>
      <c r="AR303" s="157"/>
      <c r="AS303" s="157"/>
      <c r="AT303" s="157"/>
      <c r="AU303" s="157"/>
      <c r="AV303" s="157"/>
      <c r="AW303" s="157"/>
      <c r="AX303" s="157"/>
      <c r="AY303" s="157"/>
      <c r="AZ303" s="160"/>
      <c r="BA303" s="160"/>
      <c r="BB303" s="160"/>
      <c r="BC303" s="160"/>
      <c r="BD303" s="160"/>
      <c r="BE303" s="160"/>
      <c r="BF303" s="160"/>
      <c r="BG303" s="160"/>
      <c r="BH303" s="160"/>
      <c r="BI303" s="160"/>
      <c r="BJ303" s="160"/>
      <c r="BK303" s="160"/>
      <c r="BL303" s="160"/>
      <c r="BM303" s="161"/>
      <c r="BN303" s="161"/>
      <c r="BO303" s="161"/>
      <c r="BP303" s="161"/>
      <c r="BQ303" s="161"/>
      <c r="BR303" s="161"/>
      <c r="BS303" s="161"/>
      <c r="BT303" s="161"/>
      <c r="BU303" s="161"/>
      <c r="BV303" s="161"/>
      <c r="BW303" s="161"/>
      <c r="BX303" s="161"/>
      <c r="BZ303" s="32"/>
      <c r="CA303" s="32"/>
      <c r="CB303" s="32"/>
    </row>
    <row r="304" spans="1:80" ht="24" customHeight="1">
      <c r="B304" s="747">
        <v>16</v>
      </c>
      <c r="C304" s="748"/>
      <c r="D304" s="749" t="s">
        <v>136</v>
      </c>
      <c r="E304" s="750"/>
      <c r="F304" s="750"/>
      <c r="G304" s="750"/>
      <c r="H304" s="750"/>
      <c r="I304" s="750"/>
      <c r="J304" s="751"/>
      <c r="K304" s="752"/>
      <c r="L304" s="753"/>
      <c r="M304" s="753"/>
      <c r="N304" s="753"/>
      <c r="O304" s="753"/>
      <c r="P304" s="753"/>
      <c r="Q304" s="753"/>
      <c r="R304" s="753"/>
      <c r="S304" s="753"/>
      <c r="T304" s="753"/>
      <c r="U304" s="753"/>
      <c r="V304" s="753"/>
      <c r="W304" s="753"/>
      <c r="X304" s="753"/>
      <c r="Y304" s="753"/>
      <c r="Z304" s="754"/>
      <c r="AA304" s="162"/>
      <c r="AB304" s="162"/>
      <c r="AC304" s="162"/>
      <c r="AD304" s="162"/>
      <c r="AE304" s="162"/>
      <c r="AF304" s="162"/>
      <c r="AG304" s="162"/>
      <c r="AH304" s="162"/>
      <c r="AI304" s="162"/>
      <c r="AJ304" s="162"/>
      <c r="AK304" s="162"/>
      <c r="AL304" s="162"/>
      <c r="AM304" s="162"/>
      <c r="AN304" s="162"/>
      <c r="AO304" s="162"/>
      <c r="AP304" s="162"/>
      <c r="AQ304" s="162"/>
      <c r="AR304" s="162"/>
      <c r="AS304" s="162"/>
      <c r="AT304" s="162"/>
      <c r="AU304" s="162"/>
      <c r="AV304" s="162"/>
      <c r="AW304" s="162"/>
      <c r="AX304" s="162"/>
      <c r="AY304" s="162"/>
      <c r="AZ304" s="162"/>
      <c r="BA304" s="162"/>
      <c r="BB304" s="162"/>
      <c r="BC304" s="162"/>
      <c r="BD304" s="162"/>
      <c r="BE304" s="162"/>
      <c r="BF304" s="162"/>
      <c r="BG304" s="162"/>
      <c r="BH304" s="162"/>
      <c r="BI304" s="162"/>
      <c r="BJ304" s="162"/>
      <c r="BK304" s="162"/>
      <c r="BL304" s="162"/>
      <c r="BM304" s="162"/>
      <c r="BN304" s="162"/>
      <c r="BO304" s="162"/>
      <c r="BP304" s="162"/>
      <c r="BQ304" s="162"/>
      <c r="BR304" s="162"/>
      <c r="BS304" s="162"/>
      <c r="BT304" s="162"/>
      <c r="BU304" s="162"/>
      <c r="BV304" s="162"/>
      <c r="BW304" s="162"/>
      <c r="BX304" s="162"/>
      <c r="BY304" s="34"/>
      <c r="BZ304" s="35"/>
      <c r="CA304" s="32"/>
      <c r="CB304" s="32"/>
    </row>
    <row r="305" spans="2:80" ht="24" customHeight="1">
      <c r="B305" s="686"/>
      <c r="C305" s="685"/>
      <c r="D305" s="728" t="s">
        <v>137</v>
      </c>
      <c r="E305" s="729"/>
      <c r="F305" s="729"/>
      <c r="G305" s="729"/>
      <c r="H305" s="729"/>
      <c r="I305" s="729"/>
      <c r="J305" s="730"/>
      <c r="K305" s="731"/>
      <c r="L305" s="732"/>
      <c r="M305" s="732"/>
      <c r="N305" s="732"/>
      <c r="O305" s="732"/>
      <c r="P305" s="732"/>
      <c r="Q305" s="732"/>
      <c r="R305" s="732"/>
      <c r="S305" s="732"/>
      <c r="T305" s="732"/>
      <c r="U305" s="732"/>
      <c r="V305" s="732"/>
      <c r="W305" s="732"/>
      <c r="X305" s="732"/>
      <c r="Y305" s="732"/>
      <c r="Z305" s="733"/>
      <c r="AA305" s="162"/>
      <c r="AB305" s="162"/>
      <c r="AC305" s="162"/>
      <c r="AD305" s="162"/>
      <c r="AE305" s="162"/>
      <c r="AF305" s="162"/>
      <c r="AG305" s="162"/>
      <c r="AH305" s="162"/>
      <c r="AI305" s="162"/>
      <c r="AJ305" s="162"/>
      <c r="AK305" s="162"/>
      <c r="AL305" s="162"/>
      <c r="AM305" s="162"/>
      <c r="AN305" s="162"/>
      <c r="AO305" s="162"/>
      <c r="AP305" s="162"/>
      <c r="AQ305" s="162"/>
      <c r="AR305" s="162"/>
      <c r="AS305" s="162"/>
      <c r="AT305" s="162"/>
      <c r="AU305" s="162"/>
      <c r="AV305" s="162"/>
      <c r="AW305" s="162"/>
      <c r="AX305" s="162"/>
      <c r="AY305" s="162"/>
      <c r="AZ305" s="162"/>
      <c r="BA305" s="162"/>
      <c r="BB305" s="162"/>
      <c r="BC305" s="162"/>
      <c r="BD305" s="162"/>
      <c r="BE305" s="162"/>
      <c r="BF305" s="162"/>
      <c r="BG305" s="162"/>
      <c r="BH305" s="162"/>
      <c r="BI305" s="162"/>
      <c r="BJ305" s="162"/>
      <c r="BK305" s="162"/>
      <c r="BL305" s="162"/>
      <c r="BM305" s="162"/>
      <c r="BN305" s="162"/>
      <c r="BO305" s="162"/>
      <c r="BP305" s="162"/>
      <c r="BQ305" s="162"/>
      <c r="BR305" s="162"/>
      <c r="BS305" s="162"/>
      <c r="BT305" s="162"/>
      <c r="BU305" s="162"/>
      <c r="BV305" s="162"/>
      <c r="BW305" s="162"/>
      <c r="BX305" s="162"/>
      <c r="BY305" s="34"/>
      <c r="CA305" s="37"/>
      <c r="CB305" s="32"/>
    </row>
    <row r="306" spans="2:80" ht="24" customHeight="1">
      <c r="B306" s="686"/>
      <c r="C306" s="685"/>
      <c r="D306" s="728" t="s">
        <v>138</v>
      </c>
      <c r="E306" s="729"/>
      <c r="F306" s="729"/>
      <c r="G306" s="729"/>
      <c r="H306" s="729"/>
      <c r="I306" s="729"/>
      <c r="J306" s="730"/>
      <c r="K306" s="734"/>
      <c r="L306" s="735"/>
      <c r="M306" s="735"/>
      <c r="N306" s="735"/>
      <c r="O306" s="735"/>
      <c r="P306" s="735"/>
      <c r="Q306" s="735"/>
      <c r="R306" s="735"/>
      <c r="S306" s="735"/>
      <c r="T306" s="735"/>
      <c r="U306" s="735"/>
      <c r="V306" s="735"/>
      <c r="W306" s="735"/>
      <c r="X306" s="735"/>
      <c r="Y306" s="735"/>
      <c r="Z306" s="736"/>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c r="AV306" s="164"/>
      <c r="AW306" s="164"/>
      <c r="AX306" s="164"/>
      <c r="AY306" s="164"/>
      <c r="AZ306" s="164"/>
      <c r="BA306" s="164"/>
      <c r="BB306" s="164"/>
      <c r="BC306" s="164"/>
      <c r="BD306" s="164"/>
      <c r="BE306" s="164"/>
      <c r="BF306" s="164"/>
      <c r="BG306" s="164"/>
      <c r="BH306" s="164"/>
      <c r="BI306" s="164"/>
      <c r="BJ306" s="164"/>
      <c r="BK306" s="164"/>
      <c r="BL306" s="164"/>
      <c r="BM306" s="164"/>
      <c r="BN306" s="164"/>
      <c r="BO306" s="164"/>
      <c r="BP306" s="164"/>
      <c r="BQ306" s="164"/>
      <c r="BR306" s="164"/>
      <c r="BS306" s="164"/>
      <c r="BT306" s="164"/>
      <c r="BU306" s="164"/>
      <c r="BV306" s="164"/>
      <c r="BW306" s="164"/>
      <c r="BX306" s="164"/>
      <c r="BY306" s="34"/>
      <c r="BZ306" s="37"/>
      <c r="CA306" s="37"/>
      <c r="CB306" s="32"/>
    </row>
    <row r="307" spans="2:80" ht="24" customHeight="1">
      <c r="B307" s="686"/>
      <c r="C307" s="685"/>
      <c r="D307" s="728" t="s">
        <v>143</v>
      </c>
      <c r="E307" s="729"/>
      <c r="F307" s="729"/>
      <c r="G307" s="729"/>
      <c r="H307" s="729"/>
      <c r="I307" s="729"/>
      <c r="J307" s="730"/>
      <c r="K307" s="737">
        <f>$K$7</f>
        <v>5000</v>
      </c>
      <c r="L307" s="738"/>
      <c r="M307" s="738"/>
      <c r="N307" s="738"/>
      <c r="O307" s="738"/>
      <c r="P307" s="738"/>
      <c r="Q307" s="738"/>
      <c r="R307" s="738"/>
      <c r="S307" s="738"/>
      <c r="T307" s="738"/>
      <c r="U307" s="738"/>
      <c r="V307" s="738"/>
      <c r="W307" s="738"/>
      <c r="X307" s="738"/>
      <c r="Y307" s="738"/>
      <c r="Z307" s="739"/>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5"/>
      <c r="AY307" s="165"/>
      <c r="AZ307" s="165"/>
      <c r="BA307" s="165"/>
      <c r="BB307" s="165"/>
      <c r="BC307" s="165"/>
      <c r="BD307" s="165"/>
      <c r="BE307" s="165"/>
      <c r="BF307" s="165"/>
      <c r="BG307" s="165"/>
      <c r="BH307" s="165"/>
      <c r="BI307" s="165"/>
      <c r="BJ307" s="165"/>
      <c r="BK307" s="165"/>
      <c r="BL307" s="165"/>
      <c r="BM307" s="165"/>
      <c r="BN307" s="165"/>
      <c r="BO307" s="165"/>
      <c r="BP307" s="165"/>
      <c r="BQ307" s="165"/>
      <c r="BR307" s="165"/>
      <c r="BS307" s="165"/>
      <c r="BT307" s="165"/>
      <c r="BU307" s="165"/>
      <c r="BV307" s="165"/>
      <c r="BW307" s="165"/>
      <c r="BX307" s="165"/>
      <c r="BY307" s="34"/>
      <c r="BZ307" s="37"/>
      <c r="CA307" s="37"/>
      <c r="CB307" s="32"/>
    </row>
    <row r="308" spans="2:80" ht="24" customHeight="1">
      <c r="B308" s="686"/>
      <c r="C308" s="685"/>
      <c r="D308" s="728" t="s">
        <v>139</v>
      </c>
      <c r="E308" s="729"/>
      <c r="F308" s="729"/>
      <c r="G308" s="729"/>
      <c r="H308" s="729"/>
      <c r="I308" s="729"/>
      <c r="J308" s="730"/>
      <c r="K308" s="740"/>
      <c r="L308" s="741"/>
      <c r="M308" s="741"/>
      <c r="N308" s="741"/>
      <c r="O308" s="741"/>
      <c r="P308" s="741"/>
      <c r="Q308" s="741"/>
      <c r="R308" s="741"/>
      <c r="S308" s="741"/>
      <c r="T308" s="741"/>
      <c r="U308" s="741"/>
      <c r="V308" s="741"/>
      <c r="W308" s="741"/>
      <c r="X308" s="741"/>
      <c r="Y308" s="741"/>
      <c r="Z308" s="742"/>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4"/>
      <c r="AY308" s="164"/>
      <c r="AZ308" s="164"/>
      <c r="BA308" s="164"/>
      <c r="BB308" s="164"/>
      <c r="BC308" s="164"/>
      <c r="BD308" s="164"/>
      <c r="BE308" s="164"/>
      <c r="BF308" s="164"/>
      <c r="BG308" s="164"/>
      <c r="BH308" s="164"/>
      <c r="BI308" s="164"/>
      <c r="BJ308" s="164"/>
      <c r="BK308" s="164"/>
      <c r="BL308" s="164"/>
      <c r="BM308" s="164"/>
      <c r="BN308" s="164"/>
      <c r="BO308" s="164"/>
      <c r="BP308" s="164"/>
      <c r="BQ308" s="164"/>
      <c r="BR308" s="164"/>
      <c r="BS308" s="164"/>
      <c r="BT308" s="164"/>
      <c r="BU308" s="164"/>
      <c r="BV308" s="164"/>
      <c r="BW308" s="164"/>
      <c r="BX308" s="164"/>
      <c r="BY308" s="34"/>
      <c r="BZ308" s="37"/>
      <c r="CA308" s="37"/>
      <c r="CB308" s="32"/>
    </row>
    <row r="309" spans="2:80" ht="24" customHeight="1">
      <c r="B309" s="686"/>
      <c r="C309" s="685"/>
      <c r="D309" s="728" t="s">
        <v>142</v>
      </c>
      <c r="E309" s="729"/>
      <c r="F309" s="729"/>
      <c r="G309" s="729"/>
      <c r="H309" s="729"/>
      <c r="I309" s="729"/>
      <c r="J309" s="730"/>
      <c r="K309" s="743" t="str">
        <f>IF(K308="","",IF(ROUND(K308,0)=0,"1",ROUND(K308,0)))</f>
        <v/>
      </c>
      <c r="L309" s="744"/>
      <c r="M309" s="744"/>
      <c r="N309" s="744"/>
      <c r="O309" s="744"/>
      <c r="P309" s="744"/>
      <c r="Q309" s="744"/>
      <c r="R309" s="744"/>
      <c r="S309" s="744"/>
      <c r="T309" s="744"/>
      <c r="U309" s="744"/>
      <c r="V309" s="744"/>
      <c r="W309" s="744"/>
      <c r="X309" s="744"/>
      <c r="Y309" s="744"/>
      <c r="Z309" s="745"/>
      <c r="AA309" s="166"/>
      <c r="AB309" s="166"/>
      <c r="AC309" s="166"/>
      <c r="AD309" s="166"/>
      <c r="AE309" s="166"/>
      <c r="AF309" s="166"/>
      <c r="AG309" s="166"/>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34"/>
      <c r="BZ309" s="37"/>
      <c r="CA309" s="37"/>
      <c r="CB309" s="32"/>
    </row>
    <row r="310" spans="2:80" ht="24" customHeight="1" thickBot="1">
      <c r="B310" s="686"/>
      <c r="C310" s="685"/>
      <c r="D310" s="728" t="s">
        <v>144</v>
      </c>
      <c r="E310" s="729"/>
      <c r="F310" s="729"/>
      <c r="G310" s="729"/>
      <c r="H310" s="729"/>
      <c r="I310" s="729"/>
      <c r="J310" s="730"/>
      <c r="K310" s="717">
        <f>BZ311</f>
        <v>0</v>
      </c>
      <c r="L310" s="718"/>
      <c r="M310" s="718"/>
      <c r="N310" s="718"/>
      <c r="O310" s="718"/>
      <c r="P310" s="718"/>
      <c r="Q310" s="718"/>
      <c r="R310" s="718"/>
      <c r="S310" s="718"/>
      <c r="T310" s="718"/>
      <c r="U310" s="718"/>
      <c r="V310" s="718"/>
      <c r="W310" s="718"/>
      <c r="X310" s="718"/>
      <c r="Y310" s="718"/>
      <c r="Z310" s="719"/>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7"/>
      <c r="AY310" s="167"/>
      <c r="AZ310" s="167"/>
      <c r="BA310" s="167"/>
      <c r="BB310" s="167"/>
      <c r="BC310" s="167"/>
      <c r="BD310" s="167"/>
      <c r="BE310" s="167"/>
      <c r="BF310" s="167"/>
      <c r="BG310" s="167"/>
      <c r="BH310" s="167"/>
      <c r="BI310" s="167"/>
      <c r="BJ310" s="167"/>
      <c r="BK310" s="167"/>
      <c r="BL310" s="167"/>
      <c r="BM310" s="167"/>
      <c r="BN310" s="167"/>
      <c r="BO310" s="167"/>
      <c r="BP310" s="167"/>
      <c r="BQ310" s="167"/>
      <c r="BR310" s="167"/>
      <c r="BS310" s="167"/>
      <c r="BT310" s="167"/>
      <c r="BU310" s="167"/>
      <c r="BV310" s="167"/>
      <c r="BW310" s="167"/>
      <c r="BX310" s="167"/>
      <c r="BY310" s="34"/>
      <c r="BZ310" s="37"/>
      <c r="CA310" s="37"/>
      <c r="CB310" s="32"/>
    </row>
    <row r="311" spans="2:80" ht="24" customHeight="1" thickBot="1">
      <c r="B311" s="690" t="s">
        <v>165</v>
      </c>
      <c r="C311" s="691"/>
      <c r="D311" s="691"/>
      <c r="E311" s="691"/>
      <c r="F311" s="692"/>
      <c r="G311" s="168" t="s">
        <v>313</v>
      </c>
      <c r="H311" s="720" t="s">
        <v>166</v>
      </c>
      <c r="I311" s="721"/>
      <c r="J311" s="721"/>
      <c r="K311" s="721"/>
      <c r="L311" s="721"/>
      <c r="M311" s="721"/>
      <c r="N311" s="693" t="s">
        <v>167</v>
      </c>
      <c r="O311" s="694"/>
      <c r="P311" s="694"/>
      <c r="Q311" s="695"/>
      <c r="R311" s="722" t="s">
        <v>168</v>
      </c>
      <c r="S311" s="723"/>
      <c r="T311" s="723"/>
      <c r="U311" s="723"/>
      <c r="V311" s="723"/>
      <c r="W311" s="723"/>
      <c r="X311" s="723"/>
      <c r="Y311" s="723"/>
      <c r="Z311" s="724"/>
      <c r="AA311" s="690" t="s">
        <v>165</v>
      </c>
      <c r="AB311" s="691"/>
      <c r="AC311" s="691"/>
      <c r="AD311" s="691"/>
      <c r="AE311" s="692"/>
      <c r="AF311" s="168" t="s">
        <v>313</v>
      </c>
      <c r="AG311" s="720" t="s">
        <v>166</v>
      </c>
      <c r="AH311" s="721"/>
      <c r="AI311" s="721"/>
      <c r="AJ311" s="721"/>
      <c r="AK311" s="721"/>
      <c r="AL311" s="721"/>
      <c r="AM311" s="693" t="s">
        <v>167</v>
      </c>
      <c r="AN311" s="694"/>
      <c r="AO311" s="694"/>
      <c r="AP311" s="695"/>
      <c r="AQ311" s="722" t="s">
        <v>168</v>
      </c>
      <c r="AR311" s="723"/>
      <c r="AS311" s="723"/>
      <c r="AT311" s="723"/>
      <c r="AU311" s="723"/>
      <c r="AV311" s="723"/>
      <c r="AW311" s="723"/>
      <c r="AX311" s="723"/>
      <c r="AY311" s="724"/>
      <c r="AZ311" s="690" t="s">
        <v>165</v>
      </c>
      <c r="BA311" s="691"/>
      <c r="BB311" s="691"/>
      <c r="BC311" s="691"/>
      <c r="BD311" s="692"/>
      <c r="BE311" s="168" t="s">
        <v>313</v>
      </c>
      <c r="BF311" s="720" t="s">
        <v>166</v>
      </c>
      <c r="BG311" s="721"/>
      <c r="BH311" s="721"/>
      <c r="BI311" s="721"/>
      <c r="BJ311" s="721"/>
      <c r="BK311" s="721"/>
      <c r="BL311" s="693" t="s">
        <v>167</v>
      </c>
      <c r="BM311" s="694"/>
      <c r="BN311" s="694"/>
      <c r="BO311" s="695"/>
      <c r="BP311" s="722" t="s">
        <v>168</v>
      </c>
      <c r="BQ311" s="723"/>
      <c r="BR311" s="723"/>
      <c r="BS311" s="723"/>
      <c r="BT311" s="723"/>
      <c r="BU311" s="723"/>
      <c r="BV311" s="723"/>
      <c r="BW311" s="723"/>
      <c r="BX311" s="724"/>
      <c r="BY311" s="34"/>
      <c r="BZ311" s="32">
        <f>COUNTIF(BZ312:CB322,"〇")</f>
        <v>0</v>
      </c>
      <c r="CA311" s="32"/>
      <c r="CB311" s="32"/>
    </row>
    <row r="312" spans="2:80" ht="24" customHeight="1" thickTop="1" thickBot="1">
      <c r="B312" s="696" t="s">
        <v>169</v>
      </c>
      <c r="C312" s="697"/>
      <c r="D312" s="697"/>
      <c r="E312" s="697"/>
      <c r="F312" s="698"/>
      <c r="G312" s="169" t="s">
        <v>314</v>
      </c>
      <c r="H312" s="699">
        <v>5</v>
      </c>
      <c r="I312" s="700"/>
      <c r="J312" s="701">
        <v>0</v>
      </c>
      <c r="K312" s="700"/>
      <c r="L312" s="701">
        <v>0</v>
      </c>
      <c r="M312" s="702"/>
      <c r="N312" s="703" t="s">
        <v>170</v>
      </c>
      <c r="O312" s="704"/>
      <c r="P312" s="704"/>
      <c r="Q312" s="705"/>
      <c r="R312" s="706"/>
      <c r="S312" s="707"/>
      <c r="T312" s="708">
        <v>1</v>
      </c>
      <c r="U312" s="707"/>
      <c r="V312" s="222" t="s">
        <v>171</v>
      </c>
      <c r="W312" s="708">
        <v>2</v>
      </c>
      <c r="X312" s="707"/>
      <c r="Y312" s="708">
        <v>3</v>
      </c>
      <c r="Z312" s="709"/>
      <c r="AA312" s="656"/>
      <c r="AB312" s="657"/>
      <c r="AC312" s="657"/>
      <c r="AD312" s="657"/>
      <c r="AE312" s="658"/>
      <c r="AF312" s="171"/>
      <c r="AG312" s="659"/>
      <c r="AH312" s="660"/>
      <c r="AI312" s="661"/>
      <c r="AJ312" s="660"/>
      <c r="AK312" s="661"/>
      <c r="AL312" s="662"/>
      <c r="AM312" s="649"/>
      <c r="AN312" s="650"/>
      <c r="AO312" s="650"/>
      <c r="AP312" s="651"/>
      <c r="AQ312" s="652"/>
      <c r="AR312" s="653"/>
      <c r="AS312" s="654"/>
      <c r="AT312" s="653"/>
      <c r="AU312" s="172" t="s">
        <v>171</v>
      </c>
      <c r="AV312" s="654"/>
      <c r="AW312" s="653"/>
      <c r="AX312" s="654"/>
      <c r="AY312" s="655"/>
      <c r="AZ312" s="656"/>
      <c r="BA312" s="657"/>
      <c r="BB312" s="657"/>
      <c r="BC312" s="657"/>
      <c r="BD312" s="658"/>
      <c r="BE312" s="171"/>
      <c r="BF312" s="675"/>
      <c r="BG312" s="676"/>
      <c r="BH312" s="677"/>
      <c r="BI312" s="676"/>
      <c r="BJ312" s="677"/>
      <c r="BK312" s="678"/>
      <c r="BL312" s="679"/>
      <c r="BM312" s="680"/>
      <c r="BN312" s="680"/>
      <c r="BO312" s="681"/>
      <c r="BP312" s="682"/>
      <c r="BQ312" s="683"/>
      <c r="BR312" s="670"/>
      <c r="BS312" s="683"/>
      <c r="BT312" s="170" t="s">
        <v>171</v>
      </c>
      <c r="BU312" s="670"/>
      <c r="BV312" s="683"/>
      <c r="BW312" s="670"/>
      <c r="BX312" s="671"/>
      <c r="BY312" s="34"/>
      <c r="BZ312" s="32"/>
      <c r="CA312" s="38" t="str">
        <f>IF(COUNTA(AA312,AX312,AM312)=3,"〇","-")</f>
        <v>-</v>
      </c>
      <c r="CB312" s="38" t="str">
        <f>IF(COUNTA(AZ312,BW312,BL312)=3,"〇","-")</f>
        <v>-</v>
      </c>
    </row>
    <row r="313" spans="2:80" ht="24" customHeight="1" thickBot="1">
      <c r="B313" s="656"/>
      <c r="C313" s="657"/>
      <c r="D313" s="657"/>
      <c r="E313" s="657"/>
      <c r="F313" s="658"/>
      <c r="G313" s="171"/>
      <c r="H313" s="659"/>
      <c r="I313" s="660"/>
      <c r="J313" s="661"/>
      <c r="K313" s="660"/>
      <c r="L313" s="661"/>
      <c r="M313" s="662"/>
      <c r="N313" s="649"/>
      <c r="O313" s="650"/>
      <c r="P313" s="650"/>
      <c r="Q313" s="651"/>
      <c r="R313" s="652"/>
      <c r="S313" s="653"/>
      <c r="T313" s="654"/>
      <c r="U313" s="653"/>
      <c r="V313" s="226" t="s">
        <v>171</v>
      </c>
      <c r="W313" s="654"/>
      <c r="X313" s="653"/>
      <c r="Y313" s="654"/>
      <c r="Z313" s="655"/>
      <c r="AA313" s="656"/>
      <c r="AB313" s="657"/>
      <c r="AC313" s="657"/>
      <c r="AD313" s="657"/>
      <c r="AE313" s="658"/>
      <c r="AF313" s="171"/>
      <c r="AG313" s="659"/>
      <c r="AH313" s="660"/>
      <c r="AI313" s="661"/>
      <c r="AJ313" s="660"/>
      <c r="AK313" s="661"/>
      <c r="AL313" s="662"/>
      <c r="AM313" s="649"/>
      <c r="AN313" s="650"/>
      <c r="AO313" s="650"/>
      <c r="AP313" s="651"/>
      <c r="AQ313" s="652"/>
      <c r="AR313" s="653"/>
      <c r="AS313" s="654"/>
      <c r="AT313" s="653"/>
      <c r="AU313" s="172" t="s">
        <v>171</v>
      </c>
      <c r="AV313" s="654"/>
      <c r="AW313" s="653"/>
      <c r="AX313" s="654"/>
      <c r="AY313" s="655"/>
      <c r="AZ313" s="656"/>
      <c r="BA313" s="657"/>
      <c r="BB313" s="657"/>
      <c r="BC313" s="657"/>
      <c r="BD313" s="658"/>
      <c r="BE313" s="171"/>
      <c r="BF313" s="659"/>
      <c r="BG313" s="660"/>
      <c r="BH313" s="661"/>
      <c r="BI313" s="660"/>
      <c r="BJ313" s="661"/>
      <c r="BK313" s="662"/>
      <c r="BL313" s="649"/>
      <c r="BM313" s="650"/>
      <c r="BN313" s="650"/>
      <c r="BO313" s="651"/>
      <c r="BP313" s="652"/>
      <c r="BQ313" s="653"/>
      <c r="BR313" s="654"/>
      <c r="BS313" s="653"/>
      <c r="BT313" s="172" t="s">
        <v>171</v>
      </c>
      <c r="BU313" s="654"/>
      <c r="BV313" s="653"/>
      <c r="BW313" s="654"/>
      <c r="BX313" s="655"/>
      <c r="BY313" s="34"/>
      <c r="BZ313" s="38" t="str">
        <f>IF(COUNTA(B313,Y313,N313)=3,"〇","-")</f>
        <v>-</v>
      </c>
      <c r="CA313" s="38" t="str">
        <f t="shared" ref="CA313:CA322" si="45">IF(COUNTA(AA313,AX313,AM313)=3,"〇","-")</f>
        <v>-</v>
      </c>
      <c r="CB313" s="38" t="str">
        <f t="shared" ref="CB313:CB322" si="46">IF(COUNTA(AZ313,BW313,BL313)=3,"〇","-")</f>
        <v>-</v>
      </c>
    </row>
    <row r="314" spans="2:80" ht="24" customHeight="1" thickBot="1">
      <c r="B314" s="656"/>
      <c r="C314" s="657"/>
      <c r="D314" s="657"/>
      <c r="E314" s="657"/>
      <c r="F314" s="658"/>
      <c r="G314" s="171"/>
      <c r="H314" s="659"/>
      <c r="I314" s="660"/>
      <c r="J314" s="661"/>
      <c r="K314" s="660"/>
      <c r="L314" s="661"/>
      <c r="M314" s="662"/>
      <c r="N314" s="649"/>
      <c r="O314" s="650"/>
      <c r="P314" s="650"/>
      <c r="Q314" s="651"/>
      <c r="R314" s="652"/>
      <c r="S314" s="653"/>
      <c r="T314" s="654"/>
      <c r="U314" s="653"/>
      <c r="V314" s="226" t="s">
        <v>171</v>
      </c>
      <c r="W314" s="654"/>
      <c r="X314" s="653"/>
      <c r="Y314" s="654"/>
      <c r="Z314" s="655"/>
      <c r="AA314" s="656"/>
      <c r="AB314" s="657"/>
      <c r="AC314" s="657"/>
      <c r="AD314" s="657"/>
      <c r="AE314" s="658"/>
      <c r="AF314" s="171"/>
      <c r="AG314" s="659"/>
      <c r="AH314" s="660"/>
      <c r="AI314" s="661"/>
      <c r="AJ314" s="660"/>
      <c r="AK314" s="661"/>
      <c r="AL314" s="662"/>
      <c r="AM314" s="649"/>
      <c r="AN314" s="650"/>
      <c r="AO314" s="650"/>
      <c r="AP314" s="651"/>
      <c r="AQ314" s="652"/>
      <c r="AR314" s="653"/>
      <c r="AS314" s="654"/>
      <c r="AT314" s="653"/>
      <c r="AU314" s="172" t="s">
        <v>171</v>
      </c>
      <c r="AV314" s="654"/>
      <c r="AW314" s="653"/>
      <c r="AX314" s="654"/>
      <c r="AY314" s="655"/>
      <c r="AZ314" s="656"/>
      <c r="BA314" s="657"/>
      <c r="BB314" s="657"/>
      <c r="BC314" s="657"/>
      <c r="BD314" s="658"/>
      <c r="BE314" s="171"/>
      <c r="BF314" s="659"/>
      <c r="BG314" s="660"/>
      <c r="BH314" s="661"/>
      <c r="BI314" s="660"/>
      <c r="BJ314" s="661"/>
      <c r="BK314" s="662"/>
      <c r="BL314" s="649"/>
      <c r="BM314" s="650"/>
      <c r="BN314" s="650"/>
      <c r="BO314" s="651"/>
      <c r="BP314" s="652"/>
      <c r="BQ314" s="653"/>
      <c r="BR314" s="654"/>
      <c r="BS314" s="653"/>
      <c r="BT314" s="172" t="s">
        <v>171</v>
      </c>
      <c r="BU314" s="654"/>
      <c r="BV314" s="653"/>
      <c r="BW314" s="654"/>
      <c r="BX314" s="655"/>
      <c r="BY314" s="34"/>
      <c r="BZ314" s="38" t="str">
        <f t="shared" ref="BZ314:BZ322" si="47">IF(COUNTA(B314,Y314,N314)=3,"〇","-")</f>
        <v>-</v>
      </c>
      <c r="CA314" s="38" t="str">
        <f t="shared" si="45"/>
        <v>-</v>
      </c>
      <c r="CB314" s="38" t="str">
        <f t="shared" si="46"/>
        <v>-</v>
      </c>
    </row>
    <row r="315" spans="2:80" ht="24" customHeight="1" thickBot="1">
      <c r="B315" s="656"/>
      <c r="C315" s="657"/>
      <c r="D315" s="657"/>
      <c r="E315" s="657"/>
      <c r="F315" s="658"/>
      <c r="G315" s="171"/>
      <c r="H315" s="659"/>
      <c r="I315" s="660"/>
      <c r="J315" s="661"/>
      <c r="K315" s="660"/>
      <c r="L315" s="661"/>
      <c r="M315" s="662"/>
      <c r="N315" s="649"/>
      <c r="O315" s="650"/>
      <c r="P315" s="650"/>
      <c r="Q315" s="651"/>
      <c r="R315" s="652"/>
      <c r="S315" s="653"/>
      <c r="T315" s="654"/>
      <c r="U315" s="653"/>
      <c r="V315" s="226" t="s">
        <v>171</v>
      </c>
      <c r="W315" s="654"/>
      <c r="X315" s="653"/>
      <c r="Y315" s="654"/>
      <c r="Z315" s="655"/>
      <c r="AA315" s="656"/>
      <c r="AB315" s="657"/>
      <c r="AC315" s="657"/>
      <c r="AD315" s="657"/>
      <c r="AE315" s="658"/>
      <c r="AF315" s="171"/>
      <c r="AG315" s="659"/>
      <c r="AH315" s="660"/>
      <c r="AI315" s="661"/>
      <c r="AJ315" s="660"/>
      <c r="AK315" s="661"/>
      <c r="AL315" s="662"/>
      <c r="AM315" s="649"/>
      <c r="AN315" s="650"/>
      <c r="AO315" s="650"/>
      <c r="AP315" s="651"/>
      <c r="AQ315" s="652"/>
      <c r="AR315" s="653"/>
      <c r="AS315" s="654"/>
      <c r="AT315" s="653"/>
      <c r="AU315" s="172" t="s">
        <v>171</v>
      </c>
      <c r="AV315" s="654"/>
      <c r="AW315" s="653"/>
      <c r="AX315" s="654"/>
      <c r="AY315" s="655"/>
      <c r="AZ315" s="656"/>
      <c r="BA315" s="657"/>
      <c r="BB315" s="657"/>
      <c r="BC315" s="657"/>
      <c r="BD315" s="658"/>
      <c r="BE315" s="171"/>
      <c r="BF315" s="659"/>
      <c r="BG315" s="660"/>
      <c r="BH315" s="661"/>
      <c r="BI315" s="660"/>
      <c r="BJ315" s="661"/>
      <c r="BK315" s="662"/>
      <c r="BL315" s="649"/>
      <c r="BM315" s="650"/>
      <c r="BN315" s="650"/>
      <c r="BO315" s="651"/>
      <c r="BP315" s="652"/>
      <c r="BQ315" s="653"/>
      <c r="BR315" s="654"/>
      <c r="BS315" s="653"/>
      <c r="BT315" s="172" t="s">
        <v>171</v>
      </c>
      <c r="BU315" s="654"/>
      <c r="BV315" s="653"/>
      <c r="BW315" s="654"/>
      <c r="BX315" s="655"/>
      <c r="BY315" s="34"/>
      <c r="BZ315" s="38" t="str">
        <f t="shared" si="47"/>
        <v>-</v>
      </c>
      <c r="CA315" s="38" t="str">
        <f t="shared" si="45"/>
        <v>-</v>
      </c>
      <c r="CB315" s="38" t="str">
        <f t="shared" si="46"/>
        <v>-</v>
      </c>
    </row>
    <row r="316" spans="2:80" ht="24" customHeight="1" thickBot="1">
      <c r="B316" s="656"/>
      <c r="C316" s="657"/>
      <c r="D316" s="657"/>
      <c r="E316" s="657"/>
      <c r="F316" s="658"/>
      <c r="G316" s="171"/>
      <c r="H316" s="659"/>
      <c r="I316" s="660"/>
      <c r="J316" s="661"/>
      <c r="K316" s="660"/>
      <c r="L316" s="661"/>
      <c r="M316" s="662"/>
      <c r="N316" s="649"/>
      <c r="O316" s="650"/>
      <c r="P316" s="650"/>
      <c r="Q316" s="651"/>
      <c r="R316" s="652"/>
      <c r="S316" s="653"/>
      <c r="T316" s="654"/>
      <c r="U316" s="653"/>
      <c r="V316" s="226" t="s">
        <v>171</v>
      </c>
      <c r="W316" s="654"/>
      <c r="X316" s="653"/>
      <c r="Y316" s="654"/>
      <c r="Z316" s="655"/>
      <c r="AA316" s="656"/>
      <c r="AB316" s="657"/>
      <c r="AC316" s="657"/>
      <c r="AD316" s="657"/>
      <c r="AE316" s="658"/>
      <c r="AF316" s="171"/>
      <c r="AG316" s="659"/>
      <c r="AH316" s="660"/>
      <c r="AI316" s="661"/>
      <c r="AJ316" s="660"/>
      <c r="AK316" s="661"/>
      <c r="AL316" s="662"/>
      <c r="AM316" s="649"/>
      <c r="AN316" s="650"/>
      <c r="AO316" s="650"/>
      <c r="AP316" s="651"/>
      <c r="AQ316" s="652"/>
      <c r="AR316" s="653"/>
      <c r="AS316" s="654"/>
      <c r="AT316" s="653"/>
      <c r="AU316" s="172" t="s">
        <v>171</v>
      </c>
      <c r="AV316" s="654"/>
      <c r="AW316" s="653"/>
      <c r="AX316" s="654"/>
      <c r="AY316" s="655"/>
      <c r="AZ316" s="656"/>
      <c r="BA316" s="657"/>
      <c r="BB316" s="657"/>
      <c r="BC316" s="657"/>
      <c r="BD316" s="658"/>
      <c r="BE316" s="171"/>
      <c r="BF316" s="659"/>
      <c r="BG316" s="660"/>
      <c r="BH316" s="661"/>
      <c r="BI316" s="660"/>
      <c r="BJ316" s="661"/>
      <c r="BK316" s="662"/>
      <c r="BL316" s="649"/>
      <c r="BM316" s="650"/>
      <c r="BN316" s="650"/>
      <c r="BO316" s="651"/>
      <c r="BP316" s="652"/>
      <c r="BQ316" s="653"/>
      <c r="BR316" s="654"/>
      <c r="BS316" s="653"/>
      <c r="BT316" s="172" t="s">
        <v>171</v>
      </c>
      <c r="BU316" s="654"/>
      <c r="BV316" s="653"/>
      <c r="BW316" s="654"/>
      <c r="BX316" s="655"/>
      <c r="BY316" s="34"/>
      <c r="BZ316" s="38" t="str">
        <f t="shared" si="47"/>
        <v>-</v>
      </c>
      <c r="CA316" s="38" t="str">
        <f t="shared" si="45"/>
        <v>-</v>
      </c>
      <c r="CB316" s="38" t="str">
        <f t="shared" si="46"/>
        <v>-</v>
      </c>
    </row>
    <row r="317" spans="2:80" ht="24" customHeight="1" thickBot="1">
      <c r="B317" s="656"/>
      <c r="C317" s="657"/>
      <c r="D317" s="657"/>
      <c r="E317" s="657"/>
      <c r="F317" s="658"/>
      <c r="G317" s="171"/>
      <c r="H317" s="659"/>
      <c r="I317" s="660"/>
      <c r="J317" s="661"/>
      <c r="K317" s="660"/>
      <c r="L317" s="661"/>
      <c r="M317" s="662"/>
      <c r="N317" s="649"/>
      <c r="O317" s="650"/>
      <c r="P317" s="650"/>
      <c r="Q317" s="651"/>
      <c r="R317" s="652"/>
      <c r="S317" s="653"/>
      <c r="T317" s="654"/>
      <c r="U317" s="653"/>
      <c r="V317" s="226" t="s">
        <v>171</v>
      </c>
      <c r="W317" s="654"/>
      <c r="X317" s="653"/>
      <c r="Y317" s="654"/>
      <c r="Z317" s="655"/>
      <c r="AA317" s="656"/>
      <c r="AB317" s="657"/>
      <c r="AC317" s="657"/>
      <c r="AD317" s="657"/>
      <c r="AE317" s="658"/>
      <c r="AF317" s="171"/>
      <c r="AG317" s="659"/>
      <c r="AH317" s="660"/>
      <c r="AI317" s="661"/>
      <c r="AJ317" s="660"/>
      <c r="AK317" s="661"/>
      <c r="AL317" s="662"/>
      <c r="AM317" s="649"/>
      <c r="AN317" s="650"/>
      <c r="AO317" s="650"/>
      <c r="AP317" s="651"/>
      <c r="AQ317" s="652"/>
      <c r="AR317" s="653"/>
      <c r="AS317" s="654"/>
      <c r="AT317" s="653"/>
      <c r="AU317" s="172" t="s">
        <v>171</v>
      </c>
      <c r="AV317" s="654"/>
      <c r="AW317" s="653"/>
      <c r="AX317" s="654"/>
      <c r="AY317" s="655"/>
      <c r="AZ317" s="656"/>
      <c r="BA317" s="657"/>
      <c r="BB317" s="657"/>
      <c r="BC317" s="657"/>
      <c r="BD317" s="658"/>
      <c r="BE317" s="171"/>
      <c r="BF317" s="659"/>
      <c r="BG317" s="660"/>
      <c r="BH317" s="661"/>
      <c r="BI317" s="660"/>
      <c r="BJ317" s="661"/>
      <c r="BK317" s="662"/>
      <c r="BL317" s="649"/>
      <c r="BM317" s="650"/>
      <c r="BN317" s="650"/>
      <c r="BO317" s="651"/>
      <c r="BP317" s="652"/>
      <c r="BQ317" s="653"/>
      <c r="BR317" s="654"/>
      <c r="BS317" s="653"/>
      <c r="BT317" s="172" t="s">
        <v>171</v>
      </c>
      <c r="BU317" s="654"/>
      <c r="BV317" s="653"/>
      <c r="BW317" s="654"/>
      <c r="BX317" s="655"/>
      <c r="BY317" s="34"/>
      <c r="BZ317" s="38" t="str">
        <f t="shared" si="47"/>
        <v>-</v>
      </c>
      <c r="CA317" s="38" t="str">
        <f t="shared" si="45"/>
        <v>-</v>
      </c>
      <c r="CB317" s="38" t="str">
        <f t="shared" si="46"/>
        <v>-</v>
      </c>
    </row>
    <row r="318" spans="2:80" ht="24" customHeight="1" thickBot="1">
      <c r="B318" s="656"/>
      <c r="C318" s="657"/>
      <c r="D318" s="657"/>
      <c r="E318" s="657"/>
      <c r="F318" s="658"/>
      <c r="G318" s="171"/>
      <c r="H318" s="659"/>
      <c r="I318" s="660"/>
      <c r="J318" s="661"/>
      <c r="K318" s="660"/>
      <c r="L318" s="661"/>
      <c r="M318" s="662"/>
      <c r="N318" s="649"/>
      <c r="O318" s="650"/>
      <c r="P318" s="650"/>
      <c r="Q318" s="651"/>
      <c r="R318" s="652"/>
      <c r="S318" s="653"/>
      <c r="T318" s="654"/>
      <c r="U318" s="653"/>
      <c r="V318" s="226" t="s">
        <v>171</v>
      </c>
      <c r="W318" s="654"/>
      <c r="X318" s="653"/>
      <c r="Y318" s="654"/>
      <c r="Z318" s="655"/>
      <c r="AA318" s="656"/>
      <c r="AB318" s="657"/>
      <c r="AC318" s="657"/>
      <c r="AD318" s="657"/>
      <c r="AE318" s="658"/>
      <c r="AF318" s="171"/>
      <c r="AG318" s="659"/>
      <c r="AH318" s="660"/>
      <c r="AI318" s="661"/>
      <c r="AJ318" s="660"/>
      <c r="AK318" s="661"/>
      <c r="AL318" s="662"/>
      <c r="AM318" s="649"/>
      <c r="AN318" s="650"/>
      <c r="AO318" s="650"/>
      <c r="AP318" s="651"/>
      <c r="AQ318" s="652"/>
      <c r="AR318" s="653"/>
      <c r="AS318" s="654"/>
      <c r="AT318" s="653"/>
      <c r="AU318" s="172" t="s">
        <v>171</v>
      </c>
      <c r="AV318" s="654"/>
      <c r="AW318" s="653"/>
      <c r="AX318" s="654"/>
      <c r="AY318" s="655"/>
      <c r="AZ318" s="656"/>
      <c r="BA318" s="657"/>
      <c r="BB318" s="657"/>
      <c r="BC318" s="657"/>
      <c r="BD318" s="658"/>
      <c r="BE318" s="171"/>
      <c r="BF318" s="659"/>
      <c r="BG318" s="660"/>
      <c r="BH318" s="661"/>
      <c r="BI318" s="660"/>
      <c r="BJ318" s="661"/>
      <c r="BK318" s="662"/>
      <c r="BL318" s="649"/>
      <c r="BM318" s="650"/>
      <c r="BN318" s="650"/>
      <c r="BO318" s="651"/>
      <c r="BP318" s="652"/>
      <c r="BQ318" s="653"/>
      <c r="BR318" s="654"/>
      <c r="BS318" s="653"/>
      <c r="BT318" s="172" t="s">
        <v>171</v>
      </c>
      <c r="BU318" s="654"/>
      <c r="BV318" s="653"/>
      <c r="BW318" s="654"/>
      <c r="BX318" s="655"/>
      <c r="BY318" s="34"/>
      <c r="BZ318" s="38" t="str">
        <f t="shared" si="47"/>
        <v>-</v>
      </c>
      <c r="CA318" s="38" t="str">
        <f t="shared" si="45"/>
        <v>-</v>
      </c>
      <c r="CB318" s="38" t="str">
        <f t="shared" si="46"/>
        <v>-</v>
      </c>
    </row>
    <row r="319" spans="2:80" ht="24" customHeight="1" thickBot="1">
      <c r="B319" s="672"/>
      <c r="C319" s="673"/>
      <c r="D319" s="673"/>
      <c r="E319" s="673"/>
      <c r="F319" s="674"/>
      <c r="G319" s="173"/>
      <c r="H319" s="675"/>
      <c r="I319" s="676"/>
      <c r="J319" s="677"/>
      <c r="K319" s="676"/>
      <c r="L319" s="677"/>
      <c r="M319" s="678"/>
      <c r="N319" s="679"/>
      <c r="O319" s="680"/>
      <c r="P319" s="680"/>
      <c r="Q319" s="681"/>
      <c r="R319" s="682"/>
      <c r="S319" s="683"/>
      <c r="T319" s="670"/>
      <c r="U319" s="683"/>
      <c r="V319" s="222" t="s">
        <v>171</v>
      </c>
      <c r="W319" s="670"/>
      <c r="X319" s="683"/>
      <c r="Y319" s="670"/>
      <c r="Z319" s="671"/>
      <c r="AA319" s="672"/>
      <c r="AB319" s="673"/>
      <c r="AC319" s="673"/>
      <c r="AD319" s="673"/>
      <c r="AE319" s="674"/>
      <c r="AF319" s="173"/>
      <c r="AG319" s="675"/>
      <c r="AH319" s="676"/>
      <c r="AI319" s="677"/>
      <c r="AJ319" s="676"/>
      <c r="AK319" s="677"/>
      <c r="AL319" s="678"/>
      <c r="AM319" s="679"/>
      <c r="AN319" s="680"/>
      <c r="AO319" s="680"/>
      <c r="AP319" s="681"/>
      <c r="AQ319" s="682"/>
      <c r="AR319" s="683"/>
      <c r="AS319" s="670"/>
      <c r="AT319" s="683"/>
      <c r="AU319" s="170" t="s">
        <v>171</v>
      </c>
      <c r="AV319" s="670"/>
      <c r="AW319" s="683"/>
      <c r="AX319" s="670"/>
      <c r="AY319" s="671"/>
      <c r="AZ319" s="672"/>
      <c r="BA319" s="673"/>
      <c r="BB319" s="673"/>
      <c r="BC319" s="673"/>
      <c r="BD319" s="674"/>
      <c r="BE319" s="173"/>
      <c r="BF319" s="675"/>
      <c r="BG319" s="676"/>
      <c r="BH319" s="677"/>
      <c r="BI319" s="676"/>
      <c r="BJ319" s="677"/>
      <c r="BK319" s="678"/>
      <c r="BL319" s="679"/>
      <c r="BM319" s="680"/>
      <c r="BN319" s="680"/>
      <c r="BO319" s="681"/>
      <c r="BP319" s="682"/>
      <c r="BQ319" s="683"/>
      <c r="BR319" s="670"/>
      <c r="BS319" s="683"/>
      <c r="BT319" s="170" t="s">
        <v>171</v>
      </c>
      <c r="BU319" s="670"/>
      <c r="BV319" s="683"/>
      <c r="BW319" s="670"/>
      <c r="BX319" s="671"/>
      <c r="BY319" s="34"/>
      <c r="BZ319" s="38" t="str">
        <f t="shared" si="47"/>
        <v>-</v>
      </c>
      <c r="CA319" s="38" t="str">
        <f t="shared" si="45"/>
        <v>-</v>
      </c>
      <c r="CB319" s="38" t="str">
        <f t="shared" si="46"/>
        <v>-</v>
      </c>
    </row>
    <row r="320" spans="2:80" ht="24" customHeight="1" thickBot="1">
      <c r="B320" s="656"/>
      <c r="C320" s="657"/>
      <c r="D320" s="657"/>
      <c r="E320" s="657"/>
      <c r="F320" s="658"/>
      <c r="G320" s="171"/>
      <c r="H320" s="659"/>
      <c r="I320" s="660"/>
      <c r="J320" s="661"/>
      <c r="K320" s="660"/>
      <c r="L320" s="661"/>
      <c r="M320" s="662"/>
      <c r="N320" s="649"/>
      <c r="O320" s="650"/>
      <c r="P320" s="650"/>
      <c r="Q320" s="651"/>
      <c r="R320" s="652"/>
      <c r="S320" s="653"/>
      <c r="T320" s="654"/>
      <c r="U320" s="653"/>
      <c r="V320" s="226" t="s">
        <v>171</v>
      </c>
      <c r="W320" s="654"/>
      <c r="X320" s="653"/>
      <c r="Y320" s="654"/>
      <c r="Z320" s="655"/>
      <c r="AA320" s="656"/>
      <c r="AB320" s="657"/>
      <c r="AC320" s="657"/>
      <c r="AD320" s="657"/>
      <c r="AE320" s="658"/>
      <c r="AF320" s="171"/>
      <c r="AG320" s="659"/>
      <c r="AH320" s="660"/>
      <c r="AI320" s="661"/>
      <c r="AJ320" s="660"/>
      <c r="AK320" s="661"/>
      <c r="AL320" s="662"/>
      <c r="AM320" s="649"/>
      <c r="AN320" s="650"/>
      <c r="AO320" s="650"/>
      <c r="AP320" s="651"/>
      <c r="AQ320" s="652"/>
      <c r="AR320" s="653"/>
      <c r="AS320" s="654"/>
      <c r="AT320" s="653"/>
      <c r="AU320" s="172" t="s">
        <v>171</v>
      </c>
      <c r="AV320" s="654"/>
      <c r="AW320" s="653"/>
      <c r="AX320" s="654"/>
      <c r="AY320" s="655"/>
      <c r="AZ320" s="656"/>
      <c r="BA320" s="657"/>
      <c r="BB320" s="657"/>
      <c r="BC320" s="657"/>
      <c r="BD320" s="658"/>
      <c r="BE320" s="171"/>
      <c r="BF320" s="659"/>
      <c r="BG320" s="660"/>
      <c r="BH320" s="661"/>
      <c r="BI320" s="660"/>
      <c r="BJ320" s="661"/>
      <c r="BK320" s="662"/>
      <c r="BL320" s="649"/>
      <c r="BM320" s="650"/>
      <c r="BN320" s="650"/>
      <c r="BO320" s="651"/>
      <c r="BP320" s="652"/>
      <c r="BQ320" s="653"/>
      <c r="BR320" s="654"/>
      <c r="BS320" s="653"/>
      <c r="BT320" s="172" t="s">
        <v>171</v>
      </c>
      <c r="BU320" s="654"/>
      <c r="BV320" s="653"/>
      <c r="BW320" s="654"/>
      <c r="BX320" s="655"/>
      <c r="BY320" s="34"/>
      <c r="BZ320" s="38" t="str">
        <f t="shared" si="47"/>
        <v>-</v>
      </c>
      <c r="CA320" s="38" t="str">
        <f t="shared" si="45"/>
        <v>-</v>
      </c>
      <c r="CB320" s="38" t="str">
        <f t="shared" si="46"/>
        <v>-</v>
      </c>
    </row>
    <row r="321" spans="1:80" ht="24" customHeight="1" thickBot="1">
      <c r="B321" s="656"/>
      <c r="C321" s="657"/>
      <c r="D321" s="657"/>
      <c r="E321" s="657"/>
      <c r="F321" s="658"/>
      <c r="G321" s="171"/>
      <c r="H321" s="659"/>
      <c r="I321" s="660"/>
      <c r="J321" s="661"/>
      <c r="K321" s="660"/>
      <c r="L321" s="661"/>
      <c r="M321" s="662"/>
      <c r="N321" s="649"/>
      <c r="O321" s="650"/>
      <c r="P321" s="650"/>
      <c r="Q321" s="651"/>
      <c r="R321" s="652"/>
      <c r="S321" s="653"/>
      <c r="T321" s="654"/>
      <c r="U321" s="653"/>
      <c r="V321" s="226" t="s">
        <v>171</v>
      </c>
      <c r="W321" s="654"/>
      <c r="X321" s="653"/>
      <c r="Y321" s="654"/>
      <c r="Z321" s="655"/>
      <c r="AA321" s="656"/>
      <c r="AB321" s="657"/>
      <c r="AC321" s="657"/>
      <c r="AD321" s="657"/>
      <c r="AE321" s="658"/>
      <c r="AF321" s="171"/>
      <c r="AG321" s="659"/>
      <c r="AH321" s="660"/>
      <c r="AI321" s="661"/>
      <c r="AJ321" s="660"/>
      <c r="AK321" s="661"/>
      <c r="AL321" s="662"/>
      <c r="AM321" s="649"/>
      <c r="AN321" s="650"/>
      <c r="AO321" s="650"/>
      <c r="AP321" s="651"/>
      <c r="AQ321" s="652"/>
      <c r="AR321" s="653"/>
      <c r="AS321" s="654"/>
      <c r="AT321" s="653"/>
      <c r="AU321" s="172" t="s">
        <v>171</v>
      </c>
      <c r="AV321" s="654"/>
      <c r="AW321" s="653"/>
      <c r="AX321" s="654"/>
      <c r="AY321" s="655"/>
      <c r="AZ321" s="656"/>
      <c r="BA321" s="657"/>
      <c r="BB321" s="657"/>
      <c r="BC321" s="657"/>
      <c r="BD321" s="658"/>
      <c r="BE321" s="171"/>
      <c r="BF321" s="659"/>
      <c r="BG321" s="660"/>
      <c r="BH321" s="661"/>
      <c r="BI321" s="660"/>
      <c r="BJ321" s="661"/>
      <c r="BK321" s="662"/>
      <c r="BL321" s="649"/>
      <c r="BM321" s="650"/>
      <c r="BN321" s="650"/>
      <c r="BO321" s="651"/>
      <c r="BP321" s="652"/>
      <c r="BQ321" s="653"/>
      <c r="BR321" s="654"/>
      <c r="BS321" s="653"/>
      <c r="BT321" s="172" t="s">
        <v>171</v>
      </c>
      <c r="BU321" s="654"/>
      <c r="BV321" s="653"/>
      <c r="BW321" s="654"/>
      <c r="BX321" s="655"/>
      <c r="BY321" s="34"/>
      <c r="BZ321" s="38" t="str">
        <f t="shared" si="47"/>
        <v>-</v>
      </c>
      <c r="CA321" s="38" t="str">
        <f t="shared" si="45"/>
        <v>-</v>
      </c>
      <c r="CB321" s="38" t="str">
        <f t="shared" si="46"/>
        <v>-</v>
      </c>
    </row>
    <row r="322" spans="1:80" ht="24" customHeight="1" thickBot="1">
      <c r="B322" s="663"/>
      <c r="C322" s="664"/>
      <c r="D322" s="664"/>
      <c r="E322" s="664"/>
      <c r="F322" s="665"/>
      <c r="G322" s="174"/>
      <c r="H322" s="666"/>
      <c r="I322" s="667"/>
      <c r="J322" s="668"/>
      <c r="K322" s="667"/>
      <c r="L322" s="668"/>
      <c r="M322" s="669"/>
      <c r="N322" s="710"/>
      <c r="O322" s="711"/>
      <c r="P322" s="711"/>
      <c r="Q322" s="712"/>
      <c r="R322" s="713"/>
      <c r="S322" s="714"/>
      <c r="T322" s="715"/>
      <c r="U322" s="714"/>
      <c r="V322" s="224" t="s">
        <v>171</v>
      </c>
      <c r="W322" s="715"/>
      <c r="X322" s="714"/>
      <c r="Y322" s="715"/>
      <c r="Z322" s="716"/>
      <c r="AA322" s="663"/>
      <c r="AB322" s="664"/>
      <c r="AC322" s="664"/>
      <c r="AD322" s="664"/>
      <c r="AE322" s="665"/>
      <c r="AF322" s="174"/>
      <c r="AG322" s="666"/>
      <c r="AH322" s="667"/>
      <c r="AI322" s="668"/>
      <c r="AJ322" s="667"/>
      <c r="AK322" s="668"/>
      <c r="AL322" s="669"/>
      <c r="AM322" s="710"/>
      <c r="AN322" s="711"/>
      <c r="AO322" s="711"/>
      <c r="AP322" s="712"/>
      <c r="AQ322" s="713"/>
      <c r="AR322" s="714"/>
      <c r="AS322" s="715"/>
      <c r="AT322" s="714"/>
      <c r="AU322" s="175" t="s">
        <v>171</v>
      </c>
      <c r="AV322" s="715"/>
      <c r="AW322" s="714"/>
      <c r="AX322" s="715"/>
      <c r="AY322" s="716"/>
      <c r="AZ322" s="663"/>
      <c r="BA322" s="664"/>
      <c r="BB322" s="664"/>
      <c r="BC322" s="664"/>
      <c r="BD322" s="665"/>
      <c r="BE322" s="174"/>
      <c r="BF322" s="666"/>
      <c r="BG322" s="667"/>
      <c r="BH322" s="668"/>
      <c r="BI322" s="667"/>
      <c r="BJ322" s="668"/>
      <c r="BK322" s="669"/>
      <c r="BL322" s="710"/>
      <c r="BM322" s="711"/>
      <c r="BN322" s="711"/>
      <c r="BO322" s="712"/>
      <c r="BP322" s="713"/>
      <c r="BQ322" s="714"/>
      <c r="BR322" s="715"/>
      <c r="BS322" s="714"/>
      <c r="BT322" s="175" t="s">
        <v>171</v>
      </c>
      <c r="BU322" s="715"/>
      <c r="BV322" s="714"/>
      <c r="BW322" s="715"/>
      <c r="BX322" s="716"/>
      <c r="BY322" s="34"/>
      <c r="BZ322" s="38" t="str">
        <f t="shared" si="47"/>
        <v>-</v>
      </c>
      <c r="CA322" s="38" t="str">
        <f t="shared" si="45"/>
        <v>-</v>
      </c>
      <c r="CB322" s="38" t="str">
        <f t="shared" si="46"/>
        <v>-</v>
      </c>
    </row>
    <row r="323" spans="1:80" ht="24" customHeight="1">
      <c r="B323" s="684">
        <v>17</v>
      </c>
      <c r="C323" s="685"/>
      <c r="D323" s="687" t="s">
        <v>136</v>
      </c>
      <c r="E323" s="688"/>
      <c r="F323" s="688"/>
      <c r="G323" s="688"/>
      <c r="H323" s="688"/>
      <c r="I323" s="688"/>
      <c r="J323" s="689"/>
      <c r="K323" s="725"/>
      <c r="L323" s="726"/>
      <c r="M323" s="726"/>
      <c r="N323" s="726"/>
      <c r="O323" s="726"/>
      <c r="P323" s="726"/>
      <c r="Q323" s="726"/>
      <c r="R323" s="726"/>
      <c r="S323" s="726"/>
      <c r="T323" s="726"/>
      <c r="U323" s="726"/>
      <c r="V323" s="726"/>
      <c r="W323" s="726"/>
      <c r="X323" s="726"/>
      <c r="Y323" s="726"/>
      <c r="Z323" s="727"/>
      <c r="AA323" s="162"/>
      <c r="AB323" s="162"/>
      <c r="AC323" s="162"/>
      <c r="AD323" s="162"/>
      <c r="AE323" s="162"/>
      <c r="AF323" s="162"/>
      <c r="AG323" s="162"/>
      <c r="AH323" s="162"/>
      <c r="AI323" s="162"/>
      <c r="AJ323" s="162"/>
      <c r="AK323" s="162"/>
      <c r="AL323" s="162"/>
      <c r="AM323" s="162"/>
      <c r="AN323" s="162"/>
      <c r="AO323" s="162"/>
      <c r="AP323" s="162"/>
      <c r="AQ323" s="162"/>
      <c r="AR323" s="162"/>
      <c r="AS323" s="162"/>
      <c r="AT323" s="162"/>
      <c r="AU323" s="162"/>
      <c r="AV323" s="162"/>
      <c r="AW323" s="162"/>
      <c r="AX323" s="162"/>
      <c r="AY323" s="162"/>
      <c r="AZ323" s="162"/>
      <c r="BA323" s="162"/>
      <c r="BB323" s="162"/>
      <c r="BC323" s="162"/>
      <c r="BD323" s="162"/>
      <c r="BE323" s="162"/>
      <c r="BF323" s="162"/>
      <c r="BG323" s="162"/>
      <c r="BH323" s="162"/>
      <c r="BI323" s="162"/>
      <c r="BJ323" s="162"/>
      <c r="BK323" s="162"/>
      <c r="BL323" s="162"/>
      <c r="BM323" s="162"/>
      <c r="BN323" s="162"/>
      <c r="BO323" s="162"/>
      <c r="BP323" s="162"/>
      <c r="BQ323" s="162"/>
      <c r="BR323" s="162"/>
      <c r="BS323" s="162"/>
      <c r="BT323" s="162"/>
      <c r="BU323" s="162"/>
      <c r="BV323" s="162"/>
      <c r="BW323" s="162"/>
      <c r="BX323" s="162"/>
      <c r="BY323" s="34"/>
      <c r="BZ323" s="35"/>
      <c r="CA323" s="32"/>
      <c r="CB323" s="32"/>
    </row>
    <row r="324" spans="1:80" ht="24" customHeight="1">
      <c r="B324" s="686"/>
      <c r="C324" s="685"/>
      <c r="D324" s="728" t="s">
        <v>137</v>
      </c>
      <c r="E324" s="729"/>
      <c r="F324" s="729"/>
      <c r="G324" s="729"/>
      <c r="H324" s="729"/>
      <c r="I324" s="729"/>
      <c r="J324" s="730"/>
      <c r="K324" s="731"/>
      <c r="L324" s="732"/>
      <c r="M324" s="732"/>
      <c r="N324" s="732"/>
      <c r="O324" s="732"/>
      <c r="P324" s="732"/>
      <c r="Q324" s="732"/>
      <c r="R324" s="732"/>
      <c r="S324" s="732"/>
      <c r="T324" s="732"/>
      <c r="U324" s="732"/>
      <c r="V324" s="732"/>
      <c r="W324" s="732"/>
      <c r="X324" s="732"/>
      <c r="Y324" s="732"/>
      <c r="Z324" s="733"/>
      <c r="AA324" s="162"/>
      <c r="AB324" s="162"/>
      <c r="AC324" s="162"/>
      <c r="AD324" s="162"/>
      <c r="AE324" s="162"/>
      <c r="AF324" s="162"/>
      <c r="AG324" s="162"/>
      <c r="AH324" s="162"/>
      <c r="AI324" s="162"/>
      <c r="AJ324" s="162"/>
      <c r="AK324" s="162"/>
      <c r="AL324" s="162"/>
      <c r="AM324" s="162"/>
      <c r="AN324" s="162"/>
      <c r="AO324" s="162"/>
      <c r="AP324" s="162"/>
      <c r="AQ324" s="162"/>
      <c r="AR324" s="162"/>
      <c r="AS324" s="162"/>
      <c r="AT324" s="162"/>
      <c r="AU324" s="162"/>
      <c r="AV324" s="162"/>
      <c r="AW324" s="162"/>
      <c r="AX324" s="162"/>
      <c r="AY324" s="162"/>
      <c r="AZ324" s="162"/>
      <c r="BA324" s="162"/>
      <c r="BB324" s="162"/>
      <c r="BC324" s="162"/>
      <c r="BD324" s="162"/>
      <c r="BE324" s="162"/>
      <c r="BF324" s="162"/>
      <c r="BG324" s="162"/>
      <c r="BH324" s="162"/>
      <c r="BI324" s="162"/>
      <c r="BJ324" s="162"/>
      <c r="BK324" s="162"/>
      <c r="BL324" s="162"/>
      <c r="BM324" s="162"/>
      <c r="BN324" s="162"/>
      <c r="BO324" s="162"/>
      <c r="BP324" s="162"/>
      <c r="BQ324" s="162"/>
      <c r="BR324" s="162"/>
      <c r="BS324" s="162"/>
      <c r="BT324" s="162"/>
      <c r="BU324" s="162"/>
      <c r="BV324" s="162"/>
      <c r="BW324" s="162"/>
      <c r="BX324" s="162"/>
      <c r="BY324" s="34"/>
      <c r="CA324" s="37"/>
      <c r="CB324" s="32"/>
    </row>
    <row r="325" spans="1:80" ht="24" customHeight="1">
      <c r="B325" s="686"/>
      <c r="C325" s="685"/>
      <c r="D325" s="728" t="s">
        <v>138</v>
      </c>
      <c r="E325" s="729"/>
      <c r="F325" s="729"/>
      <c r="G325" s="729"/>
      <c r="H325" s="729"/>
      <c r="I325" s="729"/>
      <c r="J325" s="730"/>
      <c r="K325" s="734"/>
      <c r="L325" s="735"/>
      <c r="M325" s="735"/>
      <c r="N325" s="735"/>
      <c r="O325" s="735"/>
      <c r="P325" s="735"/>
      <c r="Q325" s="735"/>
      <c r="R325" s="735"/>
      <c r="S325" s="735"/>
      <c r="T325" s="735"/>
      <c r="U325" s="735"/>
      <c r="V325" s="735"/>
      <c r="W325" s="735"/>
      <c r="X325" s="735"/>
      <c r="Y325" s="735"/>
      <c r="Z325" s="736"/>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c r="AV325" s="164"/>
      <c r="AW325" s="164"/>
      <c r="AX325" s="164"/>
      <c r="AY325" s="164"/>
      <c r="AZ325" s="164"/>
      <c r="BA325" s="164"/>
      <c r="BB325" s="164"/>
      <c r="BC325" s="164"/>
      <c r="BD325" s="164"/>
      <c r="BE325" s="164"/>
      <c r="BF325" s="164"/>
      <c r="BG325" s="164"/>
      <c r="BH325" s="164"/>
      <c r="BI325" s="164"/>
      <c r="BJ325" s="164"/>
      <c r="BK325" s="164"/>
      <c r="BL325" s="164"/>
      <c r="BM325" s="164"/>
      <c r="BN325" s="164"/>
      <c r="BO325" s="164"/>
      <c r="BP325" s="164"/>
      <c r="BQ325" s="164"/>
      <c r="BR325" s="164"/>
      <c r="BS325" s="164"/>
      <c r="BT325" s="164"/>
      <c r="BU325" s="164"/>
      <c r="BV325" s="164"/>
      <c r="BW325" s="164"/>
      <c r="BX325" s="164"/>
      <c r="BY325" s="34"/>
      <c r="BZ325" s="37"/>
      <c r="CA325" s="37"/>
      <c r="CB325" s="32"/>
    </row>
    <row r="326" spans="1:80" ht="24" customHeight="1">
      <c r="B326" s="686"/>
      <c r="C326" s="685"/>
      <c r="D326" s="728" t="s">
        <v>143</v>
      </c>
      <c r="E326" s="729"/>
      <c r="F326" s="729"/>
      <c r="G326" s="729"/>
      <c r="H326" s="729"/>
      <c r="I326" s="729"/>
      <c r="J326" s="730"/>
      <c r="K326" s="737">
        <f>$K$7</f>
        <v>5000</v>
      </c>
      <c r="L326" s="738"/>
      <c r="M326" s="738"/>
      <c r="N326" s="738"/>
      <c r="O326" s="738"/>
      <c r="P326" s="738"/>
      <c r="Q326" s="738"/>
      <c r="R326" s="738"/>
      <c r="S326" s="738"/>
      <c r="T326" s="738"/>
      <c r="U326" s="738"/>
      <c r="V326" s="738"/>
      <c r="W326" s="738"/>
      <c r="X326" s="738"/>
      <c r="Y326" s="738"/>
      <c r="Z326" s="739"/>
      <c r="AA326" s="165"/>
      <c r="AB326" s="165"/>
      <c r="AC326" s="165"/>
      <c r="AD326" s="165"/>
      <c r="AE326" s="165"/>
      <c r="AF326" s="165"/>
      <c r="AG326" s="165"/>
      <c r="AH326" s="165"/>
      <c r="AI326" s="165"/>
      <c r="AJ326" s="165"/>
      <c r="AK326" s="165"/>
      <c r="AL326" s="165"/>
      <c r="AM326" s="165"/>
      <c r="AN326" s="165"/>
      <c r="AO326" s="165"/>
      <c r="AP326" s="165"/>
      <c r="AQ326" s="165"/>
      <c r="AR326" s="165"/>
      <c r="AS326" s="165"/>
      <c r="AT326" s="165"/>
      <c r="AU326" s="165"/>
      <c r="AV326" s="165"/>
      <c r="AW326" s="165"/>
      <c r="AX326" s="165"/>
      <c r="AY326" s="165"/>
      <c r="AZ326" s="165"/>
      <c r="BA326" s="165"/>
      <c r="BB326" s="165"/>
      <c r="BC326" s="165"/>
      <c r="BD326" s="165"/>
      <c r="BE326" s="165"/>
      <c r="BF326" s="165"/>
      <c r="BG326" s="165"/>
      <c r="BH326" s="165"/>
      <c r="BI326" s="165"/>
      <c r="BJ326" s="165"/>
      <c r="BK326" s="165"/>
      <c r="BL326" s="165"/>
      <c r="BM326" s="165"/>
      <c r="BN326" s="165"/>
      <c r="BO326" s="165"/>
      <c r="BP326" s="165"/>
      <c r="BQ326" s="165"/>
      <c r="BR326" s="165"/>
      <c r="BS326" s="165"/>
      <c r="BT326" s="165"/>
      <c r="BU326" s="165"/>
      <c r="BV326" s="165"/>
      <c r="BW326" s="165"/>
      <c r="BX326" s="165"/>
      <c r="BY326" s="34"/>
      <c r="BZ326" s="37"/>
      <c r="CA326" s="37"/>
      <c r="CB326" s="32"/>
    </row>
    <row r="327" spans="1:80" ht="24" customHeight="1">
      <c r="B327" s="686"/>
      <c r="C327" s="685"/>
      <c r="D327" s="728" t="s">
        <v>139</v>
      </c>
      <c r="E327" s="729"/>
      <c r="F327" s="729"/>
      <c r="G327" s="729"/>
      <c r="H327" s="729"/>
      <c r="I327" s="729"/>
      <c r="J327" s="730"/>
      <c r="K327" s="740"/>
      <c r="L327" s="741"/>
      <c r="M327" s="741"/>
      <c r="N327" s="741"/>
      <c r="O327" s="741"/>
      <c r="P327" s="741"/>
      <c r="Q327" s="741"/>
      <c r="R327" s="741"/>
      <c r="S327" s="741"/>
      <c r="T327" s="741"/>
      <c r="U327" s="741"/>
      <c r="V327" s="741"/>
      <c r="W327" s="741"/>
      <c r="X327" s="741"/>
      <c r="Y327" s="741"/>
      <c r="Z327" s="742"/>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c r="AV327" s="164"/>
      <c r="AW327" s="164"/>
      <c r="AX327" s="164"/>
      <c r="AY327" s="164"/>
      <c r="AZ327" s="164"/>
      <c r="BA327" s="164"/>
      <c r="BB327" s="164"/>
      <c r="BC327" s="164"/>
      <c r="BD327" s="164"/>
      <c r="BE327" s="164"/>
      <c r="BF327" s="164"/>
      <c r="BG327" s="164"/>
      <c r="BH327" s="164"/>
      <c r="BI327" s="164"/>
      <c r="BJ327" s="164"/>
      <c r="BK327" s="164"/>
      <c r="BL327" s="164"/>
      <c r="BM327" s="164"/>
      <c r="BN327" s="164"/>
      <c r="BO327" s="164"/>
      <c r="BP327" s="164"/>
      <c r="BQ327" s="164"/>
      <c r="BR327" s="164"/>
      <c r="BS327" s="164"/>
      <c r="BT327" s="164"/>
      <c r="BU327" s="164"/>
      <c r="BV327" s="164"/>
      <c r="BW327" s="164"/>
      <c r="BX327" s="164"/>
      <c r="BY327" s="34"/>
      <c r="BZ327" s="37"/>
      <c r="CA327" s="37"/>
      <c r="CB327" s="32"/>
    </row>
    <row r="328" spans="1:80" ht="24" customHeight="1">
      <c r="B328" s="686"/>
      <c r="C328" s="685"/>
      <c r="D328" s="728" t="s">
        <v>142</v>
      </c>
      <c r="E328" s="729"/>
      <c r="F328" s="729"/>
      <c r="G328" s="729"/>
      <c r="H328" s="729"/>
      <c r="I328" s="729"/>
      <c r="J328" s="730"/>
      <c r="K328" s="743" t="str">
        <f>IF(K327="","",IF(ROUND(K327,0)=0,"1",ROUND(K327,0)))</f>
        <v/>
      </c>
      <c r="L328" s="744"/>
      <c r="M328" s="744"/>
      <c r="N328" s="744"/>
      <c r="O328" s="744"/>
      <c r="P328" s="744"/>
      <c r="Q328" s="744"/>
      <c r="R328" s="744"/>
      <c r="S328" s="744"/>
      <c r="T328" s="744"/>
      <c r="U328" s="744"/>
      <c r="V328" s="744"/>
      <c r="W328" s="744"/>
      <c r="X328" s="744"/>
      <c r="Y328" s="744"/>
      <c r="Z328" s="745"/>
      <c r="AA328" s="166"/>
      <c r="AB328" s="166"/>
      <c r="AC328" s="166"/>
      <c r="AD328" s="166"/>
      <c r="AE328" s="166"/>
      <c r="AF328" s="166"/>
      <c r="AG328" s="166"/>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6"/>
      <c r="BY328" s="34"/>
      <c r="BZ328" s="37"/>
      <c r="CA328" s="37"/>
      <c r="CB328" s="32"/>
    </row>
    <row r="329" spans="1:80" ht="24" customHeight="1" thickBot="1">
      <c r="B329" s="686"/>
      <c r="C329" s="685"/>
      <c r="D329" s="728" t="s">
        <v>144</v>
      </c>
      <c r="E329" s="729"/>
      <c r="F329" s="729"/>
      <c r="G329" s="729"/>
      <c r="H329" s="729"/>
      <c r="I329" s="729"/>
      <c r="J329" s="730"/>
      <c r="K329" s="717">
        <f>BZ330</f>
        <v>0</v>
      </c>
      <c r="L329" s="718"/>
      <c r="M329" s="718"/>
      <c r="N329" s="718"/>
      <c r="O329" s="718"/>
      <c r="P329" s="718"/>
      <c r="Q329" s="718"/>
      <c r="R329" s="718"/>
      <c r="S329" s="718"/>
      <c r="T329" s="718"/>
      <c r="U329" s="718"/>
      <c r="V329" s="718"/>
      <c r="W329" s="718"/>
      <c r="X329" s="718"/>
      <c r="Y329" s="718"/>
      <c r="Z329" s="719"/>
      <c r="AA329" s="167"/>
      <c r="AB329" s="167"/>
      <c r="AC329" s="167"/>
      <c r="AD329" s="167"/>
      <c r="AE329" s="167"/>
      <c r="AF329" s="167"/>
      <c r="AG329" s="167"/>
      <c r="AH329" s="167"/>
      <c r="AI329" s="167"/>
      <c r="AJ329" s="167"/>
      <c r="AK329" s="167"/>
      <c r="AL329" s="167"/>
      <c r="AM329" s="167"/>
      <c r="AN329" s="167"/>
      <c r="AO329" s="167"/>
      <c r="AP329" s="167"/>
      <c r="AQ329" s="167"/>
      <c r="AR329" s="167"/>
      <c r="AS329" s="167"/>
      <c r="AT329" s="167"/>
      <c r="AU329" s="167"/>
      <c r="AV329" s="167"/>
      <c r="AW329" s="167"/>
      <c r="AX329" s="167"/>
      <c r="AY329" s="167"/>
      <c r="AZ329" s="167"/>
      <c r="BA329" s="167"/>
      <c r="BB329" s="167"/>
      <c r="BC329" s="167"/>
      <c r="BD329" s="167"/>
      <c r="BE329" s="167"/>
      <c r="BF329" s="167"/>
      <c r="BG329" s="167"/>
      <c r="BH329" s="167"/>
      <c r="BI329" s="167"/>
      <c r="BJ329" s="167"/>
      <c r="BK329" s="167"/>
      <c r="BL329" s="167"/>
      <c r="BM329" s="167"/>
      <c r="BN329" s="167"/>
      <c r="BO329" s="167"/>
      <c r="BP329" s="167"/>
      <c r="BQ329" s="167"/>
      <c r="BR329" s="167"/>
      <c r="BS329" s="167"/>
      <c r="BT329" s="167"/>
      <c r="BU329" s="167"/>
      <c r="BV329" s="167"/>
      <c r="BW329" s="167"/>
      <c r="BX329" s="167"/>
      <c r="BY329" s="34"/>
      <c r="BZ329" s="37"/>
      <c r="CA329" s="37"/>
      <c r="CB329" s="32"/>
    </row>
    <row r="330" spans="1:80" ht="24" customHeight="1" thickBot="1">
      <c r="B330" s="690" t="s">
        <v>165</v>
      </c>
      <c r="C330" s="691"/>
      <c r="D330" s="691"/>
      <c r="E330" s="691"/>
      <c r="F330" s="692"/>
      <c r="G330" s="168" t="s">
        <v>313</v>
      </c>
      <c r="H330" s="720" t="s">
        <v>166</v>
      </c>
      <c r="I330" s="721"/>
      <c r="J330" s="721"/>
      <c r="K330" s="721"/>
      <c r="L330" s="721"/>
      <c r="M330" s="721"/>
      <c r="N330" s="693" t="s">
        <v>167</v>
      </c>
      <c r="O330" s="694"/>
      <c r="P330" s="694"/>
      <c r="Q330" s="695"/>
      <c r="R330" s="722" t="s">
        <v>168</v>
      </c>
      <c r="S330" s="723"/>
      <c r="T330" s="723"/>
      <c r="U330" s="723"/>
      <c r="V330" s="723"/>
      <c r="W330" s="723"/>
      <c r="X330" s="723"/>
      <c r="Y330" s="723"/>
      <c r="Z330" s="724"/>
      <c r="AA330" s="690" t="s">
        <v>165</v>
      </c>
      <c r="AB330" s="691"/>
      <c r="AC330" s="691"/>
      <c r="AD330" s="691"/>
      <c r="AE330" s="692"/>
      <c r="AF330" s="168" t="s">
        <v>313</v>
      </c>
      <c r="AG330" s="720" t="s">
        <v>166</v>
      </c>
      <c r="AH330" s="721"/>
      <c r="AI330" s="721"/>
      <c r="AJ330" s="721"/>
      <c r="AK330" s="721"/>
      <c r="AL330" s="721"/>
      <c r="AM330" s="693" t="s">
        <v>167</v>
      </c>
      <c r="AN330" s="694"/>
      <c r="AO330" s="694"/>
      <c r="AP330" s="695"/>
      <c r="AQ330" s="722" t="s">
        <v>168</v>
      </c>
      <c r="AR330" s="723"/>
      <c r="AS330" s="723"/>
      <c r="AT330" s="723"/>
      <c r="AU330" s="723"/>
      <c r="AV330" s="723"/>
      <c r="AW330" s="723"/>
      <c r="AX330" s="723"/>
      <c r="AY330" s="724"/>
      <c r="AZ330" s="690" t="s">
        <v>165</v>
      </c>
      <c r="BA330" s="691"/>
      <c r="BB330" s="691"/>
      <c r="BC330" s="691"/>
      <c r="BD330" s="692"/>
      <c r="BE330" s="168" t="s">
        <v>313</v>
      </c>
      <c r="BF330" s="720" t="s">
        <v>166</v>
      </c>
      <c r="BG330" s="721"/>
      <c r="BH330" s="721"/>
      <c r="BI330" s="721"/>
      <c r="BJ330" s="721"/>
      <c r="BK330" s="721"/>
      <c r="BL330" s="693" t="s">
        <v>167</v>
      </c>
      <c r="BM330" s="694"/>
      <c r="BN330" s="694"/>
      <c r="BO330" s="695"/>
      <c r="BP330" s="722" t="s">
        <v>168</v>
      </c>
      <c r="BQ330" s="723"/>
      <c r="BR330" s="723"/>
      <c r="BS330" s="723"/>
      <c r="BT330" s="723"/>
      <c r="BU330" s="723"/>
      <c r="BV330" s="723"/>
      <c r="BW330" s="723"/>
      <c r="BX330" s="724"/>
      <c r="BY330" s="34"/>
      <c r="BZ330" s="32">
        <f>COUNTIF(BZ331:CB341,"〇")</f>
        <v>0</v>
      </c>
      <c r="CA330" s="32"/>
      <c r="CB330" s="32"/>
    </row>
    <row r="331" spans="1:80" ht="24" customHeight="1" thickTop="1" thickBot="1">
      <c r="B331" s="696" t="s">
        <v>169</v>
      </c>
      <c r="C331" s="697"/>
      <c r="D331" s="697"/>
      <c r="E331" s="697"/>
      <c r="F331" s="698"/>
      <c r="G331" s="169" t="s">
        <v>314</v>
      </c>
      <c r="H331" s="699">
        <v>5</v>
      </c>
      <c r="I331" s="700"/>
      <c r="J331" s="701">
        <v>0</v>
      </c>
      <c r="K331" s="700"/>
      <c r="L331" s="701">
        <v>0</v>
      </c>
      <c r="M331" s="702"/>
      <c r="N331" s="703" t="s">
        <v>170</v>
      </c>
      <c r="O331" s="704"/>
      <c r="P331" s="704"/>
      <c r="Q331" s="705"/>
      <c r="R331" s="706"/>
      <c r="S331" s="707"/>
      <c r="T331" s="708">
        <v>1</v>
      </c>
      <c r="U331" s="707"/>
      <c r="V331" s="222" t="s">
        <v>171</v>
      </c>
      <c r="W331" s="708">
        <v>2</v>
      </c>
      <c r="X331" s="707"/>
      <c r="Y331" s="708">
        <v>3</v>
      </c>
      <c r="Z331" s="709"/>
      <c r="AA331" s="656"/>
      <c r="AB331" s="657"/>
      <c r="AC331" s="657"/>
      <c r="AD331" s="657"/>
      <c r="AE331" s="658"/>
      <c r="AF331" s="171"/>
      <c r="AG331" s="659"/>
      <c r="AH331" s="660"/>
      <c r="AI331" s="661"/>
      <c r="AJ331" s="660"/>
      <c r="AK331" s="661"/>
      <c r="AL331" s="662"/>
      <c r="AM331" s="649"/>
      <c r="AN331" s="650"/>
      <c r="AO331" s="650"/>
      <c r="AP331" s="651"/>
      <c r="AQ331" s="652"/>
      <c r="AR331" s="653"/>
      <c r="AS331" s="654"/>
      <c r="AT331" s="653"/>
      <c r="AU331" s="172" t="s">
        <v>171</v>
      </c>
      <c r="AV331" s="654"/>
      <c r="AW331" s="653"/>
      <c r="AX331" s="654"/>
      <c r="AY331" s="655"/>
      <c r="AZ331" s="656"/>
      <c r="BA331" s="657"/>
      <c r="BB331" s="657"/>
      <c r="BC331" s="657"/>
      <c r="BD331" s="658"/>
      <c r="BE331" s="171"/>
      <c r="BF331" s="675"/>
      <c r="BG331" s="676"/>
      <c r="BH331" s="677"/>
      <c r="BI331" s="676"/>
      <c r="BJ331" s="677"/>
      <c r="BK331" s="678"/>
      <c r="BL331" s="679"/>
      <c r="BM331" s="680"/>
      <c r="BN331" s="680"/>
      <c r="BO331" s="681"/>
      <c r="BP331" s="682"/>
      <c r="BQ331" s="683"/>
      <c r="BR331" s="670"/>
      <c r="BS331" s="683"/>
      <c r="BT331" s="170" t="s">
        <v>171</v>
      </c>
      <c r="BU331" s="670"/>
      <c r="BV331" s="683"/>
      <c r="BW331" s="670"/>
      <c r="BX331" s="671"/>
      <c r="BY331" s="34"/>
      <c r="BZ331" s="32"/>
      <c r="CA331" s="38" t="str">
        <f>IF(COUNTA(AA331,AX331,AM331)=3,"〇","-")</f>
        <v>-</v>
      </c>
      <c r="CB331" s="38" t="str">
        <f>IF(COUNTA(AZ331,BW331,BL331)=3,"〇","-")</f>
        <v>-</v>
      </c>
    </row>
    <row r="332" spans="1:80" s="43" customFormat="1" ht="24" customHeight="1" thickBot="1">
      <c r="A332" s="176"/>
      <c r="B332" s="656"/>
      <c r="C332" s="657"/>
      <c r="D332" s="657"/>
      <c r="E332" s="657"/>
      <c r="F332" s="658"/>
      <c r="G332" s="171"/>
      <c r="H332" s="659"/>
      <c r="I332" s="660"/>
      <c r="J332" s="661"/>
      <c r="K332" s="660"/>
      <c r="L332" s="661"/>
      <c r="M332" s="662"/>
      <c r="N332" s="649"/>
      <c r="O332" s="650"/>
      <c r="P332" s="650"/>
      <c r="Q332" s="651"/>
      <c r="R332" s="652"/>
      <c r="S332" s="653"/>
      <c r="T332" s="654"/>
      <c r="U332" s="653"/>
      <c r="V332" s="226" t="s">
        <v>171</v>
      </c>
      <c r="W332" s="654"/>
      <c r="X332" s="653"/>
      <c r="Y332" s="654"/>
      <c r="Z332" s="655"/>
      <c r="AA332" s="656"/>
      <c r="AB332" s="657"/>
      <c r="AC332" s="657"/>
      <c r="AD332" s="657"/>
      <c r="AE332" s="658"/>
      <c r="AF332" s="171"/>
      <c r="AG332" s="659"/>
      <c r="AH332" s="660"/>
      <c r="AI332" s="661"/>
      <c r="AJ332" s="660"/>
      <c r="AK332" s="661"/>
      <c r="AL332" s="662"/>
      <c r="AM332" s="649"/>
      <c r="AN332" s="650"/>
      <c r="AO332" s="650"/>
      <c r="AP332" s="651"/>
      <c r="AQ332" s="652"/>
      <c r="AR332" s="653"/>
      <c r="AS332" s="654"/>
      <c r="AT332" s="653"/>
      <c r="AU332" s="172" t="s">
        <v>171</v>
      </c>
      <c r="AV332" s="654"/>
      <c r="AW332" s="653"/>
      <c r="AX332" s="654"/>
      <c r="AY332" s="655"/>
      <c r="AZ332" s="656"/>
      <c r="BA332" s="657"/>
      <c r="BB332" s="657"/>
      <c r="BC332" s="657"/>
      <c r="BD332" s="658"/>
      <c r="BE332" s="171"/>
      <c r="BF332" s="659"/>
      <c r="BG332" s="660"/>
      <c r="BH332" s="661"/>
      <c r="BI332" s="660"/>
      <c r="BJ332" s="661"/>
      <c r="BK332" s="662"/>
      <c r="BL332" s="649"/>
      <c r="BM332" s="650"/>
      <c r="BN332" s="650"/>
      <c r="BO332" s="651"/>
      <c r="BP332" s="652"/>
      <c r="BQ332" s="653"/>
      <c r="BR332" s="654"/>
      <c r="BS332" s="653"/>
      <c r="BT332" s="172" t="s">
        <v>171</v>
      </c>
      <c r="BU332" s="654"/>
      <c r="BV332" s="653"/>
      <c r="BW332" s="654"/>
      <c r="BX332" s="655"/>
      <c r="BY332" s="40"/>
      <c r="BZ332" s="42" t="str">
        <f>IF(COUNTA(B332,Y332,N332)=3,"〇","-")</f>
        <v>-</v>
      </c>
      <c r="CA332" s="42" t="str">
        <f t="shared" ref="CA332:CA341" si="48">IF(COUNTA(AA332,AX332,AM332)=3,"〇","-")</f>
        <v>-</v>
      </c>
      <c r="CB332" s="42" t="str">
        <f t="shared" ref="CB332:CB341" si="49">IF(COUNTA(AZ332,BW332,BL332)=3,"〇","-")</f>
        <v>-</v>
      </c>
    </row>
    <row r="333" spans="1:80" s="43" customFormat="1" ht="24" customHeight="1" thickBot="1">
      <c r="A333" s="176"/>
      <c r="B333" s="656"/>
      <c r="C333" s="657"/>
      <c r="D333" s="657"/>
      <c r="E333" s="657"/>
      <c r="F333" s="658"/>
      <c r="G333" s="171"/>
      <c r="H333" s="659"/>
      <c r="I333" s="660"/>
      <c r="J333" s="661"/>
      <c r="K333" s="660"/>
      <c r="L333" s="661"/>
      <c r="M333" s="662"/>
      <c r="N333" s="649"/>
      <c r="O333" s="650"/>
      <c r="P333" s="650"/>
      <c r="Q333" s="651"/>
      <c r="R333" s="652"/>
      <c r="S333" s="653"/>
      <c r="T333" s="654"/>
      <c r="U333" s="653"/>
      <c r="V333" s="226" t="s">
        <v>171</v>
      </c>
      <c r="W333" s="654"/>
      <c r="X333" s="653"/>
      <c r="Y333" s="654"/>
      <c r="Z333" s="655"/>
      <c r="AA333" s="656"/>
      <c r="AB333" s="657"/>
      <c r="AC333" s="657"/>
      <c r="AD333" s="657"/>
      <c r="AE333" s="658"/>
      <c r="AF333" s="171"/>
      <c r="AG333" s="659"/>
      <c r="AH333" s="660"/>
      <c r="AI333" s="661"/>
      <c r="AJ333" s="660"/>
      <c r="AK333" s="661"/>
      <c r="AL333" s="662"/>
      <c r="AM333" s="649"/>
      <c r="AN333" s="650"/>
      <c r="AO333" s="650"/>
      <c r="AP333" s="651"/>
      <c r="AQ333" s="652"/>
      <c r="AR333" s="653"/>
      <c r="AS333" s="654"/>
      <c r="AT333" s="653"/>
      <c r="AU333" s="172" t="s">
        <v>171</v>
      </c>
      <c r="AV333" s="654"/>
      <c r="AW333" s="653"/>
      <c r="AX333" s="654"/>
      <c r="AY333" s="655"/>
      <c r="AZ333" s="656"/>
      <c r="BA333" s="657"/>
      <c r="BB333" s="657"/>
      <c r="BC333" s="657"/>
      <c r="BD333" s="658"/>
      <c r="BE333" s="171"/>
      <c r="BF333" s="659"/>
      <c r="BG333" s="660"/>
      <c r="BH333" s="661"/>
      <c r="BI333" s="660"/>
      <c r="BJ333" s="661"/>
      <c r="BK333" s="662"/>
      <c r="BL333" s="649"/>
      <c r="BM333" s="650"/>
      <c r="BN333" s="650"/>
      <c r="BO333" s="651"/>
      <c r="BP333" s="652"/>
      <c r="BQ333" s="653"/>
      <c r="BR333" s="654"/>
      <c r="BS333" s="653"/>
      <c r="BT333" s="172" t="s">
        <v>171</v>
      </c>
      <c r="BU333" s="654"/>
      <c r="BV333" s="653"/>
      <c r="BW333" s="654"/>
      <c r="BX333" s="655"/>
      <c r="BY333" s="40"/>
      <c r="BZ333" s="42" t="str">
        <f t="shared" ref="BZ333:BZ341" si="50">IF(COUNTA(B333,Y333,N333)=3,"〇","-")</f>
        <v>-</v>
      </c>
      <c r="CA333" s="42" t="str">
        <f t="shared" si="48"/>
        <v>-</v>
      </c>
      <c r="CB333" s="42" t="str">
        <f t="shared" si="49"/>
        <v>-</v>
      </c>
    </row>
    <row r="334" spans="1:80" s="43" customFormat="1" ht="24" customHeight="1" thickBot="1">
      <c r="A334" s="176"/>
      <c r="B334" s="656"/>
      <c r="C334" s="657"/>
      <c r="D334" s="657"/>
      <c r="E334" s="657"/>
      <c r="F334" s="658"/>
      <c r="G334" s="171"/>
      <c r="H334" s="659"/>
      <c r="I334" s="660"/>
      <c r="J334" s="661"/>
      <c r="K334" s="660"/>
      <c r="L334" s="661"/>
      <c r="M334" s="662"/>
      <c r="N334" s="649"/>
      <c r="O334" s="650"/>
      <c r="P334" s="650"/>
      <c r="Q334" s="651"/>
      <c r="R334" s="652"/>
      <c r="S334" s="653"/>
      <c r="T334" s="654"/>
      <c r="U334" s="653"/>
      <c r="V334" s="226" t="s">
        <v>171</v>
      </c>
      <c r="W334" s="654"/>
      <c r="X334" s="653"/>
      <c r="Y334" s="654"/>
      <c r="Z334" s="655"/>
      <c r="AA334" s="656"/>
      <c r="AB334" s="657"/>
      <c r="AC334" s="657"/>
      <c r="AD334" s="657"/>
      <c r="AE334" s="658"/>
      <c r="AF334" s="171"/>
      <c r="AG334" s="659"/>
      <c r="AH334" s="660"/>
      <c r="AI334" s="661"/>
      <c r="AJ334" s="660"/>
      <c r="AK334" s="661"/>
      <c r="AL334" s="662"/>
      <c r="AM334" s="649"/>
      <c r="AN334" s="650"/>
      <c r="AO334" s="650"/>
      <c r="AP334" s="651"/>
      <c r="AQ334" s="652"/>
      <c r="AR334" s="653"/>
      <c r="AS334" s="654"/>
      <c r="AT334" s="653"/>
      <c r="AU334" s="172" t="s">
        <v>171</v>
      </c>
      <c r="AV334" s="654"/>
      <c r="AW334" s="653"/>
      <c r="AX334" s="654"/>
      <c r="AY334" s="655"/>
      <c r="AZ334" s="656"/>
      <c r="BA334" s="657"/>
      <c r="BB334" s="657"/>
      <c r="BC334" s="657"/>
      <c r="BD334" s="658"/>
      <c r="BE334" s="171"/>
      <c r="BF334" s="659"/>
      <c r="BG334" s="660"/>
      <c r="BH334" s="661"/>
      <c r="BI334" s="660"/>
      <c r="BJ334" s="661"/>
      <c r="BK334" s="662"/>
      <c r="BL334" s="649"/>
      <c r="BM334" s="650"/>
      <c r="BN334" s="650"/>
      <c r="BO334" s="651"/>
      <c r="BP334" s="652"/>
      <c r="BQ334" s="653"/>
      <c r="BR334" s="654"/>
      <c r="BS334" s="653"/>
      <c r="BT334" s="172" t="s">
        <v>171</v>
      </c>
      <c r="BU334" s="654"/>
      <c r="BV334" s="653"/>
      <c r="BW334" s="654"/>
      <c r="BX334" s="655"/>
      <c r="BY334" s="40"/>
      <c r="BZ334" s="42" t="str">
        <f t="shared" si="50"/>
        <v>-</v>
      </c>
      <c r="CA334" s="42" t="str">
        <f t="shared" si="48"/>
        <v>-</v>
      </c>
      <c r="CB334" s="42" t="str">
        <f t="shared" si="49"/>
        <v>-</v>
      </c>
    </row>
    <row r="335" spans="1:80" s="43" customFormat="1" ht="24" customHeight="1" thickBot="1">
      <c r="A335" s="176"/>
      <c r="B335" s="656"/>
      <c r="C335" s="657"/>
      <c r="D335" s="657"/>
      <c r="E335" s="657"/>
      <c r="F335" s="658"/>
      <c r="G335" s="171"/>
      <c r="H335" s="659"/>
      <c r="I335" s="660"/>
      <c r="J335" s="661"/>
      <c r="K335" s="660"/>
      <c r="L335" s="661"/>
      <c r="M335" s="662"/>
      <c r="N335" s="649"/>
      <c r="O335" s="650"/>
      <c r="P335" s="650"/>
      <c r="Q335" s="651"/>
      <c r="R335" s="652"/>
      <c r="S335" s="653"/>
      <c r="T335" s="654"/>
      <c r="U335" s="653"/>
      <c r="V335" s="226" t="s">
        <v>171</v>
      </c>
      <c r="W335" s="654"/>
      <c r="X335" s="653"/>
      <c r="Y335" s="654"/>
      <c r="Z335" s="655"/>
      <c r="AA335" s="656"/>
      <c r="AB335" s="657"/>
      <c r="AC335" s="657"/>
      <c r="AD335" s="657"/>
      <c r="AE335" s="658"/>
      <c r="AF335" s="171"/>
      <c r="AG335" s="659"/>
      <c r="AH335" s="660"/>
      <c r="AI335" s="661"/>
      <c r="AJ335" s="660"/>
      <c r="AK335" s="661"/>
      <c r="AL335" s="662"/>
      <c r="AM335" s="649"/>
      <c r="AN335" s="650"/>
      <c r="AO335" s="650"/>
      <c r="AP335" s="651"/>
      <c r="AQ335" s="652"/>
      <c r="AR335" s="653"/>
      <c r="AS335" s="654"/>
      <c r="AT335" s="653"/>
      <c r="AU335" s="172" t="s">
        <v>171</v>
      </c>
      <c r="AV335" s="654"/>
      <c r="AW335" s="653"/>
      <c r="AX335" s="654"/>
      <c r="AY335" s="655"/>
      <c r="AZ335" s="656"/>
      <c r="BA335" s="657"/>
      <c r="BB335" s="657"/>
      <c r="BC335" s="657"/>
      <c r="BD335" s="658"/>
      <c r="BE335" s="171"/>
      <c r="BF335" s="659"/>
      <c r="BG335" s="660"/>
      <c r="BH335" s="661"/>
      <c r="BI335" s="660"/>
      <c r="BJ335" s="661"/>
      <c r="BK335" s="662"/>
      <c r="BL335" s="649"/>
      <c r="BM335" s="650"/>
      <c r="BN335" s="650"/>
      <c r="BO335" s="651"/>
      <c r="BP335" s="652"/>
      <c r="BQ335" s="653"/>
      <c r="BR335" s="654"/>
      <c r="BS335" s="653"/>
      <c r="BT335" s="172" t="s">
        <v>171</v>
      </c>
      <c r="BU335" s="654"/>
      <c r="BV335" s="653"/>
      <c r="BW335" s="654"/>
      <c r="BX335" s="655"/>
      <c r="BY335" s="40"/>
      <c r="BZ335" s="42" t="str">
        <f t="shared" si="50"/>
        <v>-</v>
      </c>
      <c r="CA335" s="42" t="str">
        <f t="shared" si="48"/>
        <v>-</v>
      </c>
      <c r="CB335" s="42" t="str">
        <f t="shared" si="49"/>
        <v>-</v>
      </c>
    </row>
    <row r="336" spans="1:80" s="43" customFormat="1" ht="24" customHeight="1" thickBot="1">
      <c r="A336" s="176"/>
      <c r="B336" s="656"/>
      <c r="C336" s="657"/>
      <c r="D336" s="657"/>
      <c r="E336" s="657"/>
      <c r="F336" s="658"/>
      <c r="G336" s="171"/>
      <c r="H336" s="659"/>
      <c r="I336" s="660"/>
      <c r="J336" s="661"/>
      <c r="K336" s="660"/>
      <c r="L336" s="661"/>
      <c r="M336" s="662"/>
      <c r="N336" s="649"/>
      <c r="O336" s="650"/>
      <c r="P336" s="650"/>
      <c r="Q336" s="651"/>
      <c r="R336" s="652"/>
      <c r="S336" s="653"/>
      <c r="T336" s="654"/>
      <c r="U336" s="653"/>
      <c r="V336" s="226" t="s">
        <v>171</v>
      </c>
      <c r="W336" s="654"/>
      <c r="X336" s="653"/>
      <c r="Y336" s="654"/>
      <c r="Z336" s="655"/>
      <c r="AA336" s="656"/>
      <c r="AB336" s="657"/>
      <c r="AC336" s="657"/>
      <c r="AD336" s="657"/>
      <c r="AE336" s="658"/>
      <c r="AF336" s="171"/>
      <c r="AG336" s="659"/>
      <c r="AH336" s="660"/>
      <c r="AI336" s="661"/>
      <c r="AJ336" s="660"/>
      <c r="AK336" s="661"/>
      <c r="AL336" s="662"/>
      <c r="AM336" s="649"/>
      <c r="AN336" s="650"/>
      <c r="AO336" s="650"/>
      <c r="AP336" s="651"/>
      <c r="AQ336" s="652"/>
      <c r="AR336" s="653"/>
      <c r="AS336" s="654"/>
      <c r="AT336" s="653"/>
      <c r="AU336" s="172" t="s">
        <v>171</v>
      </c>
      <c r="AV336" s="654"/>
      <c r="AW336" s="653"/>
      <c r="AX336" s="654"/>
      <c r="AY336" s="655"/>
      <c r="AZ336" s="656"/>
      <c r="BA336" s="657"/>
      <c r="BB336" s="657"/>
      <c r="BC336" s="657"/>
      <c r="BD336" s="658"/>
      <c r="BE336" s="171"/>
      <c r="BF336" s="659"/>
      <c r="BG336" s="660"/>
      <c r="BH336" s="661"/>
      <c r="BI336" s="660"/>
      <c r="BJ336" s="661"/>
      <c r="BK336" s="662"/>
      <c r="BL336" s="649"/>
      <c r="BM336" s="650"/>
      <c r="BN336" s="650"/>
      <c r="BO336" s="651"/>
      <c r="BP336" s="652"/>
      <c r="BQ336" s="653"/>
      <c r="BR336" s="654"/>
      <c r="BS336" s="653"/>
      <c r="BT336" s="172" t="s">
        <v>171</v>
      </c>
      <c r="BU336" s="654"/>
      <c r="BV336" s="653"/>
      <c r="BW336" s="654"/>
      <c r="BX336" s="655"/>
      <c r="BY336" s="40"/>
      <c r="BZ336" s="42" t="str">
        <f t="shared" si="50"/>
        <v>-</v>
      </c>
      <c r="CA336" s="42" t="str">
        <f t="shared" si="48"/>
        <v>-</v>
      </c>
      <c r="CB336" s="42" t="str">
        <f t="shared" si="49"/>
        <v>-</v>
      </c>
    </row>
    <row r="337" spans="1:80" s="43" customFormat="1" ht="24" customHeight="1" thickBot="1">
      <c r="A337" s="176"/>
      <c r="B337" s="656"/>
      <c r="C337" s="657"/>
      <c r="D337" s="657"/>
      <c r="E337" s="657"/>
      <c r="F337" s="658"/>
      <c r="G337" s="171"/>
      <c r="H337" s="659"/>
      <c r="I337" s="660"/>
      <c r="J337" s="661"/>
      <c r="K337" s="660"/>
      <c r="L337" s="661"/>
      <c r="M337" s="662"/>
      <c r="N337" s="649"/>
      <c r="O337" s="650"/>
      <c r="P337" s="650"/>
      <c r="Q337" s="651"/>
      <c r="R337" s="652"/>
      <c r="S337" s="653"/>
      <c r="T337" s="654"/>
      <c r="U337" s="653"/>
      <c r="V337" s="226" t="s">
        <v>171</v>
      </c>
      <c r="W337" s="654"/>
      <c r="X337" s="653"/>
      <c r="Y337" s="654"/>
      <c r="Z337" s="655"/>
      <c r="AA337" s="656"/>
      <c r="AB337" s="657"/>
      <c r="AC337" s="657"/>
      <c r="AD337" s="657"/>
      <c r="AE337" s="658"/>
      <c r="AF337" s="171"/>
      <c r="AG337" s="659"/>
      <c r="AH337" s="660"/>
      <c r="AI337" s="661"/>
      <c r="AJ337" s="660"/>
      <c r="AK337" s="661"/>
      <c r="AL337" s="662"/>
      <c r="AM337" s="649"/>
      <c r="AN337" s="650"/>
      <c r="AO337" s="650"/>
      <c r="AP337" s="651"/>
      <c r="AQ337" s="652"/>
      <c r="AR337" s="653"/>
      <c r="AS337" s="654"/>
      <c r="AT337" s="653"/>
      <c r="AU337" s="172" t="s">
        <v>171</v>
      </c>
      <c r="AV337" s="654"/>
      <c r="AW337" s="653"/>
      <c r="AX337" s="654"/>
      <c r="AY337" s="655"/>
      <c r="AZ337" s="656"/>
      <c r="BA337" s="657"/>
      <c r="BB337" s="657"/>
      <c r="BC337" s="657"/>
      <c r="BD337" s="658"/>
      <c r="BE337" s="171"/>
      <c r="BF337" s="659"/>
      <c r="BG337" s="660"/>
      <c r="BH337" s="661"/>
      <c r="BI337" s="660"/>
      <c r="BJ337" s="661"/>
      <c r="BK337" s="662"/>
      <c r="BL337" s="649"/>
      <c r="BM337" s="650"/>
      <c r="BN337" s="650"/>
      <c r="BO337" s="651"/>
      <c r="BP337" s="652"/>
      <c r="BQ337" s="653"/>
      <c r="BR337" s="654"/>
      <c r="BS337" s="653"/>
      <c r="BT337" s="172" t="s">
        <v>171</v>
      </c>
      <c r="BU337" s="654"/>
      <c r="BV337" s="653"/>
      <c r="BW337" s="654"/>
      <c r="BX337" s="655"/>
      <c r="BY337" s="40"/>
      <c r="BZ337" s="42" t="str">
        <f t="shared" si="50"/>
        <v>-</v>
      </c>
      <c r="CA337" s="42" t="str">
        <f t="shared" si="48"/>
        <v>-</v>
      </c>
      <c r="CB337" s="42" t="str">
        <f t="shared" si="49"/>
        <v>-</v>
      </c>
    </row>
    <row r="338" spans="1:80" s="43" customFormat="1" ht="24" customHeight="1" thickBot="1">
      <c r="A338" s="176"/>
      <c r="B338" s="672"/>
      <c r="C338" s="673"/>
      <c r="D338" s="673"/>
      <c r="E338" s="673"/>
      <c r="F338" s="674"/>
      <c r="G338" s="173"/>
      <c r="H338" s="675"/>
      <c r="I338" s="676"/>
      <c r="J338" s="677"/>
      <c r="K338" s="676"/>
      <c r="L338" s="677"/>
      <c r="M338" s="678"/>
      <c r="N338" s="679"/>
      <c r="O338" s="680"/>
      <c r="P338" s="680"/>
      <c r="Q338" s="681"/>
      <c r="R338" s="682"/>
      <c r="S338" s="683"/>
      <c r="T338" s="670"/>
      <c r="U338" s="683"/>
      <c r="V338" s="222" t="s">
        <v>171</v>
      </c>
      <c r="W338" s="670"/>
      <c r="X338" s="683"/>
      <c r="Y338" s="670"/>
      <c r="Z338" s="671"/>
      <c r="AA338" s="672"/>
      <c r="AB338" s="673"/>
      <c r="AC338" s="673"/>
      <c r="AD338" s="673"/>
      <c r="AE338" s="674"/>
      <c r="AF338" s="173"/>
      <c r="AG338" s="675"/>
      <c r="AH338" s="676"/>
      <c r="AI338" s="677"/>
      <c r="AJ338" s="676"/>
      <c r="AK338" s="677"/>
      <c r="AL338" s="678"/>
      <c r="AM338" s="679"/>
      <c r="AN338" s="680"/>
      <c r="AO338" s="680"/>
      <c r="AP338" s="681"/>
      <c r="AQ338" s="682"/>
      <c r="AR338" s="683"/>
      <c r="AS338" s="670"/>
      <c r="AT338" s="683"/>
      <c r="AU338" s="170" t="s">
        <v>171</v>
      </c>
      <c r="AV338" s="670"/>
      <c r="AW338" s="683"/>
      <c r="AX338" s="670"/>
      <c r="AY338" s="671"/>
      <c r="AZ338" s="672"/>
      <c r="BA338" s="673"/>
      <c r="BB338" s="673"/>
      <c r="BC338" s="673"/>
      <c r="BD338" s="674"/>
      <c r="BE338" s="173"/>
      <c r="BF338" s="675"/>
      <c r="BG338" s="676"/>
      <c r="BH338" s="677"/>
      <c r="BI338" s="676"/>
      <c r="BJ338" s="677"/>
      <c r="BK338" s="678"/>
      <c r="BL338" s="679"/>
      <c r="BM338" s="680"/>
      <c r="BN338" s="680"/>
      <c r="BO338" s="681"/>
      <c r="BP338" s="682"/>
      <c r="BQ338" s="683"/>
      <c r="BR338" s="670"/>
      <c r="BS338" s="683"/>
      <c r="BT338" s="170" t="s">
        <v>171</v>
      </c>
      <c r="BU338" s="670"/>
      <c r="BV338" s="683"/>
      <c r="BW338" s="670"/>
      <c r="BX338" s="671"/>
      <c r="BY338" s="40"/>
      <c r="BZ338" s="42" t="str">
        <f t="shared" si="50"/>
        <v>-</v>
      </c>
      <c r="CA338" s="42" t="str">
        <f t="shared" si="48"/>
        <v>-</v>
      </c>
      <c r="CB338" s="42" t="str">
        <f t="shared" si="49"/>
        <v>-</v>
      </c>
    </row>
    <row r="339" spans="1:80" s="43" customFormat="1" ht="24" customHeight="1" thickBot="1">
      <c r="A339" s="176"/>
      <c r="B339" s="656"/>
      <c r="C339" s="657"/>
      <c r="D339" s="657"/>
      <c r="E339" s="657"/>
      <c r="F339" s="658"/>
      <c r="G339" s="171"/>
      <c r="H339" s="659"/>
      <c r="I339" s="660"/>
      <c r="J339" s="661"/>
      <c r="K339" s="660"/>
      <c r="L339" s="661"/>
      <c r="M339" s="662"/>
      <c r="N339" s="649"/>
      <c r="O339" s="650"/>
      <c r="P339" s="650"/>
      <c r="Q339" s="651"/>
      <c r="R339" s="652"/>
      <c r="S339" s="653"/>
      <c r="T339" s="654"/>
      <c r="U339" s="653"/>
      <c r="V339" s="226" t="s">
        <v>171</v>
      </c>
      <c r="W339" s="654"/>
      <c r="X339" s="653"/>
      <c r="Y339" s="654"/>
      <c r="Z339" s="655"/>
      <c r="AA339" s="656"/>
      <c r="AB339" s="657"/>
      <c r="AC339" s="657"/>
      <c r="AD339" s="657"/>
      <c r="AE339" s="658"/>
      <c r="AF339" s="171"/>
      <c r="AG339" s="659"/>
      <c r="AH339" s="660"/>
      <c r="AI339" s="661"/>
      <c r="AJ339" s="660"/>
      <c r="AK339" s="661"/>
      <c r="AL339" s="662"/>
      <c r="AM339" s="649"/>
      <c r="AN339" s="650"/>
      <c r="AO339" s="650"/>
      <c r="AP339" s="651"/>
      <c r="AQ339" s="652"/>
      <c r="AR339" s="653"/>
      <c r="AS339" s="654"/>
      <c r="AT339" s="653"/>
      <c r="AU339" s="172" t="s">
        <v>171</v>
      </c>
      <c r="AV339" s="654"/>
      <c r="AW339" s="653"/>
      <c r="AX339" s="654"/>
      <c r="AY339" s="655"/>
      <c r="AZ339" s="656"/>
      <c r="BA339" s="657"/>
      <c r="BB339" s="657"/>
      <c r="BC339" s="657"/>
      <c r="BD339" s="658"/>
      <c r="BE339" s="171"/>
      <c r="BF339" s="659"/>
      <c r="BG339" s="660"/>
      <c r="BH339" s="661"/>
      <c r="BI339" s="660"/>
      <c r="BJ339" s="661"/>
      <c r="BK339" s="662"/>
      <c r="BL339" s="649"/>
      <c r="BM339" s="650"/>
      <c r="BN339" s="650"/>
      <c r="BO339" s="651"/>
      <c r="BP339" s="652"/>
      <c r="BQ339" s="653"/>
      <c r="BR339" s="654"/>
      <c r="BS339" s="653"/>
      <c r="BT339" s="172" t="s">
        <v>171</v>
      </c>
      <c r="BU339" s="654"/>
      <c r="BV339" s="653"/>
      <c r="BW339" s="654"/>
      <c r="BX339" s="655"/>
      <c r="BY339" s="40"/>
      <c r="BZ339" s="42" t="str">
        <f t="shared" si="50"/>
        <v>-</v>
      </c>
      <c r="CA339" s="42" t="str">
        <f t="shared" si="48"/>
        <v>-</v>
      </c>
      <c r="CB339" s="42" t="str">
        <f t="shared" si="49"/>
        <v>-</v>
      </c>
    </row>
    <row r="340" spans="1:80" s="43" customFormat="1" ht="24" customHeight="1" thickBot="1">
      <c r="A340" s="176"/>
      <c r="B340" s="656"/>
      <c r="C340" s="657"/>
      <c r="D340" s="657"/>
      <c r="E340" s="657"/>
      <c r="F340" s="658"/>
      <c r="G340" s="171"/>
      <c r="H340" s="659"/>
      <c r="I340" s="660"/>
      <c r="J340" s="661"/>
      <c r="K340" s="660"/>
      <c r="L340" s="661"/>
      <c r="M340" s="662"/>
      <c r="N340" s="649"/>
      <c r="O340" s="650"/>
      <c r="P340" s="650"/>
      <c r="Q340" s="651"/>
      <c r="R340" s="652"/>
      <c r="S340" s="653"/>
      <c r="T340" s="654"/>
      <c r="U340" s="653"/>
      <c r="V340" s="226" t="s">
        <v>171</v>
      </c>
      <c r="W340" s="654"/>
      <c r="X340" s="653"/>
      <c r="Y340" s="654"/>
      <c r="Z340" s="655"/>
      <c r="AA340" s="656"/>
      <c r="AB340" s="657"/>
      <c r="AC340" s="657"/>
      <c r="AD340" s="657"/>
      <c r="AE340" s="658"/>
      <c r="AF340" s="171"/>
      <c r="AG340" s="659"/>
      <c r="AH340" s="660"/>
      <c r="AI340" s="661"/>
      <c r="AJ340" s="660"/>
      <c r="AK340" s="661"/>
      <c r="AL340" s="662"/>
      <c r="AM340" s="649"/>
      <c r="AN340" s="650"/>
      <c r="AO340" s="650"/>
      <c r="AP340" s="651"/>
      <c r="AQ340" s="652"/>
      <c r="AR340" s="653"/>
      <c r="AS340" s="654"/>
      <c r="AT340" s="653"/>
      <c r="AU340" s="172" t="s">
        <v>171</v>
      </c>
      <c r="AV340" s="654"/>
      <c r="AW340" s="653"/>
      <c r="AX340" s="654"/>
      <c r="AY340" s="655"/>
      <c r="AZ340" s="656"/>
      <c r="BA340" s="657"/>
      <c r="BB340" s="657"/>
      <c r="BC340" s="657"/>
      <c r="BD340" s="658"/>
      <c r="BE340" s="171"/>
      <c r="BF340" s="659"/>
      <c r="BG340" s="660"/>
      <c r="BH340" s="661"/>
      <c r="BI340" s="660"/>
      <c r="BJ340" s="661"/>
      <c r="BK340" s="662"/>
      <c r="BL340" s="649"/>
      <c r="BM340" s="650"/>
      <c r="BN340" s="650"/>
      <c r="BO340" s="651"/>
      <c r="BP340" s="652"/>
      <c r="BQ340" s="653"/>
      <c r="BR340" s="654"/>
      <c r="BS340" s="653"/>
      <c r="BT340" s="172" t="s">
        <v>171</v>
      </c>
      <c r="BU340" s="654"/>
      <c r="BV340" s="653"/>
      <c r="BW340" s="654"/>
      <c r="BX340" s="655"/>
      <c r="BY340" s="40"/>
      <c r="BZ340" s="42" t="str">
        <f t="shared" si="50"/>
        <v>-</v>
      </c>
      <c r="CA340" s="42" t="str">
        <f t="shared" si="48"/>
        <v>-</v>
      </c>
      <c r="CB340" s="42" t="str">
        <f t="shared" si="49"/>
        <v>-</v>
      </c>
    </row>
    <row r="341" spans="1:80" s="43" customFormat="1" ht="24" customHeight="1" thickBot="1">
      <c r="A341" s="176"/>
      <c r="B341" s="663"/>
      <c r="C341" s="664"/>
      <c r="D341" s="664"/>
      <c r="E341" s="664"/>
      <c r="F341" s="665"/>
      <c r="G341" s="174"/>
      <c r="H341" s="666"/>
      <c r="I341" s="667"/>
      <c r="J341" s="668"/>
      <c r="K341" s="667"/>
      <c r="L341" s="668"/>
      <c r="M341" s="669"/>
      <c r="N341" s="710"/>
      <c r="O341" s="711"/>
      <c r="P341" s="711"/>
      <c r="Q341" s="712"/>
      <c r="R341" s="713"/>
      <c r="S341" s="714"/>
      <c r="T341" s="715"/>
      <c r="U341" s="714"/>
      <c r="V341" s="224" t="s">
        <v>171</v>
      </c>
      <c r="W341" s="715"/>
      <c r="X341" s="714"/>
      <c r="Y341" s="715"/>
      <c r="Z341" s="716"/>
      <c r="AA341" s="663"/>
      <c r="AB341" s="664"/>
      <c r="AC341" s="664"/>
      <c r="AD341" s="664"/>
      <c r="AE341" s="665"/>
      <c r="AF341" s="174"/>
      <c r="AG341" s="666"/>
      <c r="AH341" s="667"/>
      <c r="AI341" s="668"/>
      <c r="AJ341" s="667"/>
      <c r="AK341" s="668"/>
      <c r="AL341" s="669"/>
      <c r="AM341" s="710"/>
      <c r="AN341" s="711"/>
      <c r="AO341" s="711"/>
      <c r="AP341" s="712"/>
      <c r="AQ341" s="713"/>
      <c r="AR341" s="714"/>
      <c r="AS341" s="715"/>
      <c r="AT341" s="714"/>
      <c r="AU341" s="175" t="s">
        <v>171</v>
      </c>
      <c r="AV341" s="715"/>
      <c r="AW341" s="714"/>
      <c r="AX341" s="715"/>
      <c r="AY341" s="716"/>
      <c r="AZ341" s="663"/>
      <c r="BA341" s="664"/>
      <c r="BB341" s="664"/>
      <c r="BC341" s="664"/>
      <c r="BD341" s="665"/>
      <c r="BE341" s="174"/>
      <c r="BF341" s="666"/>
      <c r="BG341" s="667"/>
      <c r="BH341" s="668"/>
      <c r="BI341" s="667"/>
      <c r="BJ341" s="668"/>
      <c r="BK341" s="669"/>
      <c r="BL341" s="710"/>
      <c r="BM341" s="711"/>
      <c r="BN341" s="711"/>
      <c r="BO341" s="712"/>
      <c r="BP341" s="713"/>
      <c r="BQ341" s="714"/>
      <c r="BR341" s="715"/>
      <c r="BS341" s="714"/>
      <c r="BT341" s="175" t="s">
        <v>171</v>
      </c>
      <c r="BU341" s="715"/>
      <c r="BV341" s="714"/>
      <c r="BW341" s="715"/>
      <c r="BX341" s="716"/>
      <c r="BY341" s="40"/>
      <c r="BZ341" s="42" t="str">
        <f t="shared" si="50"/>
        <v>-</v>
      </c>
      <c r="CA341" s="42" t="str">
        <f t="shared" si="48"/>
        <v>-</v>
      </c>
      <c r="CB341" s="42" t="str">
        <f t="shared" si="49"/>
        <v>-</v>
      </c>
    </row>
    <row r="342" spans="1:80" ht="24" customHeight="1">
      <c r="B342" s="684">
        <v>18</v>
      </c>
      <c r="C342" s="685"/>
      <c r="D342" s="687" t="s">
        <v>136</v>
      </c>
      <c r="E342" s="688"/>
      <c r="F342" s="688"/>
      <c r="G342" s="688"/>
      <c r="H342" s="688"/>
      <c r="I342" s="688"/>
      <c r="J342" s="689"/>
      <c r="K342" s="725"/>
      <c r="L342" s="726"/>
      <c r="M342" s="726"/>
      <c r="N342" s="726"/>
      <c r="O342" s="726"/>
      <c r="P342" s="726"/>
      <c r="Q342" s="726"/>
      <c r="R342" s="726"/>
      <c r="S342" s="726"/>
      <c r="T342" s="726"/>
      <c r="U342" s="726"/>
      <c r="V342" s="726"/>
      <c r="W342" s="726"/>
      <c r="X342" s="726"/>
      <c r="Y342" s="726"/>
      <c r="Z342" s="727"/>
      <c r="AA342" s="162"/>
      <c r="AB342" s="162"/>
      <c r="AC342" s="162"/>
      <c r="AD342" s="162"/>
      <c r="AE342" s="162"/>
      <c r="AF342" s="162"/>
      <c r="AG342" s="162"/>
      <c r="AH342" s="162"/>
      <c r="AI342" s="162"/>
      <c r="AJ342" s="162"/>
      <c r="AK342" s="162"/>
      <c r="AL342" s="162"/>
      <c r="AM342" s="162"/>
      <c r="AN342" s="162"/>
      <c r="AO342" s="162"/>
      <c r="AP342" s="162"/>
      <c r="AQ342" s="162"/>
      <c r="AR342" s="162"/>
      <c r="AS342" s="162"/>
      <c r="AT342" s="162"/>
      <c r="AU342" s="162"/>
      <c r="AV342" s="162"/>
      <c r="AW342" s="162"/>
      <c r="AX342" s="162"/>
      <c r="AY342" s="162"/>
      <c r="AZ342" s="162"/>
      <c r="BA342" s="162"/>
      <c r="BB342" s="162"/>
      <c r="BC342" s="162"/>
      <c r="BD342" s="162"/>
      <c r="BE342" s="162"/>
      <c r="BF342" s="162"/>
      <c r="BG342" s="162"/>
      <c r="BH342" s="162"/>
      <c r="BI342" s="162"/>
      <c r="BJ342" s="162"/>
      <c r="BK342" s="162"/>
      <c r="BL342" s="162"/>
      <c r="BM342" s="162"/>
      <c r="BN342" s="162"/>
      <c r="BO342" s="162"/>
      <c r="BP342" s="162"/>
      <c r="BQ342" s="162"/>
      <c r="BR342" s="162"/>
      <c r="BS342" s="162"/>
      <c r="BT342" s="162"/>
      <c r="BU342" s="162"/>
      <c r="BV342" s="162"/>
      <c r="BW342" s="162"/>
      <c r="BX342" s="162"/>
      <c r="BY342" s="34"/>
      <c r="BZ342" s="35"/>
      <c r="CA342" s="32"/>
      <c r="CB342" s="32"/>
    </row>
    <row r="343" spans="1:80" ht="24" customHeight="1">
      <c r="B343" s="686"/>
      <c r="C343" s="685"/>
      <c r="D343" s="728" t="s">
        <v>137</v>
      </c>
      <c r="E343" s="729"/>
      <c r="F343" s="729"/>
      <c r="G343" s="729"/>
      <c r="H343" s="729"/>
      <c r="I343" s="729"/>
      <c r="J343" s="730"/>
      <c r="K343" s="731"/>
      <c r="L343" s="732"/>
      <c r="M343" s="732"/>
      <c r="N343" s="732"/>
      <c r="O343" s="732"/>
      <c r="P343" s="732"/>
      <c r="Q343" s="732"/>
      <c r="R343" s="732"/>
      <c r="S343" s="732"/>
      <c r="T343" s="732"/>
      <c r="U343" s="732"/>
      <c r="V343" s="732"/>
      <c r="W343" s="732"/>
      <c r="X343" s="732"/>
      <c r="Y343" s="732"/>
      <c r="Z343" s="733"/>
      <c r="AA343" s="162"/>
      <c r="AB343" s="162"/>
      <c r="AC343" s="162"/>
      <c r="AD343" s="162"/>
      <c r="AE343" s="162"/>
      <c r="AF343" s="162"/>
      <c r="AG343" s="162"/>
      <c r="AH343" s="162"/>
      <c r="AI343" s="162"/>
      <c r="AJ343" s="162"/>
      <c r="AK343" s="162"/>
      <c r="AL343" s="162"/>
      <c r="AM343" s="162"/>
      <c r="AN343" s="162"/>
      <c r="AO343" s="162"/>
      <c r="AP343" s="162"/>
      <c r="AQ343" s="162"/>
      <c r="AR343" s="162"/>
      <c r="AS343" s="162"/>
      <c r="AT343" s="162"/>
      <c r="AU343" s="162"/>
      <c r="AV343" s="162"/>
      <c r="AW343" s="162"/>
      <c r="AX343" s="162"/>
      <c r="AY343" s="162"/>
      <c r="AZ343" s="162"/>
      <c r="BA343" s="162"/>
      <c r="BB343" s="162"/>
      <c r="BC343" s="162"/>
      <c r="BD343" s="162"/>
      <c r="BE343" s="162"/>
      <c r="BF343" s="162"/>
      <c r="BG343" s="162"/>
      <c r="BH343" s="162"/>
      <c r="BI343" s="162"/>
      <c r="BJ343" s="162"/>
      <c r="BK343" s="162"/>
      <c r="BL343" s="162"/>
      <c r="BM343" s="162"/>
      <c r="BN343" s="162"/>
      <c r="BO343" s="162"/>
      <c r="BP343" s="162"/>
      <c r="BQ343" s="162"/>
      <c r="BR343" s="162"/>
      <c r="BS343" s="162"/>
      <c r="BT343" s="162"/>
      <c r="BU343" s="162"/>
      <c r="BV343" s="162"/>
      <c r="BW343" s="162"/>
      <c r="BX343" s="162"/>
      <c r="BY343" s="34"/>
      <c r="CA343" s="37"/>
      <c r="CB343" s="32"/>
    </row>
    <row r="344" spans="1:80" ht="24" customHeight="1">
      <c r="B344" s="686"/>
      <c r="C344" s="685"/>
      <c r="D344" s="728" t="s">
        <v>138</v>
      </c>
      <c r="E344" s="729"/>
      <c r="F344" s="729"/>
      <c r="G344" s="729"/>
      <c r="H344" s="729"/>
      <c r="I344" s="729"/>
      <c r="J344" s="730"/>
      <c r="K344" s="734"/>
      <c r="L344" s="735"/>
      <c r="M344" s="735"/>
      <c r="N344" s="735"/>
      <c r="O344" s="735"/>
      <c r="P344" s="735"/>
      <c r="Q344" s="735"/>
      <c r="R344" s="735"/>
      <c r="S344" s="735"/>
      <c r="T344" s="735"/>
      <c r="U344" s="735"/>
      <c r="V344" s="735"/>
      <c r="W344" s="735"/>
      <c r="X344" s="735"/>
      <c r="Y344" s="735"/>
      <c r="Z344" s="736"/>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c r="AV344" s="164"/>
      <c r="AW344" s="164"/>
      <c r="AX344" s="164"/>
      <c r="AY344" s="164"/>
      <c r="AZ344" s="164"/>
      <c r="BA344" s="164"/>
      <c r="BB344" s="164"/>
      <c r="BC344" s="164"/>
      <c r="BD344" s="164"/>
      <c r="BE344" s="164"/>
      <c r="BF344" s="164"/>
      <c r="BG344" s="164"/>
      <c r="BH344" s="164"/>
      <c r="BI344" s="164"/>
      <c r="BJ344" s="164"/>
      <c r="BK344" s="164"/>
      <c r="BL344" s="164"/>
      <c r="BM344" s="164"/>
      <c r="BN344" s="164"/>
      <c r="BO344" s="164"/>
      <c r="BP344" s="164"/>
      <c r="BQ344" s="164"/>
      <c r="BR344" s="164"/>
      <c r="BS344" s="164"/>
      <c r="BT344" s="164"/>
      <c r="BU344" s="164"/>
      <c r="BV344" s="164"/>
      <c r="BW344" s="164"/>
      <c r="BX344" s="164"/>
      <c r="BY344" s="34"/>
      <c r="BZ344" s="37"/>
      <c r="CA344" s="37"/>
      <c r="CB344" s="32"/>
    </row>
    <row r="345" spans="1:80" ht="24" customHeight="1">
      <c r="B345" s="686"/>
      <c r="C345" s="685"/>
      <c r="D345" s="728" t="s">
        <v>143</v>
      </c>
      <c r="E345" s="729"/>
      <c r="F345" s="729"/>
      <c r="G345" s="729"/>
      <c r="H345" s="729"/>
      <c r="I345" s="729"/>
      <c r="J345" s="730"/>
      <c r="K345" s="737">
        <f>$K$7</f>
        <v>5000</v>
      </c>
      <c r="L345" s="738"/>
      <c r="M345" s="738"/>
      <c r="N345" s="738"/>
      <c r="O345" s="738"/>
      <c r="P345" s="738"/>
      <c r="Q345" s="738"/>
      <c r="R345" s="738"/>
      <c r="S345" s="738"/>
      <c r="T345" s="738"/>
      <c r="U345" s="738"/>
      <c r="V345" s="738"/>
      <c r="W345" s="738"/>
      <c r="X345" s="738"/>
      <c r="Y345" s="738"/>
      <c r="Z345" s="739"/>
      <c r="AA345" s="165"/>
      <c r="AB345" s="165"/>
      <c r="AC345" s="165"/>
      <c r="AD345" s="165"/>
      <c r="AE345" s="165"/>
      <c r="AF345" s="165"/>
      <c r="AG345" s="165"/>
      <c r="AH345" s="165"/>
      <c r="AI345" s="165"/>
      <c r="AJ345" s="165"/>
      <c r="AK345" s="165"/>
      <c r="AL345" s="165"/>
      <c r="AM345" s="165"/>
      <c r="AN345" s="165"/>
      <c r="AO345" s="165"/>
      <c r="AP345" s="165"/>
      <c r="AQ345" s="165"/>
      <c r="AR345" s="165"/>
      <c r="AS345" s="165"/>
      <c r="AT345" s="165"/>
      <c r="AU345" s="165"/>
      <c r="AV345" s="165"/>
      <c r="AW345" s="165"/>
      <c r="AX345" s="165"/>
      <c r="AY345" s="165"/>
      <c r="AZ345" s="165"/>
      <c r="BA345" s="165"/>
      <c r="BB345" s="165"/>
      <c r="BC345" s="165"/>
      <c r="BD345" s="165"/>
      <c r="BE345" s="165"/>
      <c r="BF345" s="165"/>
      <c r="BG345" s="165"/>
      <c r="BH345" s="165"/>
      <c r="BI345" s="165"/>
      <c r="BJ345" s="165"/>
      <c r="BK345" s="165"/>
      <c r="BL345" s="165"/>
      <c r="BM345" s="165"/>
      <c r="BN345" s="165"/>
      <c r="BO345" s="165"/>
      <c r="BP345" s="165"/>
      <c r="BQ345" s="165"/>
      <c r="BR345" s="165"/>
      <c r="BS345" s="165"/>
      <c r="BT345" s="165"/>
      <c r="BU345" s="165"/>
      <c r="BV345" s="165"/>
      <c r="BW345" s="165"/>
      <c r="BX345" s="165"/>
      <c r="BY345" s="34"/>
      <c r="BZ345" s="37"/>
      <c r="CA345" s="37"/>
      <c r="CB345" s="32"/>
    </row>
    <row r="346" spans="1:80" ht="24" customHeight="1">
      <c r="B346" s="686"/>
      <c r="C346" s="685"/>
      <c r="D346" s="728" t="s">
        <v>139</v>
      </c>
      <c r="E346" s="729"/>
      <c r="F346" s="729"/>
      <c r="G346" s="729"/>
      <c r="H346" s="729"/>
      <c r="I346" s="729"/>
      <c r="J346" s="730"/>
      <c r="K346" s="740"/>
      <c r="L346" s="741"/>
      <c r="M346" s="741"/>
      <c r="N346" s="741"/>
      <c r="O346" s="741"/>
      <c r="P346" s="741"/>
      <c r="Q346" s="741"/>
      <c r="R346" s="741"/>
      <c r="S346" s="741"/>
      <c r="T346" s="741"/>
      <c r="U346" s="741"/>
      <c r="V346" s="741"/>
      <c r="W346" s="741"/>
      <c r="X346" s="741"/>
      <c r="Y346" s="741"/>
      <c r="Z346" s="742"/>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c r="AV346" s="164"/>
      <c r="AW346" s="164"/>
      <c r="AX346" s="164"/>
      <c r="AY346" s="164"/>
      <c r="AZ346" s="164"/>
      <c r="BA346" s="164"/>
      <c r="BB346" s="164"/>
      <c r="BC346" s="164"/>
      <c r="BD346" s="164"/>
      <c r="BE346" s="164"/>
      <c r="BF346" s="164"/>
      <c r="BG346" s="164"/>
      <c r="BH346" s="164"/>
      <c r="BI346" s="164"/>
      <c r="BJ346" s="164"/>
      <c r="BK346" s="164"/>
      <c r="BL346" s="164"/>
      <c r="BM346" s="164"/>
      <c r="BN346" s="164"/>
      <c r="BO346" s="164"/>
      <c r="BP346" s="164"/>
      <c r="BQ346" s="164"/>
      <c r="BR346" s="164"/>
      <c r="BS346" s="164"/>
      <c r="BT346" s="164"/>
      <c r="BU346" s="164"/>
      <c r="BV346" s="164"/>
      <c r="BW346" s="164"/>
      <c r="BX346" s="164"/>
      <c r="BY346" s="34"/>
      <c r="BZ346" s="37"/>
      <c r="CA346" s="37"/>
      <c r="CB346" s="32"/>
    </row>
    <row r="347" spans="1:80" ht="24" customHeight="1">
      <c r="B347" s="686"/>
      <c r="C347" s="685"/>
      <c r="D347" s="728" t="s">
        <v>142</v>
      </c>
      <c r="E347" s="729"/>
      <c r="F347" s="729"/>
      <c r="G347" s="729"/>
      <c r="H347" s="729"/>
      <c r="I347" s="729"/>
      <c r="J347" s="730"/>
      <c r="K347" s="743" t="str">
        <f>IF(K346="","",IF(ROUND(K346,0)=0,"1",ROUND(K346,0)))</f>
        <v/>
      </c>
      <c r="L347" s="744"/>
      <c r="M347" s="744"/>
      <c r="N347" s="744"/>
      <c r="O347" s="744"/>
      <c r="P347" s="744"/>
      <c r="Q347" s="744"/>
      <c r="R347" s="744"/>
      <c r="S347" s="744"/>
      <c r="T347" s="744"/>
      <c r="U347" s="744"/>
      <c r="V347" s="744"/>
      <c r="W347" s="744"/>
      <c r="X347" s="744"/>
      <c r="Y347" s="744"/>
      <c r="Z347" s="745"/>
      <c r="AA347" s="166"/>
      <c r="AB347" s="166"/>
      <c r="AC347" s="166"/>
      <c r="AD347" s="166"/>
      <c r="AE347" s="166"/>
      <c r="AF347" s="166"/>
      <c r="AG347" s="166"/>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34"/>
      <c r="BZ347" s="37"/>
      <c r="CA347" s="37"/>
      <c r="CB347" s="32"/>
    </row>
    <row r="348" spans="1:80" ht="24" customHeight="1" thickBot="1">
      <c r="B348" s="686"/>
      <c r="C348" s="685"/>
      <c r="D348" s="728" t="s">
        <v>144</v>
      </c>
      <c r="E348" s="729"/>
      <c r="F348" s="729"/>
      <c r="G348" s="729"/>
      <c r="H348" s="729"/>
      <c r="I348" s="729"/>
      <c r="J348" s="730"/>
      <c r="K348" s="717">
        <f>BZ349</f>
        <v>0</v>
      </c>
      <c r="L348" s="718"/>
      <c r="M348" s="718"/>
      <c r="N348" s="718"/>
      <c r="O348" s="718"/>
      <c r="P348" s="718"/>
      <c r="Q348" s="718"/>
      <c r="R348" s="718"/>
      <c r="S348" s="718"/>
      <c r="T348" s="718"/>
      <c r="U348" s="718"/>
      <c r="V348" s="718"/>
      <c r="W348" s="718"/>
      <c r="X348" s="718"/>
      <c r="Y348" s="718"/>
      <c r="Z348" s="719"/>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7"/>
      <c r="AY348" s="167"/>
      <c r="AZ348" s="167"/>
      <c r="BA348" s="167"/>
      <c r="BB348" s="167"/>
      <c r="BC348" s="167"/>
      <c r="BD348" s="167"/>
      <c r="BE348" s="167"/>
      <c r="BF348" s="167"/>
      <c r="BG348" s="167"/>
      <c r="BH348" s="167"/>
      <c r="BI348" s="167"/>
      <c r="BJ348" s="167"/>
      <c r="BK348" s="167"/>
      <c r="BL348" s="167"/>
      <c r="BM348" s="167"/>
      <c r="BN348" s="167"/>
      <c r="BO348" s="167"/>
      <c r="BP348" s="167"/>
      <c r="BQ348" s="167"/>
      <c r="BR348" s="167"/>
      <c r="BS348" s="167"/>
      <c r="BT348" s="167"/>
      <c r="BU348" s="167"/>
      <c r="BV348" s="167"/>
      <c r="BW348" s="167"/>
      <c r="BX348" s="167"/>
      <c r="BY348" s="34"/>
      <c r="BZ348" s="37"/>
      <c r="CA348" s="37"/>
      <c r="CB348" s="32"/>
    </row>
    <row r="349" spans="1:80" ht="24" customHeight="1" thickBot="1">
      <c r="B349" s="690" t="s">
        <v>165</v>
      </c>
      <c r="C349" s="691"/>
      <c r="D349" s="691"/>
      <c r="E349" s="691"/>
      <c r="F349" s="692"/>
      <c r="G349" s="168" t="s">
        <v>313</v>
      </c>
      <c r="H349" s="720" t="s">
        <v>166</v>
      </c>
      <c r="I349" s="721"/>
      <c r="J349" s="721"/>
      <c r="K349" s="721"/>
      <c r="L349" s="721"/>
      <c r="M349" s="721"/>
      <c r="N349" s="693" t="s">
        <v>167</v>
      </c>
      <c r="O349" s="694"/>
      <c r="P349" s="694"/>
      <c r="Q349" s="695"/>
      <c r="R349" s="722" t="s">
        <v>168</v>
      </c>
      <c r="S349" s="723"/>
      <c r="T349" s="723"/>
      <c r="U349" s="723"/>
      <c r="V349" s="723"/>
      <c r="W349" s="723"/>
      <c r="X349" s="723"/>
      <c r="Y349" s="723"/>
      <c r="Z349" s="724"/>
      <c r="AA349" s="690" t="s">
        <v>165</v>
      </c>
      <c r="AB349" s="691"/>
      <c r="AC349" s="691"/>
      <c r="AD349" s="691"/>
      <c r="AE349" s="692"/>
      <c r="AF349" s="168" t="s">
        <v>313</v>
      </c>
      <c r="AG349" s="720" t="s">
        <v>166</v>
      </c>
      <c r="AH349" s="721"/>
      <c r="AI349" s="721"/>
      <c r="AJ349" s="721"/>
      <c r="AK349" s="721"/>
      <c r="AL349" s="721"/>
      <c r="AM349" s="693" t="s">
        <v>167</v>
      </c>
      <c r="AN349" s="694"/>
      <c r="AO349" s="694"/>
      <c r="AP349" s="695"/>
      <c r="AQ349" s="722" t="s">
        <v>168</v>
      </c>
      <c r="AR349" s="723"/>
      <c r="AS349" s="723"/>
      <c r="AT349" s="723"/>
      <c r="AU349" s="723"/>
      <c r="AV349" s="723"/>
      <c r="AW349" s="723"/>
      <c r="AX349" s="723"/>
      <c r="AY349" s="724"/>
      <c r="AZ349" s="690" t="s">
        <v>165</v>
      </c>
      <c r="BA349" s="691"/>
      <c r="BB349" s="691"/>
      <c r="BC349" s="691"/>
      <c r="BD349" s="692"/>
      <c r="BE349" s="168" t="s">
        <v>313</v>
      </c>
      <c r="BF349" s="720" t="s">
        <v>166</v>
      </c>
      <c r="BG349" s="721"/>
      <c r="BH349" s="721"/>
      <c r="BI349" s="721"/>
      <c r="BJ349" s="721"/>
      <c r="BK349" s="721"/>
      <c r="BL349" s="693" t="s">
        <v>167</v>
      </c>
      <c r="BM349" s="694"/>
      <c r="BN349" s="694"/>
      <c r="BO349" s="695"/>
      <c r="BP349" s="722" t="s">
        <v>168</v>
      </c>
      <c r="BQ349" s="723"/>
      <c r="BR349" s="723"/>
      <c r="BS349" s="723"/>
      <c r="BT349" s="723"/>
      <c r="BU349" s="723"/>
      <c r="BV349" s="723"/>
      <c r="BW349" s="723"/>
      <c r="BX349" s="724"/>
      <c r="BY349" s="34"/>
      <c r="BZ349" s="32">
        <f>COUNTIF(BZ350:CB360,"〇")</f>
        <v>0</v>
      </c>
      <c r="CA349" s="32"/>
      <c r="CB349" s="32"/>
    </row>
    <row r="350" spans="1:80" ht="24" customHeight="1" thickTop="1" thickBot="1">
      <c r="B350" s="696" t="s">
        <v>169</v>
      </c>
      <c r="C350" s="697"/>
      <c r="D350" s="697"/>
      <c r="E350" s="697"/>
      <c r="F350" s="698"/>
      <c r="G350" s="169" t="s">
        <v>314</v>
      </c>
      <c r="H350" s="699">
        <v>5</v>
      </c>
      <c r="I350" s="700"/>
      <c r="J350" s="701">
        <v>0</v>
      </c>
      <c r="K350" s="700"/>
      <c r="L350" s="701">
        <v>0</v>
      </c>
      <c r="M350" s="702"/>
      <c r="N350" s="703" t="s">
        <v>170</v>
      </c>
      <c r="O350" s="704"/>
      <c r="P350" s="704"/>
      <c r="Q350" s="705"/>
      <c r="R350" s="706"/>
      <c r="S350" s="707"/>
      <c r="T350" s="708">
        <v>1</v>
      </c>
      <c r="U350" s="707"/>
      <c r="V350" s="222" t="s">
        <v>171</v>
      </c>
      <c r="W350" s="708">
        <v>2</v>
      </c>
      <c r="X350" s="707"/>
      <c r="Y350" s="708">
        <v>3</v>
      </c>
      <c r="Z350" s="709"/>
      <c r="AA350" s="656"/>
      <c r="AB350" s="657"/>
      <c r="AC350" s="657"/>
      <c r="AD350" s="657"/>
      <c r="AE350" s="658"/>
      <c r="AF350" s="171"/>
      <c r="AG350" s="659"/>
      <c r="AH350" s="660"/>
      <c r="AI350" s="661"/>
      <c r="AJ350" s="660"/>
      <c r="AK350" s="661"/>
      <c r="AL350" s="662"/>
      <c r="AM350" s="649"/>
      <c r="AN350" s="650"/>
      <c r="AO350" s="650"/>
      <c r="AP350" s="651"/>
      <c r="AQ350" s="652"/>
      <c r="AR350" s="653"/>
      <c r="AS350" s="654"/>
      <c r="AT350" s="653"/>
      <c r="AU350" s="172" t="s">
        <v>171</v>
      </c>
      <c r="AV350" s="654"/>
      <c r="AW350" s="653"/>
      <c r="AX350" s="654"/>
      <c r="AY350" s="655"/>
      <c r="AZ350" s="656"/>
      <c r="BA350" s="657"/>
      <c r="BB350" s="657"/>
      <c r="BC350" s="657"/>
      <c r="BD350" s="658"/>
      <c r="BE350" s="171"/>
      <c r="BF350" s="675"/>
      <c r="BG350" s="676"/>
      <c r="BH350" s="677"/>
      <c r="BI350" s="676"/>
      <c r="BJ350" s="677"/>
      <c r="BK350" s="678"/>
      <c r="BL350" s="679"/>
      <c r="BM350" s="680"/>
      <c r="BN350" s="680"/>
      <c r="BO350" s="681"/>
      <c r="BP350" s="682"/>
      <c r="BQ350" s="683"/>
      <c r="BR350" s="670"/>
      <c r="BS350" s="683"/>
      <c r="BT350" s="170" t="s">
        <v>171</v>
      </c>
      <c r="BU350" s="670"/>
      <c r="BV350" s="683"/>
      <c r="BW350" s="670"/>
      <c r="BX350" s="671"/>
      <c r="BY350" s="34"/>
      <c r="BZ350" s="32"/>
      <c r="CA350" s="38" t="str">
        <f>IF(COUNTA(AA350,AX350,AM350)=3,"〇","-")</f>
        <v>-</v>
      </c>
      <c r="CB350" s="38" t="str">
        <f>IF(COUNTA(AZ350,BW350,BL350)=3,"〇","-")</f>
        <v>-</v>
      </c>
    </row>
    <row r="351" spans="1:80" s="43" customFormat="1" ht="24" customHeight="1" thickBot="1">
      <c r="A351" s="176"/>
      <c r="B351" s="656"/>
      <c r="C351" s="657"/>
      <c r="D351" s="657"/>
      <c r="E351" s="657"/>
      <c r="F351" s="658"/>
      <c r="G351" s="171"/>
      <c r="H351" s="659"/>
      <c r="I351" s="660"/>
      <c r="J351" s="661"/>
      <c r="K351" s="660"/>
      <c r="L351" s="661"/>
      <c r="M351" s="662"/>
      <c r="N351" s="649"/>
      <c r="O351" s="650"/>
      <c r="P351" s="650"/>
      <c r="Q351" s="651"/>
      <c r="R351" s="652"/>
      <c r="S351" s="653"/>
      <c r="T351" s="654"/>
      <c r="U351" s="653"/>
      <c r="V351" s="226" t="s">
        <v>171</v>
      </c>
      <c r="W351" s="654"/>
      <c r="X351" s="653"/>
      <c r="Y351" s="654"/>
      <c r="Z351" s="655"/>
      <c r="AA351" s="656"/>
      <c r="AB351" s="657"/>
      <c r="AC351" s="657"/>
      <c r="AD351" s="657"/>
      <c r="AE351" s="658"/>
      <c r="AF351" s="171"/>
      <c r="AG351" s="659"/>
      <c r="AH351" s="660"/>
      <c r="AI351" s="661"/>
      <c r="AJ351" s="660"/>
      <c r="AK351" s="661"/>
      <c r="AL351" s="662"/>
      <c r="AM351" s="649"/>
      <c r="AN351" s="650"/>
      <c r="AO351" s="650"/>
      <c r="AP351" s="651"/>
      <c r="AQ351" s="652"/>
      <c r="AR351" s="653"/>
      <c r="AS351" s="654"/>
      <c r="AT351" s="653"/>
      <c r="AU351" s="172" t="s">
        <v>171</v>
      </c>
      <c r="AV351" s="654"/>
      <c r="AW351" s="653"/>
      <c r="AX351" s="654"/>
      <c r="AY351" s="655"/>
      <c r="AZ351" s="656"/>
      <c r="BA351" s="657"/>
      <c r="BB351" s="657"/>
      <c r="BC351" s="657"/>
      <c r="BD351" s="658"/>
      <c r="BE351" s="171"/>
      <c r="BF351" s="659"/>
      <c r="BG351" s="660"/>
      <c r="BH351" s="661"/>
      <c r="BI351" s="660"/>
      <c r="BJ351" s="661"/>
      <c r="BK351" s="662"/>
      <c r="BL351" s="649"/>
      <c r="BM351" s="650"/>
      <c r="BN351" s="650"/>
      <c r="BO351" s="651"/>
      <c r="BP351" s="652"/>
      <c r="BQ351" s="653"/>
      <c r="BR351" s="654"/>
      <c r="BS351" s="653"/>
      <c r="BT351" s="172" t="s">
        <v>171</v>
      </c>
      <c r="BU351" s="654"/>
      <c r="BV351" s="653"/>
      <c r="BW351" s="654"/>
      <c r="BX351" s="655"/>
      <c r="BY351" s="40"/>
      <c r="BZ351" s="42" t="str">
        <f>IF(COUNTA(B351,Y351,N351)=3,"〇","-")</f>
        <v>-</v>
      </c>
      <c r="CA351" s="42" t="str">
        <f t="shared" ref="CA351:CA360" si="51">IF(COUNTA(AA351,AX351,AM351)=3,"〇","-")</f>
        <v>-</v>
      </c>
      <c r="CB351" s="42" t="str">
        <f t="shared" ref="CB351:CB360" si="52">IF(COUNTA(AZ351,BW351,BL351)=3,"〇","-")</f>
        <v>-</v>
      </c>
    </row>
    <row r="352" spans="1:80" s="43" customFormat="1" ht="24" customHeight="1" thickBot="1">
      <c r="A352" s="176"/>
      <c r="B352" s="656"/>
      <c r="C352" s="657"/>
      <c r="D352" s="657"/>
      <c r="E352" s="657"/>
      <c r="F352" s="658"/>
      <c r="G352" s="171"/>
      <c r="H352" s="659"/>
      <c r="I352" s="660"/>
      <c r="J352" s="661"/>
      <c r="K352" s="660"/>
      <c r="L352" s="661"/>
      <c r="M352" s="662"/>
      <c r="N352" s="649"/>
      <c r="O352" s="650"/>
      <c r="P352" s="650"/>
      <c r="Q352" s="651"/>
      <c r="R352" s="652"/>
      <c r="S352" s="653"/>
      <c r="T352" s="654"/>
      <c r="U352" s="653"/>
      <c r="V352" s="226" t="s">
        <v>171</v>
      </c>
      <c r="W352" s="654"/>
      <c r="X352" s="653"/>
      <c r="Y352" s="654"/>
      <c r="Z352" s="655"/>
      <c r="AA352" s="656"/>
      <c r="AB352" s="657"/>
      <c r="AC352" s="657"/>
      <c r="AD352" s="657"/>
      <c r="AE352" s="658"/>
      <c r="AF352" s="171"/>
      <c r="AG352" s="659"/>
      <c r="AH352" s="660"/>
      <c r="AI352" s="661"/>
      <c r="AJ352" s="660"/>
      <c r="AK352" s="661"/>
      <c r="AL352" s="662"/>
      <c r="AM352" s="649"/>
      <c r="AN352" s="650"/>
      <c r="AO352" s="650"/>
      <c r="AP352" s="651"/>
      <c r="AQ352" s="652"/>
      <c r="AR352" s="653"/>
      <c r="AS352" s="654"/>
      <c r="AT352" s="653"/>
      <c r="AU352" s="172" t="s">
        <v>171</v>
      </c>
      <c r="AV352" s="654"/>
      <c r="AW352" s="653"/>
      <c r="AX352" s="654"/>
      <c r="AY352" s="655"/>
      <c r="AZ352" s="656"/>
      <c r="BA352" s="657"/>
      <c r="BB352" s="657"/>
      <c r="BC352" s="657"/>
      <c r="BD352" s="658"/>
      <c r="BE352" s="171"/>
      <c r="BF352" s="659"/>
      <c r="BG352" s="660"/>
      <c r="BH352" s="661"/>
      <c r="BI352" s="660"/>
      <c r="BJ352" s="661"/>
      <c r="BK352" s="662"/>
      <c r="BL352" s="649"/>
      <c r="BM352" s="650"/>
      <c r="BN352" s="650"/>
      <c r="BO352" s="651"/>
      <c r="BP352" s="652"/>
      <c r="BQ352" s="653"/>
      <c r="BR352" s="654"/>
      <c r="BS352" s="653"/>
      <c r="BT352" s="172" t="s">
        <v>171</v>
      </c>
      <c r="BU352" s="654"/>
      <c r="BV352" s="653"/>
      <c r="BW352" s="654"/>
      <c r="BX352" s="655"/>
      <c r="BY352" s="40"/>
      <c r="BZ352" s="42" t="str">
        <f t="shared" ref="BZ352:BZ360" si="53">IF(COUNTA(B352,Y352,N352)=3,"〇","-")</f>
        <v>-</v>
      </c>
      <c r="CA352" s="42" t="str">
        <f t="shared" si="51"/>
        <v>-</v>
      </c>
      <c r="CB352" s="42" t="str">
        <f t="shared" si="52"/>
        <v>-</v>
      </c>
    </row>
    <row r="353" spans="1:80" s="43" customFormat="1" ht="24" customHeight="1" thickBot="1">
      <c r="A353" s="176"/>
      <c r="B353" s="656"/>
      <c r="C353" s="657"/>
      <c r="D353" s="657"/>
      <c r="E353" s="657"/>
      <c r="F353" s="658"/>
      <c r="G353" s="171"/>
      <c r="H353" s="659"/>
      <c r="I353" s="660"/>
      <c r="J353" s="661"/>
      <c r="K353" s="660"/>
      <c r="L353" s="661"/>
      <c r="M353" s="662"/>
      <c r="N353" s="649"/>
      <c r="O353" s="650"/>
      <c r="P353" s="650"/>
      <c r="Q353" s="651"/>
      <c r="R353" s="652"/>
      <c r="S353" s="653"/>
      <c r="T353" s="654"/>
      <c r="U353" s="653"/>
      <c r="V353" s="226" t="s">
        <v>171</v>
      </c>
      <c r="W353" s="654"/>
      <c r="X353" s="653"/>
      <c r="Y353" s="654"/>
      <c r="Z353" s="655"/>
      <c r="AA353" s="656"/>
      <c r="AB353" s="657"/>
      <c r="AC353" s="657"/>
      <c r="AD353" s="657"/>
      <c r="AE353" s="658"/>
      <c r="AF353" s="171"/>
      <c r="AG353" s="659"/>
      <c r="AH353" s="660"/>
      <c r="AI353" s="661"/>
      <c r="AJ353" s="660"/>
      <c r="AK353" s="661"/>
      <c r="AL353" s="662"/>
      <c r="AM353" s="649"/>
      <c r="AN353" s="650"/>
      <c r="AO353" s="650"/>
      <c r="AP353" s="651"/>
      <c r="AQ353" s="652"/>
      <c r="AR353" s="653"/>
      <c r="AS353" s="654"/>
      <c r="AT353" s="653"/>
      <c r="AU353" s="172" t="s">
        <v>171</v>
      </c>
      <c r="AV353" s="654"/>
      <c r="AW353" s="653"/>
      <c r="AX353" s="654"/>
      <c r="AY353" s="655"/>
      <c r="AZ353" s="656"/>
      <c r="BA353" s="657"/>
      <c r="BB353" s="657"/>
      <c r="BC353" s="657"/>
      <c r="BD353" s="658"/>
      <c r="BE353" s="171"/>
      <c r="BF353" s="659"/>
      <c r="BG353" s="660"/>
      <c r="BH353" s="661"/>
      <c r="BI353" s="660"/>
      <c r="BJ353" s="661"/>
      <c r="BK353" s="662"/>
      <c r="BL353" s="649"/>
      <c r="BM353" s="650"/>
      <c r="BN353" s="650"/>
      <c r="BO353" s="651"/>
      <c r="BP353" s="652"/>
      <c r="BQ353" s="653"/>
      <c r="BR353" s="654"/>
      <c r="BS353" s="653"/>
      <c r="BT353" s="172" t="s">
        <v>171</v>
      </c>
      <c r="BU353" s="654"/>
      <c r="BV353" s="653"/>
      <c r="BW353" s="654"/>
      <c r="BX353" s="655"/>
      <c r="BY353" s="40"/>
      <c r="BZ353" s="42" t="str">
        <f t="shared" si="53"/>
        <v>-</v>
      </c>
      <c r="CA353" s="42" t="str">
        <f t="shared" si="51"/>
        <v>-</v>
      </c>
      <c r="CB353" s="42" t="str">
        <f t="shared" si="52"/>
        <v>-</v>
      </c>
    </row>
    <row r="354" spans="1:80" s="43" customFormat="1" ht="24" customHeight="1" thickBot="1">
      <c r="A354" s="176"/>
      <c r="B354" s="656"/>
      <c r="C354" s="657"/>
      <c r="D354" s="657"/>
      <c r="E354" s="657"/>
      <c r="F354" s="658"/>
      <c r="G354" s="171"/>
      <c r="H354" s="659"/>
      <c r="I354" s="660"/>
      <c r="J354" s="661"/>
      <c r="K354" s="660"/>
      <c r="L354" s="661"/>
      <c r="M354" s="662"/>
      <c r="N354" s="649"/>
      <c r="O354" s="650"/>
      <c r="P354" s="650"/>
      <c r="Q354" s="651"/>
      <c r="R354" s="652"/>
      <c r="S354" s="653"/>
      <c r="T354" s="654"/>
      <c r="U354" s="653"/>
      <c r="V354" s="226" t="s">
        <v>171</v>
      </c>
      <c r="W354" s="654"/>
      <c r="X354" s="653"/>
      <c r="Y354" s="654"/>
      <c r="Z354" s="655"/>
      <c r="AA354" s="656"/>
      <c r="AB354" s="657"/>
      <c r="AC354" s="657"/>
      <c r="AD354" s="657"/>
      <c r="AE354" s="658"/>
      <c r="AF354" s="171"/>
      <c r="AG354" s="659"/>
      <c r="AH354" s="660"/>
      <c r="AI354" s="661"/>
      <c r="AJ354" s="660"/>
      <c r="AK354" s="661"/>
      <c r="AL354" s="662"/>
      <c r="AM354" s="649"/>
      <c r="AN354" s="650"/>
      <c r="AO354" s="650"/>
      <c r="AP354" s="651"/>
      <c r="AQ354" s="652"/>
      <c r="AR354" s="653"/>
      <c r="AS354" s="654"/>
      <c r="AT354" s="653"/>
      <c r="AU354" s="172" t="s">
        <v>171</v>
      </c>
      <c r="AV354" s="654"/>
      <c r="AW354" s="653"/>
      <c r="AX354" s="654"/>
      <c r="AY354" s="655"/>
      <c r="AZ354" s="656"/>
      <c r="BA354" s="657"/>
      <c r="BB354" s="657"/>
      <c r="BC354" s="657"/>
      <c r="BD354" s="658"/>
      <c r="BE354" s="171"/>
      <c r="BF354" s="659"/>
      <c r="BG354" s="660"/>
      <c r="BH354" s="661"/>
      <c r="BI354" s="660"/>
      <c r="BJ354" s="661"/>
      <c r="BK354" s="662"/>
      <c r="BL354" s="649"/>
      <c r="BM354" s="650"/>
      <c r="BN354" s="650"/>
      <c r="BO354" s="651"/>
      <c r="BP354" s="652"/>
      <c r="BQ354" s="653"/>
      <c r="BR354" s="654"/>
      <c r="BS354" s="653"/>
      <c r="BT354" s="172" t="s">
        <v>171</v>
      </c>
      <c r="BU354" s="654"/>
      <c r="BV354" s="653"/>
      <c r="BW354" s="654"/>
      <c r="BX354" s="655"/>
      <c r="BY354" s="40"/>
      <c r="BZ354" s="42" t="str">
        <f t="shared" si="53"/>
        <v>-</v>
      </c>
      <c r="CA354" s="42" t="str">
        <f t="shared" si="51"/>
        <v>-</v>
      </c>
      <c r="CB354" s="42" t="str">
        <f t="shared" si="52"/>
        <v>-</v>
      </c>
    </row>
    <row r="355" spans="1:80" s="43" customFormat="1" ht="24" customHeight="1" thickBot="1">
      <c r="A355" s="176"/>
      <c r="B355" s="656"/>
      <c r="C355" s="657"/>
      <c r="D355" s="657"/>
      <c r="E355" s="657"/>
      <c r="F355" s="658"/>
      <c r="G355" s="171"/>
      <c r="H355" s="659"/>
      <c r="I355" s="660"/>
      <c r="J355" s="661"/>
      <c r="K355" s="660"/>
      <c r="L355" s="661"/>
      <c r="M355" s="662"/>
      <c r="N355" s="649"/>
      <c r="O355" s="650"/>
      <c r="P355" s="650"/>
      <c r="Q355" s="651"/>
      <c r="R355" s="652"/>
      <c r="S355" s="653"/>
      <c r="T355" s="654"/>
      <c r="U355" s="653"/>
      <c r="V355" s="226" t="s">
        <v>171</v>
      </c>
      <c r="W355" s="654"/>
      <c r="X355" s="653"/>
      <c r="Y355" s="654"/>
      <c r="Z355" s="655"/>
      <c r="AA355" s="656"/>
      <c r="AB355" s="657"/>
      <c r="AC355" s="657"/>
      <c r="AD355" s="657"/>
      <c r="AE355" s="658"/>
      <c r="AF355" s="171"/>
      <c r="AG355" s="659"/>
      <c r="AH355" s="660"/>
      <c r="AI355" s="661"/>
      <c r="AJ355" s="660"/>
      <c r="AK355" s="661"/>
      <c r="AL355" s="662"/>
      <c r="AM355" s="649"/>
      <c r="AN355" s="650"/>
      <c r="AO355" s="650"/>
      <c r="AP355" s="651"/>
      <c r="AQ355" s="652"/>
      <c r="AR355" s="653"/>
      <c r="AS355" s="654"/>
      <c r="AT355" s="653"/>
      <c r="AU355" s="172" t="s">
        <v>171</v>
      </c>
      <c r="AV355" s="654"/>
      <c r="AW355" s="653"/>
      <c r="AX355" s="654"/>
      <c r="AY355" s="655"/>
      <c r="AZ355" s="656"/>
      <c r="BA355" s="657"/>
      <c r="BB355" s="657"/>
      <c r="BC355" s="657"/>
      <c r="BD355" s="658"/>
      <c r="BE355" s="171"/>
      <c r="BF355" s="659"/>
      <c r="BG355" s="660"/>
      <c r="BH355" s="661"/>
      <c r="BI355" s="660"/>
      <c r="BJ355" s="661"/>
      <c r="BK355" s="662"/>
      <c r="BL355" s="649"/>
      <c r="BM355" s="650"/>
      <c r="BN355" s="650"/>
      <c r="BO355" s="651"/>
      <c r="BP355" s="652"/>
      <c r="BQ355" s="653"/>
      <c r="BR355" s="654"/>
      <c r="BS355" s="653"/>
      <c r="BT355" s="172" t="s">
        <v>171</v>
      </c>
      <c r="BU355" s="654"/>
      <c r="BV355" s="653"/>
      <c r="BW355" s="654"/>
      <c r="BX355" s="655"/>
      <c r="BY355" s="40"/>
      <c r="BZ355" s="42" t="str">
        <f t="shared" si="53"/>
        <v>-</v>
      </c>
      <c r="CA355" s="42" t="str">
        <f t="shared" si="51"/>
        <v>-</v>
      </c>
      <c r="CB355" s="42" t="str">
        <f t="shared" si="52"/>
        <v>-</v>
      </c>
    </row>
    <row r="356" spans="1:80" s="43" customFormat="1" ht="24" customHeight="1" thickBot="1">
      <c r="A356" s="176"/>
      <c r="B356" s="656"/>
      <c r="C356" s="657"/>
      <c r="D356" s="657"/>
      <c r="E356" s="657"/>
      <c r="F356" s="658"/>
      <c r="G356" s="171"/>
      <c r="H356" s="659"/>
      <c r="I356" s="660"/>
      <c r="J356" s="661"/>
      <c r="K356" s="660"/>
      <c r="L356" s="661"/>
      <c r="M356" s="662"/>
      <c r="N356" s="649"/>
      <c r="O356" s="650"/>
      <c r="P356" s="650"/>
      <c r="Q356" s="651"/>
      <c r="R356" s="652"/>
      <c r="S356" s="653"/>
      <c r="T356" s="654"/>
      <c r="U356" s="653"/>
      <c r="V356" s="226" t="s">
        <v>171</v>
      </c>
      <c r="W356" s="654"/>
      <c r="X356" s="653"/>
      <c r="Y356" s="654"/>
      <c r="Z356" s="655"/>
      <c r="AA356" s="656"/>
      <c r="AB356" s="657"/>
      <c r="AC356" s="657"/>
      <c r="AD356" s="657"/>
      <c r="AE356" s="658"/>
      <c r="AF356" s="171"/>
      <c r="AG356" s="659"/>
      <c r="AH356" s="660"/>
      <c r="AI356" s="661"/>
      <c r="AJ356" s="660"/>
      <c r="AK356" s="661"/>
      <c r="AL356" s="662"/>
      <c r="AM356" s="649"/>
      <c r="AN356" s="650"/>
      <c r="AO356" s="650"/>
      <c r="AP356" s="651"/>
      <c r="AQ356" s="652"/>
      <c r="AR356" s="653"/>
      <c r="AS356" s="654"/>
      <c r="AT356" s="653"/>
      <c r="AU356" s="172" t="s">
        <v>171</v>
      </c>
      <c r="AV356" s="654"/>
      <c r="AW356" s="653"/>
      <c r="AX356" s="654"/>
      <c r="AY356" s="655"/>
      <c r="AZ356" s="656"/>
      <c r="BA356" s="657"/>
      <c r="BB356" s="657"/>
      <c r="BC356" s="657"/>
      <c r="BD356" s="658"/>
      <c r="BE356" s="171"/>
      <c r="BF356" s="659"/>
      <c r="BG356" s="660"/>
      <c r="BH356" s="661"/>
      <c r="BI356" s="660"/>
      <c r="BJ356" s="661"/>
      <c r="BK356" s="662"/>
      <c r="BL356" s="649"/>
      <c r="BM356" s="650"/>
      <c r="BN356" s="650"/>
      <c r="BO356" s="651"/>
      <c r="BP356" s="652"/>
      <c r="BQ356" s="653"/>
      <c r="BR356" s="654"/>
      <c r="BS356" s="653"/>
      <c r="BT356" s="172" t="s">
        <v>171</v>
      </c>
      <c r="BU356" s="654"/>
      <c r="BV356" s="653"/>
      <c r="BW356" s="654"/>
      <c r="BX356" s="655"/>
      <c r="BY356" s="40"/>
      <c r="BZ356" s="42" t="str">
        <f t="shared" si="53"/>
        <v>-</v>
      </c>
      <c r="CA356" s="42" t="str">
        <f t="shared" si="51"/>
        <v>-</v>
      </c>
      <c r="CB356" s="42" t="str">
        <f t="shared" si="52"/>
        <v>-</v>
      </c>
    </row>
    <row r="357" spans="1:80" s="43" customFormat="1" ht="24" customHeight="1" thickBot="1">
      <c r="A357" s="176"/>
      <c r="B357" s="672"/>
      <c r="C357" s="673"/>
      <c r="D357" s="673"/>
      <c r="E357" s="673"/>
      <c r="F357" s="674"/>
      <c r="G357" s="173"/>
      <c r="H357" s="675"/>
      <c r="I357" s="676"/>
      <c r="J357" s="677"/>
      <c r="K357" s="676"/>
      <c r="L357" s="677"/>
      <c r="M357" s="678"/>
      <c r="N357" s="679"/>
      <c r="O357" s="680"/>
      <c r="P357" s="680"/>
      <c r="Q357" s="681"/>
      <c r="R357" s="682"/>
      <c r="S357" s="683"/>
      <c r="T357" s="670"/>
      <c r="U357" s="683"/>
      <c r="V357" s="222" t="s">
        <v>171</v>
      </c>
      <c r="W357" s="670"/>
      <c r="X357" s="683"/>
      <c r="Y357" s="670"/>
      <c r="Z357" s="671"/>
      <c r="AA357" s="672"/>
      <c r="AB357" s="673"/>
      <c r="AC357" s="673"/>
      <c r="AD357" s="673"/>
      <c r="AE357" s="674"/>
      <c r="AF357" s="173"/>
      <c r="AG357" s="675"/>
      <c r="AH357" s="676"/>
      <c r="AI357" s="677"/>
      <c r="AJ357" s="676"/>
      <c r="AK357" s="677"/>
      <c r="AL357" s="678"/>
      <c r="AM357" s="679"/>
      <c r="AN357" s="680"/>
      <c r="AO357" s="680"/>
      <c r="AP357" s="681"/>
      <c r="AQ357" s="682"/>
      <c r="AR357" s="683"/>
      <c r="AS357" s="670"/>
      <c r="AT357" s="683"/>
      <c r="AU357" s="170" t="s">
        <v>171</v>
      </c>
      <c r="AV357" s="670"/>
      <c r="AW357" s="683"/>
      <c r="AX357" s="670"/>
      <c r="AY357" s="671"/>
      <c r="AZ357" s="672"/>
      <c r="BA357" s="673"/>
      <c r="BB357" s="673"/>
      <c r="BC357" s="673"/>
      <c r="BD357" s="674"/>
      <c r="BE357" s="173"/>
      <c r="BF357" s="675"/>
      <c r="BG357" s="676"/>
      <c r="BH357" s="677"/>
      <c r="BI357" s="676"/>
      <c r="BJ357" s="677"/>
      <c r="BK357" s="678"/>
      <c r="BL357" s="679"/>
      <c r="BM357" s="680"/>
      <c r="BN357" s="680"/>
      <c r="BO357" s="681"/>
      <c r="BP357" s="682"/>
      <c r="BQ357" s="683"/>
      <c r="BR357" s="670"/>
      <c r="BS357" s="683"/>
      <c r="BT357" s="170" t="s">
        <v>171</v>
      </c>
      <c r="BU357" s="670"/>
      <c r="BV357" s="683"/>
      <c r="BW357" s="670"/>
      <c r="BX357" s="671"/>
      <c r="BY357" s="40"/>
      <c r="BZ357" s="42" t="str">
        <f t="shared" si="53"/>
        <v>-</v>
      </c>
      <c r="CA357" s="42" t="str">
        <f t="shared" si="51"/>
        <v>-</v>
      </c>
      <c r="CB357" s="42" t="str">
        <f t="shared" si="52"/>
        <v>-</v>
      </c>
    </row>
    <row r="358" spans="1:80" s="43" customFormat="1" ht="24" customHeight="1" thickBot="1">
      <c r="A358" s="176"/>
      <c r="B358" s="656"/>
      <c r="C358" s="657"/>
      <c r="D358" s="657"/>
      <c r="E358" s="657"/>
      <c r="F358" s="658"/>
      <c r="G358" s="171"/>
      <c r="H358" s="659"/>
      <c r="I358" s="660"/>
      <c r="J358" s="661"/>
      <c r="K358" s="660"/>
      <c r="L358" s="661"/>
      <c r="M358" s="662"/>
      <c r="N358" s="649"/>
      <c r="O358" s="650"/>
      <c r="P358" s="650"/>
      <c r="Q358" s="651"/>
      <c r="R358" s="652"/>
      <c r="S358" s="653"/>
      <c r="T358" s="654"/>
      <c r="U358" s="653"/>
      <c r="V358" s="226" t="s">
        <v>171</v>
      </c>
      <c r="W358" s="654"/>
      <c r="X358" s="653"/>
      <c r="Y358" s="654"/>
      <c r="Z358" s="655"/>
      <c r="AA358" s="656"/>
      <c r="AB358" s="657"/>
      <c r="AC358" s="657"/>
      <c r="AD358" s="657"/>
      <c r="AE358" s="658"/>
      <c r="AF358" s="171"/>
      <c r="AG358" s="659"/>
      <c r="AH358" s="660"/>
      <c r="AI358" s="661"/>
      <c r="AJ358" s="660"/>
      <c r="AK358" s="661"/>
      <c r="AL358" s="662"/>
      <c r="AM358" s="649"/>
      <c r="AN358" s="650"/>
      <c r="AO358" s="650"/>
      <c r="AP358" s="651"/>
      <c r="AQ358" s="652"/>
      <c r="AR358" s="653"/>
      <c r="AS358" s="654"/>
      <c r="AT358" s="653"/>
      <c r="AU358" s="172" t="s">
        <v>171</v>
      </c>
      <c r="AV358" s="654"/>
      <c r="AW358" s="653"/>
      <c r="AX358" s="654"/>
      <c r="AY358" s="655"/>
      <c r="AZ358" s="656"/>
      <c r="BA358" s="657"/>
      <c r="BB358" s="657"/>
      <c r="BC358" s="657"/>
      <c r="BD358" s="658"/>
      <c r="BE358" s="171"/>
      <c r="BF358" s="659"/>
      <c r="BG358" s="660"/>
      <c r="BH358" s="661"/>
      <c r="BI358" s="660"/>
      <c r="BJ358" s="661"/>
      <c r="BK358" s="662"/>
      <c r="BL358" s="649"/>
      <c r="BM358" s="650"/>
      <c r="BN358" s="650"/>
      <c r="BO358" s="651"/>
      <c r="BP358" s="652"/>
      <c r="BQ358" s="653"/>
      <c r="BR358" s="654"/>
      <c r="BS358" s="653"/>
      <c r="BT358" s="172" t="s">
        <v>171</v>
      </c>
      <c r="BU358" s="654"/>
      <c r="BV358" s="653"/>
      <c r="BW358" s="654"/>
      <c r="BX358" s="655"/>
      <c r="BY358" s="40"/>
      <c r="BZ358" s="42" t="str">
        <f t="shared" si="53"/>
        <v>-</v>
      </c>
      <c r="CA358" s="42" t="str">
        <f t="shared" si="51"/>
        <v>-</v>
      </c>
      <c r="CB358" s="42" t="str">
        <f t="shared" si="52"/>
        <v>-</v>
      </c>
    </row>
    <row r="359" spans="1:80" s="43" customFormat="1" ht="24" customHeight="1" thickBot="1">
      <c r="A359" s="176"/>
      <c r="B359" s="656"/>
      <c r="C359" s="657"/>
      <c r="D359" s="657"/>
      <c r="E359" s="657"/>
      <c r="F359" s="658"/>
      <c r="G359" s="171"/>
      <c r="H359" s="659"/>
      <c r="I359" s="660"/>
      <c r="J359" s="661"/>
      <c r="K359" s="660"/>
      <c r="L359" s="661"/>
      <c r="M359" s="662"/>
      <c r="N359" s="649"/>
      <c r="O359" s="650"/>
      <c r="P359" s="650"/>
      <c r="Q359" s="651"/>
      <c r="R359" s="652"/>
      <c r="S359" s="653"/>
      <c r="T359" s="654"/>
      <c r="U359" s="653"/>
      <c r="V359" s="226" t="s">
        <v>171</v>
      </c>
      <c r="W359" s="654"/>
      <c r="X359" s="653"/>
      <c r="Y359" s="654"/>
      <c r="Z359" s="655"/>
      <c r="AA359" s="656"/>
      <c r="AB359" s="657"/>
      <c r="AC359" s="657"/>
      <c r="AD359" s="657"/>
      <c r="AE359" s="658"/>
      <c r="AF359" s="171"/>
      <c r="AG359" s="659"/>
      <c r="AH359" s="660"/>
      <c r="AI359" s="661"/>
      <c r="AJ359" s="660"/>
      <c r="AK359" s="661"/>
      <c r="AL359" s="662"/>
      <c r="AM359" s="649"/>
      <c r="AN359" s="650"/>
      <c r="AO359" s="650"/>
      <c r="AP359" s="651"/>
      <c r="AQ359" s="652"/>
      <c r="AR359" s="653"/>
      <c r="AS359" s="654"/>
      <c r="AT359" s="653"/>
      <c r="AU359" s="172" t="s">
        <v>171</v>
      </c>
      <c r="AV359" s="654"/>
      <c r="AW359" s="653"/>
      <c r="AX359" s="654"/>
      <c r="AY359" s="655"/>
      <c r="AZ359" s="656"/>
      <c r="BA359" s="657"/>
      <c r="BB359" s="657"/>
      <c r="BC359" s="657"/>
      <c r="BD359" s="658"/>
      <c r="BE359" s="171"/>
      <c r="BF359" s="659"/>
      <c r="BG359" s="660"/>
      <c r="BH359" s="661"/>
      <c r="BI359" s="660"/>
      <c r="BJ359" s="661"/>
      <c r="BK359" s="662"/>
      <c r="BL359" s="649"/>
      <c r="BM359" s="650"/>
      <c r="BN359" s="650"/>
      <c r="BO359" s="651"/>
      <c r="BP359" s="652"/>
      <c r="BQ359" s="653"/>
      <c r="BR359" s="654"/>
      <c r="BS359" s="653"/>
      <c r="BT359" s="172" t="s">
        <v>171</v>
      </c>
      <c r="BU359" s="654"/>
      <c r="BV359" s="653"/>
      <c r="BW359" s="654"/>
      <c r="BX359" s="655"/>
      <c r="BY359" s="40"/>
      <c r="BZ359" s="42" t="str">
        <f t="shared" si="53"/>
        <v>-</v>
      </c>
      <c r="CA359" s="42" t="str">
        <f t="shared" si="51"/>
        <v>-</v>
      </c>
      <c r="CB359" s="42" t="str">
        <f t="shared" si="52"/>
        <v>-</v>
      </c>
    </row>
    <row r="360" spans="1:80" s="43" customFormat="1" ht="24" customHeight="1" thickBot="1">
      <c r="A360" s="176"/>
      <c r="B360" s="663"/>
      <c r="C360" s="664"/>
      <c r="D360" s="664"/>
      <c r="E360" s="664"/>
      <c r="F360" s="665"/>
      <c r="G360" s="174"/>
      <c r="H360" s="666"/>
      <c r="I360" s="667"/>
      <c r="J360" s="668"/>
      <c r="K360" s="667"/>
      <c r="L360" s="668"/>
      <c r="M360" s="669"/>
      <c r="N360" s="710"/>
      <c r="O360" s="711"/>
      <c r="P360" s="711"/>
      <c r="Q360" s="712"/>
      <c r="R360" s="713"/>
      <c r="S360" s="714"/>
      <c r="T360" s="715"/>
      <c r="U360" s="714"/>
      <c r="V360" s="224" t="s">
        <v>171</v>
      </c>
      <c r="W360" s="715"/>
      <c r="X360" s="714"/>
      <c r="Y360" s="715"/>
      <c r="Z360" s="716"/>
      <c r="AA360" s="663"/>
      <c r="AB360" s="664"/>
      <c r="AC360" s="664"/>
      <c r="AD360" s="664"/>
      <c r="AE360" s="665"/>
      <c r="AF360" s="174"/>
      <c r="AG360" s="666"/>
      <c r="AH360" s="667"/>
      <c r="AI360" s="668"/>
      <c r="AJ360" s="667"/>
      <c r="AK360" s="668"/>
      <c r="AL360" s="669"/>
      <c r="AM360" s="710"/>
      <c r="AN360" s="711"/>
      <c r="AO360" s="711"/>
      <c r="AP360" s="712"/>
      <c r="AQ360" s="713"/>
      <c r="AR360" s="714"/>
      <c r="AS360" s="715"/>
      <c r="AT360" s="714"/>
      <c r="AU360" s="175" t="s">
        <v>171</v>
      </c>
      <c r="AV360" s="715"/>
      <c r="AW360" s="714"/>
      <c r="AX360" s="715"/>
      <c r="AY360" s="716"/>
      <c r="AZ360" s="663"/>
      <c r="BA360" s="664"/>
      <c r="BB360" s="664"/>
      <c r="BC360" s="664"/>
      <c r="BD360" s="665"/>
      <c r="BE360" s="174"/>
      <c r="BF360" s="666"/>
      <c r="BG360" s="667"/>
      <c r="BH360" s="668"/>
      <c r="BI360" s="667"/>
      <c r="BJ360" s="668"/>
      <c r="BK360" s="669"/>
      <c r="BL360" s="710"/>
      <c r="BM360" s="711"/>
      <c r="BN360" s="711"/>
      <c r="BO360" s="712"/>
      <c r="BP360" s="713"/>
      <c r="BQ360" s="714"/>
      <c r="BR360" s="715"/>
      <c r="BS360" s="714"/>
      <c r="BT360" s="175" t="s">
        <v>171</v>
      </c>
      <c r="BU360" s="715"/>
      <c r="BV360" s="714"/>
      <c r="BW360" s="715"/>
      <c r="BX360" s="716"/>
      <c r="BY360" s="40"/>
      <c r="BZ360" s="42" t="str">
        <f t="shared" si="53"/>
        <v>-</v>
      </c>
      <c r="CA360" s="42" t="str">
        <f t="shared" si="51"/>
        <v>-</v>
      </c>
      <c r="CB360" s="42" t="str">
        <f t="shared" si="52"/>
        <v>-</v>
      </c>
    </row>
    <row r="361" spans="1:80" ht="24" customHeight="1" thickBot="1">
      <c r="B361" s="770" t="s">
        <v>334</v>
      </c>
      <c r="C361" s="770"/>
      <c r="D361" s="770"/>
      <c r="E361" s="770"/>
      <c r="F361" s="770"/>
      <c r="G361" s="770"/>
      <c r="H361" s="770"/>
      <c r="I361" s="770"/>
      <c r="J361" s="770"/>
      <c r="K361" s="770"/>
      <c r="L361" s="770"/>
      <c r="M361" s="770"/>
      <c r="N361" s="770"/>
      <c r="O361" s="770"/>
      <c r="P361" s="770"/>
      <c r="Q361" s="770"/>
      <c r="R361" s="770"/>
      <c r="S361" s="770"/>
      <c r="T361" s="770"/>
      <c r="U361" s="770"/>
      <c r="V361" s="770"/>
      <c r="W361" s="770"/>
      <c r="X361" s="770"/>
      <c r="Y361" s="770"/>
      <c r="Z361" s="770"/>
      <c r="AA361" s="770"/>
      <c r="AB361" s="770"/>
      <c r="AC361" s="770"/>
      <c r="AD361" s="770"/>
      <c r="AE361" s="770"/>
      <c r="AF361" s="770"/>
      <c r="AG361" s="770"/>
      <c r="AH361" s="770"/>
      <c r="AI361" s="770"/>
      <c r="AJ361" s="770"/>
      <c r="AK361" s="770"/>
      <c r="AL361" s="770"/>
      <c r="AM361" s="770"/>
      <c r="AN361" s="770"/>
      <c r="AO361" s="770"/>
      <c r="AP361" s="770"/>
      <c r="AQ361" s="770"/>
      <c r="AR361" s="770"/>
      <c r="AS361" s="770"/>
      <c r="AT361" s="770"/>
      <c r="AU361" s="770"/>
      <c r="AV361" s="770"/>
      <c r="AW361" s="770"/>
      <c r="AX361" s="770"/>
      <c r="AY361" s="770"/>
      <c r="AZ361" s="770"/>
      <c r="BA361" s="770"/>
      <c r="BB361" s="770"/>
      <c r="BC361" s="770"/>
      <c r="BD361" s="770"/>
      <c r="BE361" s="770"/>
      <c r="BF361" s="770"/>
      <c r="BG361" s="770"/>
      <c r="BH361" s="770"/>
      <c r="BI361" s="770"/>
      <c r="BJ361" s="770"/>
      <c r="BK361" s="770"/>
      <c r="BL361" s="770"/>
      <c r="BM361" s="770"/>
      <c r="BN361" s="770"/>
      <c r="BO361" s="771"/>
      <c r="BP361" s="771"/>
      <c r="BQ361" s="771"/>
      <c r="BR361" s="771"/>
      <c r="BS361" s="771"/>
      <c r="BT361" s="771"/>
      <c r="BU361" s="771"/>
      <c r="BV361" s="771"/>
      <c r="BW361" s="771"/>
      <c r="BX361" s="771"/>
      <c r="BZ361" s="32"/>
      <c r="CA361" s="32"/>
      <c r="CB361" s="32"/>
    </row>
    <row r="362" spans="1:80" ht="24" customHeight="1" thickBot="1">
      <c r="B362" s="763" t="s">
        <v>42</v>
      </c>
      <c r="C362" s="764"/>
      <c r="D362" s="764"/>
      <c r="E362" s="764"/>
      <c r="F362" s="764"/>
      <c r="G362" s="764"/>
      <c r="H362" s="764"/>
      <c r="I362" s="764"/>
      <c r="J362" s="764"/>
      <c r="K362" s="764"/>
      <c r="L362" s="765">
        <f>$L$2</f>
        <v>0</v>
      </c>
      <c r="M362" s="766"/>
      <c r="N362" s="766"/>
      <c r="O362" s="766"/>
      <c r="P362" s="766"/>
      <c r="Q362" s="766"/>
      <c r="R362" s="766"/>
      <c r="S362" s="766"/>
      <c r="T362" s="766"/>
      <c r="U362" s="766"/>
      <c r="V362" s="155"/>
      <c r="W362" s="156"/>
      <c r="X362" s="156"/>
      <c r="Y362" s="767" t="s">
        <v>163</v>
      </c>
      <c r="Z362" s="759"/>
      <c r="AA362" s="759"/>
      <c r="AB362" s="759"/>
      <c r="AC362" s="759"/>
      <c r="AD362" s="759"/>
      <c r="AE362" s="759"/>
      <c r="AF362" s="759"/>
      <c r="AG362" s="760"/>
      <c r="AH362" s="755">
        <f>$AH$2</f>
        <v>0</v>
      </c>
      <c r="AI362" s="756"/>
      <c r="AJ362" s="756"/>
      <c r="AK362" s="756"/>
      <c r="AL362" s="756"/>
      <c r="AM362" s="756"/>
      <c r="AN362" s="756"/>
      <c r="AO362" s="756"/>
      <c r="AP362" s="757"/>
      <c r="AQ362" s="768" t="s">
        <v>164</v>
      </c>
      <c r="AR362" s="759"/>
      <c r="AS362" s="759"/>
      <c r="AT362" s="759"/>
      <c r="AU362" s="759"/>
      <c r="AV362" s="759"/>
      <c r="AW362" s="759"/>
      <c r="AX362" s="759"/>
      <c r="AY362" s="760"/>
      <c r="AZ362" s="758">
        <f>$AZ$2</f>
        <v>0</v>
      </c>
      <c r="BA362" s="759"/>
      <c r="BB362" s="759"/>
      <c r="BC362" s="759"/>
      <c r="BD362" s="759"/>
      <c r="BE362" s="759"/>
      <c r="BF362" s="759"/>
      <c r="BG362" s="759"/>
      <c r="BH362" s="760"/>
      <c r="BI362" s="769"/>
      <c r="BJ362" s="762"/>
      <c r="BK362" s="762"/>
      <c r="BL362" s="762"/>
      <c r="BM362" s="762"/>
      <c r="BN362" s="762"/>
      <c r="BO362" s="762"/>
      <c r="BP362" s="762"/>
      <c r="BQ362" s="761"/>
      <c r="BR362" s="762"/>
      <c r="BS362" s="762"/>
      <c r="BT362" s="762"/>
      <c r="BU362" s="762"/>
      <c r="BV362" s="762"/>
      <c r="BW362" s="762"/>
      <c r="BX362" s="762"/>
      <c r="BZ362" s="32" t="e">
        <f>COUNTIF(#REF!,"〇")</f>
        <v>#REF!</v>
      </c>
      <c r="CA362" s="32"/>
      <c r="CB362" s="32"/>
    </row>
    <row r="363" spans="1:80" ht="24" customHeight="1" thickBot="1">
      <c r="B363" s="223"/>
      <c r="C363" s="746" t="s">
        <v>181</v>
      </c>
      <c r="D363" s="746"/>
      <c r="E363" s="746"/>
      <c r="F363" s="746"/>
      <c r="G363" s="746"/>
      <c r="H363" s="746"/>
      <c r="I363" s="746"/>
      <c r="J363" s="746"/>
      <c r="K363" s="746"/>
      <c r="L363" s="746"/>
      <c r="M363" s="746"/>
      <c r="N363" s="746"/>
      <c r="O363" s="746"/>
      <c r="P363" s="746"/>
      <c r="Q363" s="746"/>
      <c r="R363" s="746"/>
      <c r="S363" s="746"/>
      <c r="T363" s="746"/>
      <c r="U363" s="746"/>
      <c r="V363" s="746"/>
      <c r="W363" s="746"/>
      <c r="X363" s="746"/>
      <c r="Y363" s="157"/>
      <c r="Z363" s="157"/>
      <c r="AA363" s="158" t="s">
        <v>315</v>
      </c>
      <c r="AB363" s="157"/>
      <c r="AC363" s="157"/>
      <c r="AD363" s="157"/>
      <c r="AE363" s="157"/>
      <c r="AF363" s="157"/>
      <c r="AG363" s="157"/>
      <c r="AH363" s="157"/>
      <c r="AI363" s="157"/>
      <c r="AJ363" s="157"/>
      <c r="AK363" s="157"/>
      <c r="AL363" s="157"/>
      <c r="AM363" s="157"/>
      <c r="AN363" s="159"/>
      <c r="AO363" s="159"/>
      <c r="AP363" s="157"/>
      <c r="AQ363" s="157"/>
      <c r="AR363" s="157"/>
      <c r="AS363" s="157"/>
      <c r="AT363" s="157"/>
      <c r="AU363" s="157"/>
      <c r="AV363" s="157"/>
      <c r="AW363" s="157"/>
      <c r="AX363" s="157"/>
      <c r="AY363" s="157"/>
      <c r="AZ363" s="160"/>
      <c r="BA363" s="160"/>
      <c r="BB363" s="160"/>
      <c r="BC363" s="160"/>
      <c r="BD363" s="160"/>
      <c r="BE363" s="160"/>
      <c r="BF363" s="160"/>
      <c r="BG363" s="160"/>
      <c r="BH363" s="160"/>
      <c r="BI363" s="160"/>
      <c r="BJ363" s="160"/>
      <c r="BK363" s="160"/>
      <c r="BL363" s="160"/>
      <c r="BM363" s="161"/>
      <c r="BN363" s="161"/>
      <c r="BO363" s="161"/>
      <c r="BP363" s="161"/>
      <c r="BQ363" s="161"/>
      <c r="BR363" s="161"/>
      <c r="BS363" s="161"/>
      <c r="BT363" s="161"/>
      <c r="BU363" s="161"/>
      <c r="BV363" s="161"/>
      <c r="BW363" s="161"/>
      <c r="BX363" s="161"/>
      <c r="BZ363" s="32"/>
      <c r="CA363" s="32"/>
      <c r="CB363" s="32"/>
    </row>
    <row r="364" spans="1:80" ht="24" customHeight="1">
      <c r="B364" s="747">
        <v>19</v>
      </c>
      <c r="C364" s="748"/>
      <c r="D364" s="749" t="s">
        <v>136</v>
      </c>
      <c r="E364" s="750"/>
      <c r="F364" s="750"/>
      <c r="G364" s="750"/>
      <c r="H364" s="750"/>
      <c r="I364" s="750"/>
      <c r="J364" s="751"/>
      <c r="K364" s="752"/>
      <c r="L364" s="753"/>
      <c r="M364" s="753"/>
      <c r="N364" s="753"/>
      <c r="O364" s="753"/>
      <c r="P364" s="753"/>
      <c r="Q364" s="753"/>
      <c r="R364" s="753"/>
      <c r="S364" s="753"/>
      <c r="T364" s="753"/>
      <c r="U364" s="753"/>
      <c r="V364" s="753"/>
      <c r="W364" s="753"/>
      <c r="X364" s="753"/>
      <c r="Y364" s="753"/>
      <c r="Z364" s="754"/>
      <c r="AA364" s="162"/>
      <c r="AB364" s="162"/>
      <c r="AC364" s="162"/>
      <c r="AD364" s="162"/>
      <c r="AE364" s="162"/>
      <c r="AF364" s="162"/>
      <c r="AG364" s="162"/>
      <c r="AH364" s="162"/>
      <c r="AI364" s="162"/>
      <c r="AJ364" s="162"/>
      <c r="AK364" s="162"/>
      <c r="AL364" s="162"/>
      <c r="AM364" s="162"/>
      <c r="AN364" s="162"/>
      <c r="AO364" s="162"/>
      <c r="AP364" s="162"/>
      <c r="AQ364" s="162"/>
      <c r="AR364" s="162"/>
      <c r="AS364" s="162"/>
      <c r="AT364" s="162"/>
      <c r="AU364" s="162"/>
      <c r="AV364" s="162"/>
      <c r="AW364" s="162"/>
      <c r="AX364" s="162"/>
      <c r="AY364" s="162"/>
      <c r="AZ364" s="162"/>
      <c r="BA364" s="162"/>
      <c r="BB364" s="162"/>
      <c r="BC364" s="162"/>
      <c r="BD364" s="162"/>
      <c r="BE364" s="162"/>
      <c r="BF364" s="162"/>
      <c r="BG364" s="162"/>
      <c r="BH364" s="162"/>
      <c r="BI364" s="162"/>
      <c r="BJ364" s="162"/>
      <c r="BK364" s="162"/>
      <c r="BL364" s="162"/>
      <c r="BM364" s="162"/>
      <c r="BN364" s="162"/>
      <c r="BO364" s="162"/>
      <c r="BP364" s="162"/>
      <c r="BQ364" s="162"/>
      <c r="BR364" s="162"/>
      <c r="BS364" s="162"/>
      <c r="BT364" s="162"/>
      <c r="BU364" s="162"/>
      <c r="BV364" s="162"/>
      <c r="BW364" s="162"/>
      <c r="BX364" s="162"/>
      <c r="BY364" s="34"/>
      <c r="BZ364" s="35"/>
      <c r="CA364" s="32"/>
      <c r="CB364" s="32"/>
    </row>
    <row r="365" spans="1:80" ht="24" customHeight="1">
      <c r="B365" s="686"/>
      <c r="C365" s="685"/>
      <c r="D365" s="728" t="s">
        <v>137</v>
      </c>
      <c r="E365" s="729"/>
      <c r="F365" s="729"/>
      <c r="G365" s="729"/>
      <c r="H365" s="729"/>
      <c r="I365" s="729"/>
      <c r="J365" s="730"/>
      <c r="K365" s="731"/>
      <c r="L365" s="732"/>
      <c r="M365" s="732"/>
      <c r="N365" s="732"/>
      <c r="O365" s="732"/>
      <c r="P365" s="732"/>
      <c r="Q365" s="732"/>
      <c r="R365" s="732"/>
      <c r="S365" s="732"/>
      <c r="T365" s="732"/>
      <c r="U365" s="732"/>
      <c r="V365" s="732"/>
      <c r="W365" s="732"/>
      <c r="X365" s="732"/>
      <c r="Y365" s="732"/>
      <c r="Z365" s="733"/>
      <c r="AA365" s="162"/>
      <c r="AB365" s="162"/>
      <c r="AC365" s="162"/>
      <c r="AD365" s="162"/>
      <c r="AE365" s="162"/>
      <c r="AF365" s="162"/>
      <c r="AG365" s="162"/>
      <c r="AH365" s="162"/>
      <c r="AI365" s="162"/>
      <c r="AJ365" s="162"/>
      <c r="AK365" s="162"/>
      <c r="AL365" s="162"/>
      <c r="AM365" s="162"/>
      <c r="AN365" s="162"/>
      <c r="AO365" s="162"/>
      <c r="AP365" s="162"/>
      <c r="AQ365" s="162"/>
      <c r="AR365" s="162"/>
      <c r="AS365" s="162"/>
      <c r="AT365" s="162"/>
      <c r="AU365" s="162"/>
      <c r="AV365" s="162"/>
      <c r="AW365" s="162"/>
      <c r="AX365" s="162"/>
      <c r="AY365" s="162"/>
      <c r="AZ365" s="162"/>
      <c r="BA365" s="162"/>
      <c r="BB365" s="162"/>
      <c r="BC365" s="162"/>
      <c r="BD365" s="162"/>
      <c r="BE365" s="162"/>
      <c r="BF365" s="162"/>
      <c r="BG365" s="162"/>
      <c r="BH365" s="162"/>
      <c r="BI365" s="162"/>
      <c r="BJ365" s="162"/>
      <c r="BK365" s="162"/>
      <c r="BL365" s="162"/>
      <c r="BM365" s="162"/>
      <c r="BN365" s="162"/>
      <c r="BO365" s="162"/>
      <c r="BP365" s="162"/>
      <c r="BQ365" s="162"/>
      <c r="BR365" s="162"/>
      <c r="BS365" s="162"/>
      <c r="BT365" s="162"/>
      <c r="BU365" s="162"/>
      <c r="BV365" s="162"/>
      <c r="BW365" s="162"/>
      <c r="BX365" s="162"/>
      <c r="BY365" s="34"/>
      <c r="CA365" s="37"/>
      <c r="CB365" s="32"/>
    </row>
    <row r="366" spans="1:80" ht="24" customHeight="1">
      <c r="B366" s="686"/>
      <c r="C366" s="685"/>
      <c r="D366" s="728" t="s">
        <v>138</v>
      </c>
      <c r="E366" s="729"/>
      <c r="F366" s="729"/>
      <c r="G366" s="729"/>
      <c r="H366" s="729"/>
      <c r="I366" s="729"/>
      <c r="J366" s="730"/>
      <c r="K366" s="734"/>
      <c r="L366" s="735"/>
      <c r="M366" s="735"/>
      <c r="N366" s="735"/>
      <c r="O366" s="735"/>
      <c r="P366" s="735"/>
      <c r="Q366" s="735"/>
      <c r="R366" s="735"/>
      <c r="S366" s="735"/>
      <c r="T366" s="735"/>
      <c r="U366" s="735"/>
      <c r="V366" s="735"/>
      <c r="W366" s="735"/>
      <c r="X366" s="735"/>
      <c r="Y366" s="735"/>
      <c r="Z366" s="736"/>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c r="AV366" s="164"/>
      <c r="AW366" s="164"/>
      <c r="AX366" s="164"/>
      <c r="AY366" s="164"/>
      <c r="AZ366" s="164"/>
      <c r="BA366" s="164"/>
      <c r="BB366" s="164"/>
      <c r="BC366" s="164"/>
      <c r="BD366" s="164"/>
      <c r="BE366" s="164"/>
      <c r="BF366" s="164"/>
      <c r="BG366" s="164"/>
      <c r="BH366" s="164"/>
      <c r="BI366" s="164"/>
      <c r="BJ366" s="164"/>
      <c r="BK366" s="164"/>
      <c r="BL366" s="164"/>
      <c r="BM366" s="164"/>
      <c r="BN366" s="164"/>
      <c r="BO366" s="164"/>
      <c r="BP366" s="164"/>
      <c r="BQ366" s="164"/>
      <c r="BR366" s="164"/>
      <c r="BS366" s="164"/>
      <c r="BT366" s="164"/>
      <c r="BU366" s="164"/>
      <c r="BV366" s="164"/>
      <c r="BW366" s="164"/>
      <c r="BX366" s="164"/>
      <c r="BY366" s="34"/>
      <c r="BZ366" s="37"/>
      <c r="CA366" s="37"/>
      <c r="CB366" s="32"/>
    </row>
    <row r="367" spans="1:80" ht="24" customHeight="1">
      <c r="B367" s="686"/>
      <c r="C367" s="685"/>
      <c r="D367" s="728" t="s">
        <v>143</v>
      </c>
      <c r="E367" s="729"/>
      <c r="F367" s="729"/>
      <c r="G367" s="729"/>
      <c r="H367" s="729"/>
      <c r="I367" s="729"/>
      <c r="J367" s="730"/>
      <c r="K367" s="737">
        <f>$K$7</f>
        <v>5000</v>
      </c>
      <c r="L367" s="738"/>
      <c r="M367" s="738"/>
      <c r="N367" s="738"/>
      <c r="O367" s="738"/>
      <c r="P367" s="738"/>
      <c r="Q367" s="738"/>
      <c r="R367" s="738"/>
      <c r="S367" s="738"/>
      <c r="T367" s="738"/>
      <c r="U367" s="738"/>
      <c r="V367" s="738"/>
      <c r="W367" s="738"/>
      <c r="X367" s="738"/>
      <c r="Y367" s="738"/>
      <c r="Z367" s="739"/>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5"/>
      <c r="AY367" s="165"/>
      <c r="AZ367" s="165"/>
      <c r="BA367" s="165"/>
      <c r="BB367" s="165"/>
      <c r="BC367" s="165"/>
      <c r="BD367" s="165"/>
      <c r="BE367" s="165"/>
      <c r="BF367" s="165"/>
      <c r="BG367" s="165"/>
      <c r="BH367" s="165"/>
      <c r="BI367" s="165"/>
      <c r="BJ367" s="165"/>
      <c r="BK367" s="165"/>
      <c r="BL367" s="165"/>
      <c r="BM367" s="165"/>
      <c r="BN367" s="165"/>
      <c r="BO367" s="165"/>
      <c r="BP367" s="165"/>
      <c r="BQ367" s="165"/>
      <c r="BR367" s="165"/>
      <c r="BS367" s="165"/>
      <c r="BT367" s="165"/>
      <c r="BU367" s="165"/>
      <c r="BV367" s="165"/>
      <c r="BW367" s="165"/>
      <c r="BX367" s="165"/>
      <c r="BY367" s="34"/>
      <c r="BZ367" s="37"/>
      <c r="CA367" s="37"/>
      <c r="CB367" s="32"/>
    </row>
    <row r="368" spans="1:80" ht="24" customHeight="1">
      <c r="B368" s="686"/>
      <c r="C368" s="685"/>
      <c r="D368" s="728" t="s">
        <v>139</v>
      </c>
      <c r="E368" s="729"/>
      <c r="F368" s="729"/>
      <c r="G368" s="729"/>
      <c r="H368" s="729"/>
      <c r="I368" s="729"/>
      <c r="J368" s="730"/>
      <c r="K368" s="740"/>
      <c r="L368" s="741"/>
      <c r="M368" s="741"/>
      <c r="N368" s="741"/>
      <c r="O368" s="741"/>
      <c r="P368" s="741"/>
      <c r="Q368" s="741"/>
      <c r="R368" s="741"/>
      <c r="S368" s="741"/>
      <c r="T368" s="741"/>
      <c r="U368" s="741"/>
      <c r="V368" s="741"/>
      <c r="W368" s="741"/>
      <c r="X368" s="741"/>
      <c r="Y368" s="741"/>
      <c r="Z368" s="742"/>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4"/>
      <c r="AY368" s="164"/>
      <c r="AZ368" s="164"/>
      <c r="BA368" s="164"/>
      <c r="BB368" s="164"/>
      <c r="BC368" s="164"/>
      <c r="BD368" s="164"/>
      <c r="BE368" s="164"/>
      <c r="BF368" s="164"/>
      <c r="BG368" s="164"/>
      <c r="BH368" s="164"/>
      <c r="BI368" s="164"/>
      <c r="BJ368" s="164"/>
      <c r="BK368" s="164"/>
      <c r="BL368" s="164"/>
      <c r="BM368" s="164"/>
      <c r="BN368" s="164"/>
      <c r="BO368" s="164"/>
      <c r="BP368" s="164"/>
      <c r="BQ368" s="164"/>
      <c r="BR368" s="164"/>
      <c r="BS368" s="164"/>
      <c r="BT368" s="164"/>
      <c r="BU368" s="164"/>
      <c r="BV368" s="164"/>
      <c r="BW368" s="164"/>
      <c r="BX368" s="164"/>
      <c r="BY368" s="34"/>
      <c r="BZ368" s="37"/>
      <c r="CA368" s="37"/>
      <c r="CB368" s="32"/>
    </row>
    <row r="369" spans="1:80" ht="24" customHeight="1">
      <c r="B369" s="686"/>
      <c r="C369" s="685"/>
      <c r="D369" s="728" t="s">
        <v>142</v>
      </c>
      <c r="E369" s="729"/>
      <c r="F369" s="729"/>
      <c r="G369" s="729"/>
      <c r="H369" s="729"/>
      <c r="I369" s="729"/>
      <c r="J369" s="730"/>
      <c r="K369" s="743" t="str">
        <f>IF(K368="","",IF(ROUND(K368,0)=0,"1",ROUND(K368,0)))</f>
        <v/>
      </c>
      <c r="L369" s="744"/>
      <c r="M369" s="744"/>
      <c r="N369" s="744"/>
      <c r="O369" s="744"/>
      <c r="P369" s="744"/>
      <c r="Q369" s="744"/>
      <c r="R369" s="744"/>
      <c r="S369" s="744"/>
      <c r="T369" s="744"/>
      <c r="U369" s="744"/>
      <c r="V369" s="744"/>
      <c r="W369" s="744"/>
      <c r="X369" s="744"/>
      <c r="Y369" s="744"/>
      <c r="Z369" s="745"/>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34"/>
      <c r="BZ369" s="37"/>
      <c r="CA369" s="37"/>
      <c r="CB369" s="32"/>
    </row>
    <row r="370" spans="1:80" ht="24" customHeight="1" thickBot="1">
      <c r="B370" s="686"/>
      <c r="C370" s="685"/>
      <c r="D370" s="728" t="s">
        <v>144</v>
      </c>
      <c r="E370" s="729"/>
      <c r="F370" s="729"/>
      <c r="G370" s="729"/>
      <c r="H370" s="729"/>
      <c r="I370" s="729"/>
      <c r="J370" s="730"/>
      <c r="K370" s="717">
        <f>BZ371</f>
        <v>0</v>
      </c>
      <c r="L370" s="718"/>
      <c r="M370" s="718"/>
      <c r="N370" s="718"/>
      <c r="O370" s="718"/>
      <c r="P370" s="718"/>
      <c r="Q370" s="718"/>
      <c r="R370" s="718"/>
      <c r="S370" s="718"/>
      <c r="T370" s="718"/>
      <c r="U370" s="718"/>
      <c r="V370" s="718"/>
      <c r="W370" s="718"/>
      <c r="X370" s="718"/>
      <c r="Y370" s="718"/>
      <c r="Z370" s="719"/>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7"/>
      <c r="AY370" s="167"/>
      <c r="AZ370" s="167"/>
      <c r="BA370" s="167"/>
      <c r="BB370" s="167"/>
      <c r="BC370" s="167"/>
      <c r="BD370" s="167"/>
      <c r="BE370" s="167"/>
      <c r="BF370" s="167"/>
      <c r="BG370" s="167"/>
      <c r="BH370" s="167"/>
      <c r="BI370" s="167"/>
      <c r="BJ370" s="167"/>
      <c r="BK370" s="167"/>
      <c r="BL370" s="167"/>
      <c r="BM370" s="167"/>
      <c r="BN370" s="167"/>
      <c r="BO370" s="167"/>
      <c r="BP370" s="167"/>
      <c r="BQ370" s="167"/>
      <c r="BR370" s="167"/>
      <c r="BS370" s="167"/>
      <c r="BT370" s="167"/>
      <c r="BU370" s="167"/>
      <c r="BV370" s="167"/>
      <c r="BW370" s="167"/>
      <c r="BX370" s="167"/>
      <c r="BY370" s="34"/>
      <c r="BZ370" s="37"/>
      <c r="CA370" s="37"/>
      <c r="CB370" s="32"/>
    </row>
    <row r="371" spans="1:80" ht="24" customHeight="1" thickBot="1">
      <c r="B371" s="690" t="s">
        <v>165</v>
      </c>
      <c r="C371" s="691"/>
      <c r="D371" s="691"/>
      <c r="E371" s="691"/>
      <c r="F371" s="692"/>
      <c r="G371" s="168" t="s">
        <v>313</v>
      </c>
      <c r="H371" s="720" t="s">
        <v>166</v>
      </c>
      <c r="I371" s="721"/>
      <c r="J371" s="721"/>
      <c r="K371" s="721"/>
      <c r="L371" s="721"/>
      <c r="M371" s="721"/>
      <c r="N371" s="693" t="s">
        <v>167</v>
      </c>
      <c r="O371" s="694"/>
      <c r="P371" s="694"/>
      <c r="Q371" s="695"/>
      <c r="R371" s="722" t="s">
        <v>168</v>
      </c>
      <c r="S371" s="723"/>
      <c r="T371" s="723"/>
      <c r="U371" s="723"/>
      <c r="V371" s="723"/>
      <c r="W371" s="723"/>
      <c r="X371" s="723"/>
      <c r="Y371" s="723"/>
      <c r="Z371" s="724"/>
      <c r="AA371" s="690" t="s">
        <v>165</v>
      </c>
      <c r="AB371" s="691"/>
      <c r="AC371" s="691"/>
      <c r="AD371" s="691"/>
      <c r="AE371" s="692"/>
      <c r="AF371" s="168" t="s">
        <v>313</v>
      </c>
      <c r="AG371" s="720" t="s">
        <v>166</v>
      </c>
      <c r="AH371" s="721"/>
      <c r="AI371" s="721"/>
      <c r="AJ371" s="721"/>
      <c r="AK371" s="721"/>
      <c r="AL371" s="721"/>
      <c r="AM371" s="693" t="s">
        <v>167</v>
      </c>
      <c r="AN371" s="694"/>
      <c r="AO371" s="694"/>
      <c r="AP371" s="695"/>
      <c r="AQ371" s="722" t="s">
        <v>168</v>
      </c>
      <c r="AR371" s="723"/>
      <c r="AS371" s="723"/>
      <c r="AT371" s="723"/>
      <c r="AU371" s="723"/>
      <c r="AV371" s="723"/>
      <c r="AW371" s="723"/>
      <c r="AX371" s="723"/>
      <c r="AY371" s="724"/>
      <c r="AZ371" s="690" t="s">
        <v>165</v>
      </c>
      <c r="BA371" s="691"/>
      <c r="BB371" s="691"/>
      <c r="BC371" s="691"/>
      <c r="BD371" s="692"/>
      <c r="BE371" s="168" t="s">
        <v>313</v>
      </c>
      <c r="BF371" s="720" t="s">
        <v>166</v>
      </c>
      <c r="BG371" s="721"/>
      <c r="BH371" s="721"/>
      <c r="BI371" s="721"/>
      <c r="BJ371" s="721"/>
      <c r="BK371" s="721"/>
      <c r="BL371" s="693" t="s">
        <v>167</v>
      </c>
      <c r="BM371" s="694"/>
      <c r="BN371" s="694"/>
      <c r="BO371" s="695"/>
      <c r="BP371" s="722" t="s">
        <v>168</v>
      </c>
      <c r="BQ371" s="723"/>
      <c r="BR371" s="723"/>
      <c r="BS371" s="723"/>
      <c r="BT371" s="723"/>
      <c r="BU371" s="723"/>
      <c r="BV371" s="723"/>
      <c r="BW371" s="723"/>
      <c r="BX371" s="724"/>
      <c r="BY371" s="34"/>
      <c r="BZ371" s="32">
        <f>COUNTIF(BZ372:CB382,"〇")</f>
        <v>0</v>
      </c>
      <c r="CA371" s="32"/>
      <c r="CB371" s="32"/>
    </row>
    <row r="372" spans="1:80" ht="24" customHeight="1" thickTop="1" thickBot="1">
      <c r="B372" s="696" t="s">
        <v>169</v>
      </c>
      <c r="C372" s="697"/>
      <c r="D372" s="697"/>
      <c r="E372" s="697"/>
      <c r="F372" s="698"/>
      <c r="G372" s="169" t="s">
        <v>314</v>
      </c>
      <c r="H372" s="699">
        <v>5</v>
      </c>
      <c r="I372" s="700"/>
      <c r="J372" s="701">
        <v>0</v>
      </c>
      <c r="K372" s="700"/>
      <c r="L372" s="701">
        <v>0</v>
      </c>
      <c r="M372" s="702"/>
      <c r="N372" s="703" t="s">
        <v>170</v>
      </c>
      <c r="O372" s="704"/>
      <c r="P372" s="704"/>
      <c r="Q372" s="705"/>
      <c r="R372" s="706"/>
      <c r="S372" s="707"/>
      <c r="T372" s="708">
        <v>1</v>
      </c>
      <c r="U372" s="707"/>
      <c r="V372" s="222" t="s">
        <v>171</v>
      </c>
      <c r="W372" s="708">
        <v>2</v>
      </c>
      <c r="X372" s="707"/>
      <c r="Y372" s="708">
        <v>3</v>
      </c>
      <c r="Z372" s="709"/>
      <c r="AA372" s="656"/>
      <c r="AB372" s="657"/>
      <c r="AC372" s="657"/>
      <c r="AD372" s="657"/>
      <c r="AE372" s="658"/>
      <c r="AF372" s="171"/>
      <c r="AG372" s="659"/>
      <c r="AH372" s="660"/>
      <c r="AI372" s="661"/>
      <c r="AJ372" s="660"/>
      <c r="AK372" s="661"/>
      <c r="AL372" s="662"/>
      <c r="AM372" s="649"/>
      <c r="AN372" s="650"/>
      <c r="AO372" s="650"/>
      <c r="AP372" s="651"/>
      <c r="AQ372" s="652"/>
      <c r="AR372" s="653"/>
      <c r="AS372" s="654"/>
      <c r="AT372" s="653"/>
      <c r="AU372" s="172" t="s">
        <v>171</v>
      </c>
      <c r="AV372" s="654"/>
      <c r="AW372" s="653"/>
      <c r="AX372" s="654"/>
      <c r="AY372" s="655"/>
      <c r="AZ372" s="656"/>
      <c r="BA372" s="657"/>
      <c r="BB372" s="657"/>
      <c r="BC372" s="657"/>
      <c r="BD372" s="658"/>
      <c r="BE372" s="171"/>
      <c r="BF372" s="675"/>
      <c r="BG372" s="676"/>
      <c r="BH372" s="677"/>
      <c r="BI372" s="676"/>
      <c r="BJ372" s="677"/>
      <c r="BK372" s="678"/>
      <c r="BL372" s="679"/>
      <c r="BM372" s="680"/>
      <c r="BN372" s="680"/>
      <c r="BO372" s="681"/>
      <c r="BP372" s="682"/>
      <c r="BQ372" s="683"/>
      <c r="BR372" s="670"/>
      <c r="BS372" s="683"/>
      <c r="BT372" s="170" t="s">
        <v>171</v>
      </c>
      <c r="BU372" s="670"/>
      <c r="BV372" s="683"/>
      <c r="BW372" s="670"/>
      <c r="BX372" s="671"/>
      <c r="BY372" s="34"/>
      <c r="BZ372" s="32"/>
      <c r="CA372" s="38" t="str">
        <f>IF(COUNTA(AA372,AX372,AM372)=3,"〇","-")</f>
        <v>-</v>
      </c>
      <c r="CB372" s="38" t="str">
        <f>IF(COUNTA(AZ372,BW372,BL372)=3,"〇","-")</f>
        <v>-</v>
      </c>
    </row>
    <row r="373" spans="1:80" s="43" customFormat="1" ht="24" customHeight="1" thickBot="1">
      <c r="A373" s="176"/>
      <c r="B373" s="656"/>
      <c r="C373" s="657"/>
      <c r="D373" s="657"/>
      <c r="E373" s="657"/>
      <c r="F373" s="658"/>
      <c r="G373" s="171"/>
      <c r="H373" s="659"/>
      <c r="I373" s="660"/>
      <c r="J373" s="661"/>
      <c r="K373" s="660"/>
      <c r="L373" s="661"/>
      <c r="M373" s="662"/>
      <c r="N373" s="649"/>
      <c r="O373" s="650"/>
      <c r="P373" s="650"/>
      <c r="Q373" s="651"/>
      <c r="R373" s="652"/>
      <c r="S373" s="653"/>
      <c r="T373" s="654"/>
      <c r="U373" s="653"/>
      <c r="V373" s="226" t="s">
        <v>171</v>
      </c>
      <c r="W373" s="654"/>
      <c r="X373" s="653"/>
      <c r="Y373" s="654"/>
      <c r="Z373" s="655"/>
      <c r="AA373" s="656"/>
      <c r="AB373" s="657"/>
      <c r="AC373" s="657"/>
      <c r="AD373" s="657"/>
      <c r="AE373" s="658"/>
      <c r="AF373" s="171"/>
      <c r="AG373" s="659"/>
      <c r="AH373" s="660"/>
      <c r="AI373" s="661"/>
      <c r="AJ373" s="660"/>
      <c r="AK373" s="661"/>
      <c r="AL373" s="662"/>
      <c r="AM373" s="649"/>
      <c r="AN373" s="650"/>
      <c r="AO373" s="650"/>
      <c r="AP373" s="651"/>
      <c r="AQ373" s="652"/>
      <c r="AR373" s="653"/>
      <c r="AS373" s="654"/>
      <c r="AT373" s="653"/>
      <c r="AU373" s="172" t="s">
        <v>171</v>
      </c>
      <c r="AV373" s="654"/>
      <c r="AW373" s="653"/>
      <c r="AX373" s="654"/>
      <c r="AY373" s="655"/>
      <c r="AZ373" s="656"/>
      <c r="BA373" s="657"/>
      <c r="BB373" s="657"/>
      <c r="BC373" s="657"/>
      <c r="BD373" s="658"/>
      <c r="BE373" s="171"/>
      <c r="BF373" s="659"/>
      <c r="BG373" s="660"/>
      <c r="BH373" s="661"/>
      <c r="BI373" s="660"/>
      <c r="BJ373" s="661"/>
      <c r="BK373" s="662"/>
      <c r="BL373" s="649"/>
      <c r="BM373" s="650"/>
      <c r="BN373" s="650"/>
      <c r="BO373" s="651"/>
      <c r="BP373" s="652"/>
      <c r="BQ373" s="653"/>
      <c r="BR373" s="654"/>
      <c r="BS373" s="653"/>
      <c r="BT373" s="172" t="s">
        <v>171</v>
      </c>
      <c r="BU373" s="654"/>
      <c r="BV373" s="653"/>
      <c r="BW373" s="654"/>
      <c r="BX373" s="655"/>
      <c r="BY373" s="40"/>
      <c r="BZ373" s="42" t="str">
        <f>IF(COUNTA(B373,Y373,N373)=3,"〇","-")</f>
        <v>-</v>
      </c>
      <c r="CA373" s="42" t="str">
        <f t="shared" ref="CA373:CA382" si="54">IF(COUNTA(AA373,AX373,AM373)=3,"〇","-")</f>
        <v>-</v>
      </c>
      <c r="CB373" s="42" t="str">
        <f t="shared" ref="CB373:CB382" si="55">IF(COUNTA(AZ373,BW373,BL373)=3,"〇","-")</f>
        <v>-</v>
      </c>
    </row>
    <row r="374" spans="1:80" s="43" customFormat="1" ht="24" customHeight="1" thickBot="1">
      <c r="A374" s="176"/>
      <c r="B374" s="656"/>
      <c r="C374" s="657"/>
      <c r="D374" s="657"/>
      <c r="E374" s="657"/>
      <c r="F374" s="658"/>
      <c r="G374" s="171"/>
      <c r="H374" s="659"/>
      <c r="I374" s="660"/>
      <c r="J374" s="661"/>
      <c r="K374" s="660"/>
      <c r="L374" s="661"/>
      <c r="M374" s="662"/>
      <c r="N374" s="649"/>
      <c r="O374" s="650"/>
      <c r="P374" s="650"/>
      <c r="Q374" s="651"/>
      <c r="R374" s="652"/>
      <c r="S374" s="653"/>
      <c r="T374" s="654"/>
      <c r="U374" s="653"/>
      <c r="V374" s="226" t="s">
        <v>171</v>
      </c>
      <c r="W374" s="654"/>
      <c r="X374" s="653"/>
      <c r="Y374" s="654"/>
      <c r="Z374" s="655"/>
      <c r="AA374" s="656"/>
      <c r="AB374" s="657"/>
      <c r="AC374" s="657"/>
      <c r="AD374" s="657"/>
      <c r="AE374" s="658"/>
      <c r="AF374" s="171"/>
      <c r="AG374" s="659"/>
      <c r="AH374" s="660"/>
      <c r="AI374" s="661"/>
      <c r="AJ374" s="660"/>
      <c r="AK374" s="661"/>
      <c r="AL374" s="662"/>
      <c r="AM374" s="649"/>
      <c r="AN374" s="650"/>
      <c r="AO374" s="650"/>
      <c r="AP374" s="651"/>
      <c r="AQ374" s="652"/>
      <c r="AR374" s="653"/>
      <c r="AS374" s="654"/>
      <c r="AT374" s="653"/>
      <c r="AU374" s="172" t="s">
        <v>171</v>
      </c>
      <c r="AV374" s="654"/>
      <c r="AW374" s="653"/>
      <c r="AX374" s="654"/>
      <c r="AY374" s="655"/>
      <c r="AZ374" s="656"/>
      <c r="BA374" s="657"/>
      <c r="BB374" s="657"/>
      <c r="BC374" s="657"/>
      <c r="BD374" s="658"/>
      <c r="BE374" s="171"/>
      <c r="BF374" s="659"/>
      <c r="BG374" s="660"/>
      <c r="BH374" s="661"/>
      <c r="BI374" s="660"/>
      <c r="BJ374" s="661"/>
      <c r="BK374" s="662"/>
      <c r="BL374" s="649"/>
      <c r="BM374" s="650"/>
      <c r="BN374" s="650"/>
      <c r="BO374" s="651"/>
      <c r="BP374" s="652"/>
      <c r="BQ374" s="653"/>
      <c r="BR374" s="654"/>
      <c r="BS374" s="653"/>
      <c r="BT374" s="172" t="s">
        <v>171</v>
      </c>
      <c r="BU374" s="654"/>
      <c r="BV374" s="653"/>
      <c r="BW374" s="654"/>
      <c r="BX374" s="655"/>
      <c r="BY374" s="40"/>
      <c r="BZ374" s="42" t="str">
        <f t="shared" ref="BZ374:BZ382" si="56">IF(COUNTA(B374,Y374,N374)=3,"〇","-")</f>
        <v>-</v>
      </c>
      <c r="CA374" s="42" t="str">
        <f t="shared" si="54"/>
        <v>-</v>
      </c>
      <c r="CB374" s="42" t="str">
        <f t="shared" si="55"/>
        <v>-</v>
      </c>
    </row>
    <row r="375" spans="1:80" s="43" customFormat="1" ht="24" customHeight="1" thickBot="1">
      <c r="A375" s="176"/>
      <c r="B375" s="656"/>
      <c r="C375" s="657"/>
      <c r="D375" s="657"/>
      <c r="E375" s="657"/>
      <c r="F375" s="658"/>
      <c r="G375" s="171"/>
      <c r="H375" s="659"/>
      <c r="I375" s="660"/>
      <c r="J375" s="661"/>
      <c r="K375" s="660"/>
      <c r="L375" s="661"/>
      <c r="M375" s="662"/>
      <c r="N375" s="649"/>
      <c r="O375" s="650"/>
      <c r="P375" s="650"/>
      <c r="Q375" s="651"/>
      <c r="R375" s="652"/>
      <c r="S375" s="653"/>
      <c r="T375" s="654"/>
      <c r="U375" s="653"/>
      <c r="V375" s="226" t="s">
        <v>171</v>
      </c>
      <c r="W375" s="654"/>
      <c r="X375" s="653"/>
      <c r="Y375" s="654"/>
      <c r="Z375" s="655"/>
      <c r="AA375" s="656"/>
      <c r="AB375" s="657"/>
      <c r="AC375" s="657"/>
      <c r="AD375" s="657"/>
      <c r="AE375" s="658"/>
      <c r="AF375" s="171"/>
      <c r="AG375" s="659"/>
      <c r="AH375" s="660"/>
      <c r="AI375" s="661"/>
      <c r="AJ375" s="660"/>
      <c r="AK375" s="661"/>
      <c r="AL375" s="662"/>
      <c r="AM375" s="649"/>
      <c r="AN375" s="650"/>
      <c r="AO375" s="650"/>
      <c r="AP375" s="651"/>
      <c r="AQ375" s="652"/>
      <c r="AR375" s="653"/>
      <c r="AS375" s="654"/>
      <c r="AT375" s="653"/>
      <c r="AU375" s="172" t="s">
        <v>171</v>
      </c>
      <c r="AV375" s="654"/>
      <c r="AW375" s="653"/>
      <c r="AX375" s="654"/>
      <c r="AY375" s="655"/>
      <c r="AZ375" s="656"/>
      <c r="BA375" s="657"/>
      <c r="BB375" s="657"/>
      <c r="BC375" s="657"/>
      <c r="BD375" s="658"/>
      <c r="BE375" s="171"/>
      <c r="BF375" s="659"/>
      <c r="BG375" s="660"/>
      <c r="BH375" s="661"/>
      <c r="BI375" s="660"/>
      <c r="BJ375" s="661"/>
      <c r="BK375" s="662"/>
      <c r="BL375" s="649"/>
      <c r="BM375" s="650"/>
      <c r="BN375" s="650"/>
      <c r="BO375" s="651"/>
      <c r="BP375" s="652"/>
      <c r="BQ375" s="653"/>
      <c r="BR375" s="654"/>
      <c r="BS375" s="653"/>
      <c r="BT375" s="172" t="s">
        <v>171</v>
      </c>
      <c r="BU375" s="654"/>
      <c r="BV375" s="653"/>
      <c r="BW375" s="654"/>
      <c r="BX375" s="655"/>
      <c r="BY375" s="40"/>
      <c r="BZ375" s="42" t="str">
        <f t="shared" si="56"/>
        <v>-</v>
      </c>
      <c r="CA375" s="42" t="str">
        <f t="shared" si="54"/>
        <v>-</v>
      </c>
      <c r="CB375" s="42" t="str">
        <f t="shared" si="55"/>
        <v>-</v>
      </c>
    </row>
    <row r="376" spans="1:80" s="43" customFormat="1" ht="24" customHeight="1" thickBot="1">
      <c r="A376" s="176"/>
      <c r="B376" s="656"/>
      <c r="C376" s="657"/>
      <c r="D376" s="657"/>
      <c r="E376" s="657"/>
      <c r="F376" s="658"/>
      <c r="G376" s="171"/>
      <c r="H376" s="659"/>
      <c r="I376" s="660"/>
      <c r="J376" s="661"/>
      <c r="K376" s="660"/>
      <c r="L376" s="661"/>
      <c r="M376" s="662"/>
      <c r="N376" s="649"/>
      <c r="O376" s="650"/>
      <c r="P376" s="650"/>
      <c r="Q376" s="651"/>
      <c r="R376" s="652"/>
      <c r="S376" s="653"/>
      <c r="T376" s="654"/>
      <c r="U376" s="653"/>
      <c r="V376" s="226" t="s">
        <v>171</v>
      </c>
      <c r="W376" s="654"/>
      <c r="X376" s="653"/>
      <c r="Y376" s="654"/>
      <c r="Z376" s="655"/>
      <c r="AA376" s="656"/>
      <c r="AB376" s="657"/>
      <c r="AC376" s="657"/>
      <c r="AD376" s="657"/>
      <c r="AE376" s="658"/>
      <c r="AF376" s="171"/>
      <c r="AG376" s="659"/>
      <c r="AH376" s="660"/>
      <c r="AI376" s="661"/>
      <c r="AJ376" s="660"/>
      <c r="AK376" s="661"/>
      <c r="AL376" s="662"/>
      <c r="AM376" s="649"/>
      <c r="AN376" s="650"/>
      <c r="AO376" s="650"/>
      <c r="AP376" s="651"/>
      <c r="AQ376" s="652"/>
      <c r="AR376" s="653"/>
      <c r="AS376" s="654"/>
      <c r="AT376" s="653"/>
      <c r="AU376" s="172" t="s">
        <v>171</v>
      </c>
      <c r="AV376" s="654"/>
      <c r="AW376" s="653"/>
      <c r="AX376" s="654"/>
      <c r="AY376" s="655"/>
      <c r="AZ376" s="656"/>
      <c r="BA376" s="657"/>
      <c r="BB376" s="657"/>
      <c r="BC376" s="657"/>
      <c r="BD376" s="658"/>
      <c r="BE376" s="171"/>
      <c r="BF376" s="659"/>
      <c r="BG376" s="660"/>
      <c r="BH376" s="661"/>
      <c r="BI376" s="660"/>
      <c r="BJ376" s="661"/>
      <c r="BK376" s="662"/>
      <c r="BL376" s="649"/>
      <c r="BM376" s="650"/>
      <c r="BN376" s="650"/>
      <c r="BO376" s="651"/>
      <c r="BP376" s="652"/>
      <c r="BQ376" s="653"/>
      <c r="BR376" s="654"/>
      <c r="BS376" s="653"/>
      <c r="BT376" s="172" t="s">
        <v>171</v>
      </c>
      <c r="BU376" s="654"/>
      <c r="BV376" s="653"/>
      <c r="BW376" s="654"/>
      <c r="BX376" s="655"/>
      <c r="BY376" s="40"/>
      <c r="BZ376" s="42" t="str">
        <f t="shared" si="56"/>
        <v>-</v>
      </c>
      <c r="CA376" s="42" t="str">
        <f t="shared" si="54"/>
        <v>-</v>
      </c>
      <c r="CB376" s="42" t="str">
        <f t="shared" si="55"/>
        <v>-</v>
      </c>
    </row>
    <row r="377" spans="1:80" s="43" customFormat="1" ht="24" customHeight="1" thickBot="1">
      <c r="A377" s="176"/>
      <c r="B377" s="656"/>
      <c r="C377" s="657"/>
      <c r="D377" s="657"/>
      <c r="E377" s="657"/>
      <c r="F377" s="658"/>
      <c r="G377" s="171"/>
      <c r="H377" s="659"/>
      <c r="I377" s="660"/>
      <c r="J377" s="661"/>
      <c r="K377" s="660"/>
      <c r="L377" s="661"/>
      <c r="M377" s="662"/>
      <c r="N377" s="649"/>
      <c r="O377" s="650"/>
      <c r="P377" s="650"/>
      <c r="Q377" s="651"/>
      <c r="R377" s="652"/>
      <c r="S377" s="653"/>
      <c r="T377" s="654"/>
      <c r="U377" s="653"/>
      <c r="V377" s="226" t="s">
        <v>171</v>
      </c>
      <c r="W377" s="654"/>
      <c r="X377" s="653"/>
      <c r="Y377" s="654"/>
      <c r="Z377" s="655"/>
      <c r="AA377" s="656"/>
      <c r="AB377" s="657"/>
      <c r="AC377" s="657"/>
      <c r="AD377" s="657"/>
      <c r="AE377" s="658"/>
      <c r="AF377" s="171"/>
      <c r="AG377" s="659"/>
      <c r="AH377" s="660"/>
      <c r="AI377" s="661"/>
      <c r="AJ377" s="660"/>
      <c r="AK377" s="661"/>
      <c r="AL377" s="662"/>
      <c r="AM377" s="649"/>
      <c r="AN377" s="650"/>
      <c r="AO377" s="650"/>
      <c r="AP377" s="651"/>
      <c r="AQ377" s="652"/>
      <c r="AR377" s="653"/>
      <c r="AS377" s="654"/>
      <c r="AT377" s="653"/>
      <c r="AU377" s="172" t="s">
        <v>171</v>
      </c>
      <c r="AV377" s="654"/>
      <c r="AW377" s="653"/>
      <c r="AX377" s="654"/>
      <c r="AY377" s="655"/>
      <c r="AZ377" s="656"/>
      <c r="BA377" s="657"/>
      <c r="BB377" s="657"/>
      <c r="BC377" s="657"/>
      <c r="BD377" s="658"/>
      <c r="BE377" s="171"/>
      <c r="BF377" s="659"/>
      <c r="BG377" s="660"/>
      <c r="BH377" s="661"/>
      <c r="BI377" s="660"/>
      <c r="BJ377" s="661"/>
      <c r="BK377" s="662"/>
      <c r="BL377" s="649"/>
      <c r="BM377" s="650"/>
      <c r="BN377" s="650"/>
      <c r="BO377" s="651"/>
      <c r="BP377" s="652"/>
      <c r="BQ377" s="653"/>
      <c r="BR377" s="654"/>
      <c r="BS377" s="653"/>
      <c r="BT377" s="172" t="s">
        <v>171</v>
      </c>
      <c r="BU377" s="654"/>
      <c r="BV377" s="653"/>
      <c r="BW377" s="654"/>
      <c r="BX377" s="655"/>
      <c r="BY377" s="40"/>
      <c r="BZ377" s="42" t="str">
        <f t="shared" si="56"/>
        <v>-</v>
      </c>
      <c r="CA377" s="42" t="str">
        <f t="shared" si="54"/>
        <v>-</v>
      </c>
      <c r="CB377" s="42" t="str">
        <f t="shared" si="55"/>
        <v>-</v>
      </c>
    </row>
    <row r="378" spans="1:80" s="43" customFormat="1" ht="24" customHeight="1" thickBot="1">
      <c r="A378" s="176"/>
      <c r="B378" s="656"/>
      <c r="C378" s="657"/>
      <c r="D378" s="657"/>
      <c r="E378" s="657"/>
      <c r="F378" s="658"/>
      <c r="G378" s="171"/>
      <c r="H378" s="659"/>
      <c r="I378" s="660"/>
      <c r="J378" s="661"/>
      <c r="K378" s="660"/>
      <c r="L378" s="661"/>
      <c r="M378" s="662"/>
      <c r="N378" s="649"/>
      <c r="O378" s="650"/>
      <c r="P378" s="650"/>
      <c r="Q378" s="651"/>
      <c r="R378" s="652"/>
      <c r="S378" s="653"/>
      <c r="T378" s="654"/>
      <c r="U378" s="653"/>
      <c r="V378" s="226" t="s">
        <v>171</v>
      </c>
      <c r="W378" s="654"/>
      <c r="X378" s="653"/>
      <c r="Y378" s="654"/>
      <c r="Z378" s="655"/>
      <c r="AA378" s="656"/>
      <c r="AB378" s="657"/>
      <c r="AC378" s="657"/>
      <c r="AD378" s="657"/>
      <c r="AE378" s="658"/>
      <c r="AF378" s="171"/>
      <c r="AG378" s="659"/>
      <c r="AH378" s="660"/>
      <c r="AI378" s="661"/>
      <c r="AJ378" s="660"/>
      <c r="AK378" s="661"/>
      <c r="AL378" s="662"/>
      <c r="AM378" s="649"/>
      <c r="AN378" s="650"/>
      <c r="AO378" s="650"/>
      <c r="AP378" s="651"/>
      <c r="AQ378" s="652"/>
      <c r="AR378" s="653"/>
      <c r="AS378" s="654"/>
      <c r="AT378" s="653"/>
      <c r="AU378" s="172" t="s">
        <v>171</v>
      </c>
      <c r="AV378" s="654"/>
      <c r="AW378" s="653"/>
      <c r="AX378" s="654"/>
      <c r="AY378" s="655"/>
      <c r="AZ378" s="656"/>
      <c r="BA378" s="657"/>
      <c r="BB378" s="657"/>
      <c r="BC378" s="657"/>
      <c r="BD378" s="658"/>
      <c r="BE378" s="171"/>
      <c r="BF378" s="659"/>
      <c r="BG378" s="660"/>
      <c r="BH378" s="661"/>
      <c r="BI378" s="660"/>
      <c r="BJ378" s="661"/>
      <c r="BK378" s="662"/>
      <c r="BL378" s="649"/>
      <c r="BM378" s="650"/>
      <c r="BN378" s="650"/>
      <c r="BO378" s="651"/>
      <c r="BP378" s="652"/>
      <c r="BQ378" s="653"/>
      <c r="BR378" s="654"/>
      <c r="BS378" s="653"/>
      <c r="BT378" s="172" t="s">
        <v>171</v>
      </c>
      <c r="BU378" s="654"/>
      <c r="BV378" s="653"/>
      <c r="BW378" s="654"/>
      <c r="BX378" s="655"/>
      <c r="BY378" s="40"/>
      <c r="BZ378" s="42" t="str">
        <f t="shared" si="56"/>
        <v>-</v>
      </c>
      <c r="CA378" s="42" t="str">
        <f t="shared" si="54"/>
        <v>-</v>
      </c>
      <c r="CB378" s="42" t="str">
        <f t="shared" si="55"/>
        <v>-</v>
      </c>
    </row>
    <row r="379" spans="1:80" s="43" customFormat="1" ht="24" customHeight="1" thickBot="1">
      <c r="A379" s="176"/>
      <c r="B379" s="672"/>
      <c r="C379" s="673"/>
      <c r="D379" s="673"/>
      <c r="E379" s="673"/>
      <c r="F379" s="674"/>
      <c r="G379" s="173"/>
      <c r="H379" s="675"/>
      <c r="I379" s="676"/>
      <c r="J379" s="677"/>
      <c r="K379" s="676"/>
      <c r="L379" s="677"/>
      <c r="M379" s="678"/>
      <c r="N379" s="679"/>
      <c r="O379" s="680"/>
      <c r="P379" s="680"/>
      <c r="Q379" s="681"/>
      <c r="R379" s="682"/>
      <c r="S379" s="683"/>
      <c r="T379" s="670"/>
      <c r="U379" s="683"/>
      <c r="V379" s="222" t="s">
        <v>171</v>
      </c>
      <c r="W379" s="670"/>
      <c r="X379" s="683"/>
      <c r="Y379" s="670"/>
      <c r="Z379" s="671"/>
      <c r="AA379" s="672"/>
      <c r="AB379" s="673"/>
      <c r="AC379" s="673"/>
      <c r="AD379" s="673"/>
      <c r="AE379" s="674"/>
      <c r="AF379" s="173"/>
      <c r="AG379" s="675"/>
      <c r="AH379" s="676"/>
      <c r="AI379" s="677"/>
      <c r="AJ379" s="676"/>
      <c r="AK379" s="677"/>
      <c r="AL379" s="678"/>
      <c r="AM379" s="679"/>
      <c r="AN379" s="680"/>
      <c r="AO379" s="680"/>
      <c r="AP379" s="681"/>
      <c r="AQ379" s="682"/>
      <c r="AR379" s="683"/>
      <c r="AS379" s="670"/>
      <c r="AT379" s="683"/>
      <c r="AU379" s="170" t="s">
        <v>171</v>
      </c>
      <c r="AV379" s="670"/>
      <c r="AW379" s="683"/>
      <c r="AX379" s="670"/>
      <c r="AY379" s="671"/>
      <c r="AZ379" s="672"/>
      <c r="BA379" s="673"/>
      <c r="BB379" s="673"/>
      <c r="BC379" s="673"/>
      <c r="BD379" s="674"/>
      <c r="BE379" s="173"/>
      <c r="BF379" s="675"/>
      <c r="BG379" s="676"/>
      <c r="BH379" s="677"/>
      <c r="BI379" s="676"/>
      <c r="BJ379" s="677"/>
      <c r="BK379" s="678"/>
      <c r="BL379" s="679"/>
      <c r="BM379" s="680"/>
      <c r="BN379" s="680"/>
      <c r="BO379" s="681"/>
      <c r="BP379" s="682"/>
      <c r="BQ379" s="683"/>
      <c r="BR379" s="670"/>
      <c r="BS379" s="683"/>
      <c r="BT379" s="170" t="s">
        <v>171</v>
      </c>
      <c r="BU379" s="670"/>
      <c r="BV379" s="683"/>
      <c r="BW379" s="670"/>
      <c r="BX379" s="671"/>
      <c r="BY379" s="40"/>
      <c r="BZ379" s="42" t="str">
        <f t="shared" si="56"/>
        <v>-</v>
      </c>
      <c r="CA379" s="42" t="str">
        <f t="shared" si="54"/>
        <v>-</v>
      </c>
      <c r="CB379" s="42" t="str">
        <f t="shared" si="55"/>
        <v>-</v>
      </c>
    </row>
    <row r="380" spans="1:80" s="43" customFormat="1" ht="24" customHeight="1" thickBot="1">
      <c r="A380" s="176"/>
      <c r="B380" s="656"/>
      <c r="C380" s="657"/>
      <c r="D380" s="657"/>
      <c r="E380" s="657"/>
      <c r="F380" s="658"/>
      <c r="G380" s="171"/>
      <c r="H380" s="659"/>
      <c r="I380" s="660"/>
      <c r="J380" s="661"/>
      <c r="K380" s="660"/>
      <c r="L380" s="661"/>
      <c r="M380" s="662"/>
      <c r="N380" s="649"/>
      <c r="O380" s="650"/>
      <c r="P380" s="650"/>
      <c r="Q380" s="651"/>
      <c r="R380" s="652"/>
      <c r="S380" s="653"/>
      <c r="T380" s="654"/>
      <c r="U380" s="653"/>
      <c r="V380" s="226" t="s">
        <v>171</v>
      </c>
      <c r="W380" s="654"/>
      <c r="X380" s="653"/>
      <c r="Y380" s="654"/>
      <c r="Z380" s="655"/>
      <c r="AA380" s="656"/>
      <c r="AB380" s="657"/>
      <c r="AC380" s="657"/>
      <c r="AD380" s="657"/>
      <c r="AE380" s="658"/>
      <c r="AF380" s="171"/>
      <c r="AG380" s="659"/>
      <c r="AH380" s="660"/>
      <c r="AI380" s="661"/>
      <c r="AJ380" s="660"/>
      <c r="AK380" s="661"/>
      <c r="AL380" s="662"/>
      <c r="AM380" s="649"/>
      <c r="AN380" s="650"/>
      <c r="AO380" s="650"/>
      <c r="AP380" s="651"/>
      <c r="AQ380" s="652"/>
      <c r="AR380" s="653"/>
      <c r="AS380" s="654"/>
      <c r="AT380" s="653"/>
      <c r="AU380" s="172" t="s">
        <v>171</v>
      </c>
      <c r="AV380" s="654"/>
      <c r="AW380" s="653"/>
      <c r="AX380" s="654"/>
      <c r="AY380" s="655"/>
      <c r="AZ380" s="656"/>
      <c r="BA380" s="657"/>
      <c r="BB380" s="657"/>
      <c r="BC380" s="657"/>
      <c r="BD380" s="658"/>
      <c r="BE380" s="171"/>
      <c r="BF380" s="659"/>
      <c r="BG380" s="660"/>
      <c r="BH380" s="661"/>
      <c r="BI380" s="660"/>
      <c r="BJ380" s="661"/>
      <c r="BK380" s="662"/>
      <c r="BL380" s="649"/>
      <c r="BM380" s="650"/>
      <c r="BN380" s="650"/>
      <c r="BO380" s="651"/>
      <c r="BP380" s="652"/>
      <c r="BQ380" s="653"/>
      <c r="BR380" s="654"/>
      <c r="BS380" s="653"/>
      <c r="BT380" s="172" t="s">
        <v>171</v>
      </c>
      <c r="BU380" s="654"/>
      <c r="BV380" s="653"/>
      <c r="BW380" s="654"/>
      <c r="BX380" s="655"/>
      <c r="BY380" s="40"/>
      <c r="BZ380" s="42" t="str">
        <f t="shared" si="56"/>
        <v>-</v>
      </c>
      <c r="CA380" s="42" t="str">
        <f t="shared" si="54"/>
        <v>-</v>
      </c>
      <c r="CB380" s="42" t="str">
        <f t="shared" si="55"/>
        <v>-</v>
      </c>
    </row>
    <row r="381" spans="1:80" s="43" customFormat="1" ht="24" customHeight="1" thickBot="1">
      <c r="A381" s="176"/>
      <c r="B381" s="656"/>
      <c r="C381" s="657"/>
      <c r="D381" s="657"/>
      <c r="E381" s="657"/>
      <c r="F381" s="658"/>
      <c r="G381" s="171"/>
      <c r="H381" s="659"/>
      <c r="I381" s="660"/>
      <c r="J381" s="661"/>
      <c r="K381" s="660"/>
      <c r="L381" s="661"/>
      <c r="M381" s="662"/>
      <c r="N381" s="649"/>
      <c r="O381" s="650"/>
      <c r="P381" s="650"/>
      <c r="Q381" s="651"/>
      <c r="R381" s="652"/>
      <c r="S381" s="653"/>
      <c r="T381" s="654"/>
      <c r="U381" s="653"/>
      <c r="V381" s="226" t="s">
        <v>171</v>
      </c>
      <c r="W381" s="654"/>
      <c r="X381" s="653"/>
      <c r="Y381" s="654"/>
      <c r="Z381" s="655"/>
      <c r="AA381" s="656"/>
      <c r="AB381" s="657"/>
      <c r="AC381" s="657"/>
      <c r="AD381" s="657"/>
      <c r="AE381" s="658"/>
      <c r="AF381" s="171"/>
      <c r="AG381" s="659"/>
      <c r="AH381" s="660"/>
      <c r="AI381" s="661"/>
      <c r="AJ381" s="660"/>
      <c r="AK381" s="661"/>
      <c r="AL381" s="662"/>
      <c r="AM381" s="649"/>
      <c r="AN381" s="650"/>
      <c r="AO381" s="650"/>
      <c r="AP381" s="651"/>
      <c r="AQ381" s="652"/>
      <c r="AR381" s="653"/>
      <c r="AS381" s="654"/>
      <c r="AT381" s="653"/>
      <c r="AU381" s="172" t="s">
        <v>171</v>
      </c>
      <c r="AV381" s="654"/>
      <c r="AW381" s="653"/>
      <c r="AX381" s="654"/>
      <c r="AY381" s="655"/>
      <c r="AZ381" s="656"/>
      <c r="BA381" s="657"/>
      <c r="BB381" s="657"/>
      <c r="BC381" s="657"/>
      <c r="BD381" s="658"/>
      <c r="BE381" s="171"/>
      <c r="BF381" s="659"/>
      <c r="BG381" s="660"/>
      <c r="BH381" s="661"/>
      <c r="BI381" s="660"/>
      <c r="BJ381" s="661"/>
      <c r="BK381" s="662"/>
      <c r="BL381" s="649"/>
      <c r="BM381" s="650"/>
      <c r="BN381" s="650"/>
      <c r="BO381" s="651"/>
      <c r="BP381" s="652"/>
      <c r="BQ381" s="653"/>
      <c r="BR381" s="654"/>
      <c r="BS381" s="653"/>
      <c r="BT381" s="172" t="s">
        <v>171</v>
      </c>
      <c r="BU381" s="654"/>
      <c r="BV381" s="653"/>
      <c r="BW381" s="654"/>
      <c r="BX381" s="655"/>
      <c r="BY381" s="40"/>
      <c r="BZ381" s="42" t="str">
        <f t="shared" si="56"/>
        <v>-</v>
      </c>
      <c r="CA381" s="42" t="str">
        <f t="shared" si="54"/>
        <v>-</v>
      </c>
      <c r="CB381" s="42" t="str">
        <f t="shared" si="55"/>
        <v>-</v>
      </c>
    </row>
    <row r="382" spans="1:80" s="43" customFormat="1" ht="24" customHeight="1" thickBot="1">
      <c r="A382" s="176"/>
      <c r="B382" s="663"/>
      <c r="C382" s="664"/>
      <c r="D382" s="664"/>
      <c r="E382" s="664"/>
      <c r="F382" s="665"/>
      <c r="G382" s="174"/>
      <c r="H382" s="666"/>
      <c r="I382" s="667"/>
      <c r="J382" s="668"/>
      <c r="K382" s="667"/>
      <c r="L382" s="668"/>
      <c r="M382" s="669"/>
      <c r="N382" s="710"/>
      <c r="O382" s="711"/>
      <c r="P382" s="711"/>
      <c r="Q382" s="712"/>
      <c r="R382" s="713"/>
      <c r="S382" s="714"/>
      <c r="T382" s="715"/>
      <c r="U382" s="714"/>
      <c r="V382" s="224" t="s">
        <v>171</v>
      </c>
      <c r="W382" s="715"/>
      <c r="X382" s="714"/>
      <c r="Y382" s="715"/>
      <c r="Z382" s="716"/>
      <c r="AA382" s="663"/>
      <c r="AB382" s="664"/>
      <c r="AC382" s="664"/>
      <c r="AD382" s="664"/>
      <c r="AE382" s="665"/>
      <c r="AF382" s="174"/>
      <c r="AG382" s="666"/>
      <c r="AH382" s="667"/>
      <c r="AI382" s="668"/>
      <c r="AJ382" s="667"/>
      <c r="AK382" s="668"/>
      <c r="AL382" s="669"/>
      <c r="AM382" s="710"/>
      <c r="AN382" s="711"/>
      <c r="AO382" s="711"/>
      <c r="AP382" s="712"/>
      <c r="AQ382" s="713"/>
      <c r="AR382" s="714"/>
      <c r="AS382" s="715"/>
      <c r="AT382" s="714"/>
      <c r="AU382" s="175" t="s">
        <v>171</v>
      </c>
      <c r="AV382" s="715"/>
      <c r="AW382" s="714"/>
      <c r="AX382" s="715"/>
      <c r="AY382" s="716"/>
      <c r="AZ382" s="663"/>
      <c r="BA382" s="664"/>
      <c r="BB382" s="664"/>
      <c r="BC382" s="664"/>
      <c r="BD382" s="665"/>
      <c r="BE382" s="174"/>
      <c r="BF382" s="666"/>
      <c r="BG382" s="667"/>
      <c r="BH382" s="668"/>
      <c r="BI382" s="667"/>
      <c r="BJ382" s="668"/>
      <c r="BK382" s="669"/>
      <c r="BL382" s="710"/>
      <c r="BM382" s="711"/>
      <c r="BN382" s="711"/>
      <c r="BO382" s="712"/>
      <c r="BP382" s="713"/>
      <c r="BQ382" s="714"/>
      <c r="BR382" s="715"/>
      <c r="BS382" s="714"/>
      <c r="BT382" s="175" t="s">
        <v>171</v>
      </c>
      <c r="BU382" s="715"/>
      <c r="BV382" s="714"/>
      <c r="BW382" s="715"/>
      <c r="BX382" s="716"/>
      <c r="BY382" s="40"/>
      <c r="BZ382" s="42" t="str">
        <f t="shared" si="56"/>
        <v>-</v>
      </c>
      <c r="CA382" s="42" t="str">
        <f t="shared" si="54"/>
        <v>-</v>
      </c>
      <c r="CB382" s="42" t="str">
        <f t="shared" si="55"/>
        <v>-</v>
      </c>
    </row>
    <row r="383" spans="1:80" ht="24" customHeight="1">
      <c r="B383" s="684">
        <v>20</v>
      </c>
      <c r="C383" s="685"/>
      <c r="D383" s="687" t="s">
        <v>136</v>
      </c>
      <c r="E383" s="688"/>
      <c r="F383" s="688"/>
      <c r="G383" s="688"/>
      <c r="H383" s="688"/>
      <c r="I383" s="688"/>
      <c r="J383" s="689"/>
      <c r="K383" s="725"/>
      <c r="L383" s="726"/>
      <c r="M383" s="726"/>
      <c r="N383" s="726"/>
      <c r="O383" s="726"/>
      <c r="P383" s="726"/>
      <c r="Q383" s="726"/>
      <c r="R383" s="726"/>
      <c r="S383" s="726"/>
      <c r="T383" s="726"/>
      <c r="U383" s="726"/>
      <c r="V383" s="726"/>
      <c r="W383" s="726"/>
      <c r="X383" s="726"/>
      <c r="Y383" s="726"/>
      <c r="Z383" s="727"/>
      <c r="AA383" s="162"/>
      <c r="AB383" s="162"/>
      <c r="AC383" s="162"/>
      <c r="AD383" s="162"/>
      <c r="AE383" s="162"/>
      <c r="AF383" s="162"/>
      <c r="AG383" s="162"/>
      <c r="AH383" s="162"/>
      <c r="AI383" s="162"/>
      <c r="AJ383" s="162"/>
      <c r="AK383" s="162"/>
      <c r="AL383" s="162"/>
      <c r="AM383" s="162"/>
      <c r="AN383" s="162"/>
      <c r="AO383" s="162"/>
      <c r="AP383" s="162"/>
      <c r="AQ383" s="162"/>
      <c r="AR383" s="162"/>
      <c r="AS383" s="162"/>
      <c r="AT383" s="162"/>
      <c r="AU383" s="162"/>
      <c r="AV383" s="162"/>
      <c r="AW383" s="162"/>
      <c r="AX383" s="162"/>
      <c r="AY383" s="162"/>
      <c r="AZ383" s="162"/>
      <c r="BA383" s="162"/>
      <c r="BB383" s="162"/>
      <c r="BC383" s="162"/>
      <c r="BD383" s="162"/>
      <c r="BE383" s="162"/>
      <c r="BF383" s="162"/>
      <c r="BG383" s="162"/>
      <c r="BH383" s="162"/>
      <c r="BI383" s="162"/>
      <c r="BJ383" s="162"/>
      <c r="BK383" s="162"/>
      <c r="BL383" s="162"/>
      <c r="BM383" s="162"/>
      <c r="BN383" s="162"/>
      <c r="BO383" s="162"/>
      <c r="BP383" s="162"/>
      <c r="BQ383" s="162"/>
      <c r="BR383" s="162"/>
      <c r="BS383" s="162"/>
      <c r="BT383" s="162"/>
      <c r="BU383" s="162"/>
      <c r="BV383" s="162"/>
      <c r="BW383" s="162"/>
      <c r="BX383" s="162"/>
      <c r="BY383" s="34"/>
      <c r="BZ383" s="35"/>
      <c r="CA383" s="32"/>
      <c r="CB383" s="32"/>
    </row>
    <row r="384" spans="1:80" ht="24" customHeight="1">
      <c r="B384" s="686"/>
      <c r="C384" s="685"/>
      <c r="D384" s="728" t="s">
        <v>137</v>
      </c>
      <c r="E384" s="729"/>
      <c r="F384" s="729"/>
      <c r="G384" s="729"/>
      <c r="H384" s="729"/>
      <c r="I384" s="729"/>
      <c r="J384" s="730"/>
      <c r="K384" s="731"/>
      <c r="L384" s="732"/>
      <c r="M384" s="732"/>
      <c r="N384" s="732"/>
      <c r="O384" s="732"/>
      <c r="P384" s="732"/>
      <c r="Q384" s="732"/>
      <c r="R384" s="732"/>
      <c r="S384" s="732"/>
      <c r="T384" s="732"/>
      <c r="U384" s="732"/>
      <c r="V384" s="732"/>
      <c r="W384" s="732"/>
      <c r="X384" s="732"/>
      <c r="Y384" s="732"/>
      <c r="Z384" s="733"/>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c r="AZ384" s="162"/>
      <c r="BA384" s="162"/>
      <c r="BB384" s="162"/>
      <c r="BC384" s="162"/>
      <c r="BD384" s="162"/>
      <c r="BE384" s="162"/>
      <c r="BF384" s="162"/>
      <c r="BG384" s="162"/>
      <c r="BH384" s="162"/>
      <c r="BI384" s="162"/>
      <c r="BJ384" s="162"/>
      <c r="BK384" s="162"/>
      <c r="BL384" s="162"/>
      <c r="BM384" s="162"/>
      <c r="BN384" s="162"/>
      <c r="BO384" s="162"/>
      <c r="BP384" s="162"/>
      <c r="BQ384" s="162"/>
      <c r="BR384" s="162"/>
      <c r="BS384" s="162"/>
      <c r="BT384" s="162"/>
      <c r="BU384" s="162"/>
      <c r="BV384" s="162"/>
      <c r="BW384" s="162"/>
      <c r="BX384" s="162"/>
      <c r="BY384" s="34"/>
      <c r="CA384" s="37"/>
      <c r="CB384" s="32"/>
    </row>
    <row r="385" spans="1:80" ht="24" customHeight="1">
      <c r="B385" s="686"/>
      <c r="C385" s="685"/>
      <c r="D385" s="728" t="s">
        <v>138</v>
      </c>
      <c r="E385" s="729"/>
      <c r="F385" s="729"/>
      <c r="G385" s="729"/>
      <c r="H385" s="729"/>
      <c r="I385" s="729"/>
      <c r="J385" s="730"/>
      <c r="K385" s="734"/>
      <c r="L385" s="735"/>
      <c r="M385" s="735"/>
      <c r="N385" s="735"/>
      <c r="O385" s="735"/>
      <c r="P385" s="735"/>
      <c r="Q385" s="735"/>
      <c r="R385" s="735"/>
      <c r="S385" s="735"/>
      <c r="T385" s="735"/>
      <c r="U385" s="735"/>
      <c r="V385" s="735"/>
      <c r="W385" s="735"/>
      <c r="X385" s="735"/>
      <c r="Y385" s="735"/>
      <c r="Z385" s="736"/>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c r="AV385" s="164"/>
      <c r="AW385" s="164"/>
      <c r="AX385" s="164"/>
      <c r="AY385" s="164"/>
      <c r="AZ385" s="164"/>
      <c r="BA385" s="164"/>
      <c r="BB385" s="164"/>
      <c r="BC385" s="164"/>
      <c r="BD385" s="164"/>
      <c r="BE385" s="164"/>
      <c r="BF385" s="164"/>
      <c r="BG385" s="164"/>
      <c r="BH385" s="164"/>
      <c r="BI385" s="164"/>
      <c r="BJ385" s="164"/>
      <c r="BK385" s="164"/>
      <c r="BL385" s="164"/>
      <c r="BM385" s="164"/>
      <c r="BN385" s="164"/>
      <c r="BO385" s="164"/>
      <c r="BP385" s="164"/>
      <c r="BQ385" s="164"/>
      <c r="BR385" s="164"/>
      <c r="BS385" s="164"/>
      <c r="BT385" s="164"/>
      <c r="BU385" s="164"/>
      <c r="BV385" s="164"/>
      <c r="BW385" s="164"/>
      <c r="BX385" s="164"/>
      <c r="BY385" s="34"/>
      <c r="BZ385" s="37"/>
      <c r="CA385" s="37"/>
      <c r="CB385" s="32"/>
    </row>
    <row r="386" spans="1:80" ht="24" customHeight="1">
      <c r="B386" s="686"/>
      <c r="C386" s="685"/>
      <c r="D386" s="728" t="s">
        <v>143</v>
      </c>
      <c r="E386" s="729"/>
      <c r="F386" s="729"/>
      <c r="G386" s="729"/>
      <c r="H386" s="729"/>
      <c r="I386" s="729"/>
      <c r="J386" s="730"/>
      <c r="K386" s="737">
        <f>$K$7</f>
        <v>5000</v>
      </c>
      <c r="L386" s="738"/>
      <c r="M386" s="738"/>
      <c r="N386" s="738"/>
      <c r="O386" s="738"/>
      <c r="P386" s="738"/>
      <c r="Q386" s="738"/>
      <c r="R386" s="738"/>
      <c r="S386" s="738"/>
      <c r="T386" s="738"/>
      <c r="U386" s="738"/>
      <c r="V386" s="738"/>
      <c r="W386" s="738"/>
      <c r="X386" s="738"/>
      <c r="Y386" s="738"/>
      <c r="Z386" s="739"/>
      <c r="AA386" s="165"/>
      <c r="AB386" s="165"/>
      <c r="AC386" s="165"/>
      <c r="AD386" s="165"/>
      <c r="AE386" s="165"/>
      <c r="AF386" s="165"/>
      <c r="AG386" s="165"/>
      <c r="AH386" s="165"/>
      <c r="AI386" s="165"/>
      <c r="AJ386" s="165"/>
      <c r="AK386" s="165"/>
      <c r="AL386" s="165"/>
      <c r="AM386" s="165"/>
      <c r="AN386" s="165"/>
      <c r="AO386" s="165"/>
      <c r="AP386" s="165"/>
      <c r="AQ386" s="165"/>
      <c r="AR386" s="165"/>
      <c r="AS386" s="165"/>
      <c r="AT386" s="165"/>
      <c r="AU386" s="165"/>
      <c r="AV386" s="165"/>
      <c r="AW386" s="165"/>
      <c r="AX386" s="165"/>
      <c r="AY386" s="165"/>
      <c r="AZ386" s="165"/>
      <c r="BA386" s="165"/>
      <c r="BB386" s="165"/>
      <c r="BC386" s="165"/>
      <c r="BD386" s="165"/>
      <c r="BE386" s="165"/>
      <c r="BF386" s="165"/>
      <c r="BG386" s="165"/>
      <c r="BH386" s="165"/>
      <c r="BI386" s="165"/>
      <c r="BJ386" s="165"/>
      <c r="BK386" s="165"/>
      <c r="BL386" s="165"/>
      <c r="BM386" s="165"/>
      <c r="BN386" s="165"/>
      <c r="BO386" s="165"/>
      <c r="BP386" s="165"/>
      <c r="BQ386" s="165"/>
      <c r="BR386" s="165"/>
      <c r="BS386" s="165"/>
      <c r="BT386" s="165"/>
      <c r="BU386" s="165"/>
      <c r="BV386" s="165"/>
      <c r="BW386" s="165"/>
      <c r="BX386" s="165"/>
      <c r="BY386" s="34"/>
      <c r="BZ386" s="37"/>
      <c r="CA386" s="37"/>
      <c r="CB386" s="32"/>
    </row>
    <row r="387" spans="1:80" ht="24" customHeight="1">
      <c r="B387" s="686"/>
      <c r="C387" s="685"/>
      <c r="D387" s="728" t="s">
        <v>139</v>
      </c>
      <c r="E387" s="729"/>
      <c r="F387" s="729"/>
      <c r="G387" s="729"/>
      <c r="H387" s="729"/>
      <c r="I387" s="729"/>
      <c r="J387" s="730"/>
      <c r="K387" s="740"/>
      <c r="L387" s="741"/>
      <c r="M387" s="741"/>
      <c r="N387" s="741"/>
      <c r="O387" s="741"/>
      <c r="P387" s="741"/>
      <c r="Q387" s="741"/>
      <c r="R387" s="741"/>
      <c r="S387" s="741"/>
      <c r="T387" s="741"/>
      <c r="U387" s="741"/>
      <c r="V387" s="741"/>
      <c r="W387" s="741"/>
      <c r="X387" s="741"/>
      <c r="Y387" s="741"/>
      <c r="Z387" s="742"/>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c r="AV387" s="164"/>
      <c r="AW387" s="164"/>
      <c r="AX387" s="164"/>
      <c r="AY387" s="164"/>
      <c r="AZ387" s="164"/>
      <c r="BA387" s="164"/>
      <c r="BB387" s="164"/>
      <c r="BC387" s="164"/>
      <c r="BD387" s="164"/>
      <c r="BE387" s="164"/>
      <c r="BF387" s="164"/>
      <c r="BG387" s="164"/>
      <c r="BH387" s="164"/>
      <c r="BI387" s="164"/>
      <c r="BJ387" s="164"/>
      <c r="BK387" s="164"/>
      <c r="BL387" s="164"/>
      <c r="BM387" s="164"/>
      <c r="BN387" s="164"/>
      <c r="BO387" s="164"/>
      <c r="BP387" s="164"/>
      <c r="BQ387" s="164"/>
      <c r="BR387" s="164"/>
      <c r="BS387" s="164"/>
      <c r="BT387" s="164"/>
      <c r="BU387" s="164"/>
      <c r="BV387" s="164"/>
      <c r="BW387" s="164"/>
      <c r="BX387" s="164"/>
      <c r="BY387" s="34"/>
      <c r="BZ387" s="37"/>
      <c r="CA387" s="37"/>
      <c r="CB387" s="32"/>
    </row>
    <row r="388" spans="1:80" ht="24" customHeight="1">
      <c r="B388" s="686"/>
      <c r="C388" s="685"/>
      <c r="D388" s="728" t="s">
        <v>142</v>
      </c>
      <c r="E388" s="729"/>
      <c r="F388" s="729"/>
      <c r="G388" s="729"/>
      <c r="H388" s="729"/>
      <c r="I388" s="729"/>
      <c r="J388" s="730"/>
      <c r="K388" s="743" t="str">
        <f>IF(K387="","",IF(ROUND(K387,0)=0,"1",ROUND(K387,0)))</f>
        <v/>
      </c>
      <c r="L388" s="744"/>
      <c r="M388" s="744"/>
      <c r="N388" s="744"/>
      <c r="O388" s="744"/>
      <c r="P388" s="744"/>
      <c r="Q388" s="744"/>
      <c r="R388" s="744"/>
      <c r="S388" s="744"/>
      <c r="T388" s="744"/>
      <c r="U388" s="744"/>
      <c r="V388" s="744"/>
      <c r="W388" s="744"/>
      <c r="X388" s="744"/>
      <c r="Y388" s="744"/>
      <c r="Z388" s="745"/>
      <c r="AA388" s="166"/>
      <c r="AB388" s="166"/>
      <c r="AC388" s="166"/>
      <c r="AD388" s="166"/>
      <c r="AE388" s="166"/>
      <c r="AF388" s="166"/>
      <c r="AG388" s="166"/>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166"/>
      <c r="BL388" s="166"/>
      <c r="BM388" s="166"/>
      <c r="BN388" s="166"/>
      <c r="BO388" s="166"/>
      <c r="BP388" s="166"/>
      <c r="BQ388" s="166"/>
      <c r="BR388" s="166"/>
      <c r="BS388" s="166"/>
      <c r="BT388" s="166"/>
      <c r="BU388" s="166"/>
      <c r="BV388" s="166"/>
      <c r="BW388" s="166"/>
      <c r="BX388" s="166"/>
      <c r="BY388" s="34"/>
      <c r="BZ388" s="37"/>
      <c r="CA388" s="37"/>
      <c r="CB388" s="32"/>
    </row>
    <row r="389" spans="1:80" ht="24" customHeight="1" thickBot="1">
      <c r="B389" s="686"/>
      <c r="C389" s="685"/>
      <c r="D389" s="728" t="s">
        <v>144</v>
      </c>
      <c r="E389" s="729"/>
      <c r="F389" s="729"/>
      <c r="G389" s="729"/>
      <c r="H389" s="729"/>
      <c r="I389" s="729"/>
      <c r="J389" s="730"/>
      <c r="K389" s="717">
        <f>BZ390</f>
        <v>0</v>
      </c>
      <c r="L389" s="718"/>
      <c r="M389" s="718"/>
      <c r="N389" s="718"/>
      <c r="O389" s="718"/>
      <c r="P389" s="718"/>
      <c r="Q389" s="718"/>
      <c r="R389" s="718"/>
      <c r="S389" s="718"/>
      <c r="T389" s="718"/>
      <c r="U389" s="718"/>
      <c r="V389" s="718"/>
      <c r="W389" s="718"/>
      <c r="X389" s="718"/>
      <c r="Y389" s="718"/>
      <c r="Z389" s="719"/>
      <c r="AA389" s="167"/>
      <c r="AB389" s="167"/>
      <c r="AC389" s="167"/>
      <c r="AD389" s="167"/>
      <c r="AE389" s="167"/>
      <c r="AF389" s="167"/>
      <c r="AG389" s="167"/>
      <c r="AH389" s="167"/>
      <c r="AI389" s="167"/>
      <c r="AJ389" s="167"/>
      <c r="AK389" s="167"/>
      <c r="AL389" s="167"/>
      <c r="AM389" s="167"/>
      <c r="AN389" s="167"/>
      <c r="AO389" s="167"/>
      <c r="AP389" s="167"/>
      <c r="AQ389" s="167"/>
      <c r="AR389" s="167"/>
      <c r="AS389" s="167"/>
      <c r="AT389" s="167"/>
      <c r="AU389" s="167"/>
      <c r="AV389" s="167"/>
      <c r="AW389" s="167"/>
      <c r="AX389" s="167"/>
      <c r="AY389" s="167"/>
      <c r="AZ389" s="167"/>
      <c r="BA389" s="167"/>
      <c r="BB389" s="167"/>
      <c r="BC389" s="167"/>
      <c r="BD389" s="167"/>
      <c r="BE389" s="167"/>
      <c r="BF389" s="167"/>
      <c r="BG389" s="167"/>
      <c r="BH389" s="167"/>
      <c r="BI389" s="167"/>
      <c r="BJ389" s="167"/>
      <c r="BK389" s="167"/>
      <c r="BL389" s="167"/>
      <c r="BM389" s="167"/>
      <c r="BN389" s="167"/>
      <c r="BO389" s="167"/>
      <c r="BP389" s="167"/>
      <c r="BQ389" s="167"/>
      <c r="BR389" s="167"/>
      <c r="BS389" s="167"/>
      <c r="BT389" s="167"/>
      <c r="BU389" s="167"/>
      <c r="BV389" s="167"/>
      <c r="BW389" s="167"/>
      <c r="BX389" s="167"/>
      <c r="BY389" s="34"/>
      <c r="BZ389" s="37"/>
      <c r="CA389" s="37"/>
      <c r="CB389" s="32"/>
    </row>
    <row r="390" spans="1:80" ht="24" customHeight="1" thickBot="1">
      <c r="B390" s="690" t="s">
        <v>165</v>
      </c>
      <c r="C390" s="691"/>
      <c r="D390" s="691"/>
      <c r="E390" s="691"/>
      <c r="F390" s="692"/>
      <c r="G390" s="168" t="s">
        <v>313</v>
      </c>
      <c r="H390" s="720" t="s">
        <v>166</v>
      </c>
      <c r="I390" s="721"/>
      <c r="J390" s="721"/>
      <c r="K390" s="721"/>
      <c r="L390" s="721"/>
      <c r="M390" s="721"/>
      <c r="N390" s="693" t="s">
        <v>167</v>
      </c>
      <c r="O390" s="694"/>
      <c r="P390" s="694"/>
      <c r="Q390" s="695"/>
      <c r="R390" s="722" t="s">
        <v>168</v>
      </c>
      <c r="S390" s="723"/>
      <c r="T390" s="723"/>
      <c r="U390" s="723"/>
      <c r="V390" s="723"/>
      <c r="W390" s="723"/>
      <c r="X390" s="723"/>
      <c r="Y390" s="723"/>
      <c r="Z390" s="724"/>
      <c r="AA390" s="690" t="s">
        <v>165</v>
      </c>
      <c r="AB390" s="691"/>
      <c r="AC390" s="691"/>
      <c r="AD390" s="691"/>
      <c r="AE390" s="692"/>
      <c r="AF390" s="168" t="s">
        <v>313</v>
      </c>
      <c r="AG390" s="720" t="s">
        <v>166</v>
      </c>
      <c r="AH390" s="721"/>
      <c r="AI390" s="721"/>
      <c r="AJ390" s="721"/>
      <c r="AK390" s="721"/>
      <c r="AL390" s="721"/>
      <c r="AM390" s="693" t="s">
        <v>167</v>
      </c>
      <c r="AN390" s="694"/>
      <c r="AO390" s="694"/>
      <c r="AP390" s="695"/>
      <c r="AQ390" s="722" t="s">
        <v>168</v>
      </c>
      <c r="AR390" s="723"/>
      <c r="AS390" s="723"/>
      <c r="AT390" s="723"/>
      <c r="AU390" s="723"/>
      <c r="AV390" s="723"/>
      <c r="AW390" s="723"/>
      <c r="AX390" s="723"/>
      <c r="AY390" s="724"/>
      <c r="AZ390" s="690" t="s">
        <v>165</v>
      </c>
      <c r="BA390" s="691"/>
      <c r="BB390" s="691"/>
      <c r="BC390" s="691"/>
      <c r="BD390" s="692"/>
      <c r="BE390" s="168" t="s">
        <v>313</v>
      </c>
      <c r="BF390" s="720" t="s">
        <v>166</v>
      </c>
      <c r="BG390" s="721"/>
      <c r="BH390" s="721"/>
      <c r="BI390" s="721"/>
      <c r="BJ390" s="721"/>
      <c r="BK390" s="721"/>
      <c r="BL390" s="693" t="s">
        <v>167</v>
      </c>
      <c r="BM390" s="694"/>
      <c r="BN390" s="694"/>
      <c r="BO390" s="695"/>
      <c r="BP390" s="722" t="s">
        <v>168</v>
      </c>
      <c r="BQ390" s="723"/>
      <c r="BR390" s="723"/>
      <c r="BS390" s="723"/>
      <c r="BT390" s="723"/>
      <c r="BU390" s="723"/>
      <c r="BV390" s="723"/>
      <c r="BW390" s="723"/>
      <c r="BX390" s="724"/>
      <c r="BY390" s="34"/>
      <c r="BZ390" s="32">
        <f>COUNTIF(BZ391:CB401,"〇")</f>
        <v>0</v>
      </c>
      <c r="CA390" s="32"/>
      <c r="CB390" s="32"/>
    </row>
    <row r="391" spans="1:80" ht="24" customHeight="1" thickTop="1" thickBot="1">
      <c r="B391" s="696" t="s">
        <v>169</v>
      </c>
      <c r="C391" s="697"/>
      <c r="D391" s="697"/>
      <c r="E391" s="697"/>
      <c r="F391" s="698"/>
      <c r="G391" s="169" t="s">
        <v>314</v>
      </c>
      <c r="H391" s="699">
        <v>5</v>
      </c>
      <c r="I391" s="700"/>
      <c r="J391" s="701">
        <v>0</v>
      </c>
      <c r="K391" s="700"/>
      <c r="L391" s="701">
        <v>0</v>
      </c>
      <c r="M391" s="702"/>
      <c r="N391" s="703" t="s">
        <v>170</v>
      </c>
      <c r="O391" s="704"/>
      <c r="P391" s="704"/>
      <c r="Q391" s="705"/>
      <c r="R391" s="706"/>
      <c r="S391" s="707"/>
      <c r="T391" s="708">
        <v>1</v>
      </c>
      <c r="U391" s="707"/>
      <c r="V391" s="222" t="s">
        <v>171</v>
      </c>
      <c r="W391" s="708">
        <v>2</v>
      </c>
      <c r="X391" s="707"/>
      <c r="Y391" s="708">
        <v>3</v>
      </c>
      <c r="Z391" s="709"/>
      <c r="AA391" s="656"/>
      <c r="AB391" s="657"/>
      <c r="AC391" s="657"/>
      <c r="AD391" s="657"/>
      <c r="AE391" s="658"/>
      <c r="AF391" s="171"/>
      <c r="AG391" s="659"/>
      <c r="AH391" s="660"/>
      <c r="AI391" s="661"/>
      <c r="AJ391" s="660"/>
      <c r="AK391" s="661"/>
      <c r="AL391" s="662"/>
      <c r="AM391" s="649"/>
      <c r="AN391" s="650"/>
      <c r="AO391" s="650"/>
      <c r="AP391" s="651"/>
      <c r="AQ391" s="652"/>
      <c r="AR391" s="653"/>
      <c r="AS391" s="654"/>
      <c r="AT391" s="653"/>
      <c r="AU391" s="172" t="s">
        <v>171</v>
      </c>
      <c r="AV391" s="654"/>
      <c r="AW391" s="653"/>
      <c r="AX391" s="654"/>
      <c r="AY391" s="655"/>
      <c r="AZ391" s="656"/>
      <c r="BA391" s="657"/>
      <c r="BB391" s="657"/>
      <c r="BC391" s="657"/>
      <c r="BD391" s="658"/>
      <c r="BE391" s="171"/>
      <c r="BF391" s="675"/>
      <c r="BG391" s="676"/>
      <c r="BH391" s="677"/>
      <c r="BI391" s="676"/>
      <c r="BJ391" s="677"/>
      <c r="BK391" s="678"/>
      <c r="BL391" s="679"/>
      <c r="BM391" s="680"/>
      <c r="BN391" s="680"/>
      <c r="BO391" s="681"/>
      <c r="BP391" s="682"/>
      <c r="BQ391" s="683"/>
      <c r="BR391" s="670"/>
      <c r="BS391" s="683"/>
      <c r="BT391" s="170" t="s">
        <v>171</v>
      </c>
      <c r="BU391" s="670"/>
      <c r="BV391" s="683"/>
      <c r="BW391" s="670"/>
      <c r="BX391" s="671"/>
      <c r="BY391" s="34"/>
      <c r="BZ391" s="32"/>
      <c r="CA391" s="38" t="str">
        <f>IF(COUNTA(AA391,AX391,AM391)=3,"〇","-")</f>
        <v>-</v>
      </c>
      <c r="CB391" s="38" t="str">
        <f>IF(COUNTA(AZ391,BW391,BL391)=3,"〇","-")</f>
        <v>-</v>
      </c>
    </row>
    <row r="392" spans="1:80" s="43" customFormat="1" ht="24" customHeight="1" thickBot="1">
      <c r="A392" s="176"/>
      <c r="B392" s="656"/>
      <c r="C392" s="657"/>
      <c r="D392" s="657"/>
      <c r="E392" s="657"/>
      <c r="F392" s="658"/>
      <c r="G392" s="171"/>
      <c r="H392" s="659"/>
      <c r="I392" s="660"/>
      <c r="J392" s="661"/>
      <c r="K392" s="660"/>
      <c r="L392" s="661"/>
      <c r="M392" s="662"/>
      <c r="N392" s="649"/>
      <c r="O392" s="650"/>
      <c r="P392" s="650"/>
      <c r="Q392" s="651"/>
      <c r="R392" s="652"/>
      <c r="S392" s="653"/>
      <c r="T392" s="654"/>
      <c r="U392" s="653"/>
      <c r="V392" s="226" t="s">
        <v>171</v>
      </c>
      <c r="W392" s="654"/>
      <c r="X392" s="653"/>
      <c r="Y392" s="654"/>
      <c r="Z392" s="655"/>
      <c r="AA392" s="656"/>
      <c r="AB392" s="657"/>
      <c r="AC392" s="657"/>
      <c r="AD392" s="657"/>
      <c r="AE392" s="658"/>
      <c r="AF392" s="171"/>
      <c r="AG392" s="659"/>
      <c r="AH392" s="660"/>
      <c r="AI392" s="661"/>
      <c r="AJ392" s="660"/>
      <c r="AK392" s="661"/>
      <c r="AL392" s="662"/>
      <c r="AM392" s="649"/>
      <c r="AN392" s="650"/>
      <c r="AO392" s="650"/>
      <c r="AP392" s="651"/>
      <c r="AQ392" s="652"/>
      <c r="AR392" s="653"/>
      <c r="AS392" s="654"/>
      <c r="AT392" s="653"/>
      <c r="AU392" s="172" t="s">
        <v>171</v>
      </c>
      <c r="AV392" s="654"/>
      <c r="AW392" s="653"/>
      <c r="AX392" s="654"/>
      <c r="AY392" s="655"/>
      <c r="AZ392" s="656"/>
      <c r="BA392" s="657"/>
      <c r="BB392" s="657"/>
      <c r="BC392" s="657"/>
      <c r="BD392" s="658"/>
      <c r="BE392" s="171"/>
      <c r="BF392" s="659"/>
      <c r="BG392" s="660"/>
      <c r="BH392" s="661"/>
      <c r="BI392" s="660"/>
      <c r="BJ392" s="661"/>
      <c r="BK392" s="662"/>
      <c r="BL392" s="649"/>
      <c r="BM392" s="650"/>
      <c r="BN392" s="650"/>
      <c r="BO392" s="651"/>
      <c r="BP392" s="652"/>
      <c r="BQ392" s="653"/>
      <c r="BR392" s="654"/>
      <c r="BS392" s="653"/>
      <c r="BT392" s="172" t="s">
        <v>171</v>
      </c>
      <c r="BU392" s="654"/>
      <c r="BV392" s="653"/>
      <c r="BW392" s="654"/>
      <c r="BX392" s="655"/>
      <c r="BY392" s="40"/>
      <c r="BZ392" s="42" t="str">
        <f>IF(COUNTA(B392,Y392,N392)=3,"〇","-")</f>
        <v>-</v>
      </c>
      <c r="CA392" s="42" t="str">
        <f t="shared" ref="CA392:CA401" si="57">IF(COUNTA(AA392,AX392,AM392)=3,"〇","-")</f>
        <v>-</v>
      </c>
      <c r="CB392" s="42" t="str">
        <f t="shared" ref="CB392:CB401" si="58">IF(COUNTA(AZ392,BW392,BL392)=3,"〇","-")</f>
        <v>-</v>
      </c>
    </row>
    <row r="393" spans="1:80" s="43" customFormat="1" ht="24" customHeight="1" thickBot="1">
      <c r="A393" s="176"/>
      <c r="B393" s="656"/>
      <c r="C393" s="657"/>
      <c r="D393" s="657"/>
      <c r="E393" s="657"/>
      <c r="F393" s="658"/>
      <c r="G393" s="171"/>
      <c r="H393" s="659"/>
      <c r="I393" s="660"/>
      <c r="J393" s="661"/>
      <c r="K393" s="660"/>
      <c r="L393" s="661"/>
      <c r="M393" s="662"/>
      <c r="N393" s="649"/>
      <c r="O393" s="650"/>
      <c r="P393" s="650"/>
      <c r="Q393" s="651"/>
      <c r="R393" s="652"/>
      <c r="S393" s="653"/>
      <c r="T393" s="654"/>
      <c r="U393" s="653"/>
      <c r="V393" s="226" t="s">
        <v>171</v>
      </c>
      <c r="W393" s="654"/>
      <c r="X393" s="653"/>
      <c r="Y393" s="654"/>
      <c r="Z393" s="655"/>
      <c r="AA393" s="656"/>
      <c r="AB393" s="657"/>
      <c r="AC393" s="657"/>
      <c r="AD393" s="657"/>
      <c r="AE393" s="658"/>
      <c r="AF393" s="171"/>
      <c r="AG393" s="659"/>
      <c r="AH393" s="660"/>
      <c r="AI393" s="661"/>
      <c r="AJ393" s="660"/>
      <c r="AK393" s="661"/>
      <c r="AL393" s="662"/>
      <c r="AM393" s="649"/>
      <c r="AN393" s="650"/>
      <c r="AO393" s="650"/>
      <c r="AP393" s="651"/>
      <c r="AQ393" s="652"/>
      <c r="AR393" s="653"/>
      <c r="AS393" s="654"/>
      <c r="AT393" s="653"/>
      <c r="AU393" s="172" t="s">
        <v>171</v>
      </c>
      <c r="AV393" s="654"/>
      <c r="AW393" s="653"/>
      <c r="AX393" s="654"/>
      <c r="AY393" s="655"/>
      <c r="AZ393" s="656"/>
      <c r="BA393" s="657"/>
      <c r="BB393" s="657"/>
      <c r="BC393" s="657"/>
      <c r="BD393" s="658"/>
      <c r="BE393" s="171"/>
      <c r="BF393" s="659"/>
      <c r="BG393" s="660"/>
      <c r="BH393" s="661"/>
      <c r="BI393" s="660"/>
      <c r="BJ393" s="661"/>
      <c r="BK393" s="662"/>
      <c r="BL393" s="649"/>
      <c r="BM393" s="650"/>
      <c r="BN393" s="650"/>
      <c r="BO393" s="651"/>
      <c r="BP393" s="652"/>
      <c r="BQ393" s="653"/>
      <c r="BR393" s="654"/>
      <c r="BS393" s="653"/>
      <c r="BT393" s="172" t="s">
        <v>171</v>
      </c>
      <c r="BU393" s="654"/>
      <c r="BV393" s="653"/>
      <c r="BW393" s="654"/>
      <c r="BX393" s="655"/>
      <c r="BY393" s="40"/>
      <c r="BZ393" s="42" t="str">
        <f t="shared" ref="BZ393:BZ401" si="59">IF(COUNTA(B393,Y393,N393)=3,"〇","-")</f>
        <v>-</v>
      </c>
      <c r="CA393" s="42" t="str">
        <f t="shared" si="57"/>
        <v>-</v>
      </c>
      <c r="CB393" s="42" t="str">
        <f t="shared" si="58"/>
        <v>-</v>
      </c>
    </row>
    <row r="394" spans="1:80" s="43" customFormat="1" ht="24" customHeight="1" thickBot="1">
      <c r="A394" s="176"/>
      <c r="B394" s="656"/>
      <c r="C394" s="657"/>
      <c r="D394" s="657"/>
      <c r="E394" s="657"/>
      <c r="F394" s="658"/>
      <c r="G394" s="171"/>
      <c r="H394" s="659"/>
      <c r="I394" s="660"/>
      <c r="J394" s="661"/>
      <c r="K394" s="660"/>
      <c r="L394" s="661"/>
      <c r="M394" s="662"/>
      <c r="N394" s="649"/>
      <c r="O394" s="650"/>
      <c r="P394" s="650"/>
      <c r="Q394" s="651"/>
      <c r="R394" s="652"/>
      <c r="S394" s="653"/>
      <c r="T394" s="654"/>
      <c r="U394" s="653"/>
      <c r="V394" s="226" t="s">
        <v>171</v>
      </c>
      <c r="W394" s="654"/>
      <c r="X394" s="653"/>
      <c r="Y394" s="654"/>
      <c r="Z394" s="655"/>
      <c r="AA394" s="656"/>
      <c r="AB394" s="657"/>
      <c r="AC394" s="657"/>
      <c r="AD394" s="657"/>
      <c r="AE394" s="658"/>
      <c r="AF394" s="171"/>
      <c r="AG394" s="659"/>
      <c r="AH394" s="660"/>
      <c r="AI394" s="661"/>
      <c r="AJ394" s="660"/>
      <c r="AK394" s="661"/>
      <c r="AL394" s="662"/>
      <c r="AM394" s="649"/>
      <c r="AN394" s="650"/>
      <c r="AO394" s="650"/>
      <c r="AP394" s="651"/>
      <c r="AQ394" s="652"/>
      <c r="AR394" s="653"/>
      <c r="AS394" s="654"/>
      <c r="AT394" s="653"/>
      <c r="AU394" s="172" t="s">
        <v>171</v>
      </c>
      <c r="AV394" s="654"/>
      <c r="AW394" s="653"/>
      <c r="AX394" s="654"/>
      <c r="AY394" s="655"/>
      <c r="AZ394" s="656"/>
      <c r="BA394" s="657"/>
      <c r="BB394" s="657"/>
      <c r="BC394" s="657"/>
      <c r="BD394" s="658"/>
      <c r="BE394" s="171"/>
      <c r="BF394" s="659"/>
      <c r="BG394" s="660"/>
      <c r="BH394" s="661"/>
      <c r="BI394" s="660"/>
      <c r="BJ394" s="661"/>
      <c r="BK394" s="662"/>
      <c r="BL394" s="649"/>
      <c r="BM394" s="650"/>
      <c r="BN394" s="650"/>
      <c r="BO394" s="651"/>
      <c r="BP394" s="652"/>
      <c r="BQ394" s="653"/>
      <c r="BR394" s="654"/>
      <c r="BS394" s="653"/>
      <c r="BT394" s="172" t="s">
        <v>171</v>
      </c>
      <c r="BU394" s="654"/>
      <c r="BV394" s="653"/>
      <c r="BW394" s="654"/>
      <c r="BX394" s="655"/>
      <c r="BY394" s="40"/>
      <c r="BZ394" s="42" t="str">
        <f t="shared" si="59"/>
        <v>-</v>
      </c>
      <c r="CA394" s="42" t="str">
        <f t="shared" si="57"/>
        <v>-</v>
      </c>
      <c r="CB394" s="42" t="str">
        <f t="shared" si="58"/>
        <v>-</v>
      </c>
    </row>
    <row r="395" spans="1:80" s="43" customFormat="1" ht="24" customHeight="1" thickBot="1">
      <c r="A395" s="176"/>
      <c r="B395" s="656"/>
      <c r="C395" s="657"/>
      <c r="D395" s="657"/>
      <c r="E395" s="657"/>
      <c r="F395" s="658"/>
      <c r="G395" s="171"/>
      <c r="H395" s="659"/>
      <c r="I395" s="660"/>
      <c r="J395" s="661"/>
      <c r="K395" s="660"/>
      <c r="L395" s="661"/>
      <c r="M395" s="662"/>
      <c r="N395" s="649"/>
      <c r="O395" s="650"/>
      <c r="P395" s="650"/>
      <c r="Q395" s="651"/>
      <c r="R395" s="652"/>
      <c r="S395" s="653"/>
      <c r="T395" s="654"/>
      <c r="U395" s="653"/>
      <c r="V395" s="226" t="s">
        <v>171</v>
      </c>
      <c r="W395" s="654"/>
      <c r="X395" s="653"/>
      <c r="Y395" s="654"/>
      <c r="Z395" s="655"/>
      <c r="AA395" s="656"/>
      <c r="AB395" s="657"/>
      <c r="AC395" s="657"/>
      <c r="AD395" s="657"/>
      <c r="AE395" s="658"/>
      <c r="AF395" s="171"/>
      <c r="AG395" s="659"/>
      <c r="AH395" s="660"/>
      <c r="AI395" s="661"/>
      <c r="AJ395" s="660"/>
      <c r="AK395" s="661"/>
      <c r="AL395" s="662"/>
      <c r="AM395" s="649"/>
      <c r="AN395" s="650"/>
      <c r="AO395" s="650"/>
      <c r="AP395" s="651"/>
      <c r="AQ395" s="652"/>
      <c r="AR395" s="653"/>
      <c r="AS395" s="654"/>
      <c r="AT395" s="653"/>
      <c r="AU395" s="172" t="s">
        <v>171</v>
      </c>
      <c r="AV395" s="654"/>
      <c r="AW395" s="653"/>
      <c r="AX395" s="654"/>
      <c r="AY395" s="655"/>
      <c r="AZ395" s="656"/>
      <c r="BA395" s="657"/>
      <c r="BB395" s="657"/>
      <c r="BC395" s="657"/>
      <c r="BD395" s="658"/>
      <c r="BE395" s="171"/>
      <c r="BF395" s="659"/>
      <c r="BG395" s="660"/>
      <c r="BH395" s="661"/>
      <c r="BI395" s="660"/>
      <c r="BJ395" s="661"/>
      <c r="BK395" s="662"/>
      <c r="BL395" s="649"/>
      <c r="BM395" s="650"/>
      <c r="BN395" s="650"/>
      <c r="BO395" s="651"/>
      <c r="BP395" s="652"/>
      <c r="BQ395" s="653"/>
      <c r="BR395" s="654"/>
      <c r="BS395" s="653"/>
      <c r="BT395" s="172" t="s">
        <v>171</v>
      </c>
      <c r="BU395" s="654"/>
      <c r="BV395" s="653"/>
      <c r="BW395" s="654"/>
      <c r="BX395" s="655"/>
      <c r="BY395" s="40"/>
      <c r="BZ395" s="42" t="str">
        <f t="shared" si="59"/>
        <v>-</v>
      </c>
      <c r="CA395" s="42" t="str">
        <f t="shared" si="57"/>
        <v>-</v>
      </c>
      <c r="CB395" s="42" t="str">
        <f t="shared" si="58"/>
        <v>-</v>
      </c>
    </row>
    <row r="396" spans="1:80" s="43" customFormat="1" ht="24" customHeight="1" thickBot="1">
      <c r="A396" s="176"/>
      <c r="B396" s="656"/>
      <c r="C396" s="657"/>
      <c r="D396" s="657"/>
      <c r="E396" s="657"/>
      <c r="F396" s="658"/>
      <c r="G396" s="171"/>
      <c r="H396" s="659"/>
      <c r="I396" s="660"/>
      <c r="J396" s="661"/>
      <c r="K396" s="660"/>
      <c r="L396" s="661"/>
      <c r="M396" s="662"/>
      <c r="N396" s="649"/>
      <c r="O396" s="650"/>
      <c r="P396" s="650"/>
      <c r="Q396" s="651"/>
      <c r="R396" s="652"/>
      <c r="S396" s="653"/>
      <c r="T396" s="654"/>
      <c r="U396" s="653"/>
      <c r="V396" s="226" t="s">
        <v>171</v>
      </c>
      <c r="W396" s="654"/>
      <c r="X396" s="653"/>
      <c r="Y396" s="654"/>
      <c r="Z396" s="655"/>
      <c r="AA396" s="656"/>
      <c r="AB396" s="657"/>
      <c r="AC396" s="657"/>
      <c r="AD396" s="657"/>
      <c r="AE396" s="658"/>
      <c r="AF396" s="171"/>
      <c r="AG396" s="659"/>
      <c r="AH396" s="660"/>
      <c r="AI396" s="661"/>
      <c r="AJ396" s="660"/>
      <c r="AK396" s="661"/>
      <c r="AL396" s="662"/>
      <c r="AM396" s="649"/>
      <c r="AN396" s="650"/>
      <c r="AO396" s="650"/>
      <c r="AP396" s="651"/>
      <c r="AQ396" s="652"/>
      <c r="AR396" s="653"/>
      <c r="AS396" s="654"/>
      <c r="AT396" s="653"/>
      <c r="AU396" s="172" t="s">
        <v>171</v>
      </c>
      <c r="AV396" s="654"/>
      <c r="AW396" s="653"/>
      <c r="AX396" s="654"/>
      <c r="AY396" s="655"/>
      <c r="AZ396" s="656"/>
      <c r="BA396" s="657"/>
      <c r="BB396" s="657"/>
      <c r="BC396" s="657"/>
      <c r="BD396" s="658"/>
      <c r="BE396" s="171"/>
      <c r="BF396" s="659"/>
      <c r="BG396" s="660"/>
      <c r="BH396" s="661"/>
      <c r="BI396" s="660"/>
      <c r="BJ396" s="661"/>
      <c r="BK396" s="662"/>
      <c r="BL396" s="649"/>
      <c r="BM396" s="650"/>
      <c r="BN396" s="650"/>
      <c r="BO396" s="651"/>
      <c r="BP396" s="652"/>
      <c r="BQ396" s="653"/>
      <c r="BR396" s="654"/>
      <c r="BS396" s="653"/>
      <c r="BT396" s="172" t="s">
        <v>171</v>
      </c>
      <c r="BU396" s="654"/>
      <c r="BV396" s="653"/>
      <c r="BW396" s="654"/>
      <c r="BX396" s="655"/>
      <c r="BY396" s="40"/>
      <c r="BZ396" s="42" t="str">
        <f t="shared" si="59"/>
        <v>-</v>
      </c>
      <c r="CA396" s="42" t="str">
        <f t="shared" si="57"/>
        <v>-</v>
      </c>
      <c r="CB396" s="42" t="str">
        <f t="shared" si="58"/>
        <v>-</v>
      </c>
    </row>
    <row r="397" spans="1:80" s="43" customFormat="1" ht="24" customHeight="1" thickBot="1">
      <c r="A397" s="176"/>
      <c r="B397" s="656"/>
      <c r="C397" s="657"/>
      <c r="D397" s="657"/>
      <c r="E397" s="657"/>
      <c r="F397" s="658"/>
      <c r="G397" s="171"/>
      <c r="H397" s="659"/>
      <c r="I397" s="660"/>
      <c r="J397" s="661"/>
      <c r="K397" s="660"/>
      <c r="L397" s="661"/>
      <c r="M397" s="662"/>
      <c r="N397" s="649"/>
      <c r="O397" s="650"/>
      <c r="P397" s="650"/>
      <c r="Q397" s="651"/>
      <c r="R397" s="652"/>
      <c r="S397" s="653"/>
      <c r="T397" s="654"/>
      <c r="U397" s="653"/>
      <c r="V397" s="226" t="s">
        <v>171</v>
      </c>
      <c r="W397" s="654"/>
      <c r="X397" s="653"/>
      <c r="Y397" s="654"/>
      <c r="Z397" s="655"/>
      <c r="AA397" s="656"/>
      <c r="AB397" s="657"/>
      <c r="AC397" s="657"/>
      <c r="AD397" s="657"/>
      <c r="AE397" s="658"/>
      <c r="AF397" s="171"/>
      <c r="AG397" s="659"/>
      <c r="AH397" s="660"/>
      <c r="AI397" s="661"/>
      <c r="AJ397" s="660"/>
      <c r="AK397" s="661"/>
      <c r="AL397" s="662"/>
      <c r="AM397" s="649"/>
      <c r="AN397" s="650"/>
      <c r="AO397" s="650"/>
      <c r="AP397" s="651"/>
      <c r="AQ397" s="652"/>
      <c r="AR397" s="653"/>
      <c r="AS397" s="654"/>
      <c r="AT397" s="653"/>
      <c r="AU397" s="172" t="s">
        <v>171</v>
      </c>
      <c r="AV397" s="654"/>
      <c r="AW397" s="653"/>
      <c r="AX397" s="654"/>
      <c r="AY397" s="655"/>
      <c r="AZ397" s="656"/>
      <c r="BA397" s="657"/>
      <c r="BB397" s="657"/>
      <c r="BC397" s="657"/>
      <c r="BD397" s="658"/>
      <c r="BE397" s="171"/>
      <c r="BF397" s="659"/>
      <c r="BG397" s="660"/>
      <c r="BH397" s="661"/>
      <c r="BI397" s="660"/>
      <c r="BJ397" s="661"/>
      <c r="BK397" s="662"/>
      <c r="BL397" s="649"/>
      <c r="BM397" s="650"/>
      <c r="BN397" s="650"/>
      <c r="BO397" s="651"/>
      <c r="BP397" s="652"/>
      <c r="BQ397" s="653"/>
      <c r="BR397" s="654"/>
      <c r="BS397" s="653"/>
      <c r="BT397" s="172" t="s">
        <v>171</v>
      </c>
      <c r="BU397" s="654"/>
      <c r="BV397" s="653"/>
      <c r="BW397" s="654"/>
      <c r="BX397" s="655"/>
      <c r="BY397" s="40"/>
      <c r="BZ397" s="42" t="str">
        <f t="shared" si="59"/>
        <v>-</v>
      </c>
      <c r="CA397" s="42" t="str">
        <f t="shared" si="57"/>
        <v>-</v>
      </c>
      <c r="CB397" s="42" t="str">
        <f t="shared" si="58"/>
        <v>-</v>
      </c>
    </row>
    <row r="398" spans="1:80" s="43" customFormat="1" ht="24" customHeight="1" thickBot="1">
      <c r="A398" s="176"/>
      <c r="B398" s="672"/>
      <c r="C398" s="673"/>
      <c r="D398" s="673"/>
      <c r="E398" s="673"/>
      <c r="F398" s="674"/>
      <c r="G398" s="173"/>
      <c r="H398" s="675"/>
      <c r="I398" s="676"/>
      <c r="J398" s="677"/>
      <c r="K398" s="676"/>
      <c r="L398" s="677"/>
      <c r="M398" s="678"/>
      <c r="N398" s="679"/>
      <c r="O398" s="680"/>
      <c r="P398" s="680"/>
      <c r="Q398" s="681"/>
      <c r="R398" s="682"/>
      <c r="S398" s="683"/>
      <c r="T398" s="670"/>
      <c r="U398" s="683"/>
      <c r="V398" s="222" t="s">
        <v>171</v>
      </c>
      <c r="W398" s="670"/>
      <c r="X398" s="683"/>
      <c r="Y398" s="670"/>
      <c r="Z398" s="671"/>
      <c r="AA398" s="672"/>
      <c r="AB398" s="673"/>
      <c r="AC398" s="673"/>
      <c r="AD398" s="673"/>
      <c r="AE398" s="674"/>
      <c r="AF398" s="173"/>
      <c r="AG398" s="675"/>
      <c r="AH398" s="676"/>
      <c r="AI398" s="677"/>
      <c r="AJ398" s="676"/>
      <c r="AK398" s="677"/>
      <c r="AL398" s="678"/>
      <c r="AM398" s="679"/>
      <c r="AN398" s="680"/>
      <c r="AO398" s="680"/>
      <c r="AP398" s="681"/>
      <c r="AQ398" s="682"/>
      <c r="AR398" s="683"/>
      <c r="AS398" s="670"/>
      <c r="AT398" s="683"/>
      <c r="AU398" s="170" t="s">
        <v>171</v>
      </c>
      <c r="AV398" s="670"/>
      <c r="AW398" s="683"/>
      <c r="AX398" s="670"/>
      <c r="AY398" s="671"/>
      <c r="AZ398" s="672"/>
      <c r="BA398" s="673"/>
      <c r="BB398" s="673"/>
      <c r="BC398" s="673"/>
      <c r="BD398" s="674"/>
      <c r="BE398" s="173"/>
      <c r="BF398" s="675"/>
      <c r="BG398" s="676"/>
      <c r="BH398" s="677"/>
      <c r="BI398" s="676"/>
      <c r="BJ398" s="677"/>
      <c r="BK398" s="678"/>
      <c r="BL398" s="679"/>
      <c r="BM398" s="680"/>
      <c r="BN398" s="680"/>
      <c r="BO398" s="681"/>
      <c r="BP398" s="682"/>
      <c r="BQ398" s="683"/>
      <c r="BR398" s="670"/>
      <c r="BS398" s="683"/>
      <c r="BT398" s="170" t="s">
        <v>171</v>
      </c>
      <c r="BU398" s="670"/>
      <c r="BV398" s="683"/>
      <c r="BW398" s="670"/>
      <c r="BX398" s="671"/>
      <c r="BY398" s="40"/>
      <c r="BZ398" s="42" t="str">
        <f t="shared" si="59"/>
        <v>-</v>
      </c>
      <c r="CA398" s="42" t="str">
        <f t="shared" si="57"/>
        <v>-</v>
      </c>
      <c r="CB398" s="42" t="str">
        <f t="shared" si="58"/>
        <v>-</v>
      </c>
    </row>
    <row r="399" spans="1:80" s="43" customFormat="1" ht="24" customHeight="1" thickBot="1">
      <c r="A399" s="176"/>
      <c r="B399" s="656"/>
      <c r="C399" s="657"/>
      <c r="D399" s="657"/>
      <c r="E399" s="657"/>
      <c r="F399" s="658"/>
      <c r="G399" s="171"/>
      <c r="H399" s="659"/>
      <c r="I399" s="660"/>
      <c r="J399" s="661"/>
      <c r="K399" s="660"/>
      <c r="L399" s="661"/>
      <c r="M399" s="662"/>
      <c r="N399" s="649"/>
      <c r="O399" s="650"/>
      <c r="P399" s="650"/>
      <c r="Q399" s="651"/>
      <c r="R399" s="652"/>
      <c r="S399" s="653"/>
      <c r="T399" s="654"/>
      <c r="U399" s="653"/>
      <c r="V399" s="226" t="s">
        <v>171</v>
      </c>
      <c r="W399" s="654"/>
      <c r="X399" s="653"/>
      <c r="Y399" s="654"/>
      <c r="Z399" s="655"/>
      <c r="AA399" s="656"/>
      <c r="AB399" s="657"/>
      <c r="AC399" s="657"/>
      <c r="AD399" s="657"/>
      <c r="AE399" s="658"/>
      <c r="AF399" s="171"/>
      <c r="AG399" s="659"/>
      <c r="AH399" s="660"/>
      <c r="AI399" s="661"/>
      <c r="AJ399" s="660"/>
      <c r="AK399" s="661"/>
      <c r="AL399" s="662"/>
      <c r="AM399" s="649"/>
      <c r="AN399" s="650"/>
      <c r="AO399" s="650"/>
      <c r="AP399" s="651"/>
      <c r="AQ399" s="652"/>
      <c r="AR399" s="653"/>
      <c r="AS399" s="654"/>
      <c r="AT399" s="653"/>
      <c r="AU399" s="172" t="s">
        <v>171</v>
      </c>
      <c r="AV399" s="654"/>
      <c r="AW399" s="653"/>
      <c r="AX399" s="654"/>
      <c r="AY399" s="655"/>
      <c r="AZ399" s="656"/>
      <c r="BA399" s="657"/>
      <c r="BB399" s="657"/>
      <c r="BC399" s="657"/>
      <c r="BD399" s="658"/>
      <c r="BE399" s="171"/>
      <c r="BF399" s="659"/>
      <c r="BG399" s="660"/>
      <c r="BH399" s="661"/>
      <c r="BI399" s="660"/>
      <c r="BJ399" s="661"/>
      <c r="BK399" s="662"/>
      <c r="BL399" s="649"/>
      <c r="BM399" s="650"/>
      <c r="BN399" s="650"/>
      <c r="BO399" s="651"/>
      <c r="BP399" s="652"/>
      <c r="BQ399" s="653"/>
      <c r="BR399" s="654"/>
      <c r="BS399" s="653"/>
      <c r="BT399" s="172" t="s">
        <v>171</v>
      </c>
      <c r="BU399" s="654"/>
      <c r="BV399" s="653"/>
      <c r="BW399" s="654"/>
      <c r="BX399" s="655"/>
      <c r="BY399" s="40"/>
      <c r="BZ399" s="42" t="str">
        <f t="shared" si="59"/>
        <v>-</v>
      </c>
      <c r="CA399" s="42" t="str">
        <f t="shared" si="57"/>
        <v>-</v>
      </c>
      <c r="CB399" s="42" t="str">
        <f t="shared" si="58"/>
        <v>-</v>
      </c>
    </row>
    <row r="400" spans="1:80" s="43" customFormat="1" ht="24" customHeight="1" thickBot="1">
      <c r="A400" s="176"/>
      <c r="B400" s="656"/>
      <c r="C400" s="657"/>
      <c r="D400" s="657"/>
      <c r="E400" s="657"/>
      <c r="F400" s="658"/>
      <c r="G400" s="171"/>
      <c r="H400" s="659"/>
      <c r="I400" s="660"/>
      <c r="J400" s="661"/>
      <c r="K400" s="660"/>
      <c r="L400" s="661"/>
      <c r="M400" s="662"/>
      <c r="N400" s="649"/>
      <c r="O400" s="650"/>
      <c r="P400" s="650"/>
      <c r="Q400" s="651"/>
      <c r="R400" s="652"/>
      <c r="S400" s="653"/>
      <c r="T400" s="654"/>
      <c r="U400" s="653"/>
      <c r="V400" s="226" t="s">
        <v>171</v>
      </c>
      <c r="W400" s="654"/>
      <c r="X400" s="653"/>
      <c r="Y400" s="654"/>
      <c r="Z400" s="655"/>
      <c r="AA400" s="656"/>
      <c r="AB400" s="657"/>
      <c r="AC400" s="657"/>
      <c r="AD400" s="657"/>
      <c r="AE400" s="658"/>
      <c r="AF400" s="171"/>
      <c r="AG400" s="659"/>
      <c r="AH400" s="660"/>
      <c r="AI400" s="661"/>
      <c r="AJ400" s="660"/>
      <c r="AK400" s="661"/>
      <c r="AL400" s="662"/>
      <c r="AM400" s="649"/>
      <c r="AN400" s="650"/>
      <c r="AO400" s="650"/>
      <c r="AP400" s="651"/>
      <c r="AQ400" s="652"/>
      <c r="AR400" s="653"/>
      <c r="AS400" s="654"/>
      <c r="AT400" s="653"/>
      <c r="AU400" s="172" t="s">
        <v>171</v>
      </c>
      <c r="AV400" s="654"/>
      <c r="AW400" s="653"/>
      <c r="AX400" s="654"/>
      <c r="AY400" s="655"/>
      <c r="AZ400" s="656"/>
      <c r="BA400" s="657"/>
      <c r="BB400" s="657"/>
      <c r="BC400" s="657"/>
      <c r="BD400" s="658"/>
      <c r="BE400" s="171"/>
      <c r="BF400" s="659"/>
      <c r="BG400" s="660"/>
      <c r="BH400" s="661"/>
      <c r="BI400" s="660"/>
      <c r="BJ400" s="661"/>
      <c r="BK400" s="662"/>
      <c r="BL400" s="649"/>
      <c r="BM400" s="650"/>
      <c r="BN400" s="650"/>
      <c r="BO400" s="651"/>
      <c r="BP400" s="652"/>
      <c r="BQ400" s="653"/>
      <c r="BR400" s="654"/>
      <c r="BS400" s="653"/>
      <c r="BT400" s="172" t="s">
        <v>171</v>
      </c>
      <c r="BU400" s="654"/>
      <c r="BV400" s="653"/>
      <c r="BW400" s="654"/>
      <c r="BX400" s="655"/>
      <c r="BY400" s="40"/>
      <c r="BZ400" s="42" t="str">
        <f t="shared" si="59"/>
        <v>-</v>
      </c>
      <c r="CA400" s="42" t="str">
        <f t="shared" si="57"/>
        <v>-</v>
      </c>
      <c r="CB400" s="42" t="str">
        <f t="shared" si="58"/>
        <v>-</v>
      </c>
    </row>
    <row r="401" spans="1:80" s="43" customFormat="1" ht="24" customHeight="1" thickBot="1">
      <c r="A401" s="176"/>
      <c r="B401" s="663"/>
      <c r="C401" s="664"/>
      <c r="D401" s="664"/>
      <c r="E401" s="664"/>
      <c r="F401" s="665"/>
      <c r="G401" s="174"/>
      <c r="H401" s="666"/>
      <c r="I401" s="667"/>
      <c r="J401" s="668"/>
      <c r="K401" s="667"/>
      <c r="L401" s="668"/>
      <c r="M401" s="669"/>
      <c r="N401" s="710"/>
      <c r="O401" s="711"/>
      <c r="P401" s="711"/>
      <c r="Q401" s="712"/>
      <c r="R401" s="713"/>
      <c r="S401" s="714"/>
      <c r="T401" s="715"/>
      <c r="U401" s="714"/>
      <c r="V401" s="224" t="s">
        <v>171</v>
      </c>
      <c r="W401" s="715"/>
      <c r="X401" s="714"/>
      <c r="Y401" s="715"/>
      <c r="Z401" s="716"/>
      <c r="AA401" s="663"/>
      <c r="AB401" s="664"/>
      <c r="AC401" s="664"/>
      <c r="AD401" s="664"/>
      <c r="AE401" s="665"/>
      <c r="AF401" s="174"/>
      <c r="AG401" s="666"/>
      <c r="AH401" s="667"/>
      <c r="AI401" s="668"/>
      <c r="AJ401" s="667"/>
      <c r="AK401" s="668"/>
      <c r="AL401" s="669"/>
      <c r="AM401" s="710"/>
      <c r="AN401" s="711"/>
      <c r="AO401" s="711"/>
      <c r="AP401" s="712"/>
      <c r="AQ401" s="713"/>
      <c r="AR401" s="714"/>
      <c r="AS401" s="715"/>
      <c r="AT401" s="714"/>
      <c r="AU401" s="175" t="s">
        <v>171</v>
      </c>
      <c r="AV401" s="715"/>
      <c r="AW401" s="714"/>
      <c r="AX401" s="715"/>
      <c r="AY401" s="716"/>
      <c r="AZ401" s="663"/>
      <c r="BA401" s="664"/>
      <c r="BB401" s="664"/>
      <c r="BC401" s="664"/>
      <c r="BD401" s="665"/>
      <c r="BE401" s="174"/>
      <c r="BF401" s="666"/>
      <c r="BG401" s="667"/>
      <c r="BH401" s="668"/>
      <c r="BI401" s="667"/>
      <c r="BJ401" s="668"/>
      <c r="BK401" s="669"/>
      <c r="BL401" s="710"/>
      <c r="BM401" s="711"/>
      <c r="BN401" s="711"/>
      <c r="BO401" s="712"/>
      <c r="BP401" s="713"/>
      <c r="BQ401" s="714"/>
      <c r="BR401" s="715"/>
      <c r="BS401" s="714"/>
      <c r="BT401" s="175" t="s">
        <v>171</v>
      </c>
      <c r="BU401" s="715"/>
      <c r="BV401" s="714"/>
      <c r="BW401" s="715"/>
      <c r="BX401" s="716"/>
      <c r="BY401" s="40"/>
      <c r="BZ401" s="42" t="str">
        <f t="shared" si="59"/>
        <v>-</v>
      </c>
      <c r="CA401" s="42" t="str">
        <f t="shared" si="57"/>
        <v>-</v>
      </c>
      <c r="CB401" s="42" t="str">
        <f t="shared" si="58"/>
        <v>-</v>
      </c>
    </row>
    <row r="402" spans="1:80" ht="24" customHeight="1">
      <c r="B402" s="684">
        <v>21</v>
      </c>
      <c r="C402" s="685"/>
      <c r="D402" s="687" t="s">
        <v>136</v>
      </c>
      <c r="E402" s="688"/>
      <c r="F402" s="688"/>
      <c r="G402" s="688"/>
      <c r="H402" s="688"/>
      <c r="I402" s="688"/>
      <c r="J402" s="689"/>
      <c r="K402" s="725"/>
      <c r="L402" s="726"/>
      <c r="M402" s="726"/>
      <c r="N402" s="726"/>
      <c r="O402" s="726"/>
      <c r="P402" s="726"/>
      <c r="Q402" s="726"/>
      <c r="R402" s="726"/>
      <c r="S402" s="726"/>
      <c r="T402" s="726"/>
      <c r="U402" s="726"/>
      <c r="V402" s="726"/>
      <c r="W402" s="726"/>
      <c r="X402" s="726"/>
      <c r="Y402" s="726"/>
      <c r="Z402" s="727"/>
      <c r="AA402" s="162"/>
      <c r="AB402" s="162"/>
      <c r="AC402" s="162"/>
      <c r="AD402" s="162"/>
      <c r="AE402" s="162"/>
      <c r="AF402" s="162"/>
      <c r="AG402" s="162"/>
      <c r="AH402" s="162"/>
      <c r="AI402" s="162"/>
      <c r="AJ402" s="162"/>
      <c r="AK402" s="162"/>
      <c r="AL402" s="162"/>
      <c r="AM402" s="162"/>
      <c r="AN402" s="162"/>
      <c r="AO402" s="162"/>
      <c r="AP402" s="162"/>
      <c r="AQ402" s="162"/>
      <c r="AR402" s="162"/>
      <c r="AS402" s="162"/>
      <c r="AT402" s="162"/>
      <c r="AU402" s="162"/>
      <c r="AV402" s="162"/>
      <c r="AW402" s="162"/>
      <c r="AX402" s="162"/>
      <c r="AY402" s="162"/>
      <c r="AZ402" s="162"/>
      <c r="BA402" s="162"/>
      <c r="BB402" s="162"/>
      <c r="BC402" s="162"/>
      <c r="BD402" s="162"/>
      <c r="BE402" s="162"/>
      <c r="BF402" s="162"/>
      <c r="BG402" s="162"/>
      <c r="BH402" s="162"/>
      <c r="BI402" s="162"/>
      <c r="BJ402" s="162"/>
      <c r="BK402" s="162"/>
      <c r="BL402" s="162"/>
      <c r="BM402" s="162"/>
      <c r="BN402" s="162"/>
      <c r="BO402" s="162"/>
      <c r="BP402" s="162"/>
      <c r="BQ402" s="162"/>
      <c r="BR402" s="162"/>
      <c r="BS402" s="162"/>
      <c r="BT402" s="162"/>
      <c r="BU402" s="162"/>
      <c r="BV402" s="162"/>
      <c r="BW402" s="162"/>
      <c r="BX402" s="162"/>
      <c r="BY402" s="34"/>
      <c r="BZ402" s="35"/>
      <c r="CA402" s="32"/>
      <c r="CB402" s="32"/>
    </row>
    <row r="403" spans="1:80" ht="24" customHeight="1">
      <c r="B403" s="686"/>
      <c r="C403" s="685"/>
      <c r="D403" s="728" t="s">
        <v>137</v>
      </c>
      <c r="E403" s="729"/>
      <c r="F403" s="729"/>
      <c r="G403" s="729"/>
      <c r="H403" s="729"/>
      <c r="I403" s="729"/>
      <c r="J403" s="730"/>
      <c r="K403" s="731"/>
      <c r="L403" s="732"/>
      <c r="M403" s="732"/>
      <c r="N403" s="732"/>
      <c r="O403" s="732"/>
      <c r="P403" s="732"/>
      <c r="Q403" s="732"/>
      <c r="R403" s="732"/>
      <c r="S403" s="732"/>
      <c r="T403" s="732"/>
      <c r="U403" s="732"/>
      <c r="V403" s="732"/>
      <c r="W403" s="732"/>
      <c r="X403" s="732"/>
      <c r="Y403" s="732"/>
      <c r="Z403" s="733"/>
      <c r="AA403" s="162"/>
      <c r="AB403" s="162"/>
      <c r="AC403" s="162"/>
      <c r="AD403" s="162"/>
      <c r="AE403" s="162"/>
      <c r="AF403" s="162"/>
      <c r="AG403" s="162"/>
      <c r="AH403" s="162"/>
      <c r="AI403" s="162"/>
      <c r="AJ403" s="162"/>
      <c r="AK403" s="162"/>
      <c r="AL403" s="162"/>
      <c r="AM403" s="162"/>
      <c r="AN403" s="162"/>
      <c r="AO403" s="162"/>
      <c r="AP403" s="162"/>
      <c r="AQ403" s="162"/>
      <c r="AR403" s="162"/>
      <c r="AS403" s="162"/>
      <c r="AT403" s="162"/>
      <c r="AU403" s="162"/>
      <c r="AV403" s="162"/>
      <c r="AW403" s="162"/>
      <c r="AX403" s="162"/>
      <c r="AY403" s="162"/>
      <c r="AZ403" s="162"/>
      <c r="BA403" s="162"/>
      <c r="BB403" s="162"/>
      <c r="BC403" s="162"/>
      <c r="BD403" s="162"/>
      <c r="BE403" s="162"/>
      <c r="BF403" s="162"/>
      <c r="BG403" s="162"/>
      <c r="BH403" s="162"/>
      <c r="BI403" s="162"/>
      <c r="BJ403" s="162"/>
      <c r="BK403" s="162"/>
      <c r="BL403" s="162"/>
      <c r="BM403" s="162"/>
      <c r="BN403" s="162"/>
      <c r="BO403" s="162"/>
      <c r="BP403" s="162"/>
      <c r="BQ403" s="162"/>
      <c r="BR403" s="162"/>
      <c r="BS403" s="162"/>
      <c r="BT403" s="162"/>
      <c r="BU403" s="162"/>
      <c r="BV403" s="162"/>
      <c r="BW403" s="162"/>
      <c r="BX403" s="162"/>
      <c r="BY403" s="34"/>
      <c r="CA403" s="37"/>
      <c r="CB403" s="32"/>
    </row>
    <row r="404" spans="1:80" ht="24" customHeight="1">
      <c r="B404" s="686"/>
      <c r="C404" s="685"/>
      <c r="D404" s="728" t="s">
        <v>138</v>
      </c>
      <c r="E404" s="729"/>
      <c r="F404" s="729"/>
      <c r="G404" s="729"/>
      <c r="H404" s="729"/>
      <c r="I404" s="729"/>
      <c r="J404" s="730"/>
      <c r="K404" s="734"/>
      <c r="L404" s="735"/>
      <c r="M404" s="735"/>
      <c r="N404" s="735"/>
      <c r="O404" s="735"/>
      <c r="P404" s="735"/>
      <c r="Q404" s="735"/>
      <c r="R404" s="735"/>
      <c r="S404" s="735"/>
      <c r="T404" s="735"/>
      <c r="U404" s="735"/>
      <c r="V404" s="735"/>
      <c r="W404" s="735"/>
      <c r="X404" s="735"/>
      <c r="Y404" s="735"/>
      <c r="Z404" s="736"/>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c r="AV404" s="164"/>
      <c r="AW404" s="164"/>
      <c r="AX404" s="164"/>
      <c r="AY404" s="164"/>
      <c r="AZ404" s="164"/>
      <c r="BA404" s="164"/>
      <c r="BB404" s="164"/>
      <c r="BC404" s="164"/>
      <c r="BD404" s="164"/>
      <c r="BE404" s="164"/>
      <c r="BF404" s="164"/>
      <c r="BG404" s="164"/>
      <c r="BH404" s="164"/>
      <c r="BI404" s="164"/>
      <c r="BJ404" s="164"/>
      <c r="BK404" s="164"/>
      <c r="BL404" s="164"/>
      <c r="BM404" s="164"/>
      <c r="BN404" s="164"/>
      <c r="BO404" s="164"/>
      <c r="BP404" s="164"/>
      <c r="BQ404" s="164"/>
      <c r="BR404" s="164"/>
      <c r="BS404" s="164"/>
      <c r="BT404" s="164"/>
      <c r="BU404" s="164"/>
      <c r="BV404" s="164"/>
      <c r="BW404" s="164"/>
      <c r="BX404" s="164"/>
      <c r="BY404" s="34"/>
      <c r="BZ404" s="37"/>
      <c r="CA404" s="37"/>
      <c r="CB404" s="32"/>
    </row>
    <row r="405" spans="1:80" ht="24" customHeight="1">
      <c r="B405" s="686"/>
      <c r="C405" s="685"/>
      <c r="D405" s="728" t="s">
        <v>143</v>
      </c>
      <c r="E405" s="729"/>
      <c r="F405" s="729"/>
      <c r="G405" s="729"/>
      <c r="H405" s="729"/>
      <c r="I405" s="729"/>
      <c r="J405" s="730"/>
      <c r="K405" s="737">
        <f>$K$7</f>
        <v>5000</v>
      </c>
      <c r="L405" s="738"/>
      <c r="M405" s="738"/>
      <c r="N405" s="738"/>
      <c r="O405" s="738"/>
      <c r="P405" s="738"/>
      <c r="Q405" s="738"/>
      <c r="R405" s="738"/>
      <c r="S405" s="738"/>
      <c r="T405" s="738"/>
      <c r="U405" s="738"/>
      <c r="V405" s="738"/>
      <c r="W405" s="738"/>
      <c r="X405" s="738"/>
      <c r="Y405" s="738"/>
      <c r="Z405" s="739"/>
      <c r="AA405" s="165"/>
      <c r="AB405" s="165"/>
      <c r="AC405" s="165"/>
      <c r="AD405" s="165"/>
      <c r="AE405" s="165"/>
      <c r="AF405" s="165"/>
      <c r="AG405" s="165"/>
      <c r="AH405" s="165"/>
      <c r="AI405" s="165"/>
      <c r="AJ405" s="165"/>
      <c r="AK405" s="165"/>
      <c r="AL405" s="165"/>
      <c r="AM405" s="165"/>
      <c r="AN405" s="165"/>
      <c r="AO405" s="165"/>
      <c r="AP405" s="165"/>
      <c r="AQ405" s="165"/>
      <c r="AR405" s="165"/>
      <c r="AS405" s="165"/>
      <c r="AT405" s="165"/>
      <c r="AU405" s="165"/>
      <c r="AV405" s="165"/>
      <c r="AW405" s="165"/>
      <c r="AX405" s="165"/>
      <c r="AY405" s="165"/>
      <c r="AZ405" s="165"/>
      <c r="BA405" s="165"/>
      <c r="BB405" s="165"/>
      <c r="BC405" s="165"/>
      <c r="BD405" s="165"/>
      <c r="BE405" s="165"/>
      <c r="BF405" s="165"/>
      <c r="BG405" s="165"/>
      <c r="BH405" s="165"/>
      <c r="BI405" s="165"/>
      <c r="BJ405" s="165"/>
      <c r="BK405" s="165"/>
      <c r="BL405" s="165"/>
      <c r="BM405" s="165"/>
      <c r="BN405" s="165"/>
      <c r="BO405" s="165"/>
      <c r="BP405" s="165"/>
      <c r="BQ405" s="165"/>
      <c r="BR405" s="165"/>
      <c r="BS405" s="165"/>
      <c r="BT405" s="165"/>
      <c r="BU405" s="165"/>
      <c r="BV405" s="165"/>
      <c r="BW405" s="165"/>
      <c r="BX405" s="165"/>
      <c r="BY405" s="34"/>
      <c r="BZ405" s="37"/>
      <c r="CA405" s="37"/>
      <c r="CB405" s="32"/>
    </row>
    <row r="406" spans="1:80" ht="24" customHeight="1">
      <c r="B406" s="686"/>
      <c r="C406" s="685"/>
      <c r="D406" s="728" t="s">
        <v>139</v>
      </c>
      <c r="E406" s="729"/>
      <c r="F406" s="729"/>
      <c r="G406" s="729"/>
      <c r="H406" s="729"/>
      <c r="I406" s="729"/>
      <c r="J406" s="730"/>
      <c r="K406" s="740"/>
      <c r="L406" s="741"/>
      <c r="M406" s="741"/>
      <c r="N406" s="741"/>
      <c r="O406" s="741"/>
      <c r="P406" s="741"/>
      <c r="Q406" s="741"/>
      <c r="R406" s="741"/>
      <c r="S406" s="741"/>
      <c r="T406" s="741"/>
      <c r="U406" s="741"/>
      <c r="V406" s="741"/>
      <c r="W406" s="741"/>
      <c r="X406" s="741"/>
      <c r="Y406" s="741"/>
      <c r="Z406" s="742"/>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c r="AV406" s="164"/>
      <c r="AW406" s="164"/>
      <c r="AX406" s="164"/>
      <c r="AY406" s="164"/>
      <c r="AZ406" s="164"/>
      <c r="BA406" s="164"/>
      <c r="BB406" s="164"/>
      <c r="BC406" s="164"/>
      <c r="BD406" s="164"/>
      <c r="BE406" s="164"/>
      <c r="BF406" s="164"/>
      <c r="BG406" s="164"/>
      <c r="BH406" s="164"/>
      <c r="BI406" s="164"/>
      <c r="BJ406" s="164"/>
      <c r="BK406" s="164"/>
      <c r="BL406" s="164"/>
      <c r="BM406" s="164"/>
      <c r="BN406" s="164"/>
      <c r="BO406" s="164"/>
      <c r="BP406" s="164"/>
      <c r="BQ406" s="164"/>
      <c r="BR406" s="164"/>
      <c r="BS406" s="164"/>
      <c r="BT406" s="164"/>
      <c r="BU406" s="164"/>
      <c r="BV406" s="164"/>
      <c r="BW406" s="164"/>
      <c r="BX406" s="164"/>
      <c r="BY406" s="34"/>
      <c r="BZ406" s="37"/>
      <c r="CA406" s="37"/>
      <c r="CB406" s="32"/>
    </row>
    <row r="407" spans="1:80" ht="24" customHeight="1">
      <c r="B407" s="686"/>
      <c r="C407" s="685"/>
      <c r="D407" s="728" t="s">
        <v>142</v>
      </c>
      <c r="E407" s="729"/>
      <c r="F407" s="729"/>
      <c r="G407" s="729"/>
      <c r="H407" s="729"/>
      <c r="I407" s="729"/>
      <c r="J407" s="730"/>
      <c r="K407" s="743" t="str">
        <f>IF(K406="","",IF(ROUND(K406,0)=0,"1",ROUND(K406,0)))</f>
        <v/>
      </c>
      <c r="L407" s="744"/>
      <c r="M407" s="744"/>
      <c r="N407" s="744"/>
      <c r="O407" s="744"/>
      <c r="P407" s="744"/>
      <c r="Q407" s="744"/>
      <c r="R407" s="744"/>
      <c r="S407" s="744"/>
      <c r="T407" s="744"/>
      <c r="U407" s="744"/>
      <c r="V407" s="744"/>
      <c r="W407" s="744"/>
      <c r="X407" s="744"/>
      <c r="Y407" s="744"/>
      <c r="Z407" s="745"/>
      <c r="AA407" s="166"/>
      <c r="AB407" s="166"/>
      <c r="AC407" s="166"/>
      <c r="AD407" s="166"/>
      <c r="AE407" s="166"/>
      <c r="AF407" s="166"/>
      <c r="AG407" s="166"/>
      <c r="AH407" s="166"/>
      <c r="AI407" s="166"/>
      <c r="AJ407" s="166"/>
      <c r="AK407" s="166"/>
      <c r="AL407" s="166"/>
      <c r="AM407" s="166"/>
      <c r="AN407" s="166"/>
      <c r="AO407" s="166"/>
      <c r="AP407" s="166"/>
      <c r="AQ407" s="166"/>
      <c r="AR407" s="166"/>
      <c r="AS407" s="166"/>
      <c r="AT407" s="166"/>
      <c r="AU407" s="166"/>
      <c r="AV407" s="166"/>
      <c r="AW407" s="166"/>
      <c r="AX407" s="166"/>
      <c r="AY407" s="166"/>
      <c r="AZ407" s="166"/>
      <c r="BA407" s="166"/>
      <c r="BB407" s="166"/>
      <c r="BC407" s="166"/>
      <c r="BD407" s="166"/>
      <c r="BE407" s="166"/>
      <c r="BF407" s="166"/>
      <c r="BG407" s="166"/>
      <c r="BH407" s="166"/>
      <c r="BI407" s="166"/>
      <c r="BJ407" s="166"/>
      <c r="BK407" s="166"/>
      <c r="BL407" s="166"/>
      <c r="BM407" s="166"/>
      <c r="BN407" s="166"/>
      <c r="BO407" s="166"/>
      <c r="BP407" s="166"/>
      <c r="BQ407" s="166"/>
      <c r="BR407" s="166"/>
      <c r="BS407" s="166"/>
      <c r="BT407" s="166"/>
      <c r="BU407" s="166"/>
      <c r="BV407" s="166"/>
      <c r="BW407" s="166"/>
      <c r="BX407" s="166"/>
      <c r="BY407" s="34"/>
      <c r="BZ407" s="37"/>
      <c r="CA407" s="37"/>
      <c r="CB407" s="32"/>
    </row>
    <row r="408" spans="1:80" ht="24" customHeight="1" thickBot="1">
      <c r="B408" s="686"/>
      <c r="C408" s="685"/>
      <c r="D408" s="728" t="s">
        <v>144</v>
      </c>
      <c r="E408" s="729"/>
      <c r="F408" s="729"/>
      <c r="G408" s="729"/>
      <c r="H408" s="729"/>
      <c r="I408" s="729"/>
      <c r="J408" s="730"/>
      <c r="K408" s="717">
        <f>BZ409</f>
        <v>0</v>
      </c>
      <c r="L408" s="718"/>
      <c r="M408" s="718"/>
      <c r="N408" s="718"/>
      <c r="O408" s="718"/>
      <c r="P408" s="718"/>
      <c r="Q408" s="718"/>
      <c r="R408" s="718"/>
      <c r="S408" s="718"/>
      <c r="T408" s="718"/>
      <c r="U408" s="718"/>
      <c r="V408" s="718"/>
      <c r="W408" s="718"/>
      <c r="X408" s="718"/>
      <c r="Y408" s="718"/>
      <c r="Z408" s="719"/>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7"/>
      <c r="AY408" s="167"/>
      <c r="AZ408" s="167"/>
      <c r="BA408" s="167"/>
      <c r="BB408" s="167"/>
      <c r="BC408" s="167"/>
      <c r="BD408" s="167"/>
      <c r="BE408" s="167"/>
      <c r="BF408" s="167"/>
      <c r="BG408" s="167"/>
      <c r="BH408" s="167"/>
      <c r="BI408" s="167"/>
      <c r="BJ408" s="167"/>
      <c r="BK408" s="167"/>
      <c r="BL408" s="167"/>
      <c r="BM408" s="167"/>
      <c r="BN408" s="167"/>
      <c r="BO408" s="167"/>
      <c r="BP408" s="167"/>
      <c r="BQ408" s="167"/>
      <c r="BR408" s="167"/>
      <c r="BS408" s="167"/>
      <c r="BT408" s="167"/>
      <c r="BU408" s="167"/>
      <c r="BV408" s="167"/>
      <c r="BW408" s="167"/>
      <c r="BX408" s="167"/>
      <c r="BY408" s="34"/>
      <c r="BZ408" s="37"/>
      <c r="CA408" s="37"/>
      <c r="CB408" s="32"/>
    </row>
    <row r="409" spans="1:80" ht="24" customHeight="1" thickBot="1">
      <c r="B409" s="690" t="s">
        <v>165</v>
      </c>
      <c r="C409" s="691"/>
      <c r="D409" s="691"/>
      <c r="E409" s="691"/>
      <c r="F409" s="692"/>
      <c r="G409" s="168" t="s">
        <v>313</v>
      </c>
      <c r="H409" s="720" t="s">
        <v>166</v>
      </c>
      <c r="I409" s="721"/>
      <c r="J409" s="721"/>
      <c r="K409" s="721"/>
      <c r="L409" s="721"/>
      <c r="M409" s="721"/>
      <c r="N409" s="693" t="s">
        <v>167</v>
      </c>
      <c r="O409" s="694"/>
      <c r="P409" s="694"/>
      <c r="Q409" s="695"/>
      <c r="R409" s="722" t="s">
        <v>168</v>
      </c>
      <c r="S409" s="723"/>
      <c r="T409" s="723"/>
      <c r="U409" s="723"/>
      <c r="V409" s="723"/>
      <c r="W409" s="723"/>
      <c r="X409" s="723"/>
      <c r="Y409" s="723"/>
      <c r="Z409" s="724"/>
      <c r="AA409" s="690" t="s">
        <v>165</v>
      </c>
      <c r="AB409" s="691"/>
      <c r="AC409" s="691"/>
      <c r="AD409" s="691"/>
      <c r="AE409" s="692"/>
      <c r="AF409" s="168" t="s">
        <v>313</v>
      </c>
      <c r="AG409" s="720" t="s">
        <v>166</v>
      </c>
      <c r="AH409" s="721"/>
      <c r="AI409" s="721"/>
      <c r="AJ409" s="721"/>
      <c r="AK409" s="721"/>
      <c r="AL409" s="721"/>
      <c r="AM409" s="693" t="s">
        <v>167</v>
      </c>
      <c r="AN409" s="694"/>
      <c r="AO409" s="694"/>
      <c r="AP409" s="695"/>
      <c r="AQ409" s="722" t="s">
        <v>168</v>
      </c>
      <c r="AR409" s="723"/>
      <c r="AS409" s="723"/>
      <c r="AT409" s="723"/>
      <c r="AU409" s="723"/>
      <c r="AV409" s="723"/>
      <c r="AW409" s="723"/>
      <c r="AX409" s="723"/>
      <c r="AY409" s="724"/>
      <c r="AZ409" s="690" t="s">
        <v>165</v>
      </c>
      <c r="BA409" s="691"/>
      <c r="BB409" s="691"/>
      <c r="BC409" s="691"/>
      <c r="BD409" s="692"/>
      <c r="BE409" s="168" t="s">
        <v>313</v>
      </c>
      <c r="BF409" s="720" t="s">
        <v>166</v>
      </c>
      <c r="BG409" s="721"/>
      <c r="BH409" s="721"/>
      <c r="BI409" s="721"/>
      <c r="BJ409" s="721"/>
      <c r="BK409" s="721"/>
      <c r="BL409" s="693" t="s">
        <v>167</v>
      </c>
      <c r="BM409" s="694"/>
      <c r="BN409" s="694"/>
      <c r="BO409" s="695"/>
      <c r="BP409" s="722" t="s">
        <v>168</v>
      </c>
      <c r="BQ409" s="723"/>
      <c r="BR409" s="723"/>
      <c r="BS409" s="723"/>
      <c r="BT409" s="723"/>
      <c r="BU409" s="723"/>
      <c r="BV409" s="723"/>
      <c r="BW409" s="723"/>
      <c r="BX409" s="724"/>
      <c r="BY409" s="34"/>
      <c r="BZ409" s="32">
        <f>COUNTIF(BZ410:CB420,"〇")</f>
        <v>0</v>
      </c>
      <c r="CA409" s="32"/>
      <c r="CB409" s="32"/>
    </row>
    <row r="410" spans="1:80" ht="24" customHeight="1" thickTop="1" thickBot="1">
      <c r="B410" s="696" t="s">
        <v>169</v>
      </c>
      <c r="C410" s="697"/>
      <c r="D410" s="697"/>
      <c r="E410" s="697"/>
      <c r="F410" s="698"/>
      <c r="G410" s="169" t="s">
        <v>314</v>
      </c>
      <c r="H410" s="699">
        <v>5</v>
      </c>
      <c r="I410" s="700"/>
      <c r="J410" s="701">
        <v>0</v>
      </c>
      <c r="K410" s="700"/>
      <c r="L410" s="701">
        <v>0</v>
      </c>
      <c r="M410" s="702"/>
      <c r="N410" s="703" t="s">
        <v>170</v>
      </c>
      <c r="O410" s="704"/>
      <c r="P410" s="704"/>
      <c r="Q410" s="705"/>
      <c r="R410" s="706"/>
      <c r="S410" s="707"/>
      <c r="T410" s="708">
        <v>1</v>
      </c>
      <c r="U410" s="707"/>
      <c r="V410" s="222" t="s">
        <v>171</v>
      </c>
      <c r="W410" s="708">
        <v>2</v>
      </c>
      <c r="X410" s="707"/>
      <c r="Y410" s="708">
        <v>3</v>
      </c>
      <c r="Z410" s="709"/>
      <c r="AA410" s="656"/>
      <c r="AB410" s="657"/>
      <c r="AC410" s="657"/>
      <c r="AD410" s="657"/>
      <c r="AE410" s="658"/>
      <c r="AF410" s="171"/>
      <c r="AG410" s="659"/>
      <c r="AH410" s="660"/>
      <c r="AI410" s="661"/>
      <c r="AJ410" s="660"/>
      <c r="AK410" s="661"/>
      <c r="AL410" s="662"/>
      <c r="AM410" s="649"/>
      <c r="AN410" s="650"/>
      <c r="AO410" s="650"/>
      <c r="AP410" s="651"/>
      <c r="AQ410" s="652"/>
      <c r="AR410" s="653"/>
      <c r="AS410" s="654"/>
      <c r="AT410" s="653"/>
      <c r="AU410" s="172" t="s">
        <v>171</v>
      </c>
      <c r="AV410" s="654"/>
      <c r="AW410" s="653"/>
      <c r="AX410" s="654"/>
      <c r="AY410" s="655"/>
      <c r="AZ410" s="656"/>
      <c r="BA410" s="657"/>
      <c r="BB410" s="657"/>
      <c r="BC410" s="657"/>
      <c r="BD410" s="658"/>
      <c r="BE410" s="171"/>
      <c r="BF410" s="675"/>
      <c r="BG410" s="676"/>
      <c r="BH410" s="677"/>
      <c r="BI410" s="676"/>
      <c r="BJ410" s="677"/>
      <c r="BK410" s="678"/>
      <c r="BL410" s="679"/>
      <c r="BM410" s="680"/>
      <c r="BN410" s="680"/>
      <c r="BO410" s="681"/>
      <c r="BP410" s="682"/>
      <c r="BQ410" s="683"/>
      <c r="BR410" s="670"/>
      <c r="BS410" s="683"/>
      <c r="BT410" s="170" t="s">
        <v>171</v>
      </c>
      <c r="BU410" s="670"/>
      <c r="BV410" s="683"/>
      <c r="BW410" s="670"/>
      <c r="BX410" s="671"/>
      <c r="BY410" s="34"/>
      <c r="BZ410" s="32"/>
      <c r="CA410" s="38" t="str">
        <f>IF(COUNTA(AA410,AX410,AM410)=3,"〇","-")</f>
        <v>-</v>
      </c>
      <c r="CB410" s="38" t="str">
        <f>IF(COUNTA(AZ410,BW410,BL410)=3,"〇","-")</f>
        <v>-</v>
      </c>
    </row>
    <row r="411" spans="1:80" s="43" customFormat="1" ht="24" customHeight="1" thickBot="1">
      <c r="A411" s="176"/>
      <c r="B411" s="656"/>
      <c r="C411" s="657"/>
      <c r="D411" s="657"/>
      <c r="E411" s="657"/>
      <c r="F411" s="658"/>
      <c r="G411" s="171"/>
      <c r="H411" s="659"/>
      <c r="I411" s="660"/>
      <c r="J411" s="661"/>
      <c r="K411" s="660"/>
      <c r="L411" s="661"/>
      <c r="M411" s="662"/>
      <c r="N411" s="649"/>
      <c r="O411" s="650"/>
      <c r="P411" s="650"/>
      <c r="Q411" s="651"/>
      <c r="R411" s="652"/>
      <c r="S411" s="653"/>
      <c r="T411" s="654"/>
      <c r="U411" s="653"/>
      <c r="V411" s="226" t="s">
        <v>171</v>
      </c>
      <c r="W411" s="654"/>
      <c r="X411" s="653"/>
      <c r="Y411" s="654"/>
      <c r="Z411" s="655"/>
      <c r="AA411" s="656"/>
      <c r="AB411" s="657"/>
      <c r="AC411" s="657"/>
      <c r="AD411" s="657"/>
      <c r="AE411" s="658"/>
      <c r="AF411" s="171"/>
      <c r="AG411" s="659"/>
      <c r="AH411" s="660"/>
      <c r="AI411" s="661"/>
      <c r="AJ411" s="660"/>
      <c r="AK411" s="661"/>
      <c r="AL411" s="662"/>
      <c r="AM411" s="649"/>
      <c r="AN411" s="650"/>
      <c r="AO411" s="650"/>
      <c r="AP411" s="651"/>
      <c r="AQ411" s="652"/>
      <c r="AR411" s="653"/>
      <c r="AS411" s="654"/>
      <c r="AT411" s="653"/>
      <c r="AU411" s="172" t="s">
        <v>171</v>
      </c>
      <c r="AV411" s="654"/>
      <c r="AW411" s="653"/>
      <c r="AX411" s="654"/>
      <c r="AY411" s="655"/>
      <c r="AZ411" s="656"/>
      <c r="BA411" s="657"/>
      <c r="BB411" s="657"/>
      <c r="BC411" s="657"/>
      <c r="BD411" s="658"/>
      <c r="BE411" s="171"/>
      <c r="BF411" s="659"/>
      <c r="BG411" s="660"/>
      <c r="BH411" s="661"/>
      <c r="BI411" s="660"/>
      <c r="BJ411" s="661"/>
      <c r="BK411" s="662"/>
      <c r="BL411" s="649"/>
      <c r="BM411" s="650"/>
      <c r="BN411" s="650"/>
      <c r="BO411" s="651"/>
      <c r="BP411" s="652"/>
      <c r="BQ411" s="653"/>
      <c r="BR411" s="654"/>
      <c r="BS411" s="653"/>
      <c r="BT411" s="172" t="s">
        <v>171</v>
      </c>
      <c r="BU411" s="654"/>
      <c r="BV411" s="653"/>
      <c r="BW411" s="654"/>
      <c r="BX411" s="655"/>
      <c r="BY411" s="40"/>
      <c r="BZ411" s="42" t="str">
        <f>IF(COUNTA(B411,Y411,N411)=3,"〇","-")</f>
        <v>-</v>
      </c>
      <c r="CA411" s="42" t="str">
        <f t="shared" ref="CA411:CA420" si="60">IF(COUNTA(AA411,AX411,AM411)=3,"〇","-")</f>
        <v>-</v>
      </c>
      <c r="CB411" s="42" t="str">
        <f t="shared" ref="CB411:CB420" si="61">IF(COUNTA(AZ411,BW411,BL411)=3,"〇","-")</f>
        <v>-</v>
      </c>
    </row>
    <row r="412" spans="1:80" s="43" customFormat="1" ht="24" customHeight="1" thickBot="1">
      <c r="A412" s="176"/>
      <c r="B412" s="656"/>
      <c r="C412" s="657"/>
      <c r="D412" s="657"/>
      <c r="E412" s="657"/>
      <c r="F412" s="658"/>
      <c r="G412" s="171"/>
      <c r="H412" s="659"/>
      <c r="I412" s="660"/>
      <c r="J412" s="661"/>
      <c r="K412" s="660"/>
      <c r="L412" s="661"/>
      <c r="M412" s="662"/>
      <c r="N412" s="649"/>
      <c r="O412" s="650"/>
      <c r="P412" s="650"/>
      <c r="Q412" s="651"/>
      <c r="R412" s="652"/>
      <c r="S412" s="653"/>
      <c r="T412" s="654"/>
      <c r="U412" s="653"/>
      <c r="V412" s="226" t="s">
        <v>171</v>
      </c>
      <c r="W412" s="654"/>
      <c r="X412" s="653"/>
      <c r="Y412" s="654"/>
      <c r="Z412" s="655"/>
      <c r="AA412" s="656"/>
      <c r="AB412" s="657"/>
      <c r="AC412" s="657"/>
      <c r="AD412" s="657"/>
      <c r="AE412" s="658"/>
      <c r="AF412" s="171"/>
      <c r="AG412" s="659"/>
      <c r="AH412" s="660"/>
      <c r="AI412" s="661"/>
      <c r="AJ412" s="660"/>
      <c r="AK412" s="661"/>
      <c r="AL412" s="662"/>
      <c r="AM412" s="649"/>
      <c r="AN412" s="650"/>
      <c r="AO412" s="650"/>
      <c r="AP412" s="651"/>
      <c r="AQ412" s="652"/>
      <c r="AR412" s="653"/>
      <c r="AS412" s="654"/>
      <c r="AT412" s="653"/>
      <c r="AU412" s="172" t="s">
        <v>171</v>
      </c>
      <c r="AV412" s="654"/>
      <c r="AW412" s="653"/>
      <c r="AX412" s="654"/>
      <c r="AY412" s="655"/>
      <c r="AZ412" s="656"/>
      <c r="BA412" s="657"/>
      <c r="BB412" s="657"/>
      <c r="BC412" s="657"/>
      <c r="BD412" s="658"/>
      <c r="BE412" s="171"/>
      <c r="BF412" s="659"/>
      <c r="BG412" s="660"/>
      <c r="BH412" s="661"/>
      <c r="BI412" s="660"/>
      <c r="BJ412" s="661"/>
      <c r="BK412" s="662"/>
      <c r="BL412" s="649"/>
      <c r="BM412" s="650"/>
      <c r="BN412" s="650"/>
      <c r="BO412" s="651"/>
      <c r="BP412" s="652"/>
      <c r="BQ412" s="653"/>
      <c r="BR412" s="654"/>
      <c r="BS412" s="653"/>
      <c r="BT412" s="172" t="s">
        <v>171</v>
      </c>
      <c r="BU412" s="654"/>
      <c r="BV412" s="653"/>
      <c r="BW412" s="654"/>
      <c r="BX412" s="655"/>
      <c r="BY412" s="40"/>
      <c r="BZ412" s="42" t="str">
        <f t="shared" ref="BZ412:BZ420" si="62">IF(COUNTA(B412,Y412,N412)=3,"〇","-")</f>
        <v>-</v>
      </c>
      <c r="CA412" s="42" t="str">
        <f t="shared" si="60"/>
        <v>-</v>
      </c>
      <c r="CB412" s="42" t="str">
        <f t="shared" si="61"/>
        <v>-</v>
      </c>
    </row>
    <row r="413" spans="1:80" s="43" customFormat="1" ht="24" customHeight="1" thickBot="1">
      <c r="A413" s="176"/>
      <c r="B413" s="656"/>
      <c r="C413" s="657"/>
      <c r="D413" s="657"/>
      <c r="E413" s="657"/>
      <c r="F413" s="658"/>
      <c r="G413" s="171"/>
      <c r="H413" s="659"/>
      <c r="I413" s="660"/>
      <c r="J413" s="661"/>
      <c r="K413" s="660"/>
      <c r="L413" s="661"/>
      <c r="M413" s="662"/>
      <c r="N413" s="649"/>
      <c r="O413" s="650"/>
      <c r="P413" s="650"/>
      <c r="Q413" s="651"/>
      <c r="R413" s="652"/>
      <c r="S413" s="653"/>
      <c r="T413" s="654"/>
      <c r="U413" s="653"/>
      <c r="V413" s="226" t="s">
        <v>171</v>
      </c>
      <c r="W413" s="654"/>
      <c r="X413" s="653"/>
      <c r="Y413" s="654"/>
      <c r="Z413" s="655"/>
      <c r="AA413" s="656"/>
      <c r="AB413" s="657"/>
      <c r="AC413" s="657"/>
      <c r="AD413" s="657"/>
      <c r="AE413" s="658"/>
      <c r="AF413" s="171"/>
      <c r="AG413" s="659"/>
      <c r="AH413" s="660"/>
      <c r="AI413" s="661"/>
      <c r="AJ413" s="660"/>
      <c r="AK413" s="661"/>
      <c r="AL413" s="662"/>
      <c r="AM413" s="649"/>
      <c r="AN413" s="650"/>
      <c r="AO413" s="650"/>
      <c r="AP413" s="651"/>
      <c r="AQ413" s="652"/>
      <c r="AR413" s="653"/>
      <c r="AS413" s="654"/>
      <c r="AT413" s="653"/>
      <c r="AU413" s="172" t="s">
        <v>171</v>
      </c>
      <c r="AV413" s="654"/>
      <c r="AW413" s="653"/>
      <c r="AX413" s="654"/>
      <c r="AY413" s="655"/>
      <c r="AZ413" s="656"/>
      <c r="BA413" s="657"/>
      <c r="BB413" s="657"/>
      <c r="BC413" s="657"/>
      <c r="BD413" s="658"/>
      <c r="BE413" s="171"/>
      <c r="BF413" s="659"/>
      <c r="BG413" s="660"/>
      <c r="BH413" s="661"/>
      <c r="BI413" s="660"/>
      <c r="BJ413" s="661"/>
      <c r="BK413" s="662"/>
      <c r="BL413" s="649"/>
      <c r="BM413" s="650"/>
      <c r="BN413" s="650"/>
      <c r="BO413" s="651"/>
      <c r="BP413" s="652"/>
      <c r="BQ413" s="653"/>
      <c r="BR413" s="654"/>
      <c r="BS413" s="653"/>
      <c r="BT413" s="172" t="s">
        <v>171</v>
      </c>
      <c r="BU413" s="654"/>
      <c r="BV413" s="653"/>
      <c r="BW413" s="654"/>
      <c r="BX413" s="655"/>
      <c r="BY413" s="40"/>
      <c r="BZ413" s="42" t="str">
        <f t="shared" si="62"/>
        <v>-</v>
      </c>
      <c r="CA413" s="42" t="str">
        <f t="shared" si="60"/>
        <v>-</v>
      </c>
      <c r="CB413" s="42" t="str">
        <f t="shared" si="61"/>
        <v>-</v>
      </c>
    </row>
    <row r="414" spans="1:80" s="43" customFormat="1" ht="24" customHeight="1" thickBot="1">
      <c r="A414" s="176"/>
      <c r="B414" s="656"/>
      <c r="C414" s="657"/>
      <c r="D414" s="657"/>
      <c r="E414" s="657"/>
      <c r="F414" s="658"/>
      <c r="G414" s="171"/>
      <c r="H414" s="659"/>
      <c r="I414" s="660"/>
      <c r="J414" s="661"/>
      <c r="K414" s="660"/>
      <c r="L414" s="661"/>
      <c r="M414" s="662"/>
      <c r="N414" s="649"/>
      <c r="O414" s="650"/>
      <c r="P414" s="650"/>
      <c r="Q414" s="651"/>
      <c r="R414" s="652"/>
      <c r="S414" s="653"/>
      <c r="T414" s="654"/>
      <c r="U414" s="653"/>
      <c r="V414" s="226" t="s">
        <v>171</v>
      </c>
      <c r="W414" s="654"/>
      <c r="X414" s="653"/>
      <c r="Y414" s="654"/>
      <c r="Z414" s="655"/>
      <c r="AA414" s="656"/>
      <c r="AB414" s="657"/>
      <c r="AC414" s="657"/>
      <c r="AD414" s="657"/>
      <c r="AE414" s="658"/>
      <c r="AF414" s="171"/>
      <c r="AG414" s="659"/>
      <c r="AH414" s="660"/>
      <c r="AI414" s="661"/>
      <c r="AJ414" s="660"/>
      <c r="AK414" s="661"/>
      <c r="AL414" s="662"/>
      <c r="AM414" s="649"/>
      <c r="AN414" s="650"/>
      <c r="AO414" s="650"/>
      <c r="AP414" s="651"/>
      <c r="AQ414" s="652"/>
      <c r="AR414" s="653"/>
      <c r="AS414" s="654"/>
      <c r="AT414" s="653"/>
      <c r="AU414" s="172" t="s">
        <v>171</v>
      </c>
      <c r="AV414" s="654"/>
      <c r="AW414" s="653"/>
      <c r="AX414" s="654"/>
      <c r="AY414" s="655"/>
      <c r="AZ414" s="656"/>
      <c r="BA414" s="657"/>
      <c r="BB414" s="657"/>
      <c r="BC414" s="657"/>
      <c r="BD414" s="658"/>
      <c r="BE414" s="171"/>
      <c r="BF414" s="659"/>
      <c r="BG414" s="660"/>
      <c r="BH414" s="661"/>
      <c r="BI414" s="660"/>
      <c r="BJ414" s="661"/>
      <c r="BK414" s="662"/>
      <c r="BL414" s="649"/>
      <c r="BM414" s="650"/>
      <c r="BN414" s="650"/>
      <c r="BO414" s="651"/>
      <c r="BP414" s="652"/>
      <c r="BQ414" s="653"/>
      <c r="BR414" s="654"/>
      <c r="BS414" s="653"/>
      <c r="BT414" s="172" t="s">
        <v>171</v>
      </c>
      <c r="BU414" s="654"/>
      <c r="BV414" s="653"/>
      <c r="BW414" s="654"/>
      <c r="BX414" s="655"/>
      <c r="BY414" s="40"/>
      <c r="BZ414" s="42" t="str">
        <f t="shared" si="62"/>
        <v>-</v>
      </c>
      <c r="CA414" s="42" t="str">
        <f t="shared" si="60"/>
        <v>-</v>
      </c>
      <c r="CB414" s="42" t="str">
        <f t="shared" si="61"/>
        <v>-</v>
      </c>
    </row>
    <row r="415" spans="1:80" s="43" customFormat="1" ht="24" customHeight="1" thickBot="1">
      <c r="A415" s="176"/>
      <c r="B415" s="656"/>
      <c r="C415" s="657"/>
      <c r="D415" s="657"/>
      <c r="E415" s="657"/>
      <c r="F415" s="658"/>
      <c r="G415" s="171"/>
      <c r="H415" s="659"/>
      <c r="I415" s="660"/>
      <c r="J415" s="661"/>
      <c r="K415" s="660"/>
      <c r="L415" s="661"/>
      <c r="M415" s="662"/>
      <c r="N415" s="649"/>
      <c r="O415" s="650"/>
      <c r="P415" s="650"/>
      <c r="Q415" s="651"/>
      <c r="R415" s="652"/>
      <c r="S415" s="653"/>
      <c r="T415" s="654"/>
      <c r="U415" s="653"/>
      <c r="V415" s="226" t="s">
        <v>171</v>
      </c>
      <c r="W415" s="654"/>
      <c r="X415" s="653"/>
      <c r="Y415" s="654"/>
      <c r="Z415" s="655"/>
      <c r="AA415" s="656"/>
      <c r="AB415" s="657"/>
      <c r="AC415" s="657"/>
      <c r="AD415" s="657"/>
      <c r="AE415" s="658"/>
      <c r="AF415" s="171"/>
      <c r="AG415" s="659"/>
      <c r="AH415" s="660"/>
      <c r="AI415" s="661"/>
      <c r="AJ415" s="660"/>
      <c r="AK415" s="661"/>
      <c r="AL415" s="662"/>
      <c r="AM415" s="649"/>
      <c r="AN415" s="650"/>
      <c r="AO415" s="650"/>
      <c r="AP415" s="651"/>
      <c r="AQ415" s="652"/>
      <c r="AR415" s="653"/>
      <c r="AS415" s="654"/>
      <c r="AT415" s="653"/>
      <c r="AU415" s="172" t="s">
        <v>171</v>
      </c>
      <c r="AV415" s="654"/>
      <c r="AW415" s="653"/>
      <c r="AX415" s="654"/>
      <c r="AY415" s="655"/>
      <c r="AZ415" s="656"/>
      <c r="BA415" s="657"/>
      <c r="BB415" s="657"/>
      <c r="BC415" s="657"/>
      <c r="BD415" s="658"/>
      <c r="BE415" s="171"/>
      <c r="BF415" s="659"/>
      <c r="BG415" s="660"/>
      <c r="BH415" s="661"/>
      <c r="BI415" s="660"/>
      <c r="BJ415" s="661"/>
      <c r="BK415" s="662"/>
      <c r="BL415" s="649"/>
      <c r="BM415" s="650"/>
      <c r="BN415" s="650"/>
      <c r="BO415" s="651"/>
      <c r="BP415" s="652"/>
      <c r="BQ415" s="653"/>
      <c r="BR415" s="654"/>
      <c r="BS415" s="653"/>
      <c r="BT415" s="172" t="s">
        <v>171</v>
      </c>
      <c r="BU415" s="654"/>
      <c r="BV415" s="653"/>
      <c r="BW415" s="654"/>
      <c r="BX415" s="655"/>
      <c r="BY415" s="40"/>
      <c r="BZ415" s="42" t="str">
        <f t="shared" si="62"/>
        <v>-</v>
      </c>
      <c r="CA415" s="42" t="str">
        <f t="shared" si="60"/>
        <v>-</v>
      </c>
      <c r="CB415" s="42" t="str">
        <f t="shared" si="61"/>
        <v>-</v>
      </c>
    </row>
    <row r="416" spans="1:80" s="43" customFormat="1" ht="24" customHeight="1" thickBot="1">
      <c r="A416" s="176"/>
      <c r="B416" s="656"/>
      <c r="C416" s="657"/>
      <c r="D416" s="657"/>
      <c r="E416" s="657"/>
      <c r="F416" s="658"/>
      <c r="G416" s="171"/>
      <c r="H416" s="659"/>
      <c r="I416" s="660"/>
      <c r="J416" s="661"/>
      <c r="K416" s="660"/>
      <c r="L416" s="661"/>
      <c r="M416" s="662"/>
      <c r="N416" s="649"/>
      <c r="O416" s="650"/>
      <c r="P416" s="650"/>
      <c r="Q416" s="651"/>
      <c r="R416" s="652"/>
      <c r="S416" s="653"/>
      <c r="T416" s="654"/>
      <c r="U416" s="653"/>
      <c r="V416" s="226" t="s">
        <v>171</v>
      </c>
      <c r="W416" s="654"/>
      <c r="X416" s="653"/>
      <c r="Y416" s="654"/>
      <c r="Z416" s="655"/>
      <c r="AA416" s="656"/>
      <c r="AB416" s="657"/>
      <c r="AC416" s="657"/>
      <c r="AD416" s="657"/>
      <c r="AE416" s="658"/>
      <c r="AF416" s="171"/>
      <c r="AG416" s="659"/>
      <c r="AH416" s="660"/>
      <c r="AI416" s="661"/>
      <c r="AJ416" s="660"/>
      <c r="AK416" s="661"/>
      <c r="AL416" s="662"/>
      <c r="AM416" s="649"/>
      <c r="AN416" s="650"/>
      <c r="AO416" s="650"/>
      <c r="AP416" s="651"/>
      <c r="AQ416" s="652"/>
      <c r="AR416" s="653"/>
      <c r="AS416" s="654"/>
      <c r="AT416" s="653"/>
      <c r="AU416" s="172" t="s">
        <v>171</v>
      </c>
      <c r="AV416" s="654"/>
      <c r="AW416" s="653"/>
      <c r="AX416" s="654"/>
      <c r="AY416" s="655"/>
      <c r="AZ416" s="656"/>
      <c r="BA416" s="657"/>
      <c r="BB416" s="657"/>
      <c r="BC416" s="657"/>
      <c r="BD416" s="658"/>
      <c r="BE416" s="171"/>
      <c r="BF416" s="659"/>
      <c r="BG416" s="660"/>
      <c r="BH416" s="661"/>
      <c r="BI416" s="660"/>
      <c r="BJ416" s="661"/>
      <c r="BK416" s="662"/>
      <c r="BL416" s="649"/>
      <c r="BM416" s="650"/>
      <c r="BN416" s="650"/>
      <c r="BO416" s="651"/>
      <c r="BP416" s="652"/>
      <c r="BQ416" s="653"/>
      <c r="BR416" s="654"/>
      <c r="BS416" s="653"/>
      <c r="BT416" s="172" t="s">
        <v>171</v>
      </c>
      <c r="BU416" s="654"/>
      <c r="BV416" s="653"/>
      <c r="BW416" s="654"/>
      <c r="BX416" s="655"/>
      <c r="BY416" s="40"/>
      <c r="BZ416" s="42" t="str">
        <f t="shared" si="62"/>
        <v>-</v>
      </c>
      <c r="CA416" s="42" t="str">
        <f t="shared" si="60"/>
        <v>-</v>
      </c>
      <c r="CB416" s="42" t="str">
        <f t="shared" si="61"/>
        <v>-</v>
      </c>
    </row>
    <row r="417" spans="1:80" s="43" customFormat="1" ht="24" customHeight="1" thickBot="1">
      <c r="A417" s="176"/>
      <c r="B417" s="672"/>
      <c r="C417" s="673"/>
      <c r="D417" s="673"/>
      <c r="E417" s="673"/>
      <c r="F417" s="674"/>
      <c r="G417" s="173"/>
      <c r="H417" s="675"/>
      <c r="I417" s="676"/>
      <c r="J417" s="677"/>
      <c r="K417" s="676"/>
      <c r="L417" s="677"/>
      <c r="M417" s="678"/>
      <c r="N417" s="679"/>
      <c r="O417" s="680"/>
      <c r="P417" s="680"/>
      <c r="Q417" s="681"/>
      <c r="R417" s="682"/>
      <c r="S417" s="683"/>
      <c r="T417" s="670"/>
      <c r="U417" s="683"/>
      <c r="V417" s="222" t="s">
        <v>171</v>
      </c>
      <c r="W417" s="670"/>
      <c r="X417" s="683"/>
      <c r="Y417" s="670"/>
      <c r="Z417" s="671"/>
      <c r="AA417" s="672"/>
      <c r="AB417" s="673"/>
      <c r="AC417" s="673"/>
      <c r="AD417" s="673"/>
      <c r="AE417" s="674"/>
      <c r="AF417" s="173"/>
      <c r="AG417" s="675"/>
      <c r="AH417" s="676"/>
      <c r="AI417" s="677"/>
      <c r="AJ417" s="676"/>
      <c r="AK417" s="677"/>
      <c r="AL417" s="678"/>
      <c r="AM417" s="679"/>
      <c r="AN417" s="680"/>
      <c r="AO417" s="680"/>
      <c r="AP417" s="681"/>
      <c r="AQ417" s="682"/>
      <c r="AR417" s="683"/>
      <c r="AS417" s="670"/>
      <c r="AT417" s="683"/>
      <c r="AU417" s="170" t="s">
        <v>171</v>
      </c>
      <c r="AV417" s="670"/>
      <c r="AW417" s="683"/>
      <c r="AX417" s="670"/>
      <c r="AY417" s="671"/>
      <c r="AZ417" s="672"/>
      <c r="BA417" s="673"/>
      <c r="BB417" s="673"/>
      <c r="BC417" s="673"/>
      <c r="BD417" s="674"/>
      <c r="BE417" s="173"/>
      <c r="BF417" s="675"/>
      <c r="BG417" s="676"/>
      <c r="BH417" s="677"/>
      <c r="BI417" s="676"/>
      <c r="BJ417" s="677"/>
      <c r="BK417" s="678"/>
      <c r="BL417" s="679"/>
      <c r="BM417" s="680"/>
      <c r="BN417" s="680"/>
      <c r="BO417" s="681"/>
      <c r="BP417" s="682"/>
      <c r="BQ417" s="683"/>
      <c r="BR417" s="670"/>
      <c r="BS417" s="683"/>
      <c r="BT417" s="170" t="s">
        <v>171</v>
      </c>
      <c r="BU417" s="670"/>
      <c r="BV417" s="683"/>
      <c r="BW417" s="670"/>
      <c r="BX417" s="671"/>
      <c r="BY417" s="40"/>
      <c r="BZ417" s="42" t="str">
        <f t="shared" si="62"/>
        <v>-</v>
      </c>
      <c r="CA417" s="42" t="str">
        <f t="shared" si="60"/>
        <v>-</v>
      </c>
      <c r="CB417" s="42" t="str">
        <f t="shared" si="61"/>
        <v>-</v>
      </c>
    </row>
    <row r="418" spans="1:80" s="43" customFormat="1" ht="24" customHeight="1" thickBot="1">
      <c r="A418" s="176"/>
      <c r="B418" s="656"/>
      <c r="C418" s="657"/>
      <c r="D418" s="657"/>
      <c r="E418" s="657"/>
      <c r="F418" s="658"/>
      <c r="G418" s="171"/>
      <c r="H418" s="659"/>
      <c r="I418" s="660"/>
      <c r="J418" s="661"/>
      <c r="K418" s="660"/>
      <c r="L418" s="661"/>
      <c r="M418" s="662"/>
      <c r="N418" s="649"/>
      <c r="O418" s="650"/>
      <c r="P418" s="650"/>
      <c r="Q418" s="651"/>
      <c r="R418" s="652"/>
      <c r="S418" s="653"/>
      <c r="T418" s="654"/>
      <c r="U418" s="653"/>
      <c r="V418" s="226" t="s">
        <v>171</v>
      </c>
      <c r="W418" s="654"/>
      <c r="X418" s="653"/>
      <c r="Y418" s="654"/>
      <c r="Z418" s="655"/>
      <c r="AA418" s="656"/>
      <c r="AB418" s="657"/>
      <c r="AC418" s="657"/>
      <c r="AD418" s="657"/>
      <c r="AE418" s="658"/>
      <c r="AF418" s="171"/>
      <c r="AG418" s="659"/>
      <c r="AH418" s="660"/>
      <c r="AI418" s="661"/>
      <c r="AJ418" s="660"/>
      <c r="AK418" s="661"/>
      <c r="AL418" s="662"/>
      <c r="AM418" s="649"/>
      <c r="AN418" s="650"/>
      <c r="AO418" s="650"/>
      <c r="AP418" s="651"/>
      <c r="AQ418" s="652"/>
      <c r="AR418" s="653"/>
      <c r="AS418" s="654"/>
      <c r="AT418" s="653"/>
      <c r="AU418" s="172" t="s">
        <v>171</v>
      </c>
      <c r="AV418" s="654"/>
      <c r="AW418" s="653"/>
      <c r="AX418" s="654"/>
      <c r="AY418" s="655"/>
      <c r="AZ418" s="656"/>
      <c r="BA418" s="657"/>
      <c r="BB418" s="657"/>
      <c r="BC418" s="657"/>
      <c r="BD418" s="658"/>
      <c r="BE418" s="171"/>
      <c r="BF418" s="659"/>
      <c r="BG418" s="660"/>
      <c r="BH418" s="661"/>
      <c r="BI418" s="660"/>
      <c r="BJ418" s="661"/>
      <c r="BK418" s="662"/>
      <c r="BL418" s="649"/>
      <c r="BM418" s="650"/>
      <c r="BN418" s="650"/>
      <c r="BO418" s="651"/>
      <c r="BP418" s="652"/>
      <c r="BQ418" s="653"/>
      <c r="BR418" s="654"/>
      <c r="BS418" s="653"/>
      <c r="BT418" s="172" t="s">
        <v>171</v>
      </c>
      <c r="BU418" s="654"/>
      <c r="BV418" s="653"/>
      <c r="BW418" s="654"/>
      <c r="BX418" s="655"/>
      <c r="BY418" s="40"/>
      <c r="BZ418" s="42" t="str">
        <f t="shared" si="62"/>
        <v>-</v>
      </c>
      <c r="CA418" s="42" t="str">
        <f t="shared" si="60"/>
        <v>-</v>
      </c>
      <c r="CB418" s="42" t="str">
        <f t="shared" si="61"/>
        <v>-</v>
      </c>
    </row>
    <row r="419" spans="1:80" s="43" customFormat="1" ht="24" customHeight="1" thickBot="1">
      <c r="A419" s="176"/>
      <c r="B419" s="656"/>
      <c r="C419" s="657"/>
      <c r="D419" s="657"/>
      <c r="E419" s="657"/>
      <c r="F419" s="658"/>
      <c r="G419" s="171"/>
      <c r="H419" s="659"/>
      <c r="I419" s="660"/>
      <c r="J419" s="661"/>
      <c r="K419" s="660"/>
      <c r="L419" s="661"/>
      <c r="M419" s="662"/>
      <c r="N419" s="649"/>
      <c r="O419" s="650"/>
      <c r="P419" s="650"/>
      <c r="Q419" s="651"/>
      <c r="R419" s="652"/>
      <c r="S419" s="653"/>
      <c r="T419" s="654"/>
      <c r="U419" s="653"/>
      <c r="V419" s="226" t="s">
        <v>171</v>
      </c>
      <c r="W419" s="654"/>
      <c r="X419" s="653"/>
      <c r="Y419" s="654"/>
      <c r="Z419" s="655"/>
      <c r="AA419" s="656"/>
      <c r="AB419" s="657"/>
      <c r="AC419" s="657"/>
      <c r="AD419" s="657"/>
      <c r="AE419" s="658"/>
      <c r="AF419" s="171"/>
      <c r="AG419" s="659"/>
      <c r="AH419" s="660"/>
      <c r="AI419" s="661"/>
      <c r="AJ419" s="660"/>
      <c r="AK419" s="661"/>
      <c r="AL419" s="662"/>
      <c r="AM419" s="649"/>
      <c r="AN419" s="650"/>
      <c r="AO419" s="650"/>
      <c r="AP419" s="651"/>
      <c r="AQ419" s="652"/>
      <c r="AR419" s="653"/>
      <c r="AS419" s="654"/>
      <c r="AT419" s="653"/>
      <c r="AU419" s="172" t="s">
        <v>171</v>
      </c>
      <c r="AV419" s="654"/>
      <c r="AW419" s="653"/>
      <c r="AX419" s="654"/>
      <c r="AY419" s="655"/>
      <c r="AZ419" s="656"/>
      <c r="BA419" s="657"/>
      <c r="BB419" s="657"/>
      <c r="BC419" s="657"/>
      <c r="BD419" s="658"/>
      <c r="BE419" s="171"/>
      <c r="BF419" s="659"/>
      <c r="BG419" s="660"/>
      <c r="BH419" s="661"/>
      <c r="BI419" s="660"/>
      <c r="BJ419" s="661"/>
      <c r="BK419" s="662"/>
      <c r="BL419" s="649"/>
      <c r="BM419" s="650"/>
      <c r="BN419" s="650"/>
      <c r="BO419" s="651"/>
      <c r="BP419" s="652"/>
      <c r="BQ419" s="653"/>
      <c r="BR419" s="654"/>
      <c r="BS419" s="653"/>
      <c r="BT419" s="172" t="s">
        <v>171</v>
      </c>
      <c r="BU419" s="654"/>
      <c r="BV419" s="653"/>
      <c r="BW419" s="654"/>
      <c r="BX419" s="655"/>
      <c r="BY419" s="40"/>
      <c r="BZ419" s="42" t="str">
        <f t="shared" si="62"/>
        <v>-</v>
      </c>
      <c r="CA419" s="42" t="str">
        <f t="shared" si="60"/>
        <v>-</v>
      </c>
      <c r="CB419" s="42" t="str">
        <f t="shared" si="61"/>
        <v>-</v>
      </c>
    </row>
    <row r="420" spans="1:80" s="43" customFormat="1" ht="24" customHeight="1" thickBot="1">
      <c r="A420" s="176"/>
      <c r="B420" s="663"/>
      <c r="C420" s="664"/>
      <c r="D420" s="664"/>
      <c r="E420" s="664"/>
      <c r="F420" s="665"/>
      <c r="G420" s="174"/>
      <c r="H420" s="666"/>
      <c r="I420" s="667"/>
      <c r="J420" s="668"/>
      <c r="K420" s="667"/>
      <c r="L420" s="668"/>
      <c r="M420" s="669"/>
      <c r="N420" s="710"/>
      <c r="O420" s="711"/>
      <c r="P420" s="711"/>
      <c r="Q420" s="712"/>
      <c r="R420" s="713"/>
      <c r="S420" s="714"/>
      <c r="T420" s="715"/>
      <c r="U420" s="714"/>
      <c r="V420" s="224" t="s">
        <v>171</v>
      </c>
      <c r="W420" s="715"/>
      <c r="X420" s="714"/>
      <c r="Y420" s="715"/>
      <c r="Z420" s="716"/>
      <c r="AA420" s="663"/>
      <c r="AB420" s="664"/>
      <c r="AC420" s="664"/>
      <c r="AD420" s="664"/>
      <c r="AE420" s="665"/>
      <c r="AF420" s="174"/>
      <c r="AG420" s="666"/>
      <c r="AH420" s="667"/>
      <c r="AI420" s="668"/>
      <c r="AJ420" s="667"/>
      <c r="AK420" s="668"/>
      <c r="AL420" s="669"/>
      <c r="AM420" s="710"/>
      <c r="AN420" s="711"/>
      <c r="AO420" s="711"/>
      <c r="AP420" s="712"/>
      <c r="AQ420" s="713"/>
      <c r="AR420" s="714"/>
      <c r="AS420" s="715"/>
      <c r="AT420" s="714"/>
      <c r="AU420" s="175" t="s">
        <v>171</v>
      </c>
      <c r="AV420" s="715"/>
      <c r="AW420" s="714"/>
      <c r="AX420" s="715"/>
      <c r="AY420" s="716"/>
      <c r="AZ420" s="663"/>
      <c r="BA420" s="664"/>
      <c r="BB420" s="664"/>
      <c r="BC420" s="664"/>
      <c r="BD420" s="665"/>
      <c r="BE420" s="174"/>
      <c r="BF420" s="666"/>
      <c r="BG420" s="667"/>
      <c r="BH420" s="668"/>
      <c r="BI420" s="667"/>
      <c r="BJ420" s="668"/>
      <c r="BK420" s="669"/>
      <c r="BL420" s="710"/>
      <c r="BM420" s="711"/>
      <c r="BN420" s="711"/>
      <c r="BO420" s="712"/>
      <c r="BP420" s="713"/>
      <c r="BQ420" s="714"/>
      <c r="BR420" s="715"/>
      <c r="BS420" s="714"/>
      <c r="BT420" s="175" t="s">
        <v>171</v>
      </c>
      <c r="BU420" s="715"/>
      <c r="BV420" s="714"/>
      <c r="BW420" s="715"/>
      <c r="BX420" s="716"/>
      <c r="BY420" s="40"/>
      <c r="BZ420" s="42" t="str">
        <f t="shared" si="62"/>
        <v>-</v>
      </c>
      <c r="CA420" s="42" t="str">
        <f t="shared" si="60"/>
        <v>-</v>
      </c>
      <c r="CB420" s="42" t="str">
        <f t="shared" si="61"/>
        <v>-</v>
      </c>
    </row>
    <row r="421" spans="1:80" ht="24" customHeight="1"/>
    <row r="422" spans="1:80" ht="15.95" hidden="1" customHeight="1"/>
    <row r="423" spans="1:80" ht="15.95" hidden="1" customHeight="1"/>
    <row r="424" spans="1:80" ht="15.95" hidden="1" customHeight="1"/>
    <row r="425" spans="1:80" ht="15.95" hidden="1" customHeight="1"/>
    <row r="426" spans="1:80" ht="15.95" hidden="1" customHeight="1"/>
    <row r="427" spans="1:80" ht="15.95" hidden="1" customHeight="1"/>
    <row r="428" spans="1:80" ht="15.95" hidden="1" customHeight="1"/>
    <row r="429" spans="1:80" ht="15.95" hidden="1" customHeight="1"/>
    <row r="430" spans="1:80" ht="15.95" hidden="1" customHeight="1"/>
    <row r="431" spans="1:80" ht="15.95" hidden="1" customHeight="1"/>
    <row r="432" spans="1:80" ht="15.95" hidden="1" customHeight="1"/>
    <row r="433" ht="15.95" hidden="1" customHeight="1"/>
    <row r="434" ht="15.95" hidden="1" customHeight="1"/>
    <row r="435" ht="15.95" hidden="1" customHeight="1"/>
    <row r="436" ht="15.95" hidden="1" customHeight="1"/>
    <row r="437" ht="15.95" hidden="1" customHeight="1"/>
    <row r="438" ht="15.95" hidden="1" customHeight="1"/>
    <row r="439" ht="15.95" hidden="1" customHeight="1"/>
    <row r="440" ht="15.95" hidden="1" customHeight="1"/>
    <row r="441" ht="15.95" hidden="1" customHeight="1"/>
    <row r="442" ht="15.95" hidden="1" customHeight="1"/>
    <row r="443" ht="15.95" hidden="1" customHeight="1"/>
    <row r="444" ht="15.95" hidden="1" customHeight="1"/>
    <row r="445" ht="15.95" hidden="1" customHeight="1"/>
    <row r="446" ht="15.95" hidden="1" customHeight="1"/>
    <row r="447" ht="15.95" hidden="1" customHeight="1"/>
  </sheetData>
  <sheetProtection algorithmName="SHA-512" hashValue="fa2gbSgN6ynBU3Nci5Z3b+I+zldn1twItKmoJZlgLIFcrkowByAaxkHALqvGBOb+xpXXClLo9E32dqsSmbXRWw==" saltValue="i3QvWMcPw/ZbIF2tQxq7Kw==" spinCount="100000" sheet="1" selectLockedCells="1"/>
  <mergeCells count="6874">
    <mergeCell ref="N420:Q420"/>
    <mergeCell ref="R420:S420"/>
    <mergeCell ref="T420:U420"/>
    <mergeCell ref="W420:X420"/>
    <mergeCell ref="Y420:Z420"/>
    <mergeCell ref="AA420:AE420"/>
    <mergeCell ref="AG420:AH420"/>
    <mergeCell ref="AI420:AJ420"/>
    <mergeCell ref="AK420:AL420"/>
    <mergeCell ref="AM420:AP420"/>
    <mergeCell ref="AQ420:AR420"/>
    <mergeCell ref="AS420:AT420"/>
    <mergeCell ref="AV420:AW420"/>
    <mergeCell ref="AX420:AY420"/>
    <mergeCell ref="AZ420:BD420"/>
    <mergeCell ref="BF420:BG420"/>
    <mergeCell ref="BH420:BI420"/>
    <mergeCell ref="AZ419:BD419"/>
    <mergeCell ref="BF419:BG419"/>
    <mergeCell ref="BH419:BI419"/>
    <mergeCell ref="BJ419:BK419"/>
    <mergeCell ref="BL419:BO419"/>
    <mergeCell ref="BP419:BQ419"/>
    <mergeCell ref="BR419:BS419"/>
    <mergeCell ref="BU419:BV419"/>
    <mergeCell ref="BW419:BX419"/>
    <mergeCell ref="AA418:AE418"/>
    <mergeCell ref="AG418:AH418"/>
    <mergeCell ref="AI418:AJ418"/>
    <mergeCell ref="AK418:AL418"/>
    <mergeCell ref="BJ420:BK420"/>
    <mergeCell ref="BL420:BO420"/>
    <mergeCell ref="BP420:BQ420"/>
    <mergeCell ref="BR420:BS420"/>
    <mergeCell ref="BU420:BV420"/>
    <mergeCell ref="BW420:BX420"/>
    <mergeCell ref="N417:Q417"/>
    <mergeCell ref="R417:S417"/>
    <mergeCell ref="T417:U417"/>
    <mergeCell ref="W417:X417"/>
    <mergeCell ref="Y417:Z417"/>
    <mergeCell ref="AA417:AE417"/>
    <mergeCell ref="AG417:AH417"/>
    <mergeCell ref="AI417:AJ417"/>
    <mergeCell ref="AK417:AL417"/>
    <mergeCell ref="AM417:AP417"/>
    <mergeCell ref="AQ417:AR417"/>
    <mergeCell ref="AS417:AT417"/>
    <mergeCell ref="AV417:AW417"/>
    <mergeCell ref="BW418:BX418"/>
    <mergeCell ref="B419:F419"/>
    <mergeCell ref="H419:I419"/>
    <mergeCell ref="J419:K419"/>
    <mergeCell ref="L419:M419"/>
    <mergeCell ref="N419:Q419"/>
    <mergeCell ref="R419:S419"/>
    <mergeCell ref="T419:U419"/>
    <mergeCell ref="W419:X419"/>
    <mergeCell ref="Y419:Z419"/>
    <mergeCell ref="AA419:AE419"/>
    <mergeCell ref="AG419:AH419"/>
    <mergeCell ref="AI419:AJ419"/>
    <mergeCell ref="AK419:AL419"/>
    <mergeCell ref="AM419:AP419"/>
    <mergeCell ref="AQ419:AR419"/>
    <mergeCell ref="AS419:AT419"/>
    <mergeCell ref="AV419:AW419"/>
    <mergeCell ref="AX419:AY419"/>
    <mergeCell ref="BP410:BQ410"/>
    <mergeCell ref="BR410:BS410"/>
    <mergeCell ref="AM418:AP418"/>
    <mergeCell ref="AQ418:AR418"/>
    <mergeCell ref="AS418:AT418"/>
    <mergeCell ref="AV418:AW418"/>
    <mergeCell ref="AX418:AY418"/>
    <mergeCell ref="AZ418:BD418"/>
    <mergeCell ref="BF418:BG418"/>
    <mergeCell ref="BH418:BI418"/>
    <mergeCell ref="BJ418:BK418"/>
    <mergeCell ref="BL418:BO418"/>
    <mergeCell ref="BP418:BQ418"/>
    <mergeCell ref="BR418:BS418"/>
    <mergeCell ref="BU418:BV418"/>
    <mergeCell ref="BF409:BK409"/>
    <mergeCell ref="BP409:BX409"/>
    <mergeCell ref="BU410:BV410"/>
    <mergeCell ref="BW410:BX410"/>
    <mergeCell ref="AX411:AY411"/>
    <mergeCell ref="AZ411:BD411"/>
    <mergeCell ref="BF411:BG411"/>
    <mergeCell ref="BH411:BI411"/>
    <mergeCell ref="BJ411:BK411"/>
    <mergeCell ref="BL411:BO411"/>
    <mergeCell ref="BP411:BQ411"/>
    <mergeCell ref="BR411:BS411"/>
    <mergeCell ref="BU411:BV411"/>
    <mergeCell ref="BW411:BX411"/>
    <mergeCell ref="BH410:BI410"/>
    <mergeCell ref="BJ410:BK410"/>
    <mergeCell ref="BL410:BO410"/>
    <mergeCell ref="K402:Z402"/>
    <mergeCell ref="D403:J403"/>
    <mergeCell ref="K403:Z403"/>
    <mergeCell ref="D404:J404"/>
    <mergeCell ref="K404:Z404"/>
    <mergeCell ref="D405:J405"/>
    <mergeCell ref="K405:Z405"/>
    <mergeCell ref="D406:J406"/>
    <mergeCell ref="K406:Z406"/>
    <mergeCell ref="D407:J407"/>
    <mergeCell ref="K407:Z407"/>
    <mergeCell ref="D408:J408"/>
    <mergeCell ref="K408:Z408"/>
    <mergeCell ref="H409:M409"/>
    <mergeCell ref="R409:Z409"/>
    <mergeCell ref="AG409:AL409"/>
    <mergeCell ref="AQ409:AY409"/>
    <mergeCell ref="BW400:BX400"/>
    <mergeCell ref="B401:F401"/>
    <mergeCell ref="H401:I401"/>
    <mergeCell ref="J401:K401"/>
    <mergeCell ref="L401:M401"/>
    <mergeCell ref="N401:Q401"/>
    <mergeCell ref="R401:S401"/>
    <mergeCell ref="T401:U401"/>
    <mergeCell ref="W401:X401"/>
    <mergeCell ref="Y401:Z401"/>
    <mergeCell ref="AA401:AE401"/>
    <mergeCell ref="AG401:AH401"/>
    <mergeCell ref="AI401:AJ401"/>
    <mergeCell ref="AK401:AL401"/>
    <mergeCell ref="AM401:AP401"/>
    <mergeCell ref="AQ401:AR401"/>
    <mergeCell ref="AS401:AT401"/>
    <mergeCell ref="AV401:AW401"/>
    <mergeCell ref="AX401:AY401"/>
    <mergeCell ref="AZ401:BD401"/>
    <mergeCell ref="BF401:BG401"/>
    <mergeCell ref="BH401:BI401"/>
    <mergeCell ref="BJ401:BK401"/>
    <mergeCell ref="BL401:BO401"/>
    <mergeCell ref="BP401:BQ401"/>
    <mergeCell ref="BR401:BS401"/>
    <mergeCell ref="BU401:BV401"/>
    <mergeCell ref="BW401:BX401"/>
    <mergeCell ref="BJ399:BK399"/>
    <mergeCell ref="BL399:BO399"/>
    <mergeCell ref="BP399:BQ399"/>
    <mergeCell ref="BR399:BS399"/>
    <mergeCell ref="BU399:BV399"/>
    <mergeCell ref="BW399:BX399"/>
    <mergeCell ref="B400:F400"/>
    <mergeCell ref="H400:I400"/>
    <mergeCell ref="J400:K400"/>
    <mergeCell ref="L400:M400"/>
    <mergeCell ref="N400:Q400"/>
    <mergeCell ref="R400:S400"/>
    <mergeCell ref="T400:U400"/>
    <mergeCell ref="W400:X400"/>
    <mergeCell ref="Y400:Z400"/>
    <mergeCell ref="AA400:AE400"/>
    <mergeCell ref="AG400:AH400"/>
    <mergeCell ref="AI400:AJ400"/>
    <mergeCell ref="AK400:AL400"/>
    <mergeCell ref="AM400:AP400"/>
    <mergeCell ref="AQ400:AR400"/>
    <mergeCell ref="AS400:AT400"/>
    <mergeCell ref="AV400:AW400"/>
    <mergeCell ref="AX400:AY400"/>
    <mergeCell ref="AZ400:BD400"/>
    <mergeCell ref="BF400:BG400"/>
    <mergeCell ref="BH400:BI400"/>
    <mergeCell ref="BJ400:BK400"/>
    <mergeCell ref="BL400:BO400"/>
    <mergeCell ref="BP400:BQ400"/>
    <mergeCell ref="BR400:BS400"/>
    <mergeCell ref="BU400:BV400"/>
    <mergeCell ref="N399:Q399"/>
    <mergeCell ref="R399:S399"/>
    <mergeCell ref="T399:U399"/>
    <mergeCell ref="W399:X399"/>
    <mergeCell ref="Y399:Z399"/>
    <mergeCell ref="AA399:AE399"/>
    <mergeCell ref="AG399:AH399"/>
    <mergeCell ref="AI399:AJ399"/>
    <mergeCell ref="AK399:AL399"/>
    <mergeCell ref="AM399:AP399"/>
    <mergeCell ref="AQ399:AR399"/>
    <mergeCell ref="AS399:AT399"/>
    <mergeCell ref="AV399:AW399"/>
    <mergeCell ref="AX399:AY399"/>
    <mergeCell ref="AZ399:BD399"/>
    <mergeCell ref="BF399:BG399"/>
    <mergeCell ref="BH399:BI399"/>
    <mergeCell ref="BW397:BX397"/>
    <mergeCell ref="B398:F398"/>
    <mergeCell ref="H398:I398"/>
    <mergeCell ref="J398:K398"/>
    <mergeCell ref="L398:M398"/>
    <mergeCell ref="N398:Q398"/>
    <mergeCell ref="R398:S398"/>
    <mergeCell ref="T398:U398"/>
    <mergeCell ref="W398:X398"/>
    <mergeCell ref="Y398:Z398"/>
    <mergeCell ref="AA398:AE398"/>
    <mergeCell ref="AG398:AH398"/>
    <mergeCell ref="AI398:AJ398"/>
    <mergeCell ref="AK398:AL398"/>
    <mergeCell ref="AM398:AP398"/>
    <mergeCell ref="AQ398:AR398"/>
    <mergeCell ref="AS398:AT398"/>
    <mergeCell ref="AV398:AW398"/>
    <mergeCell ref="AX398:AY398"/>
    <mergeCell ref="AZ398:BD398"/>
    <mergeCell ref="BF398:BG398"/>
    <mergeCell ref="BH398:BI398"/>
    <mergeCell ref="BJ398:BK398"/>
    <mergeCell ref="BL398:BO398"/>
    <mergeCell ref="BP398:BQ398"/>
    <mergeCell ref="BR398:BS398"/>
    <mergeCell ref="BU398:BV398"/>
    <mergeCell ref="BW398:BX398"/>
    <mergeCell ref="AA397:AE397"/>
    <mergeCell ref="AG397:AH397"/>
    <mergeCell ref="AI397:AJ397"/>
    <mergeCell ref="AK397:AL397"/>
    <mergeCell ref="AM397:AP397"/>
    <mergeCell ref="AQ397:AR397"/>
    <mergeCell ref="AS397:AT397"/>
    <mergeCell ref="AV397:AW397"/>
    <mergeCell ref="AX397:AY397"/>
    <mergeCell ref="AZ397:BD397"/>
    <mergeCell ref="BF397:BG397"/>
    <mergeCell ref="BH397:BI397"/>
    <mergeCell ref="BJ397:BK397"/>
    <mergeCell ref="BL397:BO397"/>
    <mergeCell ref="BP397:BQ397"/>
    <mergeCell ref="BR397:BS397"/>
    <mergeCell ref="BU397:BV397"/>
    <mergeCell ref="BW395:BX395"/>
    <mergeCell ref="B396:F396"/>
    <mergeCell ref="H396:I396"/>
    <mergeCell ref="J396:K396"/>
    <mergeCell ref="L396:M396"/>
    <mergeCell ref="N396:Q396"/>
    <mergeCell ref="R396:S396"/>
    <mergeCell ref="T396:U396"/>
    <mergeCell ref="W396:X396"/>
    <mergeCell ref="Y396:Z396"/>
    <mergeCell ref="AA396:AE396"/>
    <mergeCell ref="AG396:AH396"/>
    <mergeCell ref="AI396:AJ396"/>
    <mergeCell ref="AK396:AL396"/>
    <mergeCell ref="AM396:AP396"/>
    <mergeCell ref="AQ396:AR396"/>
    <mergeCell ref="AS396:AT396"/>
    <mergeCell ref="AV396:AW396"/>
    <mergeCell ref="AX396:AY396"/>
    <mergeCell ref="AZ396:BD396"/>
    <mergeCell ref="BF396:BG396"/>
    <mergeCell ref="BH396:BI396"/>
    <mergeCell ref="BJ396:BK396"/>
    <mergeCell ref="BL396:BO396"/>
    <mergeCell ref="BP396:BQ396"/>
    <mergeCell ref="BR396:BS396"/>
    <mergeCell ref="BU396:BV396"/>
    <mergeCell ref="BW396:BX396"/>
    <mergeCell ref="H390:M390"/>
    <mergeCell ref="R390:Z390"/>
    <mergeCell ref="AG390:AL390"/>
    <mergeCell ref="AQ390:AY390"/>
    <mergeCell ref="BF390:BK390"/>
    <mergeCell ref="BP390:BX390"/>
    <mergeCell ref="B395:F395"/>
    <mergeCell ref="H395:I395"/>
    <mergeCell ref="J395:K395"/>
    <mergeCell ref="L395:M395"/>
    <mergeCell ref="N395:Q395"/>
    <mergeCell ref="R395:S395"/>
    <mergeCell ref="T395:U395"/>
    <mergeCell ref="W395:X395"/>
    <mergeCell ref="Y395:Z395"/>
    <mergeCell ref="AA395:AE395"/>
    <mergeCell ref="AG395:AH395"/>
    <mergeCell ref="AI395:AJ395"/>
    <mergeCell ref="AK395:AL395"/>
    <mergeCell ref="AM395:AP395"/>
    <mergeCell ref="AQ395:AR395"/>
    <mergeCell ref="AS395:AT395"/>
    <mergeCell ref="AV395:AW395"/>
    <mergeCell ref="AX395:AY395"/>
    <mergeCell ref="AZ395:BD395"/>
    <mergeCell ref="BF395:BG395"/>
    <mergeCell ref="BH395:BI395"/>
    <mergeCell ref="BJ395:BK395"/>
    <mergeCell ref="BL395:BO395"/>
    <mergeCell ref="BP395:BQ395"/>
    <mergeCell ref="BR395:BS395"/>
    <mergeCell ref="BU395:BV395"/>
    <mergeCell ref="BP380:BQ380"/>
    <mergeCell ref="BR380:BS380"/>
    <mergeCell ref="BU380:BV380"/>
    <mergeCell ref="BW380:BX380"/>
    <mergeCell ref="B383:C389"/>
    <mergeCell ref="D383:J383"/>
    <mergeCell ref="K383:Z383"/>
    <mergeCell ref="D384:J384"/>
    <mergeCell ref="K384:Z384"/>
    <mergeCell ref="D385:J385"/>
    <mergeCell ref="K385:Z385"/>
    <mergeCell ref="D386:J386"/>
    <mergeCell ref="K386:Z386"/>
    <mergeCell ref="D387:J387"/>
    <mergeCell ref="K387:Z387"/>
    <mergeCell ref="D388:J388"/>
    <mergeCell ref="K388:Z388"/>
    <mergeCell ref="D389:J389"/>
    <mergeCell ref="K389:Z389"/>
    <mergeCell ref="H380:I380"/>
    <mergeCell ref="J380:K380"/>
    <mergeCell ref="L380:M380"/>
    <mergeCell ref="R380:S380"/>
    <mergeCell ref="T380:U380"/>
    <mergeCell ref="W380:X380"/>
    <mergeCell ref="Y380:Z380"/>
    <mergeCell ref="AG380:AH380"/>
    <mergeCell ref="AI380:AJ380"/>
    <mergeCell ref="AK380:AL380"/>
    <mergeCell ref="AQ380:AR380"/>
    <mergeCell ref="AS380:AT380"/>
    <mergeCell ref="AV380:AW380"/>
    <mergeCell ref="AX380:AY380"/>
    <mergeCell ref="BF380:BG380"/>
    <mergeCell ref="BH380:BI380"/>
    <mergeCell ref="BJ380:BK380"/>
    <mergeCell ref="BW378:BX378"/>
    <mergeCell ref="B379:F379"/>
    <mergeCell ref="H379:I379"/>
    <mergeCell ref="J379:K379"/>
    <mergeCell ref="L379:M379"/>
    <mergeCell ref="N379:Q379"/>
    <mergeCell ref="R379:S379"/>
    <mergeCell ref="T379:U379"/>
    <mergeCell ref="W379:X379"/>
    <mergeCell ref="Y379:Z379"/>
    <mergeCell ref="AA379:AE379"/>
    <mergeCell ref="AG379:AH379"/>
    <mergeCell ref="AI379:AJ379"/>
    <mergeCell ref="AK379:AL379"/>
    <mergeCell ref="AM379:AP379"/>
    <mergeCell ref="AQ379:AR379"/>
    <mergeCell ref="AS379:AT379"/>
    <mergeCell ref="AV379:AW379"/>
    <mergeCell ref="AX379:AY379"/>
    <mergeCell ref="AZ379:BD379"/>
    <mergeCell ref="BF379:BG379"/>
    <mergeCell ref="BH379:BI379"/>
    <mergeCell ref="BJ379:BK379"/>
    <mergeCell ref="BL379:BO379"/>
    <mergeCell ref="BP379:BQ379"/>
    <mergeCell ref="BR379:BS379"/>
    <mergeCell ref="BU379:BV379"/>
    <mergeCell ref="BW379:BX379"/>
    <mergeCell ref="BJ377:BK377"/>
    <mergeCell ref="BL377:BO377"/>
    <mergeCell ref="BP377:BQ377"/>
    <mergeCell ref="BR377:BS377"/>
    <mergeCell ref="BU377:BV377"/>
    <mergeCell ref="BW377:BX377"/>
    <mergeCell ref="B378:F378"/>
    <mergeCell ref="H378:I378"/>
    <mergeCell ref="J378:K378"/>
    <mergeCell ref="L378:M378"/>
    <mergeCell ref="N378:Q378"/>
    <mergeCell ref="R378:S378"/>
    <mergeCell ref="T378:U378"/>
    <mergeCell ref="W378:X378"/>
    <mergeCell ref="Y378:Z378"/>
    <mergeCell ref="AA378:AE378"/>
    <mergeCell ref="AG378:AH378"/>
    <mergeCell ref="AI378:AJ378"/>
    <mergeCell ref="AK378:AL378"/>
    <mergeCell ref="AM378:AP378"/>
    <mergeCell ref="AQ378:AR378"/>
    <mergeCell ref="AS378:AT378"/>
    <mergeCell ref="AV378:AW378"/>
    <mergeCell ref="N377:Q377"/>
    <mergeCell ref="R377:S377"/>
    <mergeCell ref="T377:U377"/>
    <mergeCell ref="W377:X377"/>
    <mergeCell ref="Y377:Z377"/>
    <mergeCell ref="AA377:AE377"/>
    <mergeCell ref="AG377:AH377"/>
    <mergeCell ref="AI377:AJ377"/>
    <mergeCell ref="AK377:AL377"/>
    <mergeCell ref="AM377:AP377"/>
    <mergeCell ref="AQ377:AR377"/>
    <mergeCell ref="AS377:AT377"/>
    <mergeCell ref="AV377:AW377"/>
    <mergeCell ref="AX377:AY377"/>
    <mergeCell ref="AZ377:BD377"/>
    <mergeCell ref="BF377:BG377"/>
    <mergeCell ref="BH377:BI377"/>
    <mergeCell ref="BF376:BG376"/>
    <mergeCell ref="BH376:BI376"/>
    <mergeCell ref="BJ376:BK376"/>
    <mergeCell ref="BL376:BO376"/>
    <mergeCell ref="BP376:BQ376"/>
    <mergeCell ref="BR376:BS376"/>
    <mergeCell ref="BU376:BV376"/>
    <mergeCell ref="BW376:BX376"/>
    <mergeCell ref="AA375:AE375"/>
    <mergeCell ref="AG375:AH375"/>
    <mergeCell ref="AI375:AJ375"/>
    <mergeCell ref="AK375:AL375"/>
    <mergeCell ref="AX378:AY378"/>
    <mergeCell ref="AZ378:BD378"/>
    <mergeCell ref="BF378:BG378"/>
    <mergeCell ref="BH378:BI378"/>
    <mergeCell ref="BJ378:BK378"/>
    <mergeCell ref="BL378:BO378"/>
    <mergeCell ref="BP378:BQ378"/>
    <mergeCell ref="BR378:BS378"/>
    <mergeCell ref="BU378:BV378"/>
    <mergeCell ref="AX375:AY375"/>
    <mergeCell ref="AZ375:BD375"/>
    <mergeCell ref="BF375:BG375"/>
    <mergeCell ref="BH375:BI375"/>
    <mergeCell ref="BJ375:BK375"/>
    <mergeCell ref="BL375:BO375"/>
    <mergeCell ref="BP375:BQ375"/>
    <mergeCell ref="BR375:BS375"/>
    <mergeCell ref="BU375:BV375"/>
    <mergeCell ref="BW375:BX375"/>
    <mergeCell ref="J376:K376"/>
    <mergeCell ref="L376:M376"/>
    <mergeCell ref="N376:Q376"/>
    <mergeCell ref="R376:S376"/>
    <mergeCell ref="T376:U376"/>
    <mergeCell ref="W376:X376"/>
    <mergeCell ref="Y376:Z376"/>
    <mergeCell ref="AA376:AE376"/>
    <mergeCell ref="AG376:AH376"/>
    <mergeCell ref="AI376:AJ376"/>
    <mergeCell ref="AK376:AL376"/>
    <mergeCell ref="AM376:AP376"/>
    <mergeCell ref="AQ376:AR376"/>
    <mergeCell ref="AS376:AT376"/>
    <mergeCell ref="AV376:AW376"/>
    <mergeCell ref="AX376:AY376"/>
    <mergeCell ref="AZ376:BD376"/>
    <mergeCell ref="BW373:BX373"/>
    <mergeCell ref="B374:F374"/>
    <mergeCell ref="H374:I374"/>
    <mergeCell ref="J374:K374"/>
    <mergeCell ref="L374:M374"/>
    <mergeCell ref="N374:Q374"/>
    <mergeCell ref="R374:S374"/>
    <mergeCell ref="T374:U374"/>
    <mergeCell ref="W374:X374"/>
    <mergeCell ref="Y374:Z374"/>
    <mergeCell ref="AA374:AE374"/>
    <mergeCell ref="AG374:AH374"/>
    <mergeCell ref="AI374:AJ374"/>
    <mergeCell ref="AK374:AL374"/>
    <mergeCell ref="AM374:AP374"/>
    <mergeCell ref="AQ374:AR374"/>
    <mergeCell ref="AS374:AT374"/>
    <mergeCell ref="AV374:AW374"/>
    <mergeCell ref="AX374:AY374"/>
    <mergeCell ref="BU373:BV373"/>
    <mergeCell ref="BH373:BI373"/>
    <mergeCell ref="BJ373:BK373"/>
    <mergeCell ref="BL374:BO374"/>
    <mergeCell ref="BP374:BQ374"/>
    <mergeCell ref="BR374:BS374"/>
    <mergeCell ref="BU374:BV374"/>
    <mergeCell ref="BW374:BX374"/>
    <mergeCell ref="H371:M371"/>
    <mergeCell ref="R371:Z371"/>
    <mergeCell ref="AG371:AL371"/>
    <mergeCell ref="AQ371:AY371"/>
    <mergeCell ref="BF371:BK371"/>
    <mergeCell ref="BP371:BX371"/>
    <mergeCell ref="B373:F373"/>
    <mergeCell ref="H373:I373"/>
    <mergeCell ref="J373:K373"/>
    <mergeCell ref="L373:M373"/>
    <mergeCell ref="N373:Q373"/>
    <mergeCell ref="R373:S373"/>
    <mergeCell ref="T373:U373"/>
    <mergeCell ref="W373:X373"/>
    <mergeCell ref="Y373:Z373"/>
    <mergeCell ref="AA373:AE373"/>
    <mergeCell ref="AG373:AH373"/>
    <mergeCell ref="AI373:AJ373"/>
    <mergeCell ref="AK373:AL373"/>
    <mergeCell ref="AM373:AP373"/>
    <mergeCell ref="AQ373:AR373"/>
    <mergeCell ref="AS373:AT373"/>
    <mergeCell ref="AV373:AW373"/>
    <mergeCell ref="BL373:BO373"/>
    <mergeCell ref="BP373:BQ373"/>
    <mergeCell ref="BR373:BS373"/>
    <mergeCell ref="B372:F372"/>
    <mergeCell ref="H372:I372"/>
    <mergeCell ref="J372:K372"/>
    <mergeCell ref="L372:M372"/>
    <mergeCell ref="N372:Q372"/>
    <mergeCell ref="R372:S372"/>
    <mergeCell ref="BU358:BV358"/>
    <mergeCell ref="BW358:BX358"/>
    <mergeCell ref="B361:BX361"/>
    <mergeCell ref="B362:K362"/>
    <mergeCell ref="L362:U362"/>
    <mergeCell ref="Y362:AG362"/>
    <mergeCell ref="AH362:AP362"/>
    <mergeCell ref="AQ362:AY362"/>
    <mergeCell ref="AZ362:BH362"/>
    <mergeCell ref="BI362:BP362"/>
    <mergeCell ref="BQ362:BX362"/>
    <mergeCell ref="C363:X363"/>
    <mergeCell ref="B364:C370"/>
    <mergeCell ref="D364:J364"/>
    <mergeCell ref="K364:Z364"/>
    <mergeCell ref="D365:J365"/>
    <mergeCell ref="K365:Z365"/>
    <mergeCell ref="D366:J366"/>
    <mergeCell ref="K366:Z366"/>
    <mergeCell ref="D367:J367"/>
    <mergeCell ref="K367:Z367"/>
    <mergeCell ref="D368:J368"/>
    <mergeCell ref="K368:Z368"/>
    <mergeCell ref="D369:J369"/>
    <mergeCell ref="K369:Z369"/>
    <mergeCell ref="D370:J370"/>
    <mergeCell ref="H358:I358"/>
    <mergeCell ref="J358:K358"/>
    <mergeCell ref="L358:M358"/>
    <mergeCell ref="R358:S358"/>
    <mergeCell ref="BP360:BQ360"/>
    <mergeCell ref="BR360:BS360"/>
    <mergeCell ref="BF357:BG357"/>
    <mergeCell ref="BH357:BI357"/>
    <mergeCell ref="BJ357:BK357"/>
    <mergeCell ref="BL357:BO357"/>
    <mergeCell ref="BP357:BQ357"/>
    <mergeCell ref="BR357:BS357"/>
    <mergeCell ref="BU357:BV357"/>
    <mergeCell ref="BW357:BX357"/>
    <mergeCell ref="B359:F359"/>
    <mergeCell ref="H359:I359"/>
    <mergeCell ref="J359:K359"/>
    <mergeCell ref="L359:M359"/>
    <mergeCell ref="N359:Q359"/>
    <mergeCell ref="R359:S359"/>
    <mergeCell ref="T359:U359"/>
    <mergeCell ref="W359:X359"/>
    <mergeCell ref="Y359:Z359"/>
    <mergeCell ref="AA359:AE359"/>
    <mergeCell ref="AG359:AH359"/>
    <mergeCell ref="AI359:AJ359"/>
    <mergeCell ref="AK359:AL359"/>
    <mergeCell ref="AM359:AP359"/>
    <mergeCell ref="AQ359:AR359"/>
    <mergeCell ref="BP358:BQ358"/>
    <mergeCell ref="BR358:BS358"/>
    <mergeCell ref="B358:F358"/>
    <mergeCell ref="N358:Q358"/>
    <mergeCell ref="AZ358:BD358"/>
    <mergeCell ref="BL358:BO358"/>
    <mergeCell ref="BF358:BG358"/>
    <mergeCell ref="BH358:BI358"/>
    <mergeCell ref="BJ358:BK358"/>
    <mergeCell ref="B357:F357"/>
    <mergeCell ref="H357:I357"/>
    <mergeCell ref="J357:K357"/>
    <mergeCell ref="L357:M357"/>
    <mergeCell ref="N357:Q357"/>
    <mergeCell ref="R357:S357"/>
    <mergeCell ref="T357:U357"/>
    <mergeCell ref="W357:X357"/>
    <mergeCell ref="Y357:Z357"/>
    <mergeCell ref="AA357:AE357"/>
    <mergeCell ref="AG357:AH357"/>
    <mergeCell ref="AI357:AJ357"/>
    <mergeCell ref="AK357:AL357"/>
    <mergeCell ref="AM357:AP357"/>
    <mergeCell ref="AQ357:AR357"/>
    <mergeCell ref="AS357:AT357"/>
    <mergeCell ref="AV357:AW357"/>
    <mergeCell ref="BJ355:BK355"/>
    <mergeCell ref="BL355:BO355"/>
    <mergeCell ref="BP355:BQ355"/>
    <mergeCell ref="BR355:BS355"/>
    <mergeCell ref="BU355:BV355"/>
    <mergeCell ref="BW355:BX355"/>
    <mergeCell ref="B356:F356"/>
    <mergeCell ref="H356:I356"/>
    <mergeCell ref="J356:K356"/>
    <mergeCell ref="L356:M356"/>
    <mergeCell ref="N356:Q356"/>
    <mergeCell ref="R356:S356"/>
    <mergeCell ref="T356:U356"/>
    <mergeCell ref="W356:X356"/>
    <mergeCell ref="Y356:Z356"/>
    <mergeCell ref="AA356:AE356"/>
    <mergeCell ref="AG356:AH356"/>
    <mergeCell ref="AI356:AJ356"/>
    <mergeCell ref="AK356:AL356"/>
    <mergeCell ref="AM356:AP356"/>
    <mergeCell ref="AQ356:AR356"/>
    <mergeCell ref="AS356:AT356"/>
    <mergeCell ref="AV356:AW356"/>
    <mergeCell ref="AX356:AY356"/>
    <mergeCell ref="AZ356:BD356"/>
    <mergeCell ref="BF356:BG356"/>
    <mergeCell ref="BH356:BI356"/>
    <mergeCell ref="BJ356:BK356"/>
    <mergeCell ref="BL356:BO356"/>
    <mergeCell ref="BP356:BQ356"/>
    <mergeCell ref="BW356:BX356"/>
    <mergeCell ref="BF354:BG354"/>
    <mergeCell ref="BH354:BI354"/>
    <mergeCell ref="BJ354:BK354"/>
    <mergeCell ref="BL354:BO354"/>
    <mergeCell ref="BP354:BQ354"/>
    <mergeCell ref="BR354:BS354"/>
    <mergeCell ref="BU354:BV354"/>
    <mergeCell ref="BW354:BX354"/>
    <mergeCell ref="AA353:AE353"/>
    <mergeCell ref="AG353:AH353"/>
    <mergeCell ref="AI353:AJ353"/>
    <mergeCell ref="AK353:AL353"/>
    <mergeCell ref="BR356:BS356"/>
    <mergeCell ref="BU356:BV356"/>
    <mergeCell ref="N355:Q355"/>
    <mergeCell ref="R355:S355"/>
    <mergeCell ref="T355:U355"/>
    <mergeCell ref="W355:X355"/>
    <mergeCell ref="Y355:Z355"/>
    <mergeCell ref="AA355:AE355"/>
    <mergeCell ref="AG355:AH355"/>
    <mergeCell ref="AI355:AJ355"/>
    <mergeCell ref="AK355:AL355"/>
    <mergeCell ref="AM355:AP355"/>
    <mergeCell ref="AQ355:AR355"/>
    <mergeCell ref="AS355:AT355"/>
    <mergeCell ref="AV355:AW355"/>
    <mergeCell ref="AX355:AY355"/>
    <mergeCell ref="AZ355:BD355"/>
    <mergeCell ref="BF355:BG355"/>
    <mergeCell ref="BH355:BI355"/>
    <mergeCell ref="BF353:BG353"/>
    <mergeCell ref="B354:F354"/>
    <mergeCell ref="H354:I354"/>
    <mergeCell ref="J354:K354"/>
    <mergeCell ref="L354:M354"/>
    <mergeCell ref="N354:Q354"/>
    <mergeCell ref="R354:S354"/>
    <mergeCell ref="T354:U354"/>
    <mergeCell ref="W354:X354"/>
    <mergeCell ref="Y354:Z354"/>
    <mergeCell ref="AA354:AE354"/>
    <mergeCell ref="AG354:AH354"/>
    <mergeCell ref="AI354:AJ354"/>
    <mergeCell ref="AK354:AL354"/>
    <mergeCell ref="AM354:AP354"/>
    <mergeCell ref="AQ354:AR354"/>
    <mergeCell ref="AS354:AT354"/>
    <mergeCell ref="AV354:AW354"/>
    <mergeCell ref="BH353:BI353"/>
    <mergeCell ref="BJ353:BK353"/>
    <mergeCell ref="BL353:BO353"/>
    <mergeCell ref="BP353:BQ353"/>
    <mergeCell ref="BR353:BS353"/>
    <mergeCell ref="BU353:BV353"/>
    <mergeCell ref="BW351:BX351"/>
    <mergeCell ref="B352:F352"/>
    <mergeCell ref="H352:I352"/>
    <mergeCell ref="J352:K352"/>
    <mergeCell ref="L352:M352"/>
    <mergeCell ref="N352:Q352"/>
    <mergeCell ref="R352:S352"/>
    <mergeCell ref="T352:U352"/>
    <mergeCell ref="W352:X352"/>
    <mergeCell ref="Y352:Z352"/>
    <mergeCell ref="AA352:AE352"/>
    <mergeCell ref="AG352:AH352"/>
    <mergeCell ref="AI352:AJ352"/>
    <mergeCell ref="AK352:AL352"/>
    <mergeCell ref="AM352:AP352"/>
    <mergeCell ref="AQ352:AR352"/>
    <mergeCell ref="AS352:AT352"/>
    <mergeCell ref="AV352:AW352"/>
    <mergeCell ref="AX352:AY352"/>
    <mergeCell ref="BW353:BX353"/>
    <mergeCell ref="BW352:BX352"/>
    <mergeCell ref="B353:F353"/>
    <mergeCell ref="H353:I353"/>
    <mergeCell ref="BF352:BG352"/>
    <mergeCell ref="BH352:BI352"/>
    <mergeCell ref="BJ352:BK352"/>
    <mergeCell ref="BF349:BK349"/>
    <mergeCell ref="BP349:BX349"/>
    <mergeCell ref="B351:F351"/>
    <mergeCell ref="H351:I351"/>
    <mergeCell ref="J351:K351"/>
    <mergeCell ref="L351:M351"/>
    <mergeCell ref="N351:Q351"/>
    <mergeCell ref="R351:S351"/>
    <mergeCell ref="T351:U351"/>
    <mergeCell ref="W351:X351"/>
    <mergeCell ref="Y351:Z351"/>
    <mergeCell ref="AA351:AE351"/>
    <mergeCell ref="AG351:AH351"/>
    <mergeCell ref="AI351:AJ351"/>
    <mergeCell ref="AK351:AL351"/>
    <mergeCell ref="AM351:AP351"/>
    <mergeCell ref="AQ351:AR351"/>
    <mergeCell ref="AS351:AT351"/>
    <mergeCell ref="AV351:AW351"/>
    <mergeCell ref="B349:F349"/>
    <mergeCell ref="N349:Q349"/>
    <mergeCell ref="AA349:AE349"/>
    <mergeCell ref="AM349:AP349"/>
    <mergeCell ref="AZ349:BD349"/>
    <mergeCell ref="BL349:BO349"/>
    <mergeCell ref="B350:F350"/>
    <mergeCell ref="H350:I350"/>
    <mergeCell ref="BW350:BX350"/>
    <mergeCell ref="J350:K350"/>
    <mergeCell ref="L350:M350"/>
    <mergeCell ref="BL350:BO350"/>
    <mergeCell ref="BP350:BQ350"/>
    <mergeCell ref="BL352:BO352"/>
    <mergeCell ref="BP352:BQ352"/>
    <mergeCell ref="BR352:BS352"/>
    <mergeCell ref="BU352:BV352"/>
    <mergeCell ref="AX340:AY340"/>
    <mergeCell ref="AZ340:BD340"/>
    <mergeCell ref="BF340:BG340"/>
    <mergeCell ref="BH340:BI340"/>
    <mergeCell ref="BJ340:BK340"/>
    <mergeCell ref="BL340:BO340"/>
    <mergeCell ref="BP340:BQ340"/>
    <mergeCell ref="BR340:BS340"/>
    <mergeCell ref="BU340:BV340"/>
    <mergeCell ref="AX341:AY341"/>
    <mergeCell ref="AZ341:BD341"/>
    <mergeCell ref="BF341:BG341"/>
    <mergeCell ref="BH341:BI341"/>
    <mergeCell ref="BJ341:BK341"/>
    <mergeCell ref="BL341:BO341"/>
    <mergeCell ref="BP341:BQ341"/>
    <mergeCell ref="BR341:BS341"/>
    <mergeCell ref="BU341:BV341"/>
    <mergeCell ref="BF350:BG350"/>
    <mergeCell ref="BF351:BG351"/>
    <mergeCell ref="BH351:BI351"/>
    <mergeCell ref="BJ351:BK351"/>
    <mergeCell ref="BL351:BO351"/>
    <mergeCell ref="AX351:AY351"/>
    <mergeCell ref="AZ351:BD351"/>
    <mergeCell ref="AZ352:BD352"/>
    <mergeCell ref="BH350:BI350"/>
    <mergeCell ref="BJ350:BK350"/>
    <mergeCell ref="BJ337:BK337"/>
    <mergeCell ref="BL337:BO337"/>
    <mergeCell ref="BP337:BQ337"/>
    <mergeCell ref="BR337:BS337"/>
    <mergeCell ref="BU337:BV337"/>
    <mergeCell ref="AA335:AE335"/>
    <mergeCell ref="AG335:AH335"/>
    <mergeCell ref="AI335:AJ335"/>
    <mergeCell ref="AK335:AL335"/>
    <mergeCell ref="AM335:AP335"/>
    <mergeCell ref="AQ335:AR335"/>
    <mergeCell ref="AS335:AT335"/>
    <mergeCell ref="AV335:AW335"/>
    <mergeCell ref="BP336:BQ336"/>
    <mergeCell ref="BR336:BS336"/>
    <mergeCell ref="BU336:BV336"/>
    <mergeCell ref="AX339:AY339"/>
    <mergeCell ref="AZ339:BD339"/>
    <mergeCell ref="BF339:BG339"/>
    <mergeCell ref="BH339:BI339"/>
    <mergeCell ref="BJ339:BK339"/>
    <mergeCell ref="AV338:AW338"/>
    <mergeCell ref="AX338:AY338"/>
    <mergeCell ref="AZ338:BD338"/>
    <mergeCell ref="BF338:BG338"/>
    <mergeCell ref="BH338:BI338"/>
    <mergeCell ref="BJ338:BK338"/>
    <mergeCell ref="BL338:BO338"/>
    <mergeCell ref="BP338:BQ338"/>
    <mergeCell ref="BR338:BS338"/>
    <mergeCell ref="BU338:BV338"/>
    <mergeCell ref="AA339:AE339"/>
    <mergeCell ref="BR333:BS333"/>
    <mergeCell ref="BU333:BV333"/>
    <mergeCell ref="BW333:BX333"/>
    <mergeCell ref="BW336:BX336"/>
    <mergeCell ref="AX335:AY335"/>
    <mergeCell ref="AZ335:BD335"/>
    <mergeCell ref="AM336:AP336"/>
    <mergeCell ref="AZ336:BD336"/>
    <mergeCell ref="BL336:BO336"/>
    <mergeCell ref="BF335:BG335"/>
    <mergeCell ref="BH335:BI335"/>
    <mergeCell ref="BJ335:BK335"/>
    <mergeCell ref="BL335:BO335"/>
    <mergeCell ref="BP335:BQ335"/>
    <mergeCell ref="BR335:BS335"/>
    <mergeCell ref="BU335:BV335"/>
    <mergeCell ref="AA336:AE336"/>
    <mergeCell ref="AX334:AY334"/>
    <mergeCell ref="AZ334:BD334"/>
    <mergeCell ref="BF334:BG334"/>
    <mergeCell ref="BH334:BI334"/>
    <mergeCell ref="BJ334:BK334"/>
    <mergeCell ref="BL334:BO334"/>
    <mergeCell ref="BP334:BQ334"/>
    <mergeCell ref="BR334:BS334"/>
    <mergeCell ref="BU334:BV334"/>
    <mergeCell ref="BW334:BX334"/>
    <mergeCell ref="AQ334:AR334"/>
    <mergeCell ref="AS334:AT334"/>
    <mergeCell ref="AV334:AW334"/>
    <mergeCell ref="AA333:AE333"/>
    <mergeCell ref="AG333:AH333"/>
    <mergeCell ref="B331:F331"/>
    <mergeCell ref="AI333:AJ333"/>
    <mergeCell ref="AK333:AL333"/>
    <mergeCell ref="BW335:BX335"/>
    <mergeCell ref="H336:I336"/>
    <mergeCell ref="J336:K336"/>
    <mergeCell ref="L336:M336"/>
    <mergeCell ref="R336:S336"/>
    <mergeCell ref="T336:U336"/>
    <mergeCell ref="W336:X336"/>
    <mergeCell ref="Y336:Z336"/>
    <mergeCell ref="AG336:AH336"/>
    <mergeCell ref="AI336:AJ336"/>
    <mergeCell ref="AK336:AL336"/>
    <mergeCell ref="AQ336:AR336"/>
    <mergeCell ref="AS336:AT336"/>
    <mergeCell ref="AV336:AW336"/>
    <mergeCell ref="AX336:AY336"/>
    <mergeCell ref="BF336:BG336"/>
    <mergeCell ref="BH336:BI336"/>
    <mergeCell ref="BJ336:BK336"/>
    <mergeCell ref="AX333:AY333"/>
    <mergeCell ref="AZ333:BD333"/>
    <mergeCell ref="BF333:BG333"/>
    <mergeCell ref="BH333:BI333"/>
    <mergeCell ref="BJ333:BK333"/>
    <mergeCell ref="BL333:BO333"/>
    <mergeCell ref="BP333:BQ333"/>
    <mergeCell ref="R335:S335"/>
    <mergeCell ref="T335:U335"/>
    <mergeCell ref="W335:X335"/>
    <mergeCell ref="Y335:Z335"/>
    <mergeCell ref="J334:K334"/>
    <mergeCell ref="L334:M334"/>
    <mergeCell ref="N334:Q334"/>
    <mergeCell ref="R334:S334"/>
    <mergeCell ref="T334:U334"/>
    <mergeCell ref="W334:X334"/>
    <mergeCell ref="Y334:Z334"/>
    <mergeCell ref="AA334:AE334"/>
    <mergeCell ref="AG334:AH334"/>
    <mergeCell ref="AI334:AJ334"/>
    <mergeCell ref="AK334:AL334"/>
    <mergeCell ref="AM334:AP334"/>
    <mergeCell ref="B332:F332"/>
    <mergeCell ref="H332:I332"/>
    <mergeCell ref="J332:K332"/>
    <mergeCell ref="L332:M332"/>
    <mergeCell ref="N332:Q332"/>
    <mergeCell ref="R332:S332"/>
    <mergeCell ref="T332:U332"/>
    <mergeCell ref="W332:X332"/>
    <mergeCell ref="Y332:Z332"/>
    <mergeCell ref="AA332:AE332"/>
    <mergeCell ref="AG332:AH332"/>
    <mergeCell ref="AI332:AJ332"/>
    <mergeCell ref="AK332:AL332"/>
    <mergeCell ref="AM332:AP332"/>
    <mergeCell ref="BR332:BS332"/>
    <mergeCell ref="AA330:AE330"/>
    <mergeCell ref="AG330:AL330"/>
    <mergeCell ref="AM330:AP330"/>
    <mergeCell ref="AQ330:AY330"/>
    <mergeCell ref="AZ330:BD330"/>
    <mergeCell ref="BF330:BK330"/>
    <mergeCell ref="BL330:BO330"/>
    <mergeCell ref="BP330:BX330"/>
    <mergeCell ref="AX331:AY331"/>
    <mergeCell ref="AZ331:BD331"/>
    <mergeCell ref="BF331:BG331"/>
    <mergeCell ref="BH331:BI331"/>
    <mergeCell ref="BJ331:BK331"/>
    <mergeCell ref="BL331:BO331"/>
    <mergeCell ref="BP331:BQ331"/>
    <mergeCell ref="AV331:AW331"/>
    <mergeCell ref="AV332:AW332"/>
    <mergeCell ref="AX332:AY332"/>
    <mergeCell ref="AZ332:BD332"/>
    <mergeCell ref="BF332:BG332"/>
    <mergeCell ref="BH332:BI332"/>
    <mergeCell ref="BJ332:BK332"/>
    <mergeCell ref="BL332:BO332"/>
    <mergeCell ref="BP332:BQ332"/>
    <mergeCell ref="AA331:AE331"/>
    <mergeCell ref="BR331:BS331"/>
    <mergeCell ref="BU331:BV331"/>
    <mergeCell ref="BW331:BX331"/>
    <mergeCell ref="BU332:BV332"/>
    <mergeCell ref="BW332:BX332"/>
    <mergeCell ref="AG314:AH314"/>
    <mergeCell ref="AI314:AJ314"/>
    <mergeCell ref="AK314:AL314"/>
    <mergeCell ref="AQ314:AR314"/>
    <mergeCell ref="AS314:AT314"/>
    <mergeCell ref="AV314:AW314"/>
    <mergeCell ref="AX314:AY314"/>
    <mergeCell ref="BF314:BG314"/>
    <mergeCell ref="BH314:BI314"/>
    <mergeCell ref="BJ314:BK314"/>
    <mergeCell ref="BP314:BQ314"/>
    <mergeCell ref="BR314:BS314"/>
    <mergeCell ref="BU314:BV314"/>
    <mergeCell ref="BW314:BX314"/>
    <mergeCell ref="B323:C329"/>
    <mergeCell ref="D323:J323"/>
    <mergeCell ref="K323:Z323"/>
    <mergeCell ref="D324:J324"/>
    <mergeCell ref="K324:Z324"/>
    <mergeCell ref="D325:J325"/>
    <mergeCell ref="K325:Z325"/>
    <mergeCell ref="D326:J326"/>
    <mergeCell ref="K326:Z326"/>
    <mergeCell ref="D327:J327"/>
    <mergeCell ref="K327:Z327"/>
    <mergeCell ref="D328:J328"/>
    <mergeCell ref="K328:Z328"/>
    <mergeCell ref="AA314:AE314"/>
    <mergeCell ref="AM314:AP314"/>
    <mergeCell ref="AZ314:BD314"/>
    <mergeCell ref="BL314:BO314"/>
    <mergeCell ref="Y315:Z315"/>
    <mergeCell ref="BR312:BS312"/>
    <mergeCell ref="BU312:BV312"/>
    <mergeCell ref="BW312:BX312"/>
    <mergeCell ref="B313:F313"/>
    <mergeCell ref="H313:I313"/>
    <mergeCell ref="J313:K313"/>
    <mergeCell ref="L313:M313"/>
    <mergeCell ref="N313:Q313"/>
    <mergeCell ref="R313:S313"/>
    <mergeCell ref="T313:U313"/>
    <mergeCell ref="W313:X313"/>
    <mergeCell ref="Y313:Z313"/>
    <mergeCell ref="AA313:AE313"/>
    <mergeCell ref="AG313:AH313"/>
    <mergeCell ref="AI313:AJ313"/>
    <mergeCell ref="AK313:AL313"/>
    <mergeCell ref="AM313:AP313"/>
    <mergeCell ref="AQ313:AR313"/>
    <mergeCell ref="AS313:AT313"/>
    <mergeCell ref="AV313:AW313"/>
    <mergeCell ref="AX313:AY313"/>
    <mergeCell ref="AZ313:BD313"/>
    <mergeCell ref="BF313:BG313"/>
    <mergeCell ref="BH313:BI313"/>
    <mergeCell ref="BJ313:BK313"/>
    <mergeCell ref="BL313:BO313"/>
    <mergeCell ref="BP313:BQ313"/>
    <mergeCell ref="BR313:BS313"/>
    <mergeCell ref="BU313:BV313"/>
    <mergeCell ref="BW313:BX313"/>
    <mergeCell ref="AA311:AE311"/>
    <mergeCell ref="AG311:AL311"/>
    <mergeCell ref="AM311:AP311"/>
    <mergeCell ref="AQ311:AY311"/>
    <mergeCell ref="AZ311:BD311"/>
    <mergeCell ref="BF311:BK311"/>
    <mergeCell ref="BL311:BO311"/>
    <mergeCell ref="BP311:BX311"/>
    <mergeCell ref="B312:F312"/>
    <mergeCell ref="H312:I312"/>
    <mergeCell ref="J312:K312"/>
    <mergeCell ref="L312:M312"/>
    <mergeCell ref="N312:Q312"/>
    <mergeCell ref="R312:S312"/>
    <mergeCell ref="T312:U312"/>
    <mergeCell ref="W312:X312"/>
    <mergeCell ref="Y312:Z312"/>
    <mergeCell ref="AA312:AE312"/>
    <mergeCell ref="AG312:AH312"/>
    <mergeCell ref="AI312:AJ312"/>
    <mergeCell ref="AK312:AL312"/>
    <mergeCell ref="AM312:AP312"/>
    <mergeCell ref="AQ312:AR312"/>
    <mergeCell ref="AS312:AT312"/>
    <mergeCell ref="AV312:AW312"/>
    <mergeCell ref="AX312:AY312"/>
    <mergeCell ref="AZ312:BD312"/>
    <mergeCell ref="BF312:BG312"/>
    <mergeCell ref="BH312:BI312"/>
    <mergeCell ref="BJ312:BK312"/>
    <mergeCell ref="BL312:BO312"/>
    <mergeCell ref="BP312:BQ312"/>
    <mergeCell ref="BP292:BQ292"/>
    <mergeCell ref="BR292:BS292"/>
    <mergeCell ref="BU292:BV292"/>
    <mergeCell ref="BW292:BX292"/>
    <mergeCell ref="B301:BX301"/>
    <mergeCell ref="B302:K302"/>
    <mergeCell ref="L302:U302"/>
    <mergeCell ref="Y302:AG302"/>
    <mergeCell ref="AH302:AP302"/>
    <mergeCell ref="AQ302:AY302"/>
    <mergeCell ref="AZ302:BH302"/>
    <mergeCell ref="BI302:BP302"/>
    <mergeCell ref="BQ302:BX302"/>
    <mergeCell ref="C303:X303"/>
    <mergeCell ref="B304:C310"/>
    <mergeCell ref="D304:J304"/>
    <mergeCell ref="K304:Z304"/>
    <mergeCell ref="D305:J305"/>
    <mergeCell ref="K305:Z305"/>
    <mergeCell ref="D306:J306"/>
    <mergeCell ref="K306:Z306"/>
    <mergeCell ref="H292:I292"/>
    <mergeCell ref="J292:K292"/>
    <mergeCell ref="L292:M292"/>
    <mergeCell ref="R292:S292"/>
    <mergeCell ref="T292:U292"/>
    <mergeCell ref="W292:X292"/>
    <mergeCell ref="Y292:Z292"/>
    <mergeCell ref="AG292:AH292"/>
    <mergeCell ref="AI292:AJ292"/>
    <mergeCell ref="AK292:AL292"/>
    <mergeCell ref="AQ292:AR292"/>
    <mergeCell ref="AS292:AT292"/>
    <mergeCell ref="AV292:AW292"/>
    <mergeCell ref="AX292:AY292"/>
    <mergeCell ref="BF292:BG292"/>
    <mergeCell ref="BH292:BI292"/>
    <mergeCell ref="BJ292:BK292"/>
    <mergeCell ref="BR290:BS290"/>
    <mergeCell ref="BU290:BV290"/>
    <mergeCell ref="BW290:BX290"/>
    <mergeCell ref="B291:F291"/>
    <mergeCell ref="H291:I291"/>
    <mergeCell ref="J291:K291"/>
    <mergeCell ref="L291:M291"/>
    <mergeCell ref="N291:Q291"/>
    <mergeCell ref="R291:S291"/>
    <mergeCell ref="T291:U291"/>
    <mergeCell ref="W291:X291"/>
    <mergeCell ref="Y291:Z291"/>
    <mergeCell ref="AA291:AE291"/>
    <mergeCell ref="AG291:AH291"/>
    <mergeCell ref="AI291:AJ291"/>
    <mergeCell ref="AK291:AL291"/>
    <mergeCell ref="AM291:AP291"/>
    <mergeCell ref="AQ291:AR291"/>
    <mergeCell ref="AS291:AT291"/>
    <mergeCell ref="AV291:AW291"/>
    <mergeCell ref="AX291:AY291"/>
    <mergeCell ref="AZ291:BD291"/>
    <mergeCell ref="BF291:BG291"/>
    <mergeCell ref="BH291:BI291"/>
    <mergeCell ref="BJ291:BK291"/>
    <mergeCell ref="BL291:BO291"/>
    <mergeCell ref="B290:F290"/>
    <mergeCell ref="H290:I290"/>
    <mergeCell ref="J290:K290"/>
    <mergeCell ref="L290:M290"/>
    <mergeCell ref="N290:Q290"/>
    <mergeCell ref="R290:S290"/>
    <mergeCell ref="T290:U290"/>
    <mergeCell ref="W290:X290"/>
    <mergeCell ref="Y290:Z290"/>
    <mergeCell ref="AA290:AE290"/>
    <mergeCell ref="AG290:AH290"/>
    <mergeCell ref="AI290:AJ290"/>
    <mergeCell ref="AK290:AL290"/>
    <mergeCell ref="AM290:AP290"/>
    <mergeCell ref="AQ290:AR290"/>
    <mergeCell ref="AS290:AT290"/>
    <mergeCell ref="AV290:AW290"/>
    <mergeCell ref="BP291:BQ291"/>
    <mergeCell ref="BR291:BS291"/>
    <mergeCell ref="BU291:BV291"/>
    <mergeCell ref="BW291:BX291"/>
    <mergeCell ref="AA289:AE289"/>
    <mergeCell ref="AG289:AL289"/>
    <mergeCell ref="AM289:AP289"/>
    <mergeCell ref="AQ289:AY289"/>
    <mergeCell ref="AZ289:BD289"/>
    <mergeCell ref="BF289:BK289"/>
    <mergeCell ref="BL289:BO289"/>
    <mergeCell ref="BP289:BX289"/>
    <mergeCell ref="AX290:AY290"/>
    <mergeCell ref="AZ290:BD290"/>
    <mergeCell ref="BF290:BG290"/>
    <mergeCell ref="AZ278:BD278"/>
    <mergeCell ref="AA279:AE279"/>
    <mergeCell ref="AZ279:BD279"/>
    <mergeCell ref="AA280:AE280"/>
    <mergeCell ref="AZ280:BD280"/>
    <mergeCell ref="AA281:AE281"/>
    <mergeCell ref="AZ281:BD281"/>
    <mergeCell ref="BH290:BI290"/>
    <mergeCell ref="BJ290:BK290"/>
    <mergeCell ref="BL290:BO290"/>
    <mergeCell ref="BP290:BQ290"/>
    <mergeCell ref="BL280:BO280"/>
    <mergeCell ref="BP280:BQ280"/>
    <mergeCell ref="BR280:BS280"/>
    <mergeCell ref="BU280:BV280"/>
    <mergeCell ref="BR281:BS281"/>
    <mergeCell ref="BU281:BV281"/>
    <mergeCell ref="B222:C228"/>
    <mergeCell ref="D226:J226"/>
    <mergeCell ref="K226:Z226"/>
    <mergeCell ref="D227:J227"/>
    <mergeCell ref="K227:Z227"/>
    <mergeCell ref="D228:J228"/>
    <mergeCell ref="K228:Z228"/>
    <mergeCell ref="H229:M229"/>
    <mergeCell ref="R229:Z229"/>
    <mergeCell ref="AG229:AL229"/>
    <mergeCell ref="AQ229:AY229"/>
    <mergeCell ref="BF229:BK229"/>
    <mergeCell ref="BP229:BX229"/>
    <mergeCell ref="B241:BX241"/>
    <mergeCell ref="B242:K242"/>
    <mergeCell ref="L242:U242"/>
    <mergeCell ref="Y242:AG242"/>
    <mergeCell ref="AH242:AP242"/>
    <mergeCell ref="AQ242:AY242"/>
    <mergeCell ref="AZ242:BH242"/>
    <mergeCell ref="BI242:BP242"/>
    <mergeCell ref="BQ242:BX242"/>
    <mergeCell ref="AA239:AE239"/>
    <mergeCell ref="AZ239:BD239"/>
    <mergeCell ref="AA240:AE240"/>
    <mergeCell ref="AZ240:BD240"/>
    <mergeCell ref="AQ238:AR238"/>
    <mergeCell ref="AS238:AT238"/>
    <mergeCell ref="AV238:AW238"/>
    <mergeCell ref="AX238:AY238"/>
    <mergeCell ref="AX232:AY232"/>
    <mergeCell ref="AA231:AE231"/>
    <mergeCell ref="AA275:AE275"/>
    <mergeCell ref="AZ275:BD275"/>
    <mergeCell ref="AA276:AE276"/>
    <mergeCell ref="AZ276:BD276"/>
    <mergeCell ref="AA277:AE277"/>
    <mergeCell ref="AZ277:BD277"/>
    <mergeCell ref="BP220:BQ220"/>
    <mergeCell ref="BR220:BS220"/>
    <mergeCell ref="BU220:BV220"/>
    <mergeCell ref="BW220:BX220"/>
    <mergeCell ref="B221:F221"/>
    <mergeCell ref="H221:I221"/>
    <mergeCell ref="J221:K221"/>
    <mergeCell ref="L221:M221"/>
    <mergeCell ref="N221:Q221"/>
    <mergeCell ref="R221:S221"/>
    <mergeCell ref="T221:U221"/>
    <mergeCell ref="W221:X221"/>
    <mergeCell ref="Y221:Z221"/>
    <mergeCell ref="AA221:AE221"/>
    <mergeCell ref="AG221:AH221"/>
    <mergeCell ref="AI221:AJ221"/>
    <mergeCell ref="AK221:AL221"/>
    <mergeCell ref="AM221:AP221"/>
    <mergeCell ref="AQ221:AR221"/>
    <mergeCell ref="AS221:AT221"/>
    <mergeCell ref="AV221:AW221"/>
    <mergeCell ref="AX221:AY221"/>
    <mergeCell ref="AZ221:BD221"/>
    <mergeCell ref="BF221:BG221"/>
    <mergeCell ref="BH221:BI221"/>
    <mergeCell ref="BJ221:BK221"/>
    <mergeCell ref="BL221:BO221"/>
    <mergeCell ref="BP221:BQ221"/>
    <mergeCell ref="BR221:BS221"/>
    <mergeCell ref="BU221:BV221"/>
    <mergeCell ref="BW221:BX221"/>
    <mergeCell ref="AZ219:BD219"/>
    <mergeCell ref="BF219:BG219"/>
    <mergeCell ref="BH219:BI219"/>
    <mergeCell ref="BJ219:BK219"/>
    <mergeCell ref="BL219:BO219"/>
    <mergeCell ref="BP219:BQ219"/>
    <mergeCell ref="BR219:BS219"/>
    <mergeCell ref="BU219:BV219"/>
    <mergeCell ref="BW219:BX219"/>
    <mergeCell ref="B220:F220"/>
    <mergeCell ref="H220:I220"/>
    <mergeCell ref="J220:K220"/>
    <mergeCell ref="L220:M220"/>
    <mergeCell ref="N220:Q220"/>
    <mergeCell ref="R220:S220"/>
    <mergeCell ref="T220:U220"/>
    <mergeCell ref="W220:X220"/>
    <mergeCell ref="Y220:Z220"/>
    <mergeCell ref="AA220:AE220"/>
    <mergeCell ref="AG220:AH220"/>
    <mergeCell ref="AI220:AJ220"/>
    <mergeCell ref="AK220:AL220"/>
    <mergeCell ref="AM220:AP220"/>
    <mergeCell ref="AQ220:AR220"/>
    <mergeCell ref="AS220:AT220"/>
    <mergeCell ref="AV220:AW220"/>
    <mergeCell ref="AX220:AY220"/>
    <mergeCell ref="AZ220:BD220"/>
    <mergeCell ref="BF220:BG220"/>
    <mergeCell ref="BH220:BI220"/>
    <mergeCell ref="BJ220:BK220"/>
    <mergeCell ref="BL220:BO220"/>
    <mergeCell ref="H219:I219"/>
    <mergeCell ref="J219:K219"/>
    <mergeCell ref="L219:M219"/>
    <mergeCell ref="N219:Q219"/>
    <mergeCell ref="R219:S219"/>
    <mergeCell ref="T219:U219"/>
    <mergeCell ref="W219:X219"/>
    <mergeCell ref="Y219:Z219"/>
    <mergeCell ref="AA219:AE219"/>
    <mergeCell ref="AG219:AH219"/>
    <mergeCell ref="AI219:AJ219"/>
    <mergeCell ref="AK219:AL219"/>
    <mergeCell ref="AM219:AP219"/>
    <mergeCell ref="AQ219:AR219"/>
    <mergeCell ref="AS219:AT219"/>
    <mergeCell ref="AV219:AW219"/>
    <mergeCell ref="AX219:AY219"/>
    <mergeCell ref="BP210:BX210"/>
    <mergeCell ref="AA202:AE202"/>
    <mergeCell ref="AG202:AH202"/>
    <mergeCell ref="AI202:AJ202"/>
    <mergeCell ref="AK202:AL202"/>
    <mergeCell ref="AM202:AP202"/>
    <mergeCell ref="AQ202:AR202"/>
    <mergeCell ref="AS202:AT202"/>
    <mergeCell ref="AV202:AW202"/>
    <mergeCell ref="AX202:AY202"/>
    <mergeCell ref="AZ202:BD202"/>
    <mergeCell ref="BF202:BG202"/>
    <mergeCell ref="BH202:BI202"/>
    <mergeCell ref="BP202:BQ202"/>
    <mergeCell ref="BR202:BS202"/>
    <mergeCell ref="BU202:BV202"/>
    <mergeCell ref="BW202:BX202"/>
    <mergeCell ref="AA210:AE210"/>
    <mergeCell ref="AZ210:BD210"/>
    <mergeCell ref="AM210:AP210"/>
    <mergeCell ref="BL210:BO210"/>
    <mergeCell ref="BL202:BO202"/>
    <mergeCell ref="AQ210:AY210"/>
    <mergeCell ref="BF210:BK210"/>
    <mergeCell ref="BW200:BX200"/>
    <mergeCell ref="B201:F201"/>
    <mergeCell ref="H201:I201"/>
    <mergeCell ref="J201:K201"/>
    <mergeCell ref="L201:M201"/>
    <mergeCell ref="N201:Q201"/>
    <mergeCell ref="R201:S201"/>
    <mergeCell ref="T201:U201"/>
    <mergeCell ref="W201:X201"/>
    <mergeCell ref="Y201:Z201"/>
    <mergeCell ref="AA201:AE201"/>
    <mergeCell ref="AG201:AH201"/>
    <mergeCell ref="AI201:AJ201"/>
    <mergeCell ref="AK201:AL201"/>
    <mergeCell ref="AM201:AP201"/>
    <mergeCell ref="AQ201:AR201"/>
    <mergeCell ref="AS201:AT201"/>
    <mergeCell ref="AV201:AW201"/>
    <mergeCell ref="AX201:AY201"/>
    <mergeCell ref="AZ201:BD201"/>
    <mergeCell ref="BF201:BG201"/>
    <mergeCell ref="BH201:BI201"/>
    <mergeCell ref="BJ201:BK201"/>
    <mergeCell ref="BL201:BO201"/>
    <mergeCell ref="BW201:BX201"/>
    <mergeCell ref="AA200:AE200"/>
    <mergeCell ref="AG200:AH200"/>
    <mergeCell ref="AI200:AJ200"/>
    <mergeCell ref="AK200:AL200"/>
    <mergeCell ref="AM200:AP200"/>
    <mergeCell ref="AQ200:AR200"/>
    <mergeCell ref="AS200:AT200"/>
    <mergeCell ref="BF200:BG200"/>
    <mergeCell ref="BH200:BI200"/>
    <mergeCell ref="BJ200:BK200"/>
    <mergeCell ref="BL200:BO200"/>
    <mergeCell ref="BP200:BQ200"/>
    <mergeCell ref="BR200:BS200"/>
    <mergeCell ref="BU200:BV200"/>
    <mergeCell ref="BP201:BQ201"/>
    <mergeCell ref="BR201:BS201"/>
    <mergeCell ref="BU201:BV201"/>
    <mergeCell ref="BL199:BO199"/>
    <mergeCell ref="BP199:BQ199"/>
    <mergeCell ref="BR199:BS199"/>
    <mergeCell ref="BU199:BV199"/>
    <mergeCell ref="BJ199:BK199"/>
    <mergeCell ref="AM199:AP199"/>
    <mergeCell ref="AQ199:AR199"/>
    <mergeCell ref="AS199:AT199"/>
    <mergeCell ref="AV199:AW199"/>
    <mergeCell ref="AX199:AY199"/>
    <mergeCell ref="AZ199:BD199"/>
    <mergeCell ref="BF199:BG199"/>
    <mergeCell ref="BH199:BI199"/>
    <mergeCell ref="BH197:BI197"/>
    <mergeCell ref="BJ197:BK197"/>
    <mergeCell ref="BL197:BO197"/>
    <mergeCell ref="BP197:BQ197"/>
    <mergeCell ref="BR197:BS197"/>
    <mergeCell ref="BU197:BV197"/>
    <mergeCell ref="BW197:BX197"/>
    <mergeCell ref="B198:F198"/>
    <mergeCell ref="H198:I198"/>
    <mergeCell ref="J198:K198"/>
    <mergeCell ref="L198:M198"/>
    <mergeCell ref="N198:Q198"/>
    <mergeCell ref="R198:S198"/>
    <mergeCell ref="T198:U198"/>
    <mergeCell ref="W198:X198"/>
    <mergeCell ref="Y198:Z198"/>
    <mergeCell ref="AA198:AE198"/>
    <mergeCell ref="AG198:AH198"/>
    <mergeCell ref="AI198:AJ198"/>
    <mergeCell ref="AK198:AL198"/>
    <mergeCell ref="AM198:AP198"/>
    <mergeCell ref="AQ198:AR198"/>
    <mergeCell ref="AS198:AT198"/>
    <mergeCell ref="AV198:AW198"/>
    <mergeCell ref="BP198:BQ198"/>
    <mergeCell ref="BR198:BS198"/>
    <mergeCell ref="BF198:BG198"/>
    <mergeCell ref="BW199:BX199"/>
    <mergeCell ref="BU198:BV198"/>
    <mergeCell ref="BW198:BX198"/>
    <mergeCell ref="BH198:BI198"/>
    <mergeCell ref="BJ198:BK198"/>
    <mergeCell ref="BL198:BO198"/>
    <mergeCell ref="C183:X183"/>
    <mergeCell ref="B184:C190"/>
    <mergeCell ref="D184:J184"/>
    <mergeCell ref="K184:Z184"/>
    <mergeCell ref="D185:J185"/>
    <mergeCell ref="K185:Z185"/>
    <mergeCell ref="D186:J186"/>
    <mergeCell ref="K186:Z186"/>
    <mergeCell ref="D187:J187"/>
    <mergeCell ref="K187:Z187"/>
    <mergeCell ref="D188:J188"/>
    <mergeCell ref="K188:Z188"/>
    <mergeCell ref="D189:J189"/>
    <mergeCell ref="K189:Z189"/>
    <mergeCell ref="D190:J190"/>
    <mergeCell ref="K190:Z190"/>
    <mergeCell ref="H191:M191"/>
    <mergeCell ref="R191:Z191"/>
    <mergeCell ref="AM191:AP191"/>
    <mergeCell ref="AG192:AH192"/>
    <mergeCell ref="T194:U194"/>
    <mergeCell ref="W194:X194"/>
    <mergeCell ref="Y194:Z194"/>
    <mergeCell ref="B195:F195"/>
    <mergeCell ref="H195:I195"/>
    <mergeCell ref="BW195:BX195"/>
    <mergeCell ref="BR180:BS180"/>
    <mergeCell ref="BU180:BV180"/>
    <mergeCell ref="BW180:BX180"/>
    <mergeCell ref="AX180:AY180"/>
    <mergeCell ref="AZ180:BD180"/>
    <mergeCell ref="BI182:BP182"/>
    <mergeCell ref="BQ182:BX182"/>
    <mergeCell ref="B180:F180"/>
    <mergeCell ref="H180:I180"/>
    <mergeCell ref="J180:K180"/>
    <mergeCell ref="L180:M180"/>
    <mergeCell ref="N180:Q180"/>
    <mergeCell ref="R180:S180"/>
    <mergeCell ref="T180:U180"/>
    <mergeCell ref="W180:X180"/>
    <mergeCell ref="Y180:Z180"/>
    <mergeCell ref="AA180:AE180"/>
    <mergeCell ref="AG180:AH180"/>
    <mergeCell ref="AI180:AJ180"/>
    <mergeCell ref="AK180:AL180"/>
    <mergeCell ref="AM180:AP180"/>
    <mergeCell ref="AQ182:AY182"/>
    <mergeCell ref="AQ180:AR180"/>
    <mergeCell ref="AS180:AT180"/>
    <mergeCell ref="AV180:AW180"/>
    <mergeCell ref="B181:BX181"/>
    <mergeCell ref="B182:K182"/>
    <mergeCell ref="L182:U182"/>
    <mergeCell ref="Y182:AG182"/>
    <mergeCell ref="BJ180:BK180"/>
    <mergeCell ref="BL180:BO180"/>
    <mergeCell ref="BP180:BQ180"/>
    <mergeCell ref="BW178:BX178"/>
    <mergeCell ref="B179:F179"/>
    <mergeCell ref="H179:I179"/>
    <mergeCell ref="J179:K179"/>
    <mergeCell ref="L179:M179"/>
    <mergeCell ref="N179:Q179"/>
    <mergeCell ref="R179:S179"/>
    <mergeCell ref="T179:U179"/>
    <mergeCell ref="W179:X179"/>
    <mergeCell ref="Y179:Z179"/>
    <mergeCell ref="AA179:AE179"/>
    <mergeCell ref="AG179:AH179"/>
    <mergeCell ref="AI179:AJ179"/>
    <mergeCell ref="AK179:AL179"/>
    <mergeCell ref="AM179:AP179"/>
    <mergeCell ref="AQ179:AR179"/>
    <mergeCell ref="AS179:AT179"/>
    <mergeCell ref="AV179:AW179"/>
    <mergeCell ref="BF179:BG179"/>
    <mergeCell ref="BH179:BI179"/>
    <mergeCell ref="BJ179:BK179"/>
    <mergeCell ref="BL179:BO179"/>
    <mergeCell ref="BP179:BQ179"/>
    <mergeCell ref="BR179:BS179"/>
    <mergeCell ref="BU179:BV179"/>
    <mergeCell ref="BW179:BX179"/>
    <mergeCell ref="AX179:AY179"/>
    <mergeCell ref="AZ179:BD179"/>
    <mergeCell ref="BJ177:BK177"/>
    <mergeCell ref="BL177:BO177"/>
    <mergeCell ref="BP177:BQ177"/>
    <mergeCell ref="BR177:BS177"/>
    <mergeCell ref="BU177:BV177"/>
    <mergeCell ref="BW177:BX177"/>
    <mergeCell ref="B178:F178"/>
    <mergeCell ref="H178:I178"/>
    <mergeCell ref="J178:K178"/>
    <mergeCell ref="L178:M178"/>
    <mergeCell ref="N178:Q178"/>
    <mergeCell ref="R178:S178"/>
    <mergeCell ref="T178:U178"/>
    <mergeCell ref="W178:X178"/>
    <mergeCell ref="Y178:Z178"/>
    <mergeCell ref="AA178:AE178"/>
    <mergeCell ref="AG178:AH178"/>
    <mergeCell ref="AI178:AJ178"/>
    <mergeCell ref="AK178:AL178"/>
    <mergeCell ref="AM178:AP178"/>
    <mergeCell ref="AQ178:AR178"/>
    <mergeCell ref="AS178:AT178"/>
    <mergeCell ref="AV178:AW178"/>
    <mergeCell ref="AX178:AY178"/>
    <mergeCell ref="AZ178:BD178"/>
    <mergeCell ref="BF178:BG178"/>
    <mergeCell ref="BH178:BI178"/>
    <mergeCell ref="BJ178:BK178"/>
    <mergeCell ref="BL178:BO178"/>
    <mergeCell ref="BP178:BQ178"/>
    <mergeCell ref="BR178:BS178"/>
    <mergeCell ref="BU178:BV178"/>
    <mergeCell ref="BF160:BG160"/>
    <mergeCell ref="BP160:BQ160"/>
    <mergeCell ref="BR160:BS160"/>
    <mergeCell ref="BW175:BX175"/>
    <mergeCell ref="B176:F176"/>
    <mergeCell ref="H176:I176"/>
    <mergeCell ref="J176:K176"/>
    <mergeCell ref="L176:M176"/>
    <mergeCell ref="N176:Q176"/>
    <mergeCell ref="R176:S176"/>
    <mergeCell ref="T176:U176"/>
    <mergeCell ref="W176:X176"/>
    <mergeCell ref="Y176:Z176"/>
    <mergeCell ref="AA176:AE176"/>
    <mergeCell ref="AG176:AH176"/>
    <mergeCell ref="AI176:AJ176"/>
    <mergeCell ref="AK176:AL176"/>
    <mergeCell ref="AM176:AP176"/>
    <mergeCell ref="AQ176:AR176"/>
    <mergeCell ref="AS176:AT176"/>
    <mergeCell ref="AV176:AW176"/>
    <mergeCell ref="AX176:AY176"/>
    <mergeCell ref="AZ176:BD176"/>
    <mergeCell ref="BF176:BG176"/>
    <mergeCell ref="BH176:BI176"/>
    <mergeCell ref="BJ176:BK176"/>
    <mergeCell ref="BL176:BO176"/>
    <mergeCell ref="BP176:BQ176"/>
    <mergeCell ref="BR176:BS176"/>
    <mergeCell ref="BU176:BV176"/>
    <mergeCell ref="BW176:BX176"/>
    <mergeCell ref="B175:F175"/>
    <mergeCell ref="BF159:BG159"/>
    <mergeCell ref="BH159:BI159"/>
    <mergeCell ref="BJ159:BK159"/>
    <mergeCell ref="BL159:BO159"/>
    <mergeCell ref="BP159:BQ159"/>
    <mergeCell ref="BR159:BS159"/>
    <mergeCell ref="B158:F158"/>
    <mergeCell ref="H158:I158"/>
    <mergeCell ref="J158:K158"/>
    <mergeCell ref="BW160:BX160"/>
    <mergeCell ref="B162:C168"/>
    <mergeCell ref="D162:J162"/>
    <mergeCell ref="K162:Z162"/>
    <mergeCell ref="D163:J163"/>
    <mergeCell ref="K163:Z163"/>
    <mergeCell ref="D164:J164"/>
    <mergeCell ref="K164:Z164"/>
    <mergeCell ref="D165:J165"/>
    <mergeCell ref="K165:Z165"/>
    <mergeCell ref="D166:J166"/>
    <mergeCell ref="K166:Z166"/>
    <mergeCell ref="D167:J167"/>
    <mergeCell ref="K167:Z167"/>
    <mergeCell ref="D168:J168"/>
    <mergeCell ref="K168:Z168"/>
    <mergeCell ref="J160:K160"/>
    <mergeCell ref="L160:M160"/>
    <mergeCell ref="R160:S160"/>
    <mergeCell ref="T160:U160"/>
    <mergeCell ref="W160:X160"/>
    <mergeCell ref="AG160:AH160"/>
    <mergeCell ref="AI160:AJ160"/>
    <mergeCell ref="B159:F159"/>
    <mergeCell ref="H159:I159"/>
    <mergeCell ref="J159:K159"/>
    <mergeCell ref="L159:M159"/>
    <mergeCell ref="N159:Q159"/>
    <mergeCell ref="R159:S159"/>
    <mergeCell ref="T159:U159"/>
    <mergeCell ref="W159:X159"/>
    <mergeCell ref="Y159:Z159"/>
    <mergeCell ref="AA159:AE159"/>
    <mergeCell ref="AG159:AH159"/>
    <mergeCell ref="AI159:AJ159"/>
    <mergeCell ref="AK159:AL159"/>
    <mergeCell ref="AM159:AP159"/>
    <mergeCell ref="AQ159:AR159"/>
    <mergeCell ref="AS159:AT159"/>
    <mergeCell ref="AV159:AW159"/>
    <mergeCell ref="B155:F155"/>
    <mergeCell ref="H155:I155"/>
    <mergeCell ref="J155:K155"/>
    <mergeCell ref="BU160:BV160"/>
    <mergeCell ref="BU159:BV159"/>
    <mergeCell ref="BW159:BX159"/>
    <mergeCell ref="BR156:BS156"/>
    <mergeCell ref="BU156:BV156"/>
    <mergeCell ref="BW156:BX156"/>
    <mergeCell ref="B157:F157"/>
    <mergeCell ref="H157:I157"/>
    <mergeCell ref="J157:K157"/>
    <mergeCell ref="L157:M157"/>
    <mergeCell ref="N157:Q157"/>
    <mergeCell ref="R157:S157"/>
    <mergeCell ref="T157:U157"/>
    <mergeCell ref="W157:X157"/>
    <mergeCell ref="Y157:Z157"/>
    <mergeCell ref="AA157:AE157"/>
    <mergeCell ref="AG157:AH157"/>
    <mergeCell ref="AI157:AJ157"/>
    <mergeCell ref="AK157:AL157"/>
    <mergeCell ref="AM157:AP157"/>
    <mergeCell ref="AQ157:AR157"/>
    <mergeCell ref="AS157:AT157"/>
    <mergeCell ref="AV157:AW157"/>
    <mergeCell ref="AX157:AY157"/>
    <mergeCell ref="AZ157:BD157"/>
    <mergeCell ref="BF157:BG157"/>
    <mergeCell ref="BH157:BI157"/>
    <mergeCell ref="BJ157:BK157"/>
    <mergeCell ref="BL157:BO157"/>
    <mergeCell ref="BW157:BX157"/>
    <mergeCell ref="BP155:BQ155"/>
    <mergeCell ref="BR155:BS155"/>
    <mergeCell ref="BU155:BV155"/>
    <mergeCell ref="BW155:BX155"/>
    <mergeCell ref="AX156:AY156"/>
    <mergeCell ref="AZ156:BD156"/>
    <mergeCell ref="BF156:BG156"/>
    <mergeCell ref="BH156:BI156"/>
    <mergeCell ref="BJ156:BK156"/>
    <mergeCell ref="BL156:BO156"/>
    <mergeCell ref="BP156:BQ156"/>
    <mergeCell ref="BP157:BQ157"/>
    <mergeCell ref="BR157:BS157"/>
    <mergeCell ref="BU157:BV157"/>
    <mergeCell ref="B156:F156"/>
    <mergeCell ref="H156:I156"/>
    <mergeCell ref="J156:K156"/>
    <mergeCell ref="L156:M156"/>
    <mergeCell ref="N156:Q156"/>
    <mergeCell ref="R156:S156"/>
    <mergeCell ref="T156:U156"/>
    <mergeCell ref="W156:X156"/>
    <mergeCell ref="Y156:Z156"/>
    <mergeCell ref="AA156:AE156"/>
    <mergeCell ref="AG156:AH156"/>
    <mergeCell ref="AI156:AJ156"/>
    <mergeCell ref="AK156:AL156"/>
    <mergeCell ref="AM156:AP156"/>
    <mergeCell ref="AQ156:AR156"/>
    <mergeCell ref="AS156:AT156"/>
    <mergeCell ref="AV156:AW156"/>
    <mergeCell ref="BH153:BI153"/>
    <mergeCell ref="BJ153:BK153"/>
    <mergeCell ref="BW153:BX153"/>
    <mergeCell ref="AA150:AE150"/>
    <mergeCell ref="AZ150:BD150"/>
    <mergeCell ref="AM150:AP150"/>
    <mergeCell ref="L154:M154"/>
    <mergeCell ref="N154:Q154"/>
    <mergeCell ref="R154:S154"/>
    <mergeCell ref="T154:U154"/>
    <mergeCell ref="W154:X154"/>
    <mergeCell ref="Y154:Z154"/>
    <mergeCell ref="AA154:AE154"/>
    <mergeCell ref="AG154:AH154"/>
    <mergeCell ref="AI154:AJ154"/>
    <mergeCell ref="AK154:AL154"/>
    <mergeCell ref="AM154:AP154"/>
    <mergeCell ref="AQ154:AR154"/>
    <mergeCell ref="AS154:AT154"/>
    <mergeCell ref="AV154:AW154"/>
    <mergeCell ref="AX154:AY154"/>
    <mergeCell ref="AZ154:BD154"/>
    <mergeCell ref="BF154:BG154"/>
    <mergeCell ref="BP154:BQ154"/>
    <mergeCell ref="BR154:BS154"/>
    <mergeCell ref="BU154:BV154"/>
    <mergeCell ref="BW154:BX154"/>
    <mergeCell ref="BL153:BO153"/>
    <mergeCell ref="BP153:BQ153"/>
    <mergeCell ref="BR153:BS153"/>
    <mergeCell ref="BU153:BV153"/>
    <mergeCell ref="BR151:BS151"/>
    <mergeCell ref="BP138:BQ138"/>
    <mergeCell ref="BR138:BS138"/>
    <mergeCell ref="BU138:BV138"/>
    <mergeCell ref="BW138:BX138"/>
    <mergeCell ref="AA138:AE138"/>
    <mergeCell ref="AZ138:BD138"/>
    <mergeCell ref="H150:M150"/>
    <mergeCell ref="R150:Z150"/>
    <mergeCell ref="AG150:AL150"/>
    <mergeCell ref="AQ150:AY150"/>
    <mergeCell ref="BF150:BK150"/>
    <mergeCell ref="BP150:BX150"/>
    <mergeCell ref="B153:F153"/>
    <mergeCell ref="H153:I153"/>
    <mergeCell ref="J153:K153"/>
    <mergeCell ref="L153:M153"/>
    <mergeCell ref="N153:Q153"/>
    <mergeCell ref="R153:S153"/>
    <mergeCell ref="T153:U153"/>
    <mergeCell ref="W153:X153"/>
    <mergeCell ref="Y153:Z153"/>
    <mergeCell ref="AA153:AE153"/>
    <mergeCell ref="AG153:AH153"/>
    <mergeCell ref="AI153:AJ153"/>
    <mergeCell ref="AK153:AL153"/>
    <mergeCell ref="AM153:AP153"/>
    <mergeCell ref="AQ153:AR153"/>
    <mergeCell ref="AS153:AT153"/>
    <mergeCell ref="AV153:AW153"/>
    <mergeCell ref="AX153:AY153"/>
    <mergeCell ref="AZ153:BD153"/>
    <mergeCell ref="BF153:BG153"/>
    <mergeCell ref="H138:I138"/>
    <mergeCell ref="J138:K138"/>
    <mergeCell ref="L138:M138"/>
    <mergeCell ref="R138:S138"/>
    <mergeCell ref="T138:U138"/>
    <mergeCell ref="W138:X138"/>
    <mergeCell ref="Y138:Z138"/>
    <mergeCell ref="AG138:AH138"/>
    <mergeCell ref="AI138:AJ138"/>
    <mergeCell ref="AK138:AL138"/>
    <mergeCell ref="AQ138:AR138"/>
    <mergeCell ref="AS138:AT138"/>
    <mergeCell ref="AV138:AW138"/>
    <mergeCell ref="AX138:AY138"/>
    <mergeCell ref="BF138:BG138"/>
    <mergeCell ref="BH138:BI138"/>
    <mergeCell ref="BJ138:BK138"/>
    <mergeCell ref="BU136:BV136"/>
    <mergeCell ref="BW136:BX136"/>
    <mergeCell ref="B137:F137"/>
    <mergeCell ref="H137:I137"/>
    <mergeCell ref="J137:K137"/>
    <mergeCell ref="L137:M137"/>
    <mergeCell ref="N137:Q137"/>
    <mergeCell ref="R137:S137"/>
    <mergeCell ref="T137:U137"/>
    <mergeCell ref="W137:X137"/>
    <mergeCell ref="Y137:Z137"/>
    <mergeCell ref="AA137:AE137"/>
    <mergeCell ref="AG137:AH137"/>
    <mergeCell ref="AI137:AJ137"/>
    <mergeCell ref="AK137:AL137"/>
    <mergeCell ref="AM137:AP137"/>
    <mergeCell ref="AQ137:AR137"/>
    <mergeCell ref="AS137:AT137"/>
    <mergeCell ref="AV137:AW137"/>
    <mergeCell ref="AX137:AY137"/>
    <mergeCell ref="AZ137:BD137"/>
    <mergeCell ref="BF137:BG137"/>
    <mergeCell ref="BH137:BI137"/>
    <mergeCell ref="BJ137:BK137"/>
    <mergeCell ref="BL137:BO137"/>
    <mergeCell ref="BP137:BQ137"/>
    <mergeCell ref="BR137:BS137"/>
    <mergeCell ref="BU137:BV137"/>
    <mergeCell ref="BW137:BX137"/>
    <mergeCell ref="BH135:BI135"/>
    <mergeCell ref="BJ135:BK135"/>
    <mergeCell ref="BL135:BO135"/>
    <mergeCell ref="BP135:BQ135"/>
    <mergeCell ref="BR135:BS135"/>
    <mergeCell ref="BU135:BV135"/>
    <mergeCell ref="BW135:BX135"/>
    <mergeCell ref="B136:F136"/>
    <mergeCell ref="H136:I136"/>
    <mergeCell ref="J136:K136"/>
    <mergeCell ref="L136:M136"/>
    <mergeCell ref="N136:Q136"/>
    <mergeCell ref="R136:S136"/>
    <mergeCell ref="T136:U136"/>
    <mergeCell ref="W136:X136"/>
    <mergeCell ref="Y136:Z136"/>
    <mergeCell ref="AA136:AE136"/>
    <mergeCell ref="AG136:AH136"/>
    <mergeCell ref="AI136:AJ136"/>
    <mergeCell ref="AK136:AL136"/>
    <mergeCell ref="AM136:AP136"/>
    <mergeCell ref="AQ136:AR136"/>
    <mergeCell ref="AS136:AT136"/>
    <mergeCell ref="AV136:AW136"/>
    <mergeCell ref="AX136:AY136"/>
    <mergeCell ref="AZ136:BD136"/>
    <mergeCell ref="BF136:BG136"/>
    <mergeCell ref="BH136:BI136"/>
    <mergeCell ref="BJ136:BK136"/>
    <mergeCell ref="BL136:BO136"/>
    <mergeCell ref="BP136:BQ136"/>
    <mergeCell ref="BR136:BS136"/>
    <mergeCell ref="B135:F135"/>
    <mergeCell ref="H135:I135"/>
    <mergeCell ref="J135:K135"/>
    <mergeCell ref="L135:M135"/>
    <mergeCell ref="N135:Q135"/>
    <mergeCell ref="R135:S135"/>
    <mergeCell ref="T135:U135"/>
    <mergeCell ref="W135:X135"/>
    <mergeCell ref="Y135:Z135"/>
    <mergeCell ref="AA135:AE135"/>
    <mergeCell ref="AG135:AH135"/>
    <mergeCell ref="AI135:AJ135"/>
    <mergeCell ref="AK135:AL135"/>
    <mergeCell ref="AM135:AP135"/>
    <mergeCell ref="AQ135:AR135"/>
    <mergeCell ref="AS135:AT135"/>
    <mergeCell ref="AV135:AW135"/>
    <mergeCell ref="B134:F134"/>
    <mergeCell ref="H134:I134"/>
    <mergeCell ref="J134:K134"/>
    <mergeCell ref="L134:M134"/>
    <mergeCell ref="N134:Q134"/>
    <mergeCell ref="R134:S134"/>
    <mergeCell ref="T134:U134"/>
    <mergeCell ref="W134:X134"/>
    <mergeCell ref="Y134:Z134"/>
    <mergeCell ref="AA134:AE134"/>
    <mergeCell ref="AG134:AH134"/>
    <mergeCell ref="AI134:AJ134"/>
    <mergeCell ref="AK134:AL134"/>
    <mergeCell ref="AM134:AP134"/>
    <mergeCell ref="AQ134:AR134"/>
    <mergeCell ref="AS134:AT134"/>
    <mergeCell ref="AV134:AW134"/>
    <mergeCell ref="B133:F133"/>
    <mergeCell ref="H133:I133"/>
    <mergeCell ref="J133:K133"/>
    <mergeCell ref="L133:M133"/>
    <mergeCell ref="N133:Q133"/>
    <mergeCell ref="R133:S133"/>
    <mergeCell ref="T133:U133"/>
    <mergeCell ref="W133:X133"/>
    <mergeCell ref="Y133:Z133"/>
    <mergeCell ref="AA133:AE133"/>
    <mergeCell ref="AG133:AH133"/>
    <mergeCell ref="AI133:AJ133"/>
    <mergeCell ref="AK133:AL133"/>
    <mergeCell ref="AM133:AP133"/>
    <mergeCell ref="AQ133:AR133"/>
    <mergeCell ref="AS133:AT133"/>
    <mergeCell ref="AV133:AW133"/>
    <mergeCell ref="B132:F132"/>
    <mergeCell ref="H132:I132"/>
    <mergeCell ref="J132:K132"/>
    <mergeCell ref="L132:M132"/>
    <mergeCell ref="N132:Q132"/>
    <mergeCell ref="R132:S132"/>
    <mergeCell ref="T132:U132"/>
    <mergeCell ref="W132:X132"/>
    <mergeCell ref="Y132:Z132"/>
    <mergeCell ref="AA132:AE132"/>
    <mergeCell ref="AG132:AH132"/>
    <mergeCell ref="AI132:AJ132"/>
    <mergeCell ref="AK132:AL132"/>
    <mergeCell ref="AM132:AP132"/>
    <mergeCell ref="AQ132:AR132"/>
    <mergeCell ref="AS132:AT132"/>
    <mergeCell ref="AV132:AW132"/>
    <mergeCell ref="BW114:BX114"/>
    <mergeCell ref="Y116:Z116"/>
    <mergeCell ref="AG116:AH116"/>
    <mergeCell ref="AI116:AJ116"/>
    <mergeCell ref="AK116:AL116"/>
    <mergeCell ref="AQ116:AR116"/>
    <mergeCell ref="AS116:AT116"/>
    <mergeCell ref="AV116:AW116"/>
    <mergeCell ref="AX116:AY116"/>
    <mergeCell ref="BF116:BG116"/>
    <mergeCell ref="BH116:BI116"/>
    <mergeCell ref="BJ116:BK116"/>
    <mergeCell ref="BP116:BQ116"/>
    <mergeCell ref="BR116:BS116"/>
    <mergeCell ref="BU116:BV116"/>
    <mergeCell ref="BW116:BX116"/>
    <mergeCell ref="AA115:AE115"/>
    <mergeCell ref="AG115:AH115"/>
    <mergeCell ref="AI115:AJ115"/>
    <mergeCell ref="AK115:AL115"/>
    <mergeCell ref="AM115:AP115"/>
    <mergeCell ref="BP115:BQ115"/>
    <mergeCell ref="BR115:BS115"/>
    <mergeCell ref="BU115:BV115"/>
    <mergeCell ref="BW115:BX115"/>
    <mergeCell ref="BL116:BO116"/>
    <mergeCell ref="BW112:BX112"/>
    <mergeCell ref="B113:F113"/>
    <mergeCell ref="H113:I113"/>
    <mergeCell ref="J113:K113"/>
    <mergeCell ref="L113:M113"/>
    <mergeCell ref="N113:Q113"/>
    <mergeCell ref="R113:S113"/>
    <mergeCell ref="T113:U113"/>
    <mergeCell ref="W113:X113"/>
    <mergeCell ref="Y113:Z113"/>
    <mergeCell ref="AA113:AE113"/>
    <mergeCell ref="AG113:AH113"/>
    <mergeCell ref="AI113:AJ113"/>
    <mergeCell ref="AK113:AL113"/>
    <mergeCell ref="AM113:AP113"/>
    <mergeCell ref="AQ113:AR113"/>
    <mergeCell ref="AS113:AT113"/>
    <mergeCell ref="AV113:AW113"/>
    <mergeCell ref="BL113:BO113"/>
    <mergeCell ref="BP113:BQ113"/>
    <mergeCell ref="BR113:BS113"/>
    <mergeCell ref="BU113:BV113"/>
    <mergeCell ref="BW113:BX113"/>
    <mergeCell ref="BF111:BG111"/>
    <mergeCell ref="BH111:BI111"/>
    <mergeCell ref="BJ111:BK111"/>
    <mergeCell ref="BL111:BO111"/>
    <mergeCell ref="BP111:BQ111"/>
    <mergeCell ref="BJ114:BK114"/>
    <mergeCell ref="BL114:BO114"/>
    <mergeCell ref="BP114:BQ114"/>
    <mergeCell ref="BR114:BS114"/>
    <mergeCell ref="BU114:BV114"/>
    <mergeCell ref="BR111:BS111"/>
    <mergeCell ref="BU111:BV111"/>
    <mergeCell ref="AZ112:BD112"/>
    <mergeCell ref="BF112:BG112"/>
    <mergeCell ref="BH112:BI112"/>
    <mergeCell ref="BJ112:BK112"/>
    <mergeCell ref="BL112:BO112"/>
    <mergeCell ref="BP112:BQ112"/>
    <mergeCell ref="BR112:BS112"/>
    <mergeCell ref="BU112:BV112"/>
    <mergeCell ref="AZ114:BD114"/>
    <mergeCell ref="BF114:BG114"/>
    <mergeCell ref="BH114:BI114"/>
    <mergeCell ref="BW111:BX111"/>
    <mergeCell ref="B112:F112"/>
    <mergeCell ref="H112:I112"/>
    <mergeCell ref="J112:K112"/>
    <mergeCell ref="L112:M112"/>
    <mergeCell ref="N112:Q112"/>
    <mergeCell ref="R112:S112"/>
    <mergeCell ref="T112:U112"/>
    <mergeCell ref="W112:X112"/>
    <mergeCell ref="Y112:Z112"/>
    <mergeCell ref="AA112:AE112"/>
    <mergeCell ref="AG112:AH112"/>
    <mergeCell ref="AI112:AJ112"/>
    <mergeCell ref="AK112:AL112"/>
    <mergeCell ref="AM112:AP112"/>
    <mergeCell ref="AQ112:AR112"/>
    <mergeCell ref="AS112:AT112"/>
    <mergeCell ref="AV112:AW112"/>
    <mergeCell ref="AX112:AY112"/>
    <mergeCell ref="L111:M111"/>
    <mergeCell ref="N111:Q111"/>
    <mergeCell ref="R111:S111"/>
    <mergeCell ref="T111:U111"/>
    <mergeCell ref="W111:X111"/>
    <mergeCell ref="Y111:Z111"/>
    <mergeCell ref="AA111:AE111"/>
    <mergeCell ref="AG111:AH111"/>
    <mergeCell ref="AI111:AJ111"/>
    <mergeCell ref="AK111:AL111"/>
    <mergeCell ref="AM111:AP111"/>
    <mergeCell ref="AQ111:AR111"/>
    <mergeCell ref="AS111:AT111"/>
    <mergeCell ref="BL109:BO109"/>
    <mergeCell ref="BP109:BX109"/>
    <mergeCell ref="B110:F110"/>
    <mergeCell ref="H110:I110"/>
    <mergeCell ref="J110:K110"/>
    <mergeCell ref="L110:M110"/>
    <mergeCell ref="N110:Q110"/>
    <mergeCell ref="R110:S110"/>
    <mergeCell ref="T110:U110"/>
    <mergeCell ref="W110:X110"/>
    <mergeCell ref="Y110:Z110"/>
    <mergeCell ref="AA110:AE110"/>
    <mergeCell ref="AG110:AH110"/>
    <mergeCell ref="AI110:AJ110"/>
    <mergeCell ref="AK110:AL110"/>
    <mergeCell ref="AM110:AP110"/>
    <mergeCell ref="AQ110:AR110"/>
    <mergeCell ref="AS110:AT110"/>
    <mergeCell ref="AV110:AW110"/>
    <mergeCell ref="AX110:AY110"/>
    <mergeCell ref="AZ110:BD110"/>
    <mergeCell ref="BF110:BG110"/>
    <mergeCell ref="BH110:BI110"/>
    <mergeCell ref="BJ110:BK110"/>
    <mergeCell ref="BL110:BO110"/>
    <mergeCell ref="BP110:BQ110"/>
    <mergeCell ref="BR110:BS110"/>
    <mergeCell ref="BU110:BV110"/>
    <mergeCell ref="BW110:BX110"/>
    <mergeCell ref="AG109:AL109"/>
    <mergeCell ref="AM109:AP109"/>
    <mergeCell ref="AQ109:AY109"/>
    <mergeCell ref="BU92:BV92"/>
    <mergeCell ref="BW92:BX92"/>
    <mergeCell ref="B93:F93"/>
    <mergeCell ref="H93:I93"/>
    <mergeCell ref="J93:K93"/>
    <mergeCell ref="L93:M93"/>
    <mergeCell ref="N93:Q93"/>
    <mergeCell ref="R93:S93"/>
    <mergeCell ref="T93:U93"/>
    <mergeCell ref="W93:X93"/>
    <mergeCell ref="Y93:Z93"/>
    <mergeCell ref="AA93:AE93"/>
    <mergeCell ref="AG93:AH93"/>
    <mergeCell ref="AI93:AJ93"/>
    <mergeCell ref="AK93:AL93"/>
    <mergeCell ref="AM93:AP93"/>
    <mergeCell ref="AQ93:AR93"/>
    <mergeCell ref="AS93:AT93"/>
    <mergeCell ref="AV93:AW93"/>
    <mergeCell ref="AX93:AY93"/>
    <mergeCell ref="AZ93:BD93"/>
    <mergeCell ref="BF93:BG93"/>
    <mergeCell ref="BH93:BI93"/>
    <mergeCell ref="BJ93:BK93"/>
    <mergeCell ref="BL93:BO93"/>
    <mergeCell ref="BP93:BQ93"/>
    <mergeCell ref="BR93:BS93"/>
    <mergeCell ref="BU93:BV93"/>
    <mergeCell ref="BW93:BX93"/>
    <mergeCell ref="BH91:BI91"/>
    <mergeCell ref="BJ91:BK91"/>
    <mergeCell ref="BL91:BO91"/>
    <mergeCell ref="BP91:BQ91"/>
    <mergeCell ref="BR91:BS91"/>
    <mergeCell ref="BU91:BV91"/>
    <mergeCell ref="BW91:BX91"/>
    <mergeCell ref="B92:F92"/>
    <mergeCell ref="H92:I92"/>
    <mergeCell ref="J92:K92"/>
    <mergeCell ref="L92:M92"/>
    <mergeCell ref="N92:Q92"/>
    <mergeCell ref="R92:S92"/>
    <mergeCell ref="T92:U92"/>
    <mergeCell ref="W92:X92"/>
    <mergeCell ref="Y92:Z92"/>
    <mergeCell ref="AA92:AE92"/>
    <mergeCell ref="AG92:AH92"/>
    <mergeCell ref="AI92:AJ92"/>
    <mergeCell ref="AK92:AL92"/>
    <mergeCell ref="AM92:AP92"/>
    <mergeCell ref="AQ92:AR92"/>
    <mergeCell ref="AS92:AT92"/>
    <mergeCell ref="AV92:AW92"/>
    <mergeCell ref="AX92:AY92"/>
    <mergeCell ref="AZ92:BD92"/>
    <mergeCell ref="BF92:BG92"/>
    <mergeCell ref="BH92:BI92"/>
    <mergeCell ref="BJ92:BK92"/>
    <mergeCell ref="BL92:BO92"/>
    <mergeCell ref="BP92:BQ92"/>
    <mergeCell ref="BR92:BS92"/>
    <mergeCell ref="B90:F90"/>
    <mergeCell ref="H90:M90"/>
    <mergeCell ref="N90:Q90"/>
    <mergeCell ref="R90:Z90"/>
    <mergeCell ref="AA90:AE90"/>
    <mergeCell ref="AG90:AL90"/>
    <mergeCell ref="AM90:AP90"/>
    <mergeCell ref="AQ90:AY90"/>
    <mergeCell ref="AZ90:BD90"/>
    <mergeCell ref="BF90:BK90"/>
    <mergeCell ref="BL90:BO90"/>
    <mergeCell ref="BP90:BX90"/>
    <mergeCell ref="B91:F91"/>
    <mergeCell ref="H91:I91"/>
    <mergeCell ref="J91:K91"/>
    <mergeCell ref="L91:M91"/>
    <mergeCell ref="N91:Q91"/>
    <mergeCell ref="R91:S91"/>
    <mergeCell ref="T91:U91"/>
    <mergeCell ref="W91:X91"/>
    <mergeCell ref="Y91:Z91"/>
    <mergeCell ref="AA91:AE91"/>
    <mergeCell ref="AG91:AH91"/>
    <mergeCell ref="AI91:AJ91"/>
    <mergeCell ref="AK91:AL91"/>
    <mergeCell ref="AM91:AP91"/>
    <mergeCell ref="AQ91:AR91"/>
    <mergeCell ref="AS91:AT91"/>
    <mergeCell ref="AV91:AW91"/>
    <mergeCell ref="AX91:AY91"/>
    <mergeCell ref="AZ91:BD91"/>
    <mergeCell ref="BF91:BG91"/>
    <mergeCell ref="B78:F78"/>
    <mergeCell ref="H78:I78"/>
    <mergeCell ref="J78:K78"/>
    <mergeCell ref="L78:M78"/>
    <mergeCell ref="N78:Q78"/>
    <mergeCell ref="R78:S78"/>
    <mergeCell ref="T78:U78"/>
    <mergeCell ref="W78:X78"/>
    <mergeCell ref="Y78:Z78"/>
    <mergeCell ref="AM80:AP80"/>
    <mergeCell ref="B83:C89"/>
    <mergeCell ref="D83:J83"/>
    <mergeCell ref="K83:Z83"/>
    <mergeCell ref="D84:J84"/>
    <mergeCell ref="K84:Z84"/>
    <mergeCell ref="D85:J85"/>
    <mergeCell ref="K85:Z85"/>
    <mergeCell ref="D86:J86"/>
    <mergeCell ref="K86:Z86"/>
    <mergeCell ref="AG79:AH79"/>
    <mergeCell ref="AI79:AJ79"/>
    <mergeCell ref="K89:Z89"/>
    <mergeCell ref="D88:J88"/>
    <mergeCell ref="K88:Z88"/>
    <mergeCell ref="AG80:AH80"/>
    <mergeCell ref="AI80:AJ80"/>
    <mergeCell ref="AG81:AH81"/>
    <mergeCell ref="AI81:AJ81"/>
    <mergeCell ref="AA78:AE78"/>
    <mergeCell ref="AG78:AH78"/>
    <mergeCell ref="AI78:AJ78"/>
    <mergeCell ref="AK78:AL78"/>
    <mergeCell ref="BP71:BX71"/>
    <mergeCell ref="H72:I72"/>
    <mergeCell ref="J72:K72"/>
    <mergeCell ref="L72:M72"/>
    <mergeCell ref="R72:S72"/>
    <mergeCell ref="T72:U72"/>
    <mergeCell ref="W72:X72"/>
    <mergeCell ref="Y72:Z72"/>
    <mergeCell ref="AG72:AH72"/>
    <mergeCell ref="AI72:AJ72"/>
    <mergeCell ref="AK72:AL72"/>
    <mergeCell ref="AQ72:AR72"/>
    <mergeCell ref="AS72:AT72"/>
    <mergeCell ref="AV72:AW72"/>
    <mergeCell ref="AX72:AY72"/>
    <mergeCell ref="BF72:BG72"/>
    <mergeCell ref="BH72:BI72"/>
    <mergeCell ref="BJ72:BK72"/>
    <mergeCell ref="BP72:BQ72"/>
    <mergeCell ref="BR72:BS72"/>
    <mergeCell ref="BU72:BV72"/>
    <mergeCell ref="BW72:BX72"/>
    <mergeCell ref="AQ71:AY71"/>
    <mergeCell ref="AZ71:BD71"/>
    <mergeCell ref="BF71:BK71"/>
    <mergeCell ref="BL71:BO71"/>
    <mergeCell ref="BL72:BO72"/>
    <mergeCell ref="AM72:AP72"/>
    <mergeCell ref="AA72:AE72"/>
    <mergeCell ref="AZ72:BD72"/>
    <mergeCell ref="AA293:AE293"/>
    <mergeCell ref="AZ293:BD293"/>
    <mergeCell ref="AA294:AE294"/>
    <mergeCell ref="AZ294:BD294"/>
    <mergeCell ref="AA295:AE295"/>
    <mergeCell ref="AZ295:BD295"/>
    <mergeCell ref="AA296:AE296"/>
    <mergeCell ref="AZ296:BD296"/>
    <mergeCell ref="AA297:AE297"/>
    <mergeCell ref="AZ297:BD297"/>
    <mergeCell ref="AA298:AE298"/>
    <mergeCell ref="AZ298:BD298"/>
    <mergeCell ref="AA299:AE299"/>
    <mergeCell ref="AZ299:BD299"/>
    <mergeCell ref="AA300:AE300"/>
    <mergeCell ref="AZ300:BD300"/>
    <mergeCell ref="B61:BX61"/>
    <mergeCell ref="B62:K62"/>
    <mergeCell ref="L62:U62"/>
    <mergeCell ref="Y62:AG62"/>
    <mergeCell ref="AH62:AP62"/>
    <mergeCell ref="AQ62:AY62"/>
    <mergeCell ref="AZ62:BH62"/>
    <mergeCell ref="BI62:BP62"/>
    <mergeCell ref="BQ62:BX62"/>
    <mergeCell ref="C63:X63"/>
    <mergeCell ref="B64:C70"/>
    <mergeCell ref="D64:J64"/>
    <mergeCell ref="K64:Z64"/>
    <mergeCell ref="B71:F71"/>
    <mergeCell ref="H71:M71"/>
    <mergeCell ref="N71:Q71"/>
    <mergeCell ref="AI277:AJ277"/>
    <mergeCell ref="AK277:AL277"/>
    <mergeCell ref="AM277:AP277"/>
    <mergeCell ref="AQ277:AR277"/>
    <mergeCell ref="AX281:AY281"/>
    <mergeCell ref="AV275:AW275"/>
    <mergeCell ref="AX275:AY275"/>
    <mergeCell ref="AM276:AP276"/>
    <mergeCell ref="AQ276:AR276"/>
    <mergeCell ref="AS280:AT280"/>
    <mergeCell ref="AG278:AH278"/>
    <mergeCell ref="AI278:AJ278"/>
    <mergeCell ref="AK278:AL278"/>
    <mergeCell ref="AQ278:AR278"/>
    <mergeCell ref="AG276:AH276"/>
    <mergeCell ref="AI276:AJ276"/>
    <mergeCell ref="AK276:AL276"/>
    <mergeCell ref="AG277:AH277"/>
    <mergeCell ref="AM278:AP278"/>
    <mergeCell ref="AK279:AL279"/>
    <mergeCell ref="AM279:AP279"/>
    <mergeCell ref="AK281:AL281"/>
    <mergeCell ref="AM281:AP281"/>
    <mergeCell ref="AQ281:AR281"/>
    <mergeCell ref="AS281:AT281"/>
    <mergeCell ref="AV281:AW281"/>
    <mergeCell ref="AQ280:AR280"/>
    <mergeCell ref="AG281:AH281"/>
    <mergeCell ref="AI281:AJ281"/>
    <mergeCell ref="AV280:AW280"/>
    <mergeCell ref="AX280:AY280"/>
    <mergeCell ref="AA254:AE254"/>
    <mergeCell ref="AZ254:BD254"/>
    <mergeCell ref="AA255:AE255"/>
    <mergeCell ref="AZ255:BD255"/>
    <mergeCell ref="AA256:AE256"/>
    <mergeCell ref="AZ256:BD256"/>
    <mergeCell ref="AA257:AE257"/>
    <mergeCell ref="AZ257:BD257"/>
    <mergeCell ref="AM256:AP256"/>
    <mergeCell ref="AA262:AE262"/>
    <mergeCell ref="AZ262:BD262"/>
    <mergeCell ref="AA270:AE270"/>
    <mergeCell ref="AZ270:BD270"/>
    <mergeCell ref="AA274:AE274"/>
    <mergeCell ref="AZ274:BD274"/>
    <mergeCell ref="AG251:AL251"/>
    <mergeCell ref="AQ251:AY251"/>
    <mergeCell ref="AM251:AP251"/>
    <mergeCell ref="AK253:AL253"/>
    <mergeCell ref="AM253:AP253"/>
    <mergeCell ref="AG252:AH252"/>
    <mergeCell ref="AI252:AJ252"/>
    <mergeCell ref="AK252:AL252"/>
    <mergeCell ref="AM252:AP252"/>
    <mergeCell ref="AQ252:AR252"/>
    <mergeCell ref="AS252:AT252"/>
    <mergeCell ref="AG254:AH254"/>
    <mergeCell ref="AI254:AJ254"/>
    <mergeCell ref="AK254:AL254"/>
    <mergeCell ref="AM254:AP254"/>
    <mergeCell ref="AQ254:AR254"/>
    <mergeCell ref="AS254:AT254"/>
    <mergeCell ref="AA253:AE253"/>
    <mergeCell ref="AZ253:BD253"/>
    <mergeCell ref="AA234:AE234"/>
    <mergeCell ref="AZ234:BD234"/>
    <mergeCell ref="AA235:AE235"/>
    <mergeCell ref="AZ235:BD235"/>
    <mergeCell ref="AA236:AE236"/>
    <mergeCell ref="AZ236:BD236"/>
    <mergeCell ref="AQ236:AR236"/>
    <mergeCell ref="AS236:AT236"/>
    <mergeCell ref="AA237:AE237"/>
    <mergeCell ref="AZ237:BD237"/>
    <mergeCell ref="AA238:AE238"/>
    <mergeCell ref="AZ238:BD238"/>
    <mergeCell ref="AG238:AH238"/>
    <mergeCell ref="AI238:AJ238"/>
    <mergeCell ref="AK238:AL238"/>
    <mergeCell ref="AM238:AP238"/>
    <mergeCell ref="AG240:AH240"/>
    <mergeCell ref="AI240:AJ240"/>
    <mergeCell ref="AG236:AH236"/>
    <mergeCell ref="AI236:AJ236"/>
    <mergeCell ref="AK236:AL236"/>
    <mergeCell ref="AM236:AP236"/>
    <mergeCell ref="BF174:BG174"/>
    <mergeCell ref="BF173:BG173"/>
    <mergeCell ref="BH173:BI173"/>
    <mergeCell ref="AA211:AE211"/>
    <mergeCell ref="AZ211:BD211"/>
    <mergeCell ref="AA212:AE212"/>
    <mergeCell ref="AZ212:BD212"/>
    <mergeCell ref="AA213:AE213"/>
    <mergeCell ref="AZ213:BD213"/>
    <mergeCell ref="AA218:AE218"/>
    <mergeCell ref="AZ218:BD218"/>
    <mergeCell ref="AA214:AE214"/>
    <mergeCell ref="AG214:AH214"/>
    <mergeCell ref="AI214:AJ214"/>
    <mergeCell ref="AK214:AL214"/>
    <mergeCell ref="AM214:AP214"/>
    <mergeCell ref="AQ214:AR214"/>
    <mergeCell ref="AS214:AT214"/>
    <mergeCell ref="AV214:AW214"/>
    <mergeCell ref="AX217:AY217"/>
    <mergeCell ref="AZ217:BD217"/>
    <mergeCell ref="AG211:AH211"/>
    <mergeCell ref="AI211:AJ211"/>
    <mergeCell ref="AK211:AL211"/>
    <mergeCell ref="AM211:AP211"/>
    <mergeCell ref="AQ211:AR211"/>
    <mergeCell ref="AS211:AT211"/>
    <mergeCell ref="AX215:AY215"/>
    <mergeCell ref="AZ215:BD215"/>
    <mergeCell ref="AV218:AW218"/>
    <mergeCell ref="AX218:AY218"/>
    <mergeCell ref="AS218:AT218"/>
    <mergeCell ref="AA175:AE175"/>
    <mergeCell ref="AG175:AH175"/>
    <mergeCell ref="AI175:AJ175"/>
    <mergeCell ref="AK175:AL175"/>
    <mergeCell ref="AM175:AP175"/>
    <mergeCell ref="AQ175:AR175"/>
    <mergeCell ref="AS175:AT175"/>
    <mergeCell ref="AV175:AW175"/>
    <mergeCell ref="AX175:AY175"/>
    <mergeCell ref="AZ175:BD175"/>
    <mergeCell ref="AX177:AY177"/>
    <mergeCell ref="AZ177:BD177"/>
    <mergeCell ref="AA177:AE177"/>
    <mergeCell ref="AQ171:AR171"/>
    <mergeCell ref="AS171:AT171"/>
    <mergeCell ref="AV171:AW171"/>
    <mergeCell ref="AX171:AY171"/>
    <mergeCell ref="AZ171:BD171"/>
    <mergeCell ref="AX174:AY174"/>
    <mergeCell ref="AX173:AY173"/>
    <mergeCell ref="AZ173:BD173"/>
    <mergeCell ref="AG177:AH177"/>
    <mergeCell ref="AI177:AJ177"/>
    <mergeCell ref="AK177:AL177"/>
    <mergeCell ref="AM177:AP177"/>
    <mergeCell ref="AQ177:AR177"/>
    <mergeCell ref="AS177:AT177"/>
    <mergeCell ref="AV177:AW177"/>
    <mergeCell ref="AG171:AH171"/>
    <mergeCell ref="AI171:AJ171"/>
    <mergeCell ref="AK171:AL171"/>
    <mergeCell ref="AM171:AP171"/>
    <mergeCell ref="AZ109:BD109"/>
    <mergeCell ref="AA139:AE139"/>
    <mergeCell ref="AZ139:BD139"/>
    <mergeCell ref="AX139:AY139"/>
    <mergeCell ref="AG139:AH139"/>
    <mergeCell ref="AI139:AJ139"/>
    <mergeCell ref="AK139:AL139"/>
    <mergeCell ref="AM138:AP138"/>
    <mergeCell ref="AA140:AE140"/>
    <mergeCell ref="AZ140:BD140"/>
    <mergeCell ref="AA141:AE141"/>
    <mergeCell ref="AZ141:BD141"/>
    <mergeCell ref="AV139:AW139"/>
    <mergeCell ref="AM139:AP139"/>
    <mergeCell ref="AQ139:AR139"/>
    <mergeCell ref="AS139:AT139"/>
    <mergeCell ref="AA142:AE142"/>
    <mergeCell ref="AZ142:BD142"/>
    <mergeCell ref="AV111:AW111"/>
    <mergeCell ref="AX111:AY111"/>
    <mergeCell ref="AZ111:BD111"/>
    <mergeCell ref="AG114:AH114"/>
    <mergeCell ref="AI114:AJ114"/>
    <mergeCell ref="AK114:AL114"/>
    <mergeCell ref="AM114:AP114"/>
    <mergeCell ref="AQ114:AR114"/>
    <mergeCell ref="AS114:AT114"/>
    <mergeCell ref="AV114:AW114"/>
    <mergeCell ref="AX114:AY114"/>
    <mergeCell ref="AM131:AP131"/>
    <mergeCell ref="AQ131:AY131"/>
    <mergeCell ref="AZ131:BD131"/>
    <mergeCell ref="AA100:AE100"/>
    <mergeCell ref="AZ100:BD100"/>
    <mergeCell ref="AA101:AE101"/>
    <mergeCell ref="AZ101:BD101"/>
    <mergeCell ref="AX100:AY100"/>
    <mergeCell ref="AI101:AJ101"/>
    <mergeCell ref="AK101:AL101"/>
    <mergeCell ref="AM101:AP101"/>
    <mergeCell ref="AQ101:AR101"/>
    <mergeCell ref="AV99:AW99"/>
    <mergeCell ref="AX99:AY99"/>
    <mergeCell ref="AM100:AP100"/>
    <mergeCell ref="AQ100:AR100"/>
    <mergeCell ref="AG100:AH100"/>
    <mergeCell ref="AI100:AJ100"/>
    <mergeCell ref="AK100:AL100"/>
    <mergeCell ref="AG101:AH101"/>
    <mergeCell ref="AA79:AE79"/>
    <mergeCell ref="AZ79:BD79"/>
    <mergeCell ref="AA80:AE80"/>
    <mergeCell ref="AZ80:BD80"/>
    <mergeCell ref="AA81:AE81"/>
    <mergeCell ref="AZ81:BD81"/>
    <mergeCell ref="AS75:AT75"/>
    <mergeCell ref="AV75:AW75"/>
    <mergeCell ref="AX75:AY75"/>
    <mergeCell ref="AA39:AE39"/>
    <mergeCell ref="AG39:AH39"/>
    <mergeCell ref="AI39:AJ39"/>
    <mergeCell ref="AK39:AL39"/>
    <mergeCell ref="AM39:AP39"/>
    <mergeCell ref="AQ39:AR39"/>
    <mergeCell ref="AS39:AT39"/>
    <mergeCell ref="AV39:AW39"/>
    <mergeCell ref="AX39:AY39"/>
    <mergeCell ref="AZ39:BD39"/>
    <mergeCell ref="AA49:AE49"/>
    <mergeCell ref="AZ49:BD49"/>
    <mergeCell ref="AI55:AJ55"/>
    <mergeCell ref="AK55:AL55"/>
    <mergeCell ref="AQ55:AR55"/>
    <mergeCell ref="AS74:AT74"/>
    <mergeCell ref="AV74:AW74"/>
    <mergeCell ref="AX74:AY74"/>
    <mergeCell ref="AA75:AE75"/>
    <mergeCell ref="AA76:AE76"/>
    <mergeCell ref="AG77:AH77"/>
    <mergeCell ref="AA52:AE52"/>
    <mergeCell ref="AZ55:BD55"/>
    <mergeCell ref="AA58:AE58"/>
    <mergeCell ref="AZ58:BD58"/>
    <mergeCell ref="AS59:AT59"/>
    <mergeCell ref="AA33:AE33"/>
    <mergeCell ref="AZ33:BD33"/>
    <mergeCell ref="AA34:AE34"/>
    <mergeCell ref="AZ34:BD34"/>
    <mergeCell ref="AA35:AE35"/>
    <mergeCell ref="AZ35:BD35"/>
    <mergeCell ref="AA36:AE36"/>
    <mergeCell ref="AZ36:BD36"/>
    <mergeCell ref="AA37:AE37"/>
    <mergeCell ref="AZ37:BD37"/>
    <mergeCell ref="AA38:AE38"/>
    <mergeCell ref="AZ38:BD38"/>
    <mergeCell ref="AV34:AW34"/>
    <mergeCell ref="AX34:AY34"/>
    <mergeCell ref="AG35:AH35"/>
    <mergeCell ref="AI35:AJ35"/>
    <mergeCell ref="AK35:AL35"/>
    <mergeCell ref="AG38:AH38"/>
    <mergeCell ref="AI56:AJ56"/>
    <mergeCell ref="AK56:AL56"/>
    <mergeCell ref="AG58:AH58"/>
    <mergeCell ref="AI58:AJ58"/>
    <mergeCell ref="AK58:AL58"/>
    <mergeCell ref="AV40:AW40"/>
    <mergeCell ref="AX40:AY40"/>
    <mergeCell ref="AA51:AE51"/>
    <mergeCell ref="AZ59:BD59"/>
    <mergeCell ref="AZ56:BD56"/>
    <mergeCell ref="AA41:AE41"/>
    <mergeCell ref="AA12:AE12"/>
    <mergeCell ref="AZ12:BD12"/>
    <mergeCell ref="AV15:AW15"/>
    <mergeCell ref="AX15:AY15"/>
    <mergeCell ref="AX18:AY18"/>
    <mergeCell ref="AV19:AW19"/>
    <mergeCell ref="AX19:AY19"/>
    <mergeCell ref="AQ22:AR22"/>
    <mergeCell ref="AS22:AT22"/>
    <mergeCell ref="AV22:AW22"/>
    <mergeCell ref="AX22:AY22"/>
    <mergeCell ref="AA13:AE13"/>
    <mergeCell ref="AZ13:BD13"/>
    <mergeCell ref="AX12:AY12"/>
    <mergeCell ref="AK20:AL20"/>
    <mergeCell ref="AM20:AP20"/>
    <mergeCell ref="AQ20:AR20"/>
    <mergeCell ref="AS20:AT20"/>
    <mergeCell ref="AA16:AE16"/>
    <mergeCell ref="AA17:AE17"/>
    <mergeCell ref="AM15:AP15"/>
    <mergeCell ref="AQ15:AR15"/>
    <mergeCell ref="AK19:AL19"/>
    <mergeCell ref="AM19:AP19"/>
    <mergeCell ref="AA21:AE21"/>
    <mergeCell ref="AZ21:BD21"/>
    <mergeCell ref="AZ22:BD22"/>
    <mergeCell ref="AA22:AE22"/>
    <mergeCell ref="AM17:AP17"/>
    <mergeCell ref="AI20:AJ20"/>
    <mergeCell ref="AG11:AL11"/>
    <mergeCell ref="D10:J10"/>
    <mergeCell ref="K10:Z10"/>
    <mergeCell ref="D9:J9"/>
    <mergeCell ref="K9:Z9"/>
    <mergeCell ref="D8:J8"/>
    <mergeCell ref="K8:Z8"/>
    <mergeCell ref="B1:BX1"/>
    <mergeCell ref="B2:K2"/>
    <mergeCell ref="L2:U2"/>
    <mergeCell ref="Y2:AG2"/>
    <mergeCell ref="AH2:AP2"/>
    <mergeCell ref="AQ2:AY2"/>
    <mergeCell ref="AZ2:BH2"/>
    <mergeCell ref="BI2:BP2"/>
    <mergeCell ref="BQ2:BX2"/>
    <mergeCell ref="D5:J5"/>
    <mergeCell ref="K5:Z5"/>
    <mergeCell ref="B4:C10"/>
    <mergeCell ref="D7:J7"/>
    <mergeCell ref="D4:J4"/>
    <mergeCell ref="D6:J6"/>
    <mergeCell ref="AA11:AE11"/>
    <mergeCell ref="AZ11:BD11"/>
    <mergeCell ref="AM11:AP11"/>
    <mergeCell ref="AQ11:AY11"/>
    <mergeCell ref="C3:X3"/>
    <mergeCell ref="BR13:BS13"/>
    <mergeCell ref="BU13:BV13"/>
    <mergeCell ref="BW13:BX13"/>
    <mergeCell ref="AS13:AT13"/>
    <mergeCell ref="AV13:AW13"/>
    <mergeCell ref="AX13:AY13"/>
    <mergeCell ref="BF13:BG13"/>
    <mergeCell ref="BH13:BI13"/>
    <mergeCell ref="BU12:BV12"/>
    <mergeCell ref="BW12:BX12"/>
    <mergeCell ref="AG13:AH13"/>
    <mergeCell ref="AI13:AJ13"/>
    <mergeCell ref="AK13:AL13"/>
    <mergeCell ref="AM13:AP13"/>
    <mergeCell ref="AQ13:AR13"/>
    <mergeCell ref="BF12:BG12"/>
    <mergeCell ref="BH12:BI12"/>
    <mergeCell ref="BJ12:BK12"/>
    <mergeCell ref="BL12:BO12"/>
    <mergeCell ref="BP12:BQ12"/>
    <mergeCell ref="BR12:BS12"/>
    <mergeCell ref="AM12:AP12"/>
    <mergeCell ref="AQ12:AR12"/>
    <mergeCell ref="AS12:AT12"/>
    <mergeCell ref="AV12:AW12"/>
    <mergeCell ref="AG12:AH12"/>
    <mergeCell ref="AI12:AJ12"/>
    <mergeCell ref="AK12:AL12"/>
    <mergeCell ref="BU18:BV18"/>
    <mergeCell ref="BW18:BX18"/>
    <mergeCell ref="BU14:BV14"/>
    <mergeCell ref="BW14:BX14"/>
    <mergeCell ref="AG15:AH15"/>
    <mergeCell ref="BF14:BG14"/>
    <mergeCell ref="BH14:BI14"/>
    <mergeCell ref="BJ14:BK14"/>
    <mergeCell ref="BL14:BO14"/>
    <mergeCell ref="BP14:BQ14"/>
    <mergeCell ref="BR14:BS14"/>
    <mergeCell ref="AM14:AP14"/>
    <mergeCell ref="AQ14:AR14"/>
    <mergeCell ref="AS14:AT14"/>
    <mergeCell ref="AV14:AW14"/>
    <mergeCell ref="AX14:AY14"/>
    <mergeCell ref="AG14:AH14"/>
    <mergeCell ref="AI14:AJ14"/>
    <mergeCell ref="AK14:AL14"/>
    <mergeCell ref="BJ15:BK15"/>
    <mergeCell ref="BL15:BO15"/>
    <mergeCell ref="BP15:BQ15"/>
    <mergeCell ref="BR15:BS15"/>
    <mergeCell ref="BU15:BV15"/>
    <mergeCell ref="BW15:BX15"/>
    <mergeCell ref="AS15:AT15"/>
    <mergeCell ref="BF15:BG15"/>
    <mergeCell ref="BH15:BI15"/>
    <mergeCell ref="AI15:AJ15"/>
    <mergeCell ref="AK15:AL15"/>
    <mergeCell ref="BH16:BI16"/>
    <mergeCell ref="BJ16:BK16"/>
    <mergeCell ref="BU19:BV19"/>
    <mergeCell ref="BF19:BG19"/>
    <mergeCell ref="AG19:AH19"/>
    <mergeCell ref="AI19:AJ19"/>
    <mergeCell ref="BJ13:BK13"/>
    <mergeCell ref="BL13:BO13"/>
    <mergeCell ref="BP13:BQ13"/>
    <mergeCell ref="BF11:BK11"/>
    <mergeCell ref="BL11:BO11"/>
    <mergeCell ref="BP11:BX11"/>
    <mergeCell ref="AA14:AE14"/>
    <mergeCell ref="AZ14:BD14"/>
    <mergeCell ref="AA15:AE15"/>
    <mergeCell ref="AZ15:BD15"/>
    <mergeCell ref="AZ18:BD18"/>
    <mergeCell ref="AA19:AE19"/>
    <mergeCell ref="AZ19:BD19"/>
    <mergeCell ref="BR17:BS17"/>
    <mergeCell ref="BU17:BV17"/>
    <mergeCell ref="BW17:BX17"/>
    <mergeCell ref="AS17:AT17"/>
    <mergeCell ref="AV17:AW17"/>
    <mergeCell ref="AX17:AY17"/>
    <mergeCell ref="BF17:BG17"/>
    <mergeCell ref="BH17:BI17"/>
    <mergeCell ref="BU16:BV16"/>
    <mergeCell ref="BW16:BX16"/>
    <mergeCell ref="AV16:AW16"/>
    <mergeCell ref="BF18:BG18"/>
    <mergeCell ref="BH18:BI18"/>
    <mergeCell ref="BJ18:BK18"/>
    <mergeCell ref="BF16:BG16"/>
    <mergeCell ref="R21:S21"/>
    <mergeCell ref="BL20:BO20"/>
    <mergeCell ref="BP20:BQ20"/>
    <mergeCell ref="BR20:BS20"/>
    <mergeCell ref="BU20:BV20"/>
    <mergeCell ref="BW20:BX20"/>
    <mergeCell ref="AA20:AE20"/>
    <mergeCell ref="AZ20:BD20"/>
    <mergeCell ref="AG18:AH18"/>
    <mergeCell ref="AI18:AJ18"/>
    <mergeCell ref="AK18:AL18"/>
    <mergeCell ref="B18:F18"/>
    <mergeCell ref="H18:I18"/>
    <mergeCell ref="J18:K18"/>
    <mergeCell ref="L18:M18"/>
    <mergeCell ref="N18:Q18"/>
    <mergeCell ref="R18:S18"/>
    <mergeCell ref="T18:U18"/>
    <mergeCell ref="W18:X18"/>
    <mergeCell ref="Y18:Z18"/>
    <mergeCell ref="AQ19:AR19"/>
    <mergeCell ref="AS19:AT19"/>
    <mergeCell ref="BL18:BO18"/>
    <mergeCell ref="BP18:BQ18"/>
    <mergeCell ref="BR18:BS18"/>
    <mergeCell ref="AM18:AP18"/>
    <mergeCell ref="AQ18:AR18"/>
    <mergeCell ref="AS18:AT18"/>
    <mergeCell ref="AV18:AW18"/>
    <mergeCell ref="AA18:AE18"/>
    <mergeCell ref="BW19:BX19"/>
    <mergeCell ref="AG20:AH20"/>
    <mergeCell ref="BL16:BO16"/>
    <mergeCell ref="BP16:BQ16"/>
    <mergeCell ref="BR16:BS16"/>
    <mergeCell ref="AM16:AP16"/>
    <mergeCell ref="AQ16:AR16"/>
    <mergeCell ref="AS16:AT16"/>
    <mergeCell ref="AV20:AW20"/>
    <mergeCell ref="AX20:AY20"/>
    <mergeCell ref="BF20:BG20"/>
    <mergeCell ref="BH20:BI20"/>
    <mergeCell ref="BJ20:BK20"/>
    <mergeCell ref="AG16:AH16"/>
    <mergeCell ref="AI16:AJ16"/>
    <mergeCell ref="AK16:AL16"/>
    <mergeCell ref="AG17:AH17"/>
    <mergeCell ref="AZ16:BD16"/>
    <mergeCell ref="AZ17:BD17"/>
    <mergeCell ref="AX16:AY16"/>
    <mergeCell ref="AI17:AJ17"/>
    <mergeCell ref="BH19:BI19"/>
    <mergeCell ref="AQ17:AR17"/>
    <mergeCell ref="BJ19:BK19"/>
    <mergeCell ref="BL19:BO19"/>
    <mergeCell ref="BP19:BQ19"/>
    <mergeCell ref="BR19:BS19"/>
    <mergeCell ref="BJ17:BK17"/>
    <mergeCell ref="BL17:BO17"/>
    <mergeCell ref="BP17:BQ17"/>
    <mergeCell ref="AK17:AL17"/>
    <mergeCell ref="BW21:BX21"/>
    <mergeCell ref="AG22:AH22"/>
    <mergeCell ref="AI22:AJ22"/>
    <mergeCell ref="AK22:AL22"/>
    <mergeCell ref="AM22:AP22"/>
    <mergeCell ref="BF21:BG21"/>
    <mergeCell ref="BH21:BI21"/>
    <mergeCell ref="BJ21:BK21"/>
    <mergeCell ref="BL21:BO21"/>
    <mergeCell ref="BP21:BQ21"/>
    <mergeCell ref="AK21:AL21"/>
    <mergeCell ref="AM21:AP21"/>
    <mergeCell ref="AQ21:AR21"/>
    <mergeCell ref="AS21:AT21"/>
    <mergeCell ref="AV21:AW21"/>
    <mergeCell ref="AX21:AY21"/>
    <mergeCell ref="AG21:AH21"/>
    <mergeCell ref="AI21:AJ21"/>
    <mergeCell ref="BW22:BX22"/>
    <mergeCell ref="BH22:BI22"/>
    <mergeCell ref="BJ22:BK22"/>
    <mergeCell ref="BL22:BO22"/>
    <mergeCell ref="BP22:BQ22"/>
    <mergeCell ref="BR22:BS22"/>
    <mergeCell ref="BU22:BV22"/>
    <mergeCell ref="BF22:BG22"/>
    <mergeCell ref="BR21:BS21"/>
    <mergeCell ref="BU21:BV21"/>
    <mergeCell ref="BL30:BO30"/>
    <mergeCell ref="AG30:AL30"/>
    <mergeCell ref="AQ30:AY30"/>
    <mergeCell ref="K29:Z29"/>
    <mergeCell ref="AM30:AP30"/>
    <mergeCell ref="D29:J29"/>
    <mergeCell ref="K28:Z28"/>
    <mergeCell ref="D28:J28"/>
    <mergeCell ref="K27:Z27"/>
    <mergeCell ref="D27:J27"/>
    <mergeCell ref="K26:Z26"/>
    <mergeCell ref="D26:J26"/>
    <mergeCell ref="D24:J24"/>
    <mergeCell ref="K23:Z23"/>
    <mergeCell ref="D23:J23"/>
    <mergeCell ref="K24:Z24"/>
    <mergeCell ref="D25:J25"/>
    <mergeCell ref="AA30:AE30"/>
    <mergeCell ref="AZ30:BD30"/>
    <mergeCell ref="BF30:BK30"/>
    <mergeCell ref="B30:F30"/>
    <mergeCell ref="H30:M30"/>
    <mergeCell ref="N30:Q30"/>
    <mergeCell ref="R30:Z30"/>
    <mergeCell ref="AS31:AT31"/>
    <mergeCell ref="AV31:AW31"/>
    <mergeCell ref="AX31:AY31"/>
    <mergeCell ref="BP30:BX30"/>
    <mergeCell ref="B22:F22"/>
    <mergeCell ref="H22:I22"/>
    <mergeCell ref="J22:K22"/>
    <mergeCell ref="L22:M22"/>
    <mergeCell ref="N22:Q22"/>
    <mergeCell ref="R22:S22"/>
    <mergeCell ref="T22:U22"/>
    <mergeCell ref="W22:X22"/>
    <mergeCell ref="Y22:Z22"/>
    <mergeCell ref="B32:F32"/>
    <mergeCell ref="H32:I32"/>
    <mergeCell ref="J32:K32"/>
    <mergeCell ref="L32:M32"/>
    <mergeCell ref="N32:Q32"/>
    <mergeCell ref="R32:S32"/>
    <mergeCell ref="T32:U32"/>
    <mergeCell ref="W32:X32"/>
    <mergeCell ref="Y32:Z32"/>
    <mergeCell ref="AS32:AT32"/>
    <mergeCell ref="AV32:AW32"/>
    <mergeCell ref="AX32:AY32"/>
    <mergeCell ref="B23:C29"/>
    <mergeCell ref="BF31:BG31"/>
    <mergeCell ref="BH31:BI31"/>
    <mergeCell ref="BP31:BQ31"/>
    <mergeCell ref="BR31:BS31"/>
    <mergeCell ref="BU31:BV31"/>
    <mergeCell ref="BW31:BX31"/>
    <mergeCell ref="BP35:BQ35"/>
    <mergeCell ref="BR35:BS35"/>
    <mergeCell ref="BU35:BV35"/>
    <mergeCell ref="R34:S34"/>
    <mergeCell ref="BL31:BO31"/>
    <mergeCell ref="AG32:AH32"/>
    <mergeCell ref="AI32:AJ32"/>
    <mergeCell ref="AM31:AP31"/>
    <mergeCell ref="AK32:AL32"/>
    <mergeCell ref="AM32:AP32"/>
    <mergeCell ref="AG33:AH33"/>
    <mergeCell ref="AI33:AJ33"/>
    <mergeCell ref="AK33:AL33"/>
    <mergeCell ref="AM33:AP33"/>
    <mergeCell ref="AQ33:AR33"/>
    <mergeCell ref="AS33:AT33"/>
    <mergeCell ref="BH32:BI32"/>
    <mergeCell ref="BJ32:BK32"/>
    <mergeCell ref="BL32:BO32"/>
    <mergeCell ref="AQ32:AR32"/>
    <mergeCell ref="AA31:AE31"/>
    <mergeCell ref="AZ31:BD31"/>
    <mergeCell ref="AA32:AE32"/>
    <mergeCell ref="AZ32:BD32"/>
    <mergeCell ref="BF32:BG32"/>
    <mergeCell ref="BJ31:BK31"/>
    <mergeCell ref="W31:X31"/>
    <mergeCell ref="Y31:Z31"/>
    <mergeCell ref="AG31:AH31"/>
    <mergeCell ref="AI31:AJ31"/>
    <mergeCell ref="AK31:AL31"/>
    <mergeCell ref="AQ31:AR31"/>
    <mergeCell ref="N34:Q34"/>
    <mergeCell ref="AX35:AY35"/>
    <mergeCell ref="T34:U34"/>
    <mergeCell ref="W34:X34"/>
    <mergeCell ref="Y34:Z34"/>
    <mergeCell ref="BW38:BX38"/>
    <mergeCell ref="BW33:BX33"/>
    <mergeCell ref="AG34:AH34"/>
    <mergeCell ref="AI34:AJ34"/>
    <mergeCell ref="AV33:AW33"/>
    <mergeCell ref="AX33:AY33"/>
    <mergeCell ref="BF33:BG33"/>
    <mergeCell ref="BH33:BI33"/>
    <mergeCell ref="BJ33:BK33"/>
    <mergeCell ref="AK34:AL34"/>
    <mergeCell ref="AM34:AP34"/>
    <mergeCell ref="BW32:BX32"/>
    <mergeCell ref="BP32:BQ32"/>
    <mergeCell ref="BR32:BS32"/>
    <mergeCell ref="BU32:BV32"/>
    <mergeCell ref="BW34:BX34"/>
    <mergeCell ref="BF35:BG35"/>
    <mergeCell ref="BF34:BG34"/>
    <mergeCell ref="AM37:AP37"/>
    <mergeCell ref="BH35:BI35"/>
    <mergeCell ref="BJ35:BK35"/>
    <mergeCell ref="BP36:BQ36"/>
    <mergeCell ref="AK36:AL36"/>
    <mergeCell ref="AM36:AP36"/>
    <mergeCell ref="AQ36:AR36"/>
    <mergeCell ref="AS36:AT36"/>
    <mergeCell ref="AV36:AW36"/>
    <mergeCell ref="B50:F50"/>
    <mergeCell ref="N50:Q50"/>
    <mergeCell ref="D48:J48"/>
    <mergeCell ref="AV38:AW38"/>
    <mergeCell ref="AX38:AY38"/>
    <mergeCell ref="BF38:BG38"/>
    <mergeCell ref="BH38:BI38"/>
    <mergeCell ref="BJ38:BK38"/>
    <mergeCell ref="BW37:BX37"/>
    <mergeCell ref="AM35:AP35"/>
    <mergeCell ref="AQ35:AR35"/>
    <mergeCell ref="AS35:AT35"/>
    <mergeCell ref="BR36:BS36"/>
    <mergeCell ref="BU36:BV36"/>
    <mergeCell ref="BW36:BX36"/>
    <mergeCell ref="BF36:BG36"/>
    <mergeCell ref="BH36:BI36"/>
    <mergeCell ref="BJ36:BK36"/>
    <mergeCell ref="BL36:BO36"/>
    <mergeCell ref="D44:J44"/>
    <mergeCell ref="K44:Z44"/>
    <mergeCell ref="D42:J42"/>
    <mergeCell ref="K42:Z42"/>
    <mergeCell ref="BR37:BS37"/>
    <mergeCell ref="Y37:Z37"/>
    <mergeCell ref="BF39:BG39"/>
    <mergeCell ref="BH39:BI39"/>
    <mergeCell ref="BJ39:BK39"/>
    <mergeCell ref="BL39:BO39"/>
    <mergeCell ref="BP39:BQ39"/>
    <mergeCell ref="AX36:AY36"/>
    <mergeCell ref="BL35:BO35"/>
    <mergeCell ref="AI54:AJ54"/>
    <mergeCell ref="AK54:AL54"/>
    <mergeCell ref="AM53:AP53"/>
    <mergeCell ref="AQ53:AR53"/>
    <mergeCell ref="AX53:AY53"/>
    <mergeCell ref="AA53:AE53"/>
    <mergeCell ref="AA54:AE54"/>
    <mergeCell ref="AA55:AE55"/>
    <mergeCell ref="AG50:AH50"/>
    <mergeCell ref="AI50:AJ50"/>
    <mergeCell ref="BF54:BG54"/>
    <mergeCell ref="BU38:BV38"/>
    <mergeCell ref="N41:Q41"/>
    <mergeCell ref="R41:S41"/>
    <mergeCell ref="T41:U41"/>
    <mergeCell ref="K46:Z46"/>
    <mergeCell ref="AZ54:BD54"/>
    <mergeCell ref="AG51:AH51"/>
    <mergeCell ref="AI51:AJ51"/>
    <mergeCell ref="AK51:AL51"/>
    <mergeCell ref="AM51:AP51"/>
    <mergeCell ref="AZ52:BD52"/>
    <mergeCell ref="BL53:BO53"/>
    <mergeCell ref="BL52:BO52"/>
    <mergeCell ref="BP52:BQ52"/>
    <mergeCell ref="BR52:BS52"/>
    <mergeCell ref="BU52:BV52"/>
    <mergeCell ref="AZ40:BD40"/>
    <mergeCell ref="BF40:BG40"/>
    <mergeCell ref="BL50:BO50"/>
    <mergeCell ref="AM50:AP50"/>
    <mergeCell ref="K45:Z45"/>
    <mergeCell ref="AK50:AL50"/>
    <mergeCell ref="D47:J47"/>
    <mergeCell ref="K47:Z47"/>
    <mergeCell ref="AA50:AE50"/>
    <mergeCell ref="AG49:AL49"/>
    <mergeCell ref="AM49:AP49"/>
    <mergeCell ref="AV59:AW59"/>
    <mergeCell ref="AX59:AY59"/>
    <mergeCell ref="AI59:AJ59"/>
    <mergeCell ref="AK59:AL59"/>
    <mergeCell ref="AA59:AE59"/>
    <mergeCell ref="AX58:AY58"/>
    <mergeCell ref="AG53:AH53"/>
    <mergeCell ref="AI53:AJ53"/>
    <mergeCell ref="AK53:AL53"/>
    <mergeCell ref="AG54:AH54"/>
    <mergeCell ref="AM55:AP55"/>
    <mergeCell ref="AM59:AP59"/>
    <mergeCell ref="AQ59:AR59"/>
    <mergeCell ref="AX54:AY54"/>
    <mergeCell ref="AS53:AT53"/>
    <mergeCell ref="AG56:AH56"/>
    <mergeCell ref="AA56:AE56"/>
    <mergeCell ref="AA57:AE57"/>
    <mergeCell ref="AG52:AH52"/>
    <mergeCell ref="AI52:AJ52"/>
    <mergeCell ref="AK52:AL52"/>
    <mergeCell ref="AM52:AP52"/>
    <mergeCell ref="AQ52:AR52"/>
    <mergeCell ref="AS52:AT52"/>
    <mergeCell ref="AV53:AW53"/>
    <mergeCell ref="W56:X56"/>
    <mergeCell ref="BW50:BX50"/>
    <mergeCell ref="BH50:BI50"/>
    <mergeCell ref="BJ50:BK50"/>
    <mergeCell ref="AQ50:AR50"/>
    <mergeCell ref="AS50:AT50"/>
    <mergeCell ref="AV50:AW50"/>
    <mergeCell ref="AX50:AY50"/>
    <mergeCell ref="BF50:BG50"/>
    <mergeCell ref="BL49:BO49"/>
    <mergeCell ref="BP50:BQ50"/>
    <mergeCell ref="BR50:BS50"/>
    <mergeCell ref="BU50:BV50"/>
    <mergeCell ref="AZ50:BD50"/>
    <mergeCell ref="AQ49:AY49"/>
    <mergeCell ref="BF49:BK49"/>
    <mergeCell ref="BP49:BX49"/>
    <mergeCell ref="BW51:BX51"/>
    <mergeCell ref="BH51:BI51"/>
    <mergeCell ref="BJ51:BK51"/>
    <mergeCell ref="BL51:BO51"/>
    <mergeCell ref="BP51:BQ51"/>
    <mergeCell ref="BR51:BS51"/>
    <mergeCell ref="BU51:BV51"/>
    <mergeCell ref="AQ51:AR51"/>
    <mergeCell ref="AS51:AT51"/>
    <mergeCell ref="AV51:AW51"/>
    <mergeCell ref="AX51:AY51"/>
    <mergeCell ref="BF51:BG51"/>
    <mergeCell ref="AZ51:BD51"/>
    <mergeCell ref="BW52:BX52"/>
    <mergeCell ref="AV52:AW52"/>
    <mergeCell ref="AX52:AY52"/>
    <mergeCell ref="BF52:BG52"/>
    <mergeCell ref="BH52:BI52"/>
    <mergeCell ref="BJ52:BK52"/>
    <mergeCell ref="BJ55:BK55"/>
    <mergeCell ref="BL55:BO55"/>
    <mergeCell ref="BP55:BQ55"/>
    <mergeCell ref="BR55:BS55"/>
    <mergeCell ref="BU55:BV55"/>
    <mergeCell ref="BW55:BX55"/>
    <mergeCell ref="AV55:AW55"/>
    <mergeCell ref="AX55:AY55"/>
    <mergeCell ref="BF55:BG55"/>
    <mergeCell ref="BH55:BI55"/>
    <mergeCell ref="BU54:BV54"/>
    <mergeCell ref="BW54:BX54"/>
    <mergeCell ref="BU53:BV53"/>
    <mergeCell ref="BW53:BX53"/>
    <mergeCell ref="BF53:BG53"/>
    <mergeCell ref="BH53:BI53"/>
    <mergeCell ref="BJ53:BK53"/>
    <mergeCell ref="BP53:BQ53"/>
    <mergeCell ref="BR53:BS53"/>
    <mergeCell ref="BH54:BI54"/>
    <mergeCell ref="AZ53:BD53"/>
    <mergeCell ref="Y56:Z56"/>
    <mergeCell ref="B57:F57"/>
    <mergeCell ref="H57:I57"/>
    <mergeCell ref="BJ54:BK54"/>
    <mergeCell ref="BL54:BO54"/>
    <mergeCell ref="BP54:BQ54"/>
    <mergeCell ref="BR54:BS54"/>
    <mergeCell ref="AM54:AP54"/>
    <mergeCell ref="AQ54:AR54"/>
    <mergeCell ref="AS54:AT54"/>
    <mergeCell ref="AV54:AW54"/>
    <mergeCell ref="BU56:BV56"/>
    <mergeCell ref="BW56:BX56"/>
    <mergeCell ref="AG57:AH57"/>
    <mergeCell ref="AI57:AJ57"/>
    <mergeCell ref="AK57:AL57"/>
    <mergeCell ref="AM57:AP57"/>
    <mergeCell ref="AQ57:AR57"/>
    <mergeCell ref="BF56:BG56"/>
    <mergeCell ref="BH56:BI56"/>
    <mergeCell ref="BJ56:BK56"/>
    <mergeCell ref="BL56:BO56"/>
    <mergeCell ref="BP56:BQ56"/>
    <mergeCell ref="BR56:BS56"/>
    <mergeCell ref="AM56:AP56"/>
    <mergeCell ref="AQ56:AR56"/>
    <mergeCell ref="AS56:AT56"/>
    <mergeCell ref="AV56:AW56"/>
    <mergeCell ref="AX56:AY56"/>
    <mergeCell ref="AS55:AT55"/>
    <mergeCell ref="AG55:AH55"/>
    <mergeCell ref="BU57:BV57"/>
    <mergeCell ref="BU60:BV60"/>
    <mergeCell ref="BW60:BX60"/>
    <mergeCell ref="BJ59:BK59"/>
    <mergeCell ref="BL59:BO59"/>
    <mergeCell ref="BP59:BQ59"/>
    <mergeCell ref="BR59:BS59"/>
    <mergeCell ref="BU59:BV59"/>
    <mergeCell ref="BW59:BX59"/>
    <mergeCell ref="BF59:BG59"/>
    <mergeCell ref="BH59:BI59"/>
    <mergeCell ref="AG59:AH59"/>
    <mergeCell ref="BF60:BG60"/>
    <mergeCell ref="BH60:BI60"/>
    <mergeCell ref="BJ60:BK60"/>
    <mergeCell ref="BL60:BO60"/>
    <mergeCell ref="BP60:BQ60"/>
    <mergeCell ref="BR60:BS60"/>
    <mergeCell ref="AM60:AP60"/>
    <mergeCell ref="AQ60:AR60"/>
    <mergeCell ref="AS60:AT60"/>
    <mergeCell ref="AV60:AW60"/>
    <mergeCell ref="AX60:AY60"/>
    <mergeCell ref="BW57:BX57"/>
    <mergeCell ref="AS57:AT57"/>
    <mergeCell ref="AV57:AW57"/>
    <mergeCell ref="AX57:AY57"/>
    <mergeCell ref="BF57:BG57"/>
    <mergeCell ref="BH57:BI57"/>
    <mergeCell ref="BJ57:BK57"/>
    <mergeCell ref="BL57:BO57"/>
    <mergeCell ref="BF58:BG58"/>
    <mergeCell ref="BH58:BI58"/>
    <mergeCell ref="BJ58:BK58"/>
    <mergeCell ref="BL58:BO58"/>
    <mergeCell ref="BP58:BQ58"/>
    <mergeCell ref="BR58:BS58"/>
    <mergeCell ref="AM58:AP58"/>
    <mergeCell ref="AQ58:AR58"/>
    <mergeCell ref="AS58:AT58"/>
    <mergeCell ref="AV58:AW58"/>
    <mergeCell ref="BU58:BV58"/>
    <mergeCell ref="BW58:BX58"/>
    <mergeCell ref="BP57:BQ57"/>
    <mergeCell ref="BR57:BS57"/>
    <mergeCell ref="AZ57:BD57"/>
    <mergeCell ref="D70:J70"/>
    <mergeCell ref="K70:Z70"/>
    <mergeCell ref="D69:J69"/>
    <mergeCell ref="K69:Z69"/>
    <mergeCell ref="D67:J67"/>
    <mergeCell ref="K67:Z67"/>
    <mergeCell ref="D66:J66"/>
    <mergeCell ref="K66:Z66"/>
    <mergeCell ref="D68:J68"/>
    <mergeCell ref="K68:Z68"/>
    <mergeCell ref="D65:J65"/>
    <mergeCell ref="K65:Z65"/>
    <mergeCell ref="R71:Z71"/>
    <mergeCell ref="AA71:AE71"/>
    <mergeCell ref="AG71:AL71"/>
    <mergeCell ref="AM71:AP71"/>
    <mergeCell ref="AZ60:BD60"/>
    <mergeCell ref="BP75:BQ75"/>
    <mergeCell ref="BR75:BS75"/>
    <mergeCell ref="BU75:BV75"/>
    <mergeCell ref="AQ75:AR75"/>
    <mergeCell ref="BJ73:BK73"/>
    <mergeCell ref="BL73:BO73"/>
    <mergeCell ref="BP73:BQ73"/>
    <mergeCell ref="BR73:BS73"/>
    <mergeCell ref="BU73:BV73"/>
    <mergeCell ref="BW73:BX73"/>
    <mergeCell ref="AS73:AT73"/>
    <mergeCell ref="AV73:AW73"/>
    <mergeCell ref="AX73:AY73"/>
    <mergeCell ref="BF73:BG73"/>
    <mergeCell ref="BH73:BI73"/>
    <mergeCell ref="AG73:AH73"/>
    <mergeCell ref="AI73:AJ73"/>
    <mergeCell ref="AK73:AL73"/>
    <mergeCell ref="AM73:AP73"/>
    <mergeCell ref="AQ73:AR73"/>
    <mergeCell ref="AZ73:BD73"/>
    <mergeCell ref="AZ74:BD74"/>
    <mergeCell ref="AZ75:BD75"/>
    <mergeCell ref="BJ74:BK74"/>
    <mergeCell ref="BP74:BQ74"/>
    <mergeCell ref="BR74:BS74"/>
    <mergeCell ref="BU74:BV74"/>
    <mergeCell ref="BW74:BX74"/>
    <mergeCell ref="BF75:BG75"/>
    <mergeCell ref="AG74:AH74"/>
    <mergeCell ref="AI74:AJ74"/>
    <mergeCell ref="AK74:AL74"/>
    <mergeCell ref="B77:F77"/>
    <mergeCell ref="H77:I77"/>
    <mergeCell ref="J77:K77"/>
    <mergeCell ref="L77:M77"/>
    <mergeCell ref="N77:Q77"/>
    <mergeCell ref="R77:S77"/>
    <mergeCell ref="T77:U77"/>
    <mergeCell ref="W77:X77"/>
    <mergeCell ref="Y77:Z77"/>
    <mergeCell ref="BL74:BO74"/>
    <mergeCell ref="AG75:AH75"/>
    <mergeCell ref="AI75:AJ75"/>
    <mergeCell ref="AM74:AP74"/>
    <mergeCell ref="AK75:AL75"/>
    <mergeCell ref="AM75:AP75"/>
    <mergeCell ref="AK77:AL77"/>
    <mergeCell ref="AM77:AP77"/>
    <mergeCell ref="AG76:AH76"/>
    <mergeCell ref="AI76:AJ76"/>
    <mergeCell ref="AK76:AL76"/>
    <mergeCell ref="AM76:AP76"/>
    <mergeCell ref="AQ76:AR76"/>
    <mergeCell ref="AS76:AT76"/>
    <mergeCell ref="BH75:BI75"/>
    <mergeCell ref="BJ75:BK75"/>
    <mergeCell ref="BF74:BG74"/>
    <mergeCell ref="BH74:BI74"/>
    <mergeCell ref="BL75:BO75"/>
    <mergeCell ref="AZ76:BD76"/>
    <mergeCell ref="AA77:AE77"/>
    <mergeCell ref="AZ77:BD77"/>
    <mergeCell ref="AI77:AJ77"/>
    <mergeCell ref="AM78:AP78"/>
    <mergeCell ref="AQ78:AR78"/>
    <mergeCell ref="AS78:AT78"/>
    <mergeCell ref="BH77:BI77"/>
    <mergeCell ref="BJ77:BK77"/>
    <mergeCell ref="BL77:BO77"/>
    <mergeCell ref="BP77:BQ77"/>
    <mergeCell ref="BR77:BS77"/>
    <mergeCell ref="BU77:BV77"/>
    <mergeCell ref="AV76:AW76"/>
    <mergeCell ref="AX76:AY76"/>
    <mergeCell ref="BF76:BG76"/>
    <mergeCell ref="BH76:BI76"/>
    <mergeCell ref="BJ76:BK76"/>
    <mergeCell ref="BU79:BV79"/>
    <mergeCell ref="BW79:BX79"/>
    <mergeCell ref="BF79:BG79"/>
    <mergeCell ref="BH79:BI79"/>
    <mergeCell ref="BJ79:BK79"/>
    <mergeCell ref="BL79:BO79"/>
    <mergeCell ref="AQ77:AR77"/>
    <mergeCell ref="AS77:AT77"/>
    <mergeCell ref="AV77:AW77"/>
    <mergeCell ref="AX77:AY77"/>
    <mergeCell ref="BF77:BG77"/>
    <mergeCell ref="BP79:BQ79"/>
    <mergeCell ref="BL76:BO76"/>
    <mergeCell ref="BP76:BQ76"/>
    <mergeCell ref="BR76:BS76"/>
    <mergeCell ref="BU76:BV76"/>
    <mergeCell ref="BW76:BX76"/>
    <mergeCell ref="AZ78:BD78"/>
    <mergeCell ref="AK79:AL79"/>
    <mergeCell ref="AM79:AP79"/>
    <mergeCell ref="AQ79:AR79"/>
    <mergeCell ref="AS79:AT79"/>
    <mergeCell ref="AV79:AW79"/>
    <mergeCell ref="AX79:AY79"/>
    <mergeCell ref="AV78:AW78"/>
    <mergeCell ref="AX78:AY78"/>
    <mergeCell ref="BF78:BG78"/>
    <mergeCell ref="BH78:BI78"/>
    <mergeCell ref="BJ78:BK78"/>
    <mergeCell ref="BW77:BX77"/>
    <mergeCell ref="BL78:BO78"/>
    <mergeCell ref="BP78:BQ78"/>
    <mergeCell ref="BR78:BS78"/>
    <mergeCell ref="BU78:BV78"/>
    <mergeCell ref="BW81:BX81"/>
    <mergeCell ref="AV81:AW81"/>
    <mergeCell ref="AX81:AY81"/>
    <mergeCell ref="BF81:BG81"/>
    <mergeCell ref="BH81:BI81"/>
    <mergeCell ref="BJ81:BK81"/>
    <mergeCell ref="BW80:BX80"/>
    <mergeCell ref="AK81:AL81"/>
    <mergeCell ref="AM81:AP81"/>
    <mergeCell ref="AQ81:AR81"/>
    <mergeCell ref="AS81:AT81"/>
    <mergeCell ref="BH80:BI80"/>
    <mergeCell ref="BJ80:BK80"/>
    <mergeCell ref="BL80:BO80"/>
    <mergeCell ref="BP80:BQ80"/>
    <mergeCell ref="BW78:BX78"/>
    <mergeCell ref="BR80:BS80"/>
    <mergeCell ref="BU80:BV80"/>
    <mergeCell ref="AQ80:AR80"/>
    <mergeCell ref="AS80:AT80"/>
    <mergeCell ref="AV80:AW80"/>
    <mergeCell ref="AX80:AY80"/>
    <mergeCell ref="BF80:BG80"/>
    <mergeCell ref="AK80:AL80"/>
    <mergeCell ref="BL81:BO81"/>
    <mergeCell ref="BP81:BQ81"/>
    <mergeCell ref="BR81:BS81"/>
    <mergeCell ref="BR79:BS79"/>
    <mergeCell ref="AA96:AE96"/>
    <mergeCell ref="AG95:AH95"/>
    <mergeCell ref="AI95:AJ95"/>
    <mergeCell ref="AK95:AL95"/>
    <mergeCell ref="AM95:AP95"/>
    <mergeCell ref="AQ95:AR95"/>
    <mergeCell ref="AV95:AW95"/>
    <mergeCell ref="AX95:AY95"/>
    <mergeCell ref="BF95:BG95"/>
    <mergeCell ref="BH95:BI95"/>
    <mergeCell ref="AA95:AE95"/>
    <mergeCell ref="AZ95:BD95"/>
    <mergeCell ref="BJ95:BK95"/>
    <mergeCell ref="BL95:BO95"/>
    <mergeCell ref="BP95:BQ95"/>
    <mergeCell ref="AI96:AJ96"/>
    <mergeCell ref="AA94:AE94"/>
    <mergeCell ref="AZ94:BD94"/>
    <mergeCell ref="BR95:BS95"/>
    <mergeCell ref="BU95:BV95"/>
    <mergeCell ref="H94:I94"/>
    <mergeCell ref="J94:K94"/>
    <mergeCell ref="L94:M94"/>
    <mergeCell ref="R94:S94"/>
    <mergeCell ref="T94:U94"/>
    <mergeCell ref="W94:X94"/>
    <mergeCell ref="Y94:Z94"/>
    <mergeCell ref="AG94:AH94"/>
    <mergeCell ref="AI94:AJ94"/>
    <mergeCell ref="AK94:AL94"/>
    <mergeCell ref="AQ94:AR94"/>
    <mergeCell ref="AS94:AT94"/>
    <mergeCell ref="BP96:BQ96"/>
    <mergeCell ref="BW95:BX95"/>
    <mergeCell ref="AS95:AT95"/>
    <mergeCell ref="BL94:BO94"/>
    <mergeCell ref="BU97:BV97"/>
    <mergeCell ref="BW97:BX97"/>
    <mergeCell ref="AS97:AT97"/>
    <mergeCell ref="AV97:AW97"/>
    <mergeCell ref="AX97:AY97"/>
    <mergeCell ref="BF97:BG97"/>
    <mergeCell ref="BH97:BI97"/>
    <mergeCell ref="BU96:BV96"/>
    <mergeCell ref="BW96:BX96"/>
    <mergeCell ref="BR96:BS96"/>
    <mergeCell ref="AM96:AP96"/>
    <mergeCell ref="AQ96:AR96"/>
    <mergeCell ref="AS96:AT96"/>
    <mergeCell ref="AV96:AW96"/>
    <mergeCell ref="AZ96:BD96"/>
    <mergeCell ref="BJ97:BK97"/>
    <mergeCell ref="AV94:AW94"/>
    <mergeCell ref="AX94:AY94"/>
    <mergeCell ref="BF94:BG94"/>
    <mergeCell ref="BH94:BI94"/>
    <mergeCell ref="BJ94:BK94"/>
    <mergeCell ref="BP94:BQ94"/>
    <mergeCell ref="BR94:BS94"/>
    <mergeCell ref="BU94:BV94"/>
    <mergeCell ref="BW94:BX94"/>
    <mergeCell ref="AV98:AW98"/>
    <mergeCell ref="AX98:AY98"/>
    <mergeCell ref="AG98:AH98"/>
    <mergeCell ref="AI98:AJ98"/>
    <mergeCell ref="AK98:AL98"/>
    <mergeCell ref="BJ99:BK99"/>
    <mergeCell ref="BL99:BO99"/>
    <mergeCell ref="AM94:AP94"/>
    <mergeCell ref="AX96:AY96"/>
    <mergeCell ref="AG96:AH96"/>
    <mergeCell ref="AG97:AH97"/>
    <mergeCell ref="AI97:AJ97"/>
    <mergeCell ref="AK97:AL97"/>
    <mergeCell ref="AM97:AP97"/>
    <mergeCell ref="AQ97:AR97"/>
    <mergeCell ref="BF96:BG96"/>
    <mergeCell ref="BH96:BI96"/>
    <mergeCell ref="BJ96:BK96"/>
    <mergeCell ref="BL96:BO96"/>
    <mergeCell ref="AK96:AL96"/>
    <mergeCell ref="BL97:BO97"/>
    <mergeCell ref="BP97:BQ97"/>
    <mergeCell ref="BR97:BS97"/>
    <mergeCell ref="AA97:AE97"/>
    <mergeCell ref="AZ97:BD97"/>
    <mergeCell ref="BU98:BV98"/>
    <mergeCell ref="BW98:BX98"/>
    <mergeCell ref="AG99:AH99"/>
    <mergeCell ref="AI99:AJ99"/>
    <mergeCell ref="AK99:AL99"/>
    <mergeCell ref="AM99:AP99"/>
    <mergeCell ref="AQ99:AR99"/>
    <mergeCell ref="BF98:BG98"/>
    <mergeCell ref="BH98:BI98"/>
    <mergeCell ref="BJ98:BK98"/>
    <mergeCell ref="BL98:BO98"/>
    <mergeCell ref="BP98:BQ98"/>
    <mergeCell ref="BR98:BS98"/>
    <mergeCell ref="AM98:AP98"/>
    <mergeCell ref="AQ98:AR98"/>
    <mergeCell ref="AS98:AT98"/>
    <mergeCell ref="BP99:BQ99"/>
    <mergeCell ref="BR99:BS99"/>
    <mergeCell ref="BU99:BV99"/>
    <mergeCell ref="BW99:BX99"/>
    <mergeCell ref="AS99:AT99"/>
    <mergeCell ref="BF99:BG99"/>
    <mergeCell ref="BH99:BI99"/>
    <mergeCell ref="AA98:AE98"/>
    <mergeCell ref="AZ98:BD98"/>
    <mergeCell ref="AA99:AE99"/>
    <mergeCell ref="AZ99:BD99"/>
    <mergeCell ref="BJ101:BK101"/>
    <mergeCell ref="BL101:BO101"/>
    <mergeCell ref="BP101:BQ101"/>
    <mergeCell ref="BR101:BS101"/>
    <mergeCell ref="BU101:BV101"/>
    <mergeCell ref="BW101:BX101"/>
    <mergeCell ref="AS101:AT101"/>
    <mergeCell ref="AV101:AW101"/>
    <mergeCell ref="AX101:AY101"/>
    <mergeCell ref="BF101:BG101"/>
    <mergeCell ref="BH101:BI101"/>
    <mergeCell ref="BU100:BV100"/>
    <mergeCell ref="BW100:BX100"/>
    <mergeCell ref="BF100:BG100"/>
    <mergeCell ref="BH100:BI100"/>
    <mergeCell ref="BJ100:BK100"/>
    <mergeCell ref="BL100:BO100"/>
    <mergeCell ref="BP100:BQ100"/>
    <mergeCell ref="BR100:BS100"/>
    <mergeCell ref="AS100:AT100"/>
    <mergeCell ref="AV100:AW100"/>
    <mergeCell ref="BF109:BK109"/>
    <mergeCell ref="AA117:AE117"/>
    <mergeCell ref="AZ117:BD117"/>
    <mergeCell ref="AM116:AP116"/>
    <mergeCell ref="AA116:AE116"/>
    <mergeCell ref="AZ116:BD116"/>
    <mergeCell ref="B116:F116"/>
    <mergeCell ref="J117:K117"/>
    <mergeCell ref="L117:M117"/>
    <mergeCell ref="N117:Q117"/>
    <mergeCell ref="R117:S117"/>
    <mergeCell ref="T117:U117"/>
    <mergeCell ref="W117:X117"/>
    <mergeCell ref="Y117:Z117"/>
    <mergeCell ref="AX113:AY113"/>
    <mergeCell ref="AZ113:BD113"/>
    <mergeCell ref="BF113:BG113"/>
    <mergeCell ref="BH113:BI113"/>
    <mergeCell ref="BJ113:BK113"/>
    <mergeCell ref="BF115:BG115"/>
    <mergeCell ref="BH115:BI115"/>
    <mergeCell ref="BJ115:BK115"/>
    <mergeCell ref="H116:I116"/>
    <mergeCell ref="J116:K116"/>
    <mergeCell ref="L116:M116"/>
    <mergeCell ref="R116:S116"/>
    <mergeCell ref="T116:U116"/>
    <mergeCell ref="W116:X116"/>
    <mergeCell ref="B111:F111"/>
    <mergeCell ref="H111:I111"/>
    <mergeCell ref="J111:K111"/>
    <mergeCell ref="B109:F109"/>
    <mergeCell ref="BF119:BG119"/>
    <mergeCell ref="BL118:BO118"/>
    <mergeCell ref="AG119:AH119"/>
    <mergeCell ref="AI119:AJ119"/>
    <mergeCell ref="AK119:AL119"/>
    <mergeCell ref="AM119:AP119"/>
    <mergeCell ref="B115:F115"/>
    <mergeCell ref="H115:I115"/>
    <mergeCell ref="J115:K115"/>
    <mergeCell ref="L115:M115"/>
    <mergeCell ref="N115:Q115"/>
    <mergeCell ref="R115:S115"/>
    <mergeCell ref="T115:U115"/>
    <mergeCell ref="W115:X115"/>
    <mergeCell ref="Y115:Z115"/>
    <mergeCell ref="N116:Q116"/>
    <mergeCell ref="B117:F117"/>
    <mergeCell ref="H117:I117"/>
    <mergeCell ref="AQ115:AR115"/>
    <mergeCell ref="AS115:AT115"/>
    <mergeCell ref="AV115:AW115"/>
    <mergeCell ref="AX115:AY115"/>
    <mergeCell ref="AZ115:BD115"/>
    <mergeCell ref="BL115:BO115"/>
    <mergeCell ref="AA118:AE118"/>
    <mergeCell ref="AZ118:BD118"/>
    <mergeCell ref="AA119:AE119"/>
    <mergeCell ref="AZ119:BD119"/>
    <mergeCell ref="AQ119:AR119"/>
    <mergeCell ref="AS119:AT119"/>
    <mergeCell ref="AV119:AW119"/>
    <mergeCell ref="AX119:AY119"/>
    <mergeCell ref="BU117:BV117"/>
    <mergeCell ref="BW117:BX117"/>
    <mergeCell ref="AM118:AP118"/>
    <mergeCell ref="BF117:BG117"/>
    <mergeCell ref="BH117:BI117"/>
    <mergeCell ref="BJ117:BK117"/>
    <mergeCell ref="BL117:BO117"/>
    <mergeCell ref="BP117:BQ117"/>
    <mergeCell ref="BR117:BS117"/>
    <mergeCell ref="AM117:AP117"/>
    <mergeCell ref="AQ117:AR117"/>
    <mergeCell ref="AS117:AT117"/>
    <mergeCell ref="AV117:AW117"/>
    <mergeCell ref="AX117:AY117"/>
    <mergeCell ref="AG117:AH117"/>
    <mergeCell ref="AI117:AJ117"/>
    <mergeCell ref="AK117:AL117"/>
    <mergeCell ref="BH118:BI118"/>
    <mergeCell ref="BJ118:BK118"/>
    <mergeCell ref="BP118:BQ118"/>
    <mergeCell ref="BR118:BS118"/>
    <mergeCell ref="BU118:BV118"/>
    <mergeCell ref="BW118:BX118"/>
    <mergeCell ref="AV118:AW118"/>
    <mergeCell ref="AX118:AY118"/>
    <mergeCell ref="BF118:BG118"/>
    <mergeCell ref="AG118:AH118"/>
    <mergeCell ref="AI118:AJ118"/>
    <mergeCell ref="AK118:AL118"/>
    <mergeCell ref="AQ118:AR118"/>
    <mergeCell ref="AS118:AT118"/>
    <mergeCell ref="BL120:BO120"/>
    <mergeCell ref="BP120:BQ120"/>
    <mergeCell ref="BR120:BS120"/>
    <mergeCell ref="BU120:BV120"/>
    <mergeCell ref="BW120:BX120"/>
    <mergeCell ref="AV120:AW120"/>
    <mergeCell ref="AX120:AY120"/>
    <mergeCell ref="BF120:BG120"/>
    <mergeCell ref="BH120:BI120"/>
    <mergeCell ref="BJ120:BK120"/>
    <mergeCell ref="AG120:AH120"/>
    <mergeCell ref="AI120:AJ120"/>
    <mergeCell ref="AK120:AL120"/>
    <mergeCell ref="AM120:AP120"/>
    <mergeCell ref="AQ120:AR120"/>
    <mergeCell ref="AS120:AT120"/>
    <mergeCell ref="B121:BX121"/>
    <mergeCell ref="AA120:AE120"/>
    <mergeCell ref="AZ120:BD120"/>
    <mergeCell ref="D128:J128"/>
    <mergeCell ref="K128:Z128"/>
    <mergeCell ref="D129:J129"/>
    <mergeCell ref="K129:Z129"/>
    <mergeCell ref="D130:J130"/>
    <mergeCell ref="K130:Z130"/>
    <mergeCell ref="B131:F131"/>
    <mergeCell ref="H131:M131"/>
    <mergeCell ref="N131:Q131"/>
    <mergeCell ref="R131:Z131"/>
    <mergeCell ref="AA131:AE131"/>
    <mergeCell ref="AG131:AL131"/>
    <mergeCell ref="AX142:AY142"/>
    <mergeCell ref="BF142:BG142"/>
    <mergeCell ref="BH142:BI142"/>
    <mergeCell ref="B122:K122"/>
    <mergeCell ref="L122:U122"/>
    <mergeCell ref="Y122:AG122"/>
    <mergeCell ref="AH122:AP122"/>
    <mergeCell ref="AQ122:AY122"/>
    <mergeCell ref="AZ122:BH122"/>
    <mergeCell ref="BI122:BP122"/>
    <mergeCell ref="B138:F138"/>
    <mergeCell ref="N138:Q138"/>
    <mergeCell ref="B139:F139"/>
    <mergeCell ref="H139:I139"/>
    <mergeCell ref="J139:K139"/>
    <mergeCell ref="L139:M139"/>
    <mergeCell ref="N139:Q139"/>
    <mergeCell ref="R139:S139"/>
    <mergeCell ref="T139:U139"/>
    <mergeCell ref="W139:X139"/>
    <mergeCell ref="AG140:AH140"/>
    <mergeCell ref="BF139:BG139"/>
    <mergeCell ref="BH139:BI139"/>
    <mergeCell ref="BJ139:BK139"/>
    <mergeCell ref="BL139:BO139"/>
    <mergeCell ref="BP139:BQ139"/>
    <mergeCell ref="BR139:BS139"/>
    <mergeCell ref="AI140:AJ140"/>
    <mergeCell ref="AK140:AL140"/>
    <mergeCell ref="AM140:AP140"/>
    <mergeCell ref="AQ140:AR140"/>
    <mergeCell ref="BJ132:BK132"/>
    <mergeCell ref="BL132:BO132"/>
    <mergeCell ref="BP132:BQ132"/>
    <mergeCell ref="BR132:BS132"/>
    <mergeCell ref="BU132:BV132"/>
    <mergeCell ref="BW132:BX132"/>
    <mergeCell ref="AX132:AY132"/>
    <mergeCell ref="AZ132:BD132"/>
    <mergeCell ref="BF132:BG132"/>
    <mergeCell ref="BH132:BI132"/>
    <mergeCell ref="AX133:AY133"/>
    <mergeCell ref="AZ133:BD133"/>
    <mergeCell ref="BF133:BG133"/>
    <mergeCell ref="BH133:BI133"/>
    <mergeCell ref="BJ133:BK133"/>
    <mergeCell ref="BL133:BO133"/>
    <mergeCell ref="BP133:BQ133"/>
    <mergeCell ref="BR133:BS133"/>
    <mergeCell ref="BU133:BV133"/>
    <mergeCell ref="BW133:BX133"/>
    <mergeCell ref="AX134:AY134"/>
    <mergeCell ref="AS142:AT142"/>
    <mergeCell ref="AV142:AW142"/>
    <mergeCell ref="BQ122:BX122"/>
    <mergeCell ref="BL138:BO138"/>
    <mergeCell ref="BJ140:BK140"/>
    <mergeCell ref="BL140:BO140"/>
    <mergeCell ref="BP140:BQ140"/>
    <mergeCell ref="BR140:BS140"/>
    <mergeCell ref="BU140:BV140"/>
    <mergeCell ref="BW140:BX140"/>
    <mergeCell ref="AS140:AT140"/>
    <mergeCell ref="AV140:AW140"/>
    <mergeCell ref="AX140:AY140"/>
    <mergeCell ref="BF140:BG140"/>
    <mergeCell ref="BH140:BI140"/>
    <mergeCell ref="BU139:BV139"/>
    <mergeCell ref="BW139:BX139"/>
    <mergeCell ref="BF131:BK131"/>
    <mergeCell ref="BL131:BO131"/>
    <mergeCell ref="BP131:BX131"/>
    <mergeCell ref="AZ134:BD134"/>
    <mergeCell ref="BF134:BG134"/>
    <mergeCell ref="BH134:BI134"/>
    <mergeCell ref="BJ134:BK134"/>
    <mergeCell ref="BL134:BO134"/>
    <mergeCell ref="BP134:BQ134"/>
    <mergeCell ref="BR134:BS134"/>
    <mergeCell ref="BU134:BV134"/>
    <mergeCell ref="BW134:BX134"/>
    <mergeCell ref="AX135:AY135"/>
    <mergeCell ref="AZ135:BD135"/>
    <mergeCell ref="BF135:BG135"/>
    <mergeCell ref="D143:J143"/>
    <mergeCell ref="K143:Z143"/>
    <mergeCell ref="D144:J144"/>
    <mergeCell ref="K144:Z144"/>
    <mergeCell ref="D145:J145"/>
    <mergeCell ref="K145:Z145"/>
    <mergeCell ref="D148:J148"/>
    <mergeCell ref="K148:Z148"/>
    <mergeCell ref="D149:J149"/>
    <mergeCell ref="K149:Z149"/>
    <mergeCell ref="BU141:BV141"/>
    <mergeCell ref="BW141:BX141"/>
    <mergeCell ref="AG142:AH142"/>
    <mergeCell ref="AI142:AJ142"/>
    <mergeCell ref="AK142:AL142"/>
    <mergeCell ref="AM142:AP142"/>
    <mergeCell ref="AQ142:AR142"/>
    <mergeCell ref="BF141:BG141"/>
    <mergeCell ref="BH141:BI141"/>
    <mergeCell ref="BJ141:BK141"/>
    <mergeCell ref="BL141:BO141"/>
    <mergeCell ref="BP141:BQ141"/>
    <mergeCell ref="BR141:BS141"/>
    <mergeCell ref="AM141:AP141"/>
    <mergeCell ref="AQ141:AR141"/>
    <mergeCell ref="AS141:AT141"/>
    <mergeCell ref="AV141:AW141"/>
    <mergeCell ref="AX141:AY141"/>
    <mergeCell ref="BP142:BQ142"/>
    <mergeCell ref="BR142:BS142"/>
    <mergeCell ref="BU142:BV142"/>
    <mergeCell ref="BW142:BX142"/>
    <mergeCell ref="BW151:BX151"/>
    <mergeCell ref="AG152:AH152"/>
    <mergeCell ref="AI152:AJ152"/>
    <mergeCell ref="AV151:AW151"/>
    <mergeCell ref="AX151:AY151"/>
    <mergeCell ref="BF151:BG151"/>
    <mergeCell ref="BH151:BI151"/>
    <mergeCell ref="BJ151:BK151"/>
    <mergeCell ref="AG151:AH151"/>
    <mergeCell ref="AI151:AJ151"/>
    <mergeCell ref="AK151:AL151"/>
    <mergeCell ref="AM151:AP151"/>
    <mergeCell ref="AQ151:AR151"/>
    <mergeCell ref="AS151:AT151"/>
    <mergeCell ref="B141:F141"/>
    <mergeCell ref="H141:I141"/>
    <mergeCell ref="J141:K141"/>
    <mergeCell ref="L141:M141"/>
    <mergeCell ref="N141:Q141"/>
    <mergeCell ref="R141:S141"/>
    <mergeCell ref="T141:U141"/>
    <mergeCell ref="W141:X141"/>
    <mergeCell ref="Y141:Z141"/>
    <mergeCell ref="B142:F142"/>
    <mergeCell ref="H142:I142"/>
    <mergeCell ref="AG141:AH141"/>
    <mergeCell ref="AI141:AJ141"/>
    <mergeCell ref="AK141:AL141"/>
    <mergeCell ref="BJ142:BK142"/>
    <mergeCell ref="BL142:BO142"/>
    <mergeCell ref="BL150:BO150"/>
    <mergeCell ref="B143:C149"/>
    <mergeCell ref="BU152:BV152"/>
    <mergeCell ref="BW152:BX152"/>
    <mergeCell ref="BF152:BG152"/>
    <mergeCell ref="BH152:BI152"/>
    <mergeCell ref="BJ152:BK152"/>
    <mergeCell ref="BL152:BO152"/>
    <mergeCell ref="BP152:BQ152"/>
    <mergeCell ref="AK152:AL152"/>
    <mergeCell ref="AM152:AP152"/>
    <mergeCell ref="AQ152:AR152"/>
    <mergeCell ref="AA151:AE151"/>
    <mergeCell ref="AZ151:BD151"/>
    <mergeCell ref="AA152:AE152"/>
    <mergeCell ref="AZ152:BD152"/>
    <mergeCell ref="AI161:AJ161"/>
    <mergeCell ref="AK161:AL161"/>
    <mergeCell ref="AM161:AP161"/>
    <mergeCell ref="AQ161:AR161"/>
    <mergeCell ref="BL160:BO160"/>
    <mergeCell ref="AM160:AP160"/>
    <mergeCell ref="AA160:AE160"/>
    <mergeCell ref="AZ160:BD160"/>
    <mergeCell ref="BF155:BG155"/>
    <mergeCell ref="BH155:BI155"/>
    <mergeCell ref="BJ155:BK155"/>
    <mergeCell ref="BL155:BO155"/>
    <mergeCell ref="BH160:BI160"/>
    <mergeCell ref="BJ160:BK160"/>
    <mergeCell ref="BL151:BO151"/>
    <mergeCell ref="BP151:BQ151"/>
    <mergeCell ref="BP158:BQ158"/>
    <mergeCell ref="BU151:BV151"/>
    <mergeCell ref="BR158:BS158"/>
    <mergeCell ref="BU158:BV158"/>
    <mergeCell ref="BW158:BX158"/>
    <mergeCell ref="AX159:AY159"/>
    <mergeCell ref="AI170:AJ170"/>
    <mergeCell ref="AK170:AL170"/>
    <mergeCell ref="AM170:AP170"/>
    <mergeCell ref="AQ170:AR170"/>
    <mergeCell ref="AS170:AT170"/>
    <mergeCell ref="BJ158:BK158"/>
    <mergeCell ref="BL158:BO158"/>
    <mergeCell ref="AZ158:BD158"/>
    <mergeCell ref="AS152:AT152"/>
    <mergeCell ref="AV152:AW152"/>
    <mergeCell ref="AX152:AY152"/>
    <mergeCell ref="AS161:AT161"/>
    <mergeCell ref="AV161:AW161"/>
    <mergeCell ref="AX161:AY161"/>
    <mergeCell ref="BH154:BI154"/>
    <mergeCell ref="BJ154:BK154"/>
    <mergeCell ref="BL154:BO154"/>
    <mergeCell ref="BL169:BO169"/>
    <mergeCell ref="BH170:BI170"/>
    <mergeCell ref="BJ170:BK170"/>
    <mergeCell ref="BL170:BO170"/>
    <mergeCell ref="AV170:AW170"/>
    <mergeCell ref="AX170:AY170"/>
    <mergeCell ref="AZ170:BD170"/>
    <mergeCell ref="BF170:BG170"/>
    <mergeCell ref="BF158:BG158"/>
    <mergeCell ref="BH158:BI158"/>
    <mergeCell ref="BR152:BS152"/>
    <mergeCell ref="L158:M158"/>
    <mergeCell ref="N158:Q158"/>
    <mergeCell ref="R158:S158"/>
    <mergeCell ref="T158:U158"/>
    <mergeCell ref="W158:X158"/>
    <mergeCell ref="AA161:AE161"/>
    <mergeCell ref="AZ161:BD161"/>
    <mergeCell ref="AX155:AY155"/>
    <mergeCell ref="AZ155:BD155"/>
    <mergeCell ref="AA158:AE158"/>
    <mergeCell ref="AG158:AH158"/>
    <mergeCell ref="AI158:AJ158"/>
    <mergeCell ref="AK158:AL158"/>
    <mergeCell ref="AM158:AP158"/>
    <mergeCell ref="AQ158:AR158"/>
    <mergeCell ref="AS158:AT158"/>
    <mergeCell ref="AV158:AW158"/>
    <mergeCell ref="AX158:AY158"/>
    <mergeCell ref="AZ159:BD159"/>
    <mergeCell ref="AK160:AL160"/>
    <mergeCell ref="AQ160:AR160"/>
    <mergeCell ref="AS160:AT160"/>
    <mergeCell ref="AV160:AW160"/>
    <mergeCell ref="AX160:AY160"/>
    <mergeCell ref="AA155:AE155"/>
    <mergeCell ref="AG155:AH155"/>
    <mergeCell ref="AI155:AJ155"/>
    <mergeCell ref="AK155:AL155"/>
    <mergeCell ref="AM155:AP155"/>
    <mergeCell ref="AQ155:AR155"/>
    <mergeCell ref="AS155:AT155"/>
    <mergeCell ref="AV155:AW155"/>
    <mergeCell ref="B169:F169"/>
    <mergeCell ref="N169:Q169"/>
    <mergeCell ref="BL175:BO175"/>
    <mergeCell ref="BP175:BQ175"/>
    <mergeCell ref="BR175:BS175"/>
    <mergeCell ref="BU175:BV175"/>
    <mergeCell ref="H169:M169"/>
    <mergeCell ref="R169:Z169"/>
    <mergeCell ref="B170:F170"/>
    <mergeCell ref="H170:I170"/>
    <mergeCell ref="J170:K170"/>
    <mergeCell ref="L170:M170"/>
    <mergeCell ref="N170:Q170"/>
    <mergeCell ref="R170:S170"/>
    <mergeCell ref="T170:U170"/>
    <mergeCell ref="W170:X170"/>
    <mergeCell ref="Y170:Z170"/>
    <mergeCell ref="AA170:AE170"/>
    <mergeCell ref="AG170:AH170"/>
    <mergeCell ref="AM169:AP169"/>
    <mergeCell ref="BF169:BK169"/>
    <mergeCell ref="BP169:BX169"/>
    <mergeCell ref="AM174:AP174"/>
    <mergeCell ref="B171:F171"/>
    <mergeCell ref="H171:I171"/>
    <mergeCell ref="J171:K171"/>
    <mergeCell ref="L171:M171"/>
    <mergeCell ref="R171:S171"/>
    <mergeCell ref="T171:U171"/>
    <mergeCell ref="W171:X171"/>
    <mergeCell ref="Y171:Z171"/>
    <mergeCell ref="AA171:AE171"/>
    <mergeCell ref="AA191:AE191"/>
    <mergeCell ref="AZ191:BD191"/>
    <mergeCell ref="AA192:AE192"/>
    <mergeCell ref="AZ192:BD192"/>
    <mergeCell ref="BR192:BS192"/>
    <mergeCell ref="N175:Q175"/>
    <mergeCell ref="R175:S175"/>
    <mergeCell ref="T175:U175"/>
    <mergeCell ref="W175:X175"/>
    <mergeCell ref="Y175:Z175"/>
    <mergeCell ref="BF175:BG175"/>
    <mergeCell ref="BH175:BI175"/>
    <mergeCell ref="BJ175:BK175"/>
    <mergeCell ref="BJ161:BK161"/>
    <mergeCell ref="BL161:BO161"/>
    <mergeCell ref="BP161:BQ161"/>
    <mergeCell ref="BR161:BS161"/>
    <mergeCell ref="BF161:BG161"/>
    <mergeCell ref="BH161:BI161"/>
    <mergeCell ref="AG161:AH161"/>
    <mergeCell ref="N171:Q171"/>
    <mergeCell ref="BP170:BQ170"/>
    <mergeCell ref="BR170:BS170"/>
    <mergeCell ref="BL174:BO174"/>
    <mergeCell ref="BF172:BG172"/>
    <mergeCell ref="BH172:BI172"/>
    <mergeCell ref="BJ172:BK172"/>
    <mergeCell ref="BL172:BO172"/>
    <mergeCell ref="AV174:AW174"/>
    <mergeCell ref="AA169:AE169"/>
    <mergeCell ref="AZ169:BD169"/>
    <mergeCell ref="AA174:AE174"/>
    <mergeCell ref="BJ193:BK193"/>
    <mergeCell ref="BL193:BO193"/>
    <mergeCell ref="BP193:BQ193"/>
    <mergeCell ref="AQ193:AR193"/>
    <mergeCell ref="AS193:AT193"/>
    <mergeCell ref="AV193:AW193"/>
    <mergeCell ref="BL192:BO192"/>
    <mergeCell ref="BP192:BQ192"/>
    <mergeCell ref="AZ193:BD193"/>
    <mergeCell ref="AX193:AY193"/>
    <mergeCell ref="AS192:AT192"/>
    <mergeCell ref="AG191:AL191"/>
    <mergeCell ref="AQ191:AY191"/>
    <mergeCell ref="AV194:AW194"/>
    <mergeCell ref="AX194:AY194"/>
    <mergeCell ref="BF194:BG194"/>
    <mergeCell ref="BW161:BX161"/>
    <mergeCell ref="BU161:BV161"/>
    <mergeCell ref="BW192:BX192"/>
    <mergeCell ref="BU170:BV170"/>
    <mergeCell ref="BW170:BX170"/>
    <mergeCell ref="AZ174:BD174"/>
    <mergeCell ref="AG169:AL169"/>
    <mergeCell ref="AQ169:AY169"/>
    <mergeCell ref="AH182:AP182"/>
    <mergeCell ref="AZ182:BH182"/>
    <mergeCell ref="BF177:BG177"/>
    <mergeCell ref="BH193:BI193"/>
    <mergeCell ref="BH177:BI177"/>
    <mergeCell ref="BF180:BG180"/>
    <mergeCell ref="BH180:BI180"/>
    <mergeCell ref="BF171:BG171"/>
    <mergeCell ref="BF191:BK191"/>
    <mergeCell ref="BP191:BX191"/>
    <mergeCell ref="AX198:AY198"/>
    <mergeCell ref="AZ198:BD198"/>
    <mergeCell ref="AK197:AL197"/>
    <mergeCell ref="AM197:AP197"/>
    <mergeCell ref="AQ197:AR197"/>
    <mergeCell ref="AS197:AT197"/>
    <mergeCell ref="AV197:AW197"/>
    <mergeCell ref="AX197:AY197"/>
    <mergeCell ref="AZ197:BD197"/>
    <mergeCell ref="BR193:BS193"/>
    <mergeCell ref="BU193:BV193"/>
    <mergeCell ref="BR194:BS194"/>
    <mergeCell ref="BU194:BV194"/>
    <mergeCell ref="BW194:BX194"/>
    <mergeCell ref="AA195:AE195"/>
    <mergeCell ref="BL191:BO191"/>
    <mergeCell ref="AI193:AJ193"/>
    <mergeCell ref="AV192:AW192"/>
    <mergeCell ref="AX192:AY192"/>
    <mergeCell ref="BF192:BG192"/>
    <mergeCell ref="BH192:BI192"/>
    <mergeCell ref="BJ192:BK192"/>
    <mergeCell ref="BL194:BO194"/>
    <mergeCell ref="BP194:BQ194"/>
    <mergeCell ref="BW193:BX193"/>
    <mergeCell ref="AI192:AJ192"/>
    <mergeCell ref="AK192:AL192"/>
    <mergeCell ref="AM192:AP192"/>
    <mergeCell ref="AQ192:AR192"/>
    <mergeCell ref="AA194:AE194"/>
    <mergeCell ref="BW196:BX196"/>
    <mergeCell ref="BH196:BI196"/>
    <mergeCell ref="BJ196:BK196"/>
    <mergeCell ref="BL196:BO196"/>
    <mergeCell ref="BP196:BQ196"/>
    <mergeCell ref="BR196:BS196"/>
    <mergeCell ref="BU196:BV196"/>
    <mergeCell ref="AQ196:AR196"/>
    <mergeCell ref="AS196:AT196"/>
    <mergeCell ref="AV196:AW196"/>
    <mergeCell ref="AX196:AY196"/>
    <mergeCell ref="BF196:BG196"/>
    <mergeCell ref="AG196:AH196"/>
    <mergeCell ref="AI196:AJ196"/>
    <mergeCell ref="AK196:AL196"/>
    <mergeCell ref="AM196:AP196"/>
    <mergeCell ref="BH194:BI194"/>
    <mergeCell ref="BJ194:BK194"/>
    <mergeCell ref="BF195:BG195"/>
    <mergeCell ref="BH195:BI195"/>
    <mergeCell ref="BJ195:BK195"/>
    <mergeCell ref="BL195:BO195"/>
    <mergeCell ref="BP195:BQ195"/>
    <mergeCell ref="AK195:AL195"/>
    <mergeCell ref="AM195:AP195"/>
    <mergeCell ref="AQ195:AR195"/>
    <mergeCell ref="AM194:AP194"/>
    <mergeCell ref="AQ194:AR194"/>
    <mergeCell ref="AS194:AT194"/>
    <mergeCell ref="AG194:AH194"/>
    <mergeCell ref="AI194:AJ194"/>
    <mergeCell ref="AK194:AL194"/>
    <mergeCell ref="BP212:BQ212"/>
    <mergeCell ref="AK212:AL212"/>
    <mergeCell ref="AZ196:BD196"/>
    <mergeCell ref="B197:F197"/>
    <mergeCell ref="H197:I197"/>
    <mergeCell ref="J197:K197"/>
    <mergeCell ref="L197:M197"/>
    <mergeCell ref="N197:Q197"/>
    <mergeCell ref="R197:S197"/>
    <mergeCell ref="T197:U197"/>
    <mergeCell ref="W197:X197"/>
    <mergeCell ref="Y197:Z197"/>
    <mergeCell ref="AA197:AE197"/>
    <mergeCell ref="AG197:AH197"/>
    <mergeCell ref="AI197:AJ197"/>
    <mergeCell ref="D203:J203"/>
    <mergeCell ref="K203:Z203"/>
    <mergeCell ref="W199:X199"/>
    <mergeCell ref="B199:F199"/>
    <mergeCell ref="H199:I199"/>
    <mergeCell ref="J199:K199"/>
    <mergeCell ref="L199:M199"/>
    <mergeCell ref="N199:Q199"/>
    <mergeCell ref="R199:S199"/>
    <mergeCell ref="T199:U199"/>
    <mergeCell ref="AA199:AE199"/>
    <mergeCell ref="AG199:AH199"/>
    <mergeCell ref="AI199:AJ199"/>
    <mergeCell ref="AV200:AW200"/>
    <mergeCell ref="AX200:AY200"/>
    <mergeCell ref="AZ200:BD200"/>
    <mergeCell ref="BF197:BG197"/>
    <mergeCell ref="BF213:BG213"/>
    <mergeCell ref="BR212:BS212"/>
    <mergeCell ref="BU211:BV211"/>
    <mergeCell ref="BW211:BX211"/>
    <mergeCell ref="BH213:BI213"/>
    <mergeCell ref="BJ213:BK213"/>
    <mergeCell ref="BL213:BO213"/>
    <mergeCell ref="BP213:BQ213"/>
    <mergeCell ref="BR213:BS213"/>
    <mergeCell ref="BU213:BV213"/>
    <mergeCell ref="AQ213:AR213"/>
    <mergeCell ref="AS213:AT213"/>
    <mergeCell ref="AV213:AW213"/>
    <mergeCell ref="AX213:AY213"/>
    <mergeCell ref="AG212:AH212"/>
    <mergeCell ref="AI212:AJ212"/>
    <mergeCell ref="AV211:AW211"/>
    <mergeCell ref="AX211:AY211"/>
    <mergeCell ref="BF211:BG211"/>
    <mergeCell ref="BH211:BI211"/>
    <mergeCell ref="BJ211:BK211"/>
    <mergeCell ref="BF212:BG212"/>
    <mergeCell ref="BH212:BI212"/>
    <mergeCell ref="BJ212:BK212"/>
    <mergeCell ref="BL212:BO212"/>
    <mergeCell ref="BL211:BO211"/>
    <mergeCell ref="BU212:BV212"/>
    <mergeCell ref="BW212:BX212"/>
    <mergeCell ref="AG213:AH213"/>
    <mergeCell ref="AI213:AJ213"/>
    <mergeCell ref="AK213:AL213"/>
    <mergeCell ref="AM213:AP213"/>
    <mergeCell ref="AK231:AL231"/>
    <mergeCell ref="AG230:AH230"/>
    <mergeCell ref="AM212:AP212"/>
    <mergeCell ref="AQ212:AR212"/>
    <mergeCell ref="AS212:AT212"/>
    <mergeCell ref="AV212:AW212"/>
    <mergeCell ref="AX212:AY212"/>
    <mergeCell ref="BW213:BX213"/>
    <mergeCell ref="B213:F213"/>
    <mergeCell ref="H213:I213"/>
    <mergeCell ref="J213:K213"/>
    <mergeCell ref="L213:M213"/>
    <mergeCell ref="N213:Q213"/>
    <mergeCell ref="R213:S213"/>
    <mergeCell ref="AX214:AY214"/>
    <mergeCell ref="AZ214:BD214"/>
    <mergeCell ref="B214:F214"/>
    <mergeCell ref="H214:I214"/>
    <mergeCell ref="J214:K214"/>
    <mergeCell ref="L214:M214"/>
    <mergeCell ref="N214:Q214"/>
    <mergeCell ref="R214:S214"/>
    <mergeCell ref="T214:U214"/>
    <mergeCell ref="W214:X214"/>
    <mergeCell ref="Y214:Z214"/>
    <mergeCell ref="BF214:BG214"/>
    <mergeCell ref="BH214:BI214"/>
    <mergeCell ref="BJ214:BK214"/>
    <mergeCell ref="BL214:BO214"/>
    <mergeCell ref="BP214:BQ214"/>
    <mergeCell ref="W213:X213"/>
    <mergeCell ref="Y213:Z213"/>
    <mergeCell ref="W230:X230"/>
    <mergeCell ref="Y230:Z230"/>
    <mergeCell ref="BL229:BO229"/>
    <mergeCell ref="AM229:AP229"/>
    <mergeCell ref="BP230:BQ230"/>
    <mergeCell ref="BR230:BS230"/>
    <mergeCell ref="BU230:BV230"/>
    <mergeCell ref="BW230:BX230"/>
    <mergeCell ref="AS230:AT230"/>
    <mergeCell ref="AV230:AW230"/>
    <mergeCell ref="AX230:AY230"/>
    <mergeCell ref="BF230:BG230"/>
    <mergeCell ref="BH230:BI230"/>
    <mergeCell ref="B229:F229"/>
    <mergeCell ref="N229:Q229"/>
    <mergeCell ref="B230:F230"/>
    <mergeCell ref="H230:I230"/>
    <mergeCell ref="AA229:AE229"/>
    <mergeCell ref="AZ229:BD229"/>
    <mergeCell ref="AA230:AE230"/>
    <mergeCell ref="AZ230:BD230"/>
    <mergeCell ref="J230:K230"/>
    <mergeCell ref="L230:M230"/>
    <mergeCell ref="N230:Q230"/>
    <mergeCell ref="R230:S230"/>
    <mergeCell ref="T230:U230"/>
    <mergeCell ref="BJ230:BK230"/>
    <mergeCell ref="BL230:BO230"/>
    <mergeCell ref="AI230:AJ230"/>
    <mergeCell ref="AK230:AL230"/>
    <mergeCell ref="AM230:AP230"/>
    <mergeCell ref="AQ230:AR230"/>
    <mergeCell ref="AI234:AJ234"/>
    <mergeCell ref="AK234:AL234"/>
    <mergeCell ref="AQ234:AR234"/>
    <mergeCell ref="AS234:AT234"/>
    <mergeCell ref="AV234:AW234"/>
    <mergeCell ref="AX234:AY234"/>
    <mergeCell ref="BU231:BV231"/>
    <mergeCell ref="BW231:BX231"/>
    <mergeCell ref="AG232:AH232"/>
    <mergeCell ref="AM234:AP234"/>
    <mergeCell ref="BF233:BG233"/>
    <mergeCell ref="BH233:BI233"/>
    <mergeCell ref="BJ233:BK233"/>
    <mergeCell ref="BL233:BO233"/>
    <mergeCell ref="BP233:BQ233"/>
    <mergeCell ref="BR233:BS233"/>
    <mergeCell ref="AM233:AP233"/>
    <mergeCell ref="AQ233:AR233"/>
    <mergeCell ref="AS233:AT233"/>
    <mergeCell ref="AV233:AW233"/>
    <mergeCell ref="AX233:AY233"/>
    <mergeCell ref="AG233:AH233"/>
    <mergeCell ref="AI233:AJ233"/>
    <mergeCell ref="AK233:AL233"/>
    <mergeCell ref="BJ232:BK232"/>
    <mergeCell ref="BL232:BO232"/>
    <mergeCell ref="BP232:BQ232"/>
    <mergeCell ref="BR232:BS232"/>
    <mergeCell ref="BU232:BV232"/>
    <mergeCell ref="BW232:BX232"/>
    <mergeCell ref="AG231:AH231"/>
    <mergeCell ref="AI231:AJ231"/>
    <mergeCell ref="BR237:BS237"/>
    <mergeCell ref="BU237:BV237"/>
    <mergeCell ref="BW237:BX237"/>
    <mergeCell ref="BF237:BG237"/>
    <mergeCell ref="BH235:BI235"/>
    <mergeCell ref="BJ235:BK235"/>
    <mergeCell ref="AQ235:AR235"/>
    <mergeCell ref="AS235:AT235"/>
    <mergeCell ref="AV235:AW235"/>
    <mergeCell ref="AX235:AY235"/>
    <mergeCell ref="BL234:BO234"/>
    <mergeCell ref="AG235:AH235"/>
    <mergeCell ref="AI235:AJ235"/>
    <mergeCell ref="AK235:AL235"/>
    <mergeCell ref="AM235:AP235"/>
    <mergeCell ref="BL235:BO235"/>
    <mergeCell ref="BP235:BQ235"/>
    <mergeCell ref="BR235:BS235"/>
    <mergeCell ref="BU235:BV235"/>
    <mergeCell ref="BF235:BG235"/>
    <mergeCell ref="BH234:BI234"/>
    <mergeCell ref="BJ234:BK234"/>
    <mergeCell ref="BP234:BQ234"/>
    <mergeCell ref="BR234:BS234"/>
    <mergeCell ref="BU234:BV234"/>
    <mergeCell ref="BW234:BX234"/>
    <mergeCell ref="BF234:BG234"/>
    <mergeCell ref="AG234:AH234"/>
    <mergeCell ref="BL236:BO236"/>
    <mergeCell ref="BP236:BQ236"/>
    <mergeCell ref="BR236:BS236"/>
    <mergeCell ref="BU236:BV236"/>
    <mergeCell ref="BW236:BX236"/>
    <mergeCell ref="BF231:BG231"/>
    <mergeCell ref="BH231:BI231"/>
    <mergeCell ref="BJ231:BK231"/>
    <mergeCell ref="BL231:BO231"/>
    <mergeCell ref="BP231:BQ231"/>
    <mergeCell ref="BR231:BS231"/>
    <mergeCell ref="AM231:AP231"/>
    <mergeCell ref="AQ231:AR231"/>
    <mergeCell ref="AS231:AT231"/>
    <mergeCell ref="AV231:AW231"/>
    <mergeCell ref="AV236:AW236"/>
    <mergeCell ref="AX236:AY236"/>
    <mergeCell ref="BF236:BG236"/>
    <mergeCell ref="BH236:BI236"/>
    <mergeCell ref="BJ236:BK236"/>
    <mergeCell ref="BW235:BX235"/>
    <mergeCell ref="BU233:BV233"/>
    <mergeCell ref="BW233:BX233"/>
    <mergeCell ref="AZ232:BD232"/>
    <mergeCell ref="AZ233:BD233"/>
    <mergeCell ref="BF232:BG232"/>
    <mergeCell ref="BH232:BI232"/>
    <mergeCell ref="AX231:AY231"/>
    <mergeCell ref="AM232:AP232"/>
    <mergeCell ref="AQ232:AR232"/>
    <mergeCell ref="AS232:AT232"/>
    <mergeCell ref="AV232:AW232"/>
    <mergeCell ref="AZ231:BD231"/>
    <mergeCell ref="BH237:BI237"/>
    <mergeCell ref="BJ237:BK237"/>
    <mergeCell ref="BL237:BO237"/>
    <mergeCell ref="BP237:BQ237"/>
    <mergeCell ref="AK237:AL237"/>
    <mergeCell ref="AM237:AP237"/>
    <mergeCell ref="AQ237:AR237"/>
    <mergeCell ref="AS237:AT237"/>
    <mergeCell ref="AV237:AW237"/>
    <mergeCell ref="AX237:AY237"/>
    <mergeCell ref="AG237:AH237"/>
    <mergeCell ref="AI237:AJ237"/>
    <mergeCell ref="BL239:BO239"/>
    <mergeCell ref="BP239:BQ239"/>
    <mergeCell ref="BR239:BS239"/>
    <mergeCell ref="BU239:BV239"/>
    <mergeCell ref="BW239:BX239"/>
    <mergeCell ref="AV239:AW239"/>
    <mergeCell ref="AX239:AY239"/>
    <mergeCell ref="BF239:BG239"/>
    <mergeCell ref="BH239:BI239"/>
    <mergeCell ref="BJ239:BK239"/>
    <mergeCell ref="BW238:BX238"/>
    <mergeCell ref="AG239:AH239"/>
    <mergeCell ref="AI239:AJ239"/>
    <mergeCell ref="AK239:AL239"/>
    <mergeCell ref="AM239:AP239"/>
    <mergeCell ref="AQ239:AR239"/>
    <mergeCell ref="AS239:AT239"/>
    <mergeCell ref="BH238:BI238"/>
    <mergeCell ref="BJ238:BK238"/>
    <mergeCell ref="BL238:BO238"/>
    <mergeCell ref="BP238:BQ238"/>
    <mergeCell ref="BR238:BS238"/>
    <mergeCell ref="BU238:BV238"/>
    <mergeCell ref="BR240:BS240"/>
    <mergeCell ref="BU240:BV240"/>
    <mergeCell ref="BW240:BX240"/>
    <mergeCell ref="BF238:BG238"/>
    <mergeCell ref="D245:J245"/>
    <mergeCell ref="K245:Z245"/>
    <mergeCell ref="D244:J244"/>
    <mergeCell ref="K244:Z244"/>
    <mergeCell ref="BF240:BG240"/>
    <mergeCell ref="BH240:BI240"/>
    <mergeCell ref="BJ240:BK240"/>
    <mergeCell ref="BL240:BO240"/>
    <mergeCell ref="BP240:BQ240"/>
    <mergeCell ref="AK240:AL240"/>
    <mergeCell ref="AM240:AP240"/>
    <mergeCell ref="AQ240:AR240"/>
    <mergeCell ref="AS240:AT240"/>
    <mergeCell ref="AV240:AW240"/>
    <mergeCell ref="AX240:AY240"/>
    <mergeCell ref="B240:F240"/>
    <mergeCell ref="H240:I240"/>
    <mergeCell ref="J240:K240"/>
    <mergeCell ref="L240:M240"/>
    <mergeCell ref="N240:Q240"/>
    <mergeCell ref="R240:S240"/>
    <mergeCell ref="T240:U240"/>
    <mergeCell ref="W240:X240"/>
    <mergeCell ref="Y240:Z240"/>
    <mergeCell ref="C243:X243"/>
    <mergeCell ref="BP251:BX251"/>
    <mergeCell ref="BW253:BX253"/>
    <mergeCell ref="BH253:BI253"/>
    <mergeCell ref="BJ253:BK253"/>
    <mergeCell ref="BL253:BO253"/>
    <mergeCell ref="BP253:BQ253"/>
    <mergeCell ref="BR253:BS253"/>
    <mergeCell ref="BU253:BV253"/>
    <mergeCell ref="D247:J247"/>
    <mergeCell ref="K247:Z247"/>
    <mergeCell ref="D246:J246"/>
    <mergeCell ref="K246:Z246"/>
    <mergeCell ref="D248:J248"/>
    <mergeCell ref="K248:Z248"/>
    <mergeCell ref="D249:J249"/>
    <mergeCell ref="K249:Z249"/>
    <mergeCell ref="B253:F253"/>
    <mergeCell ref="H253:I253"/>
    <mergeCell ref="J253:K253"/>
    <mergeCell ref="L253:M253"/>
    <mergeCell ref="N253:Q253"/>
    <mergeCell ref="R253:S253"/>
    <mergeCell ref="T253:U253"/>
    <mergeCell ref="W253:X253"/>
    <mergeCell ref="Y253:Z253"/>
    <mergeCell ref="B251:F251"/>
    <mergeCell ref="N251:Q251"/>
    <mergeCell ref="B252:F252"/>
    <mergeCell ref="AA251:AE251"/>
    <mergeCell ref="AZ251:BD251"/>
    <mergeCell ref="AA252:AE252"/>
    <mergeCell ref="AZ252:BD252"/>
    <mergeCell ref="BU254:BV254"/>
    <mergeCell ref="BW257:BX257"/>
    <mergeCell ref="AV257:AW257"/>
    <mergeCell ref="AX257:AY257"/>
    <mergeCell ref="BF257:BG257"/>
    <mergeCell ref="BH257:BI257"/>
    <mergeCell ref="BJ257:BK257"/>
    <mergeCell ref="BW256:BX256"/>
    <mergeCell ref="BL251:BO251"/>
    <mergeCell ref="B244:C250"/>
    <mergeCell ref="D250:J250"/>
    <mergeCell ref="K250:Z250"/>
    <mergeCell ref="H251:M251"/>
    <mergeCell ref="R251:Z251"/>
    <mergeCell ref="AQ253:AR253"/>
    <mergeCell ref="AS253:AT253"/>
    <mergeCell ref="AV253:AW253"/>
    <mergeCell ref="AX253:AY253"/>
    <mergeCell ref="BF253:BG253"/>
    <mergeCell ref="BL252:BO252"/>
    <mergeCell ref="BP252:BQ252"/>
    <mergeCell ref="BR252:BS252"/>
    <mergeCell ref="BU252:BV252"/>
    <mergeCell ref="BW252:BX252"/>
    <mergeCell ref="AG253:AH253"/>
    <mergeCell ref="AI253:AJ253"/>
    <mergeCell ref="AV252:AW252"/>
    <mergeCell ref="AX252:AY252"/>
    <mergeCell ref="BF252:BG252"/>
    <mergeCell ref="BH252:BI252"/>
    <mergeCell ref="BJ252:BK252"/>
    <mergeCell ref="BF251:BK251"/>
    <mergeCell ref="BH256:BI256"/>
    <mergeCell ref="BJ256:BK256"/>
    <mergeCell ref="BL256:BO256"/>
    <mergeCell ref="BP256:BQ256"/>
    <mergeCell ref="BW254:BX254"/>
    <mergeCell ref="AG255:AH255"/>
    <mergeCell ref="AI255:AJ255"/>
    <mergeCell ref="AV254:AW254"/>
    <mergeCell ref="AX254:AY254"/>
    <mergeCell ref="BF254:BG254"/>
    <mergeCell ref="BH254:BI254"/>
    <mergeCell ref="BJ254:BK254"/>
    <mergeCell ref="BR256:BS256"/>
    <mergeCell ref="BU256:BV256"/>
    <mergeCell ref="AQ256:AR256"/>
    <mergeCell ref="AS256:AT256"/>
    <mergeCell ref="AV256:AW256"/>
    <mergeCell ref="AX256:AY256"/>
    <mergeCell ref="BF256:BG256"/>
    <mergeCell ref="AG256:AH256"/>
    <mergeCell ref="AI256:AJ256"/>
    <mergeCell ref="AK256:AL256"/>
    <mergeCell ref="BR255:BS255"/>
    <mergeCell ref="BU255:BV255"/>
    <mergeCell ref="BW255:BX255"/>
    <mergeCell ref="BF255:BG255"/>
    <mergeCell ref="BH255:BI255"/>
    <mergeCell ref="BJ255:BK255"/>
    <mergeCell ref="BL255:BO255"/>
    <mergeCell ref="BL254:BO254"/>
    <mergeCell ref="BP254:BQ254"/>
    <mergeCell ref="BR254:BS254"/>
    <mergeCell ref="BL257:BO257"/>
    <mergeCell ref="BP257:BQ257"/>
    <mergeCell ref="BR257:BS257"/>
    <mergeCell ref="BP255:BQ255"/>
    <mergeCell ref="AK255:AL255"/>
    <mergeCell ref="AM255:AP255"/>
    <mergeCell ref="AQ255:AR255"/>
    <mergeCell ref="AS255:AT255"/>
    <mergeCell ref="AV255:AW255"/>
    <mergeCell ref="AX255:AY255"/>
    <mergeCell ref="BU257:BV257"/>
    <mergeCell ref="K269:Z269"/>
    <mergeCell ref="BJ271:BK271"/>
    <mergeCell ref="BL271:BO271"/>
    <mergeCell ref="BP271:BQ271"/>
    <mergeCell ref="BR271:BS271"/>
    <mergeCell ref="BU271:BV271"/>
    <mergeCell ref="AX258:AY258"/>
    <mergeCell ref="AZ258:BD258"/>
    <mergeCell ref="BF258:BG258"/>
    <mergeCell ref="BH258:BI258"/>
    <mergeCell ref="BJ258:BK258"/>
    <mergeCell ref="BL258:BO258"/>
    <mergeCell ref="BP258:BQ258"/>
    <mergeCell ref="BR258:BS258"/>
    <mergeCell ref="BU258:BV258"/>
    <mergeCell ref="AX260:AY260"/>
    <mergeCell ref="AZ260:BD260"/>
    <mergeCell ref="BF260:BG260"/>
    <mergeCell ref="BH260:BI260"/>
    <mergeCell ref="BJ260:BK260"/>
    <mergeCell ref="AG257:AH257"/>
    <mergeCell ref="BU272:BV272"/>
    <mergeCell ref="BW272:BX272"/>
    <mergeCell ref="BR272:BS272"/>
    <mergeCell ref="AM272:AP272"/>
    <mergeCell ref="AQ272:AR272"/>
    <mergeCell ref="AS272:AT272"/>
    <mergeCell ref="AV272:AW272"/>
    <mergeCell ref="AK272:AL272"/>
    <mergeCell ref="AZ272:BD272"/>
    <mergeCell ref="BJ273:BK273"/>
    <mergeCell ref="B262:F262"/>
    <mergeCell ref="AM262:AP262"/>
    <mergeCell ref="D268:J268"/>
    <mergeCell ref="K268:Z268"/>
    <mergeCell ref="D267:J267"/>
    <mergeCell ref="K267:Z267"/>
    <mergeCell ref="D266:J266"/>
    <mergeCell ref="K266:Z266"/>
    <mergeCell ref="BL262:BO262"/>
    <mergeCell ref="D263:J263"/>
    <mergeCell ref="K263:Z263"/>
    <mergeCell ref="D265:J265"/>
    <mergeCell ref="K265:Z265"/>
    <mergeCell ref="D264:J264"/>
    <mergeCell ref="K264:Z264"/>
    <mergeCell ref="AV262:AW262"/>
    <mergeCell ref="AX262:AY262"/>
    <mergeCell ref="BF262:BG262"/>
    <mergeCell ref="BH262:BI262"/>
    <mergeCell ref="BJ262:BK262"/>
    <mergeCell ref="AK262:AL262"/>
    <mergeCell ref="AQ262:AR262"/>
    <mergeCell ref="BJ277:BK277"/>
    <mergeCell ref="AA273:AE273"/>
    <mergeCell ref="AZ273:BD273"/>
    <mergeCell ref="BU274:BV274"/>
    <mergeCell ref="BW274:BX274"/>
    <mergeCell ref="AG275:AH275"/>
    <mergeCell ref="AI275:AJ275"/>
    <mergeCell ref="AK275:AL275"/>
    <mergeCell ref="AM275:AP275"/>
    <mergeCell ref="AQ275:AR275"/>
    <mergeCell ref="BF274:BG274"/>
    <mergeCell ref="BH274:BI274"/>
    <mergeCell ref="BJ274:BK274"/>
    <mergeCell ref="BL274:BO274"/>
    <mergeCell ref="BP274:BQ274"/>
    <mergeCell ref="BR274:BS274"/>
    <mergeCell ref="AM274:AP274"/>
    <mergeCell ref="AQ274:AR274"/>
    <mergeCell ref="AS274:AT274"/>
    <mergeCell ref="AV274:AW274"/>
    <mergeCell ref="AX274:AY274"/>
    <mergeCell ref="AG274:AH274"/>
    <mergeCell ref="AI274:AJ274"/>
    <mergeCell ref="AK274:AL274"/>
    <mergeCell ref="BJ275:BK275"/>
    <mergeCell ref="BL275:BO275"/>
    <mergeCell ref="AG273:AH273"/>
    <mergeCell ref="AI273:AJ273"/>
    <mergeCell ref="AK273:AL273"/>
    <mergeCell ref="AM273:AP273"/>
    <mergeCell ref="AQ273:AR273"/>
    <mergeCell ref="BU273:BV273"/>
    <mergeCell ref="BU276:BV276"/>
    <mergeCell ref="BW276:BX276"/>
    <mergeCell ref="BF276:BG276"/>
    <mergeCell ref="BH276:BI276"/>
    <mergeCell ref="BJ276:BK276"/>
    <mergeCell ref="BL276:BO276"/>
    <mergeCell ref="BP276:BQ276"/>
    <mergeCell ref="BR276:BS276"/>
    <mergeCell ref="AS276:AT276"/>
    <mergeCell ref="AV276:AW276"/>
    <mergeCell ref="BL273:BO273"/>
    <mergeCell ref="BP273:BQ273"/>
    <mergeCell ref="BR273:BS273"/>
    <mergeCell ref="AS273:AT273"/>
    <mergeCell ref="AV273:AW273"/>
    <mergeCell ref="AX273:AY273"/>
    <mergeCell ref="BF273:BG273"/>
    <mergeCell ref="BH273:BI273"/>
    <mergeCell ref="BP275:BQ275"/>
    <mergeCell ref="BR275:BS275"/>
    <mergeCell ref="BU275:BV275"/>
    <mergeCell ref="BW275:BX275"/>
    <mergeCell ref="AS275:AT275"/>
    <mergeCell ref="BF275:BG275"/>
    <mergeCell ref="BH275:BI275"/>
    <mergeCell ref="BW273:BX273"/>
    <mergeCell ref="AX276:AY276"/>
    <mergeCell ref="BL277:BO277"/>
    <mergeCell ref="BP277:BQ277"/>
    <mergeCell ref="BR277:BS277"/>
    <mergeCell ref="BU277:BV277"/>
    <mergeCell ref="BW277:BX277"/>
    <mergeCell ref="AS277:AT277"/>
    <mergeCell ref="AV277:AW277"/>
    <mergeCell ref="AX277:AY277"/>
    <mergeCell ref="BF277:BG277"/>
    <mergeCell ref="BH281:BI281"/>
    <mergeCell ref="BJ281:BK281"/>
    <mergeCell ref="BL281:BO281"/>
    <mergeCell ref="BP281:BQ281"/>
    <mergeCell ref="BH279:BI279"/>
    <mergeCell ref="BJ279:BK279"/>
    <mergeCell ref="BL279:BO279"/>
    <mergeCell ref="BP279:BQ279"/>
    <mergeCell ref="BR279:BS279"/>
    <mergeCell ref="BU279:BV279"/>
    <mergeCell ref="BW281:BX281"/>
    <mergeCell ref="BP278:BQ278"/>
    <mergeCell ref="BR278:BS278"/>
    <mergeCell ref="BU278:BV278"/>
    <mergeCell ref="BW278:BX278"/>
    <mergeCell ref="BW279:BX279"/>
    <mergeCell ref="BW280:BX280"/>
    <mergeCell ref="AV278:AW278"/>
    <mergeCell ref="AX278:AY278"/>
    <mergeCell ref="BF278:BG278"/>
    <mergeCell ref="BH278:BI278"/>
    <mergeCell ref="BJ278:BK278"/>
    <mergeCell ref="BH277:BI277"/>
    <mergeCell ref="BF280:BG280"/>
    <mergeCell ref="BH280:BI280"/>
    <mergeCell ref="BJ280:BK280"/>
    <mergeCell ref="BF281:BG281"/>
    <mergeCell ref="BW296:BX296"/>
    <mergeCell ref="AV296:AW296"/>
    <mergeCell ref="AX296:AY296"/>
    <mergeCell ref="BF296:BG296"/>
    <mergeCell ref="BH296:BI296"/>
    <mergeCell ref="BJ296:BK296"/>
    <mergeCell ref="BW295:BX295"/>
    <mergeCell ref="AG296:AH296"/>
    <mergeCell ref="AI296:AJ296"/>
    <mergeCell ref="AK296:AL296"/>
    <mergeCell ref="AM296:AP296"/>
    <mergeCell ref="AQ296:AR296"/>
    <mergeCell ref="AS296:AT296"/>
    <mergeCell ref="BL293:BO293"/>
    <mergeCell ref="BP293:BQ293"/>
    <mergeCell ref="BR293:BS293"/>
    <mergeCell ref="AM293:AP293"/>
    <mergeCell ref="AV293:AW293"/>
    <mergeCell ref="AX293:AY293"/>
    <mergeCell ref="AG293:AH293"/>
    <mergeCell ref="AI293:AJ293"/>
    <mergeCell ref="AK293:AL293"/>
    <mergeCell ref="AQ295:AR295"/>
    <mergeCell ref="AS295:AT295"/>
    <mergeCell ref="AV295:AW295"/>
    <mergeCell ref="AX295:AY295"/>
    <mergeCell ref="BH295:BI295"/>
    <mergeCell ref="BJ295:BK295"/>
    <mergeCell ref="BL295:BO295"/>
    <mergeCell ref="BP295:BQ295"/>
    <mergeCell ref="BR295:BS295"/>
    <mergeCell ref="BU295:BV295"/>
    <mergeCell ref="BL294:BO294"/>
    <mergeCell ref="BU293:BV293"/>
    <mergeCell ref="BF297:BG297"/>
    <mergeCell ref="BH297:BI297"/>
    <mergeCell ref="BJ297:BK297"/>
    <mergeCell ref="BL297:BO297"/>
    <mergeCell ref="BP297:BQ297"/>
    <mergeCell ref="AK297:AL297"/>
    <mergeCell ref="AM297:AP297"/>
    <mergeCell ref="AQ297:AR297"/>
    <mergeCell ref="AS297:AT297"/>
    <mergeCell ref="AV297:AW297"/>
    <mergeCell ref="AX297:AY297"/>
    <mergeCell ref="BR297:BS297"/>
    <mergeCell ref="BU297:BV297"/>
    <mergeCell ref="BF295:BG295"/>
    <mergeCell ref="AK295:AL295"/>
    <mergeCell ref="AM295:AP295"/>
    <mergeCell ref="BL296:BO296"/>
    <mergeCell ref="BP296:BQ296"/>
    <mergeCell ref="BR296:BS296"/>
    <mergeCell ref="BU296:BV296"/>
    <mergeCell ref="BL299:BO299"/>
    <mergeCell ref="BP299:BQ299"/>
    <mergeCell ref="BR299:BS299"/>
    <mergeCell ref="BU299:BV299"/>
    <mergeCell ref="AG297:AH297"/>
    <mergeCell ref="AI297:AJ297"/>
    <mergeCell ref="BW298:BX298"/>
    <mergeCell ref="AG299:AH299"/>
    <mergeCell ref="AI299:AJ299"/>
    <mergeCell ref="AK299:AL299"/>
    <mergeCell ref="AM299:AP299"/>
    <mergeCell ref="AQ299:AR299"/>
    <mergeCell ref="AS299:AT299"/>
    <mergeCell ref="BH298:BI298"/>
    <mergeCell ref="BJ298:BK298"/>
    <mergeCell ref="BL298:BO298"/>
    <mergeCell ref="BP298:BQ298"/>
    <mergeCell ref="BR298:BS298"/>
    <mergeCell ref="BU298:BV298"/>
    <mergeCell ref="AQ298:AR298"/>
    <mergeCell ref="AS298:AT298"/>
    <mergeCell ref="AV298:AW298"/>
    <mergeCell ref="AX298:AY298"/>
    <mergeCell ref="BF298:BG298"/>
    <mergeCell ref="BW299:BX299"/>
    <mergeCell ref="BW297:BX297"/>
    <mergeCell ref="AV299:AW299"/>
    <mergeCell ref="AX299:AY299"/>
    <mergeCell ref="BF299:BG299"/>
    <mergeCell ref="BH299:BI299"/>
    <mergeCell ref="BJ299:BK299"/>
    <mergeCell ref="AK298:AL298"/>
    <mergeCell ref="AM298:AP298"/>
    <mergeCell ref="BF300:BG300"/>
    <mergeCell ref="BH300:BI300"/>
    <mergeCell ref="BJ300:BK300"/>
    <mergeCell ref="AM294:AP294"/>
    <mergeCell ref="BF293:BG293"/>
    <mergeCell ref="BH293:BI293"/>
    <mergeCell ref="BJ293:BK293"/>
    <mergeCell ref="AG298:AH298"/>
    <mergeCell ref="AI298:AJ298"/>
    <mergeCell ref="AG295:AH295"/>
    <mergeCell ref="AI295:AJ295"/>
    <mergeCell ref="AM292:AP292"/>
    <mergeCell ref="D287:J287"/>
    <mergeCell ref="K287:Z287"/>
    <mergeCell ref="D286:J286"/>
    <mergeCell ref="K286:Z286"/>
    <mergeCell ref="D288:J288"/>
    <mergeCell ref="K288:Z288"/>
    <mergeCell ref="AX300:AY300"/>
    <mergeCell ref="B293:F293"/>
    <mergeCell ref="H293:I293"/>
    <mergeCell ref="J293:K293"/>
    <mergeCell ref="L293:M293"/>
    <mergeCell ref="N293:Q293"/>
    <mergeCell ref="R293:S293"/>
    <mergeCell ref="T293:U293"/>
    <mergeCell ref="W293:X293"/>
    <mergeCell ref="Y293:Z293"/>
    <mergeCell ref="B296:F296"/>
    <mergeCell ref="H296:I296"/>
    <mergeCell ref="J296:K296"/>
    <mergeCell ref="W13:X13"/>
    <mergeCell ref="Y13:Z13"/>
    <mergeCell ref="B14:F14"/>
    <mergeCell ref="H14:I14"/>
    <mergeCell ref="J14:K14"/>
    <mergeCell ref="L14:M14"/>
    <mergeCell ref="N14:Q14"/>
    <mergeCell ref="R14:S14"/>
    <mergeCell ref="BL300:BO300"/>
    <mergeCell ref="BP300:BQ300"/>
    <mergeCell ref="AK300:AL300"/>
    <mergeCell ref="AM300:AP300"/>
    <mergeCell ref="AQ300:AR300"/>
    <mergeCell ref="AS300:AT300"/>
    <mergeCell ref="AV300:AW300"/>
    <mergeCell ref="BR300:BS300"/>
    <mergeCell ref="BU300:BV300"/>
    <mergeCell ref="T15:U15"/>
    <mergeCell ref="W15:X15"/>
    <mergeCell ref="Y15:Z15"/>
    <mergeCell ref="B16:F16"/>
    <mergeCell ref="H16:I16"/>
    <mergeCell ref="J16:K16"/>
    <mergeCell ref="L16:M16"/>
    <mergeCell ref="N16:Q16"/>
    <mergeCell ref="R16:S16"/>
    <mergeCell ref="T16:U16"/>
    <mergeCell ref="W16:X16"/>
    <mergeCell ref="Y16:Z16"/>
    <mergeCell ref="B17:F17"/>
    <mergeCell ref="H17:I17"/>
    <mergeCell ref="J17:K17"/>
    <mergeCell ref="BW300:BX300"/>
    <mergeCell ref="AG300:AH300"/>
    <mergeCell ref="AI300:AJ300"/>
    <mergeCell ref="B11:F11"/>
    <mergeCell ref="H11:M11"/>
    <mergeCell ref="N11:Q11"/>
    <mergeCell ref="R11:Z11"/>
    <mergeCell ref="B12:F12"/>
    <mergeCell ref="H12:I12"/>
    <mergeCell ref="J12:K12"/>
    <mergeCell ref="L12:M12"/>
    <mergeCell ref="N12:Q12"/>
    <mergeCell ref="R12:S12"/>
    <mergeCell ref="T12:U12"/>
    <mergeCell ref="W12:X12"/>
    <mergeCell ref="Y12:Z12"/>
    <mergeCell ref="B13:F13"/>
    <mergeCell ref="H13:I13"/>
    <mergeCell ref="J13:K13"/>
    <mergeCell ref="L13:M13"/>
    <mergeCell ref="N13:Q13"/>
    <mergeCell ref="R13:S13"/>
    <mergeCell ref="T13:U13"/>
    <mergeCell ref="T14:U14"/>
    <mergeCell ref="W14:X14"/>
    <mergeCell ref="Y14:Z14"/>
    <mergeCell ref="B15:F15"/>
    <mergeCell ref="H15:I15"/>
    <mergeCell ref="J15:K15"/>
    <mergeCell ref="L15:M15"/>
    <mergeCell ref="N15:Q15"/>
    <mergeCell ref="R15:S15"/>
    <mergeCell ref="L17:M17"/>
    <mergeCell ref="N17:Q17"/>
    <mergeCell ref="R17:S17"/>
    <mergeCell ref="T17:U17"/>
    <mergeCell ref="W17:X17"/>
    <mergeCell ref="Y17:Z17"/>
    <mergeCell ref="B19:F19"/>
    <mergeCell ref="H19:I19"/>
    <mergeCell ref="J19:K19"/>
    <mergeCell ref="L19:M19"/>
    <mergeCell ref="N19:Q19"/>
    <mergeCell ref="R19:S19"/>
    <mergeCell ref="T19:U19"/>
    <mergeCell ref="W19:X19"/>
    <mergeCell ref="Y19:Z19"/>
    <mergeCell ref="T21:U21"/>
    <mergeCell ref="W21:X21"/>
    <mergeCell ref="Y21:Z21"/>
    <mergeCell ref="B21:F21"/>
    <mergeCell ref="H21:I21"/>
    <mergeCell ref="J21:K21"/>
    <mergeCell ref="L21:M21"/>
    <mergeCell ref="B20:F20"/>
    <mergeCell ref="H20:I20"/>
    <mergeCell ref="J20:K20"/>
    <mergeCell ref="L20:M20"/>
    <mergeCell ref="N20:Q20"/>
    <mergeCell ref="R20:S20"/>
    <mergeCell ref="T20:U20"/>
    <mergeCell ref="W20:X20"/>
    <mergeCell ref="Y20:Z20"/>
    <mergeCell ref="N21:Q21"/>
    <mergeCell ref="BH34:BI34"/>
    <mergeCell ref="BJ34:BK34"/>
    <mergeCell ref="BL34:BO34"/>
    <mergeCell ref="BP34:BQ34"/>
    <mergeCell ref="BR34:BS34"/>
    <mergeCell ref="BU34:BV34"/>
    <mergeCell ref="BL33:BO33"/>
    <mergeCell ref="BP33:BQ33"/>
    <mergeCell ref="BR33:BS33"/>
    <mergeCell ref="BU33:BV33"/>
    <mergeCell ref="B31:F31"/>
    <mergeCell ref="H31:I31"/>
    <mergeCell ref="J31:K31"/>
    <mergeCell ref="L31:M31"/>
    <mergeCell ref="N31:Q31"/>
    <mergeCell ref="R31:S31"/>
    <mergeCell ref="T31:U31"/>
    <mergeCell ref="B33:F33"/>
    <mergeCell ref="H33:I33"/>
    <mergeCell ref="J33:K33"/>
    <mergeCell ref="AQ34:AR34"/>
    <mergeCell ref="AS34:AT34"/>
    <mergeCell ref="L33:M33"/>
    <mergeCell ref="N33:Q33"/>
    <mergeCell ref="R33:S33"/>
    <mergeCell ref="T33:U33"/>
    <mergeCell ref="W33:X33"/>
    <mergeCell ref="Y33:Z33"/>
    <mergeCell ref="B34:F34"/>
    <mergeCell ref="H34:I34"/>
    <mergeCell ref="J34:K34"/>
    <mergeCell ref="L34:M34"/>
    <mergeCell ref="BH40:BI40"/>
    <mergeCell ref="BJ40:BK40"/>
    <mergeCell ref="BL40:BO40"/>
    <mergeCell ref="BP40:BQ40"/>
    <mergeCell ref="BR40:BS40"/>
    <mergeCell ref="BU40:BV40"/>
    <mergeCell ref="BF37:BG37"/>
    <mergeCell ref="AG37:AH37"/>
    <mergeCell ref="AI37:AJ37"/>
    <mergeCell ref="AK37:AL37"/>
    <mergeCell ref="BL38:BO38"/>
    <mergeCell ref="BP38:BQ38"/>
    <mergeCell ref="AI38:AJ38"/>
    <mergeCell ref="AK38:AL38"/>
    <mergeCell ref="AM38:AP38"/>
    <mergeCell ref="BU37:BV37"/>
    <mergeCell ref="AQ37:AR37"/>
    <mergeCell ref="AS37:AT37"/>
    <mergeCell ref="AV37:AW37"/>
    <mergeCell ref="AX37:AY37"/>
    <mergeCell ref="BR38:BS38"/>
    <mergeCell ref="BR39:BS39"/>
    <mergeCell ref="BU39:BV39"/>
    <mergeCell ref="BW40:BX40"/>
    <mergeCell ref="J39:K39"/>
    <mergeCell ref="B35:F35"/>
    <mergeCell ref="H35:I35"/>
    <mergeCell ref="J35:K35"/>
    <mergeCell ref="L35:M35"/>
    <mergeCell ref="N35:Q35"/>
    <mergeCell ref="R35:S35"/>
    <mergeCell ref="T35:U35"/>
    <mergeCell ref="W35:X35"/>
    <mergeCell ref="Y35:Z35"/>
    <mergeCell ref="L39:M39"/>
    <mergeCell ref="N39:Q39"/>
    <mergeCell ref="R39:S39"/>
    <mergeCell ref="T39:U39"/>
    <mergeCell ref="W39:X39"/>
    <mergeCell ref="Y39:Z39"/>
    <mergeCell ref="B36:F36"/>
    <mergeCell ref="H36:I36"/>
    <mergeCell ref="J36:K36"/>
    <mergeCell ref="L36:M36"/>
    <mergeCell ref="N36:Q36"/>
    <mergeCell ref="AQ38:AR38"/>
    <mergeCell ref="AS38:AT38"/>
    <mergeCell ref="BH37:BI37"/>
    <mergeCell ref="BJ37:BK37"/>
    <mergeCell ref="BL37:BO37"/>
    <mergeCell ref="BP37:BQ37"/>
    <mergeCell ref="BW35:BX35"/>
    <mergeCell ref="AG36:AH36"/>
    <mergeCell ref="AI36:AJ36"/>
    <mergeCell ref="AV35:AW35"/>
    <mergeCell ref="AG41:AH41"/>
    <mergeCell ref="AI41:AJ41"/>
    <mergeCell ref="AK41:AL41"/>
    <mergeCell ref="AM41:AP41"/>
    <mergeCell ref="AQ41:AR41"/>
    <mergeCell ref="AS41:AT41"/>
    <mergeCell ref="AV41:AW41"/>
    <mergeCell ref="AX41:AY41"/>
    <mergeCell ref="AZ41:BD41"/>
    <mergeCell ref="BF41:BG41"/>
    <mergeCell ref="BH41:BI41"/>
    <mergeCell ref="BJ41:BK41"/>
    <mergeCell ref="BL41:BO41"/>
    <mergeCell ref="BP41:BQ41"/>
    <mergeCell ref="BW39:BX39"/>
    <mergeCell ref="B40:F40"/>
    <mergeCell ref="H40:I40"/>
    <mergeCell ref="J40:K40"/>
    <mergeCell ref="L40:M40"/>
    <mergeCell ref="N40:Q40"/>
    <mergeCell ref="R40:S40"/>
    <mergeCell ref="T40:U40"/>
    <mergeCell ref="W40:X40"/>
    <mergeCell ref="Y40:Z40"/>
    <mergeCell ref="AA40:AE40"/>
    <mergeCell ref="AG40:AH40"/>
    <mergeCell ref="AI40:AJ40"/>
    <mergeCell ref="AK40:AL40"/>
    <mergeCell ref="AM40:AP40"/>
    <mergeCell ref="AQ40:AR40"/>
    <mergeCell ref="AS40:AT40"/>
    <mergeCell ref="BR41:BS41"/>
    <mergeCell ref="BU41:BV41"/>
    <mergeCell ref="BW41:BX41"/>
    <mergeCell ref="K25:Z25"/>
    <mergeCell ref="K4:Z4"/>
    <mergeCell ref="K6:Z6"/>
    <mergeCell ref="K7:Z7"/>
    <mergeCell ref="D43:J43"/>
    <mergeCell ref="K43:Z43"/>
    <mergeCell ref="T51:U51"/>
    <mergeCell ref="W51:X51"/>
    <mergeCell ref="Y51:Z51"/>
    <mergeCell ref="B52:F52"/>
    <mergeCell ref="H52:I52"/>
    <mergeCell ref="J52:K52"/>
    <mergeCell ref="L52:M52"/>
    <mergeCell ref="N52:Q52"/>
    <mergeCell ref="R52:S52"/>
    <mergeCell ref="T52:U52"/>
    <mergeCell ref="W52:X52"/>
    <mergeCell ref="Y52:Z52"/>
    <mergeCell ref="B38:F38"/>
    <mergeCell ref="H38:I38"/>
    <mergeCell ref="J38:K38"/>
    <mergeCell ref="L38:M38"/>
    <mergeCell ref="N38:Q38"/>
    <mergeCell ref="R38:S38"/>
    <mergeCell ref="T38:U38"/>
    <mergeCell ref="W38:X38"/>
    <mergeCell ref="Y38:Z38"/>
    <mergeCell ref="B39:F39"/>
    <mergeCell ref="H39:I39"/>
    <mergeCell ref="B42:C48"/>
    <mergeCell ref="B53:F53"/>
    <mergeCell ref="H53:I53"/>
    <mergeCell ref="J53:K53"/>
    <mergeCell ref="L53:M53"/>
    <mergeCell ref="N53:Q53"/>
    <mergeCell ref="R53:S53"/>
    <mergeCell ref="T53:U53"/>
    <mergeCell ref="W53:X53"/>
    <mergeCell ref="Y53:Z53"/>
    <mergeCell ref="B51:F51"/>
    <mergeCell ref="H51:I51"/>
    <mergeCell ref="J51:K51"/>
    <mergeCell ref="L51:M51"/>
    <mergeCell ref="N51:Q51"/>
    <mergeCell ref="R51:S51"/>
    <mergeCell ref="B54:F54"/>
    <mergeCell ref="H54:I54"/>
    <mergeCell ref="J54:K54"/>
    <mergeCell ref="L54:M54"/>
    <mergeCell ref="N54:Q54"/>
    <mergeCell ref="R54:S54"/>
    <mergeCell ref="T54:U54"/>
    <mergeCell ref="W54:X54"/>
    <mergeCell ref="Y54:Z54"/>
    <mergeCell ref="B55:F55"/>
    <mergeCell ref="H55:I55"/>
    <mergeCell ref="J55:K55"/>
    <mergeCell ref="L55:M55"/>
    <mergeCell ref="N55:Q55"/>
    <mergeCell ref="R55:S55"/>
    <mergeCell ref="T55:U55"/>
    <mergeCell ref="W55:X55"/>
    <mergeCell ref="Y55:Z55"/>
    <mergeCell ref="J57:K57"/>
    <mergeCell ref="L57:M57"/>
    <mergeCell ref="N57:Q57"/>
    <mergeCell ref="R57:S57"/>
    <mergeCell ref="T57:U57"/>
    <mergeCell ref="W57:X57"/>
    <mergeCell ref="Y57:Z57"/>
    <mergeCell ref="B58:F58"/>
    <mergeCell ref="H58:I58"/>
    <mergeCell ref="J58:K58"/>
    <mergeCell ref="L58:M58"/>
    <mergeCell ref="N58:Q58"/>
    <mergeCell ref="R58:S58"/>
    <mergeCell ref="T58:U58"/>
    <mergeCell ref="W58:X58"/>
    <mergeCell ref="Y58:Z58"/>
    <mergeCell ref="B56:F56"/>
    <mergeCell ref="H56:I56"/>
    <mergeCell ref="J56:K56"/>
    <mergeCell ref="L56:M56"/>
    <mergeCell ref="N56:Q56"/>
    <mergeCell ref="R56:S56"/>
    <mergeCell ref="T56:U56"/>
    <mergeCell ref="B49:F49"/>
    <mergeCell ref="H49:M49"/>
    <mergeCell ref="N49:Q49"/>
    <mergeCell ref="R49:Z49"/>
    <mergeCell ref="H50:I50"/>
    <mergeCell ref="J50:K50"/>
    <mergeCell ref="L50:M50"/>
    <mergeCell ref="R50:S50"/>
    <mergeCell ref="T50:U50"/>
    <mergeCell ref="W50:X50"/>
    <mergeCell ref="Y50:Z50"/>
    <mergeCell ref="W41:X41"/>
    <mergeCell ref="Y41:Z41"/>
    <mergeCell ref="R36:S36"/>
    <mergeCell ref="T36:U36"/>
    <mergeCell ref="W36:X36"/>
    <mergeCell ref="Y36:Z36"/>
    <mergeCell ref="B37:F37"/>
    <mergeCell ref="H37:I37"/>
    <mergeCell ref="J37:K37"/>
    <mergeCell ref="L37:M37"/>
    <mergeCell ref="N37:Q37"/>
    <mergeCell ref="R37:S37"/>
    <mergeCell ref="T37:U37"/>
    <mergeCell ref="W37:X37"/>
    <mergeCell ref="D46:J46"/>
    <mergeCell ref="K48:Z48"/>
    <mergeCell ref="B41:F41"/>
    <mergeCell ref="H41:I41"/>
    <mergeCell ref="J41:K41"/>
    <mergeCell ref="L41:M41"/>
    <mergeCell ref="D45:J45"/>
    <mergeCell ref="AQ74:AR74"/>
    <mergeCell ref="N73:Q73"/>
    <mergeCell ref="AA73:AE73"/>
    <mergeCell ref="AA74:AE74"/>
    <mergeCell ref="B59:F59"/>
    <mergeCell ref="H59:I59"/>
    <mergeCell ref="J59:K59"/>
    <mergeCell ref="L59:M59"/>
    <mergeCell ref="N59:Q59"/>
    <mergeCell ref="R59:S59"/>
    <mergeCell ref="T59:U59"/>
    <mergeCell ref="W59:X59"/>
    <mergeCell ref="Y59:Z59"/>
    <mergeCell ref="B72:F72"/>
    <mergeCell ref="N72:Q72"/>
    <mergeCell ref="B73:F73"/>
    <mergeCell ref="H73:I73"/>
    <mergeCell ref="J73:K73"/>
    <mergeCell ref="L73:M73"/>
    <mergeCell ref="B60:F60"/>
    <mergeCell ref="H60:I60"/>
    <mergeCell ref="J60:K60"/>
    <mergeCell ref="L60:M60"/>
    <mergeCell ref="N60:Q60"/>
    <mergeCell ref="R60:S60"/>
    <mergeCell ref="T60:U60"/>
    <mergeCell ref="W60:X60"/>
    <mergeCell ref="Y60:Z60"/>
    <mergeCell ref="AA60:AE60"/>
    <mergeCell ref="AG60:AH60"/>
    <mergeCell ref="AI60:AJ60"/>
    <mergeCell ref="AK60:AL60"/>
    <mergeCell ref="N76:Q76"/>
    <mergeCell ref="R76:S76"/>
    <mergeCell ref="T76:U76"/>
    <mergeCell ref="W76:X76"/>
    <mergeCell ref="Y76:Z76"/>
    <mergeCell ref="R73:S73"/>
    <mergeCell ref="T73:U73"/>
    <mergeCell ref="W73:X73"/>
    <mergeCell ref="Y73:Z73"/>
    <mergeCell ref="B74:F74"/>
    <mergeCell ref="H74:I74"/>
    <mergeCell ref="J74:K74"/>
    <mergeCell ref="L74:M74"/>
    <mergeCell ref="N74:Q74"/>
    <mergeCell ref="R74:S74"/>
    <mergeCell ref="T74:U74"/>
    <mergeCell ref="W74:X74"/>
    <mergeCell ref="Y74:Z74"/>
    <mergeCell ref="BW75:BX75"/>
    <mergeCell ref="B79:F79"/>
    <mergeCell ref="H79:I79"/>
    <mergeCell ref="J79:K79"/>
    <mergeCell ref="L79:M79"/>
    <mergeCell ref="N79:Q79"/>
    <mergeCell ref="R79:S79"/>
    <mergeCell ref="T79:U79"/>
    <mergeCell ref="W79:X79"/>
    <mergeCell ref="Y79:Z79"/>
    <mergeCell ref="B80:F80"/>
    <mergeCell ref="H80:I80"/>
    <mergeCell ref="J80:K80"/>
    <mergeCell ref="L80:M80"/>
    <mergeCell ref="N80:Q80"/>
    <mergeCell ref="R80:S80"/>
    <mergeCell ref="T80:U80"/>
    <mergeCell ref="W80:X80"/>
    <mergeCell ref="Y80:Z80"/>
    <mergeCell ref="B75:F75"/>
    <mergeCell ref="H75:I75"/>
    <mergeCell ref="J75:K75"/>
    <mergeCell ref="L75:M75"/>
    <mergeCell ref="N75:Q75"/>
    <mergeCell ref="R75:S75"/>
    <mergeCell ref="T75:U75"/>
    <mergeCell ref="W75:X75"/>
    <mergeCell ref="Y75:Z75"/>
    <mergeCell ref="B76:F76"/>
    <mergeCell ref="H76:I76"/>
    <mergeCell ref="J76:K76"/>
    <mergeCell ref="L76:M76"/>
    <mergeCell ref="AX82:AY82"/>
    <mergeCell ref="AZ82:BD82"/>
    <mergeCell ref="BF82:BG82"/>
    <mergeCell ref="BH82:BI82"/>
    <mergeCell ref="BJ82:BK82"/>
    <mergeCell ref="BL82:BO82"/>
    <mergeCell ref="BP82:BQ82"/>
    <mergeCell ref="BR82:BS82"/>
    <mergeCell ref="BU82:BV82"/>
    <mergeCell ref="B81:F81"/>
    <mergeCell ref="H81:I81"/>
    <mergeCell ref="J81:K81"/>
    <mergeCell ref="L81:M81"/>
    <mergeCell ref="N81:Q81"/>
    <mergeCell ref="R81:S81"/>
    <mergeCell ref="T81:U81"/>
    <mergeCell ref="W81:X81"/>
    <mergeCell ref="Y81:Z81"/>
    <mergeCell ref="B82:F82"/>
    <mergeCell ref="H82:I82"/>
    <mergeCell ref="J82:K82"/>
    <mergeCell ref="L82:M82"/>
    <mergeCell ref="N82:Q82"/>
    <mergeCell ref="R82:S82"/>
    <mergeCell ref="T82:U82"/>
    <mergeCell ref="W82:X82"/>
    <mergeCell ref="Y82:Z82"/>
    <mergeCell ref="BU81:BV81"/>
    <mergeCell ref="BW82:BX82"/>
    <mergeCell ref="AA82:AE82"/>
    <mergeCell ref="AG82:AH82"/>
    <mergeCell ref="AI82:AJ82"/>
    <mergeCell ref="AK82:AL82"/>
    <mergeCell ref="B94:F94"/>
    <mergeCell ref="N94:Q94"/>
    <mergeCell ref="B95:F95"/>
    <mergeCell ref="H95:I95"/>
    <mergeCell ref="J95:K95"/>
    <mergeCell ref="L95:M95"/>
    <mergeCell ref="N95:Q95"/>
    <mergeCell ref="R95:S95"/>
    <mergeCell ref="T95:U95"/>
    <mergeCell ref="W95:X95"/>
    <mergeCell ref="Y95:Z95"/>
    <mergeCell ref="B96:F96"/>
    <mergeCell ref="H96:I96"/>
    <mergeCell ref="J96:K96"/>
    <mergeCell ref="L96:M96"/>
    <mergeCell ref="N96:Q96"/>
    <mergeCell ref="R96:S96"/>
    <mergeCell ref="T96:U96"/>
    <mergeCell ref="W96:X96"/>
    <mergeCell ref="Y96:Z96"/>
    <mergeCell ref="D87:J87"/>
    <mergeCell ref="K87:Z87"/>
    <mergeCell ref="D89:J89"/>
    <mergeCell ref="AM82:AP82"/>
    <mergeCell ref="AQ82:AR82"/>
    <mergeCell ref="AS82:AT82"/>
    <mergeCell ref="AV82:AW82"/>
    <mergeCell ref="B97:F97"/>
    <mergeCell ref="H97:I97"/>
    <mergeCell ref="J97:K97"/>
    <mergeCell ref="L97:M97"/>
    <mergeCell ref="N97:Q97"/>
    <mergeCell ref="R97:S97"/>
    <mergeCell ref="T97:U97"/>
    <mergeCell ref="W97:X97"/>
    <mergeCell ref="Y97:Z97"/>
    <mergeCell ref="B98:F98"/>
    <mergeCell ref="H98:I98"/>
    <mergeCell ref="J98:K98"/>
    <mergeCell ref="L98:M98"/>
    <mergeCell ref="N98:Q98"/>
    <mergeCell ref="R98:S98"/>
    <mergeCell ref="T98:U98"/>
    <mergeCell ref="W98:X98"/>
    <mergeCell ref="Y98:Z98"/>
    <mergeCell ref="B99:F99"/>
    <mergeCell ref="H99:I99"/>
    <mergeCell ref="J99:K99"/>
    <mergeCell ref="L99:M99"/>
    <mergeCell ref="N99:Q99"/>
    <mergeCell ref="R99:S99"/>
    <mergeCell ref="T99:U99"/>
    <mergeCell ref="W99:X99"/>
    <mergeCell ref="Y99:Z99"/>
    <mergeCell ref="B100:F100"/>
    <mergeCell ref="H100:I100"/>
    <mergeCell ref="J100:K100"/>
    <mergeCell ref="L100:M100"/>
    <mergeCell ref="N100:Q100"/>
    <mergeCell ref="R100:S100"/>
    <mergeCell ref="T100:U100"/>
    <mergeCell ref="W100:X100"/>
    <mergeCell ref="Y100:Z100"/>
    <mergeCell ref="B101:F101"/>
    <mergeCell ref="H101:I101"/>
    <mergeCell ref="J101:K101"/>
    <mergeCell ref="L101:M101"/>
    <mergeCell ref="N101:Q101"/>
    <mergeCell ref="R101:S101"/>
    <mergeCell ref="T101:U101"/>
    <mergeCell ref="W101:X101"/>
    <mergeCell ref="Y101:Z101"/>
    <mergeCell ref="B102:C108"/>
    <mergeCell ref="D102:J102"/>
    <mergeCell ref="K102:Z102"/>
    <mergeCell ref="D103:J103"/>
    <mergeCell ref="K103:Z103"/>
    <mergeCell ref="D104:J104"/>
    <mergeCell ref="K104:Z104"/>
    <mergeCell ref="D105:J105"/>
    <mergeCell ref="K105:Z105"/>
    <mergeCell ref="D106:J106"/>
    <mergeCell ref="K106:Z106"/>
    <mergeCell ref="D107:J107"/>
    <mergeCell ref="K107:Z107"/>
    <mergeCell ref="D108:J108"/>
    <mergeCell ref="K108:Z108"/>
    <mergeCell ref="H109:M109"/>
    <mergeCell ref="N109:Q109"/>
    <mergeCell ref="R109:Z109"/>
    <mergeCell ref="AA109:AE109"/>
    <mergeCell ref="T120:U120"/>
    <mergeCell ref="W120:X120"/>
    <mergeCell ref="Y120:Z120"/>
    <mergeCell ref="B118:F118"/>
    <mergeCell ref="H118:I118"/>
    <mergeCell ref="J118:K118"/>
    <mergeCell ref="L118:M118"/>
    <mergeCell ref="N118:Q118"/>
    <mergeCell ref="R118:S118"/>
    <mergeCell ref="T118:U118"/>
    <mergeCell ref="W118:X118"/>
    <mergeCell ref="Y118:Z118"/>
    <mergeCell ref="B114:F114"/>
    <mergeCell ref="H114:I114"/>
    <mergeCell ref="J114:K114"/>
    <mergeCell ref="L114:M114"/>
    <mergeCell ref="N114:Q114"/>
    <mergeCell ref="R114:S114"/>
    <mergeCell ref="T114:U114"/>
    <mergeCell ref="W114:X114"/>
    <mergeCell ref="Y114:Z114"/>
    <mergeCell ref="AA114:AE114"/>
    <mergeCell ref="BW119:BX119"/>
    <mergeCell ref="BH119:BI119"/>
    <mergeCell ref="BJ119:BK119"/>
    <mergeCell ref="BL119:BO119"/>
    <mergeCell ref="BP119:BQ119"/>
    <mergeCell ref="BR119:BS119"/>
    <mergeCell ref="BU119:BV119"/>
    <mergeCell ref="C123:X123"/>
    <mergeCell ref="B124:C130"/>
    <mergeCell ref="D124:J124"/>
    <mergeCell ref="K124:Z124"/>
    <mergeCell ref="D125:J125"/>
    <mergeCell ref="K125:Z125"/>
    <mergeCell ref="D126:J126"/>
    <mergeCell ref="K126:Z126"/>
    <mergeCell ref="D127:J127"/>
    <mergeCell ref="K127:Z127"/>
    <mergeCell ref="B119:F119"/>
    <mergeCell ref="H119:I119"/>
    <mergeCell ref="J119:K119"/>
    <mergeCell ref="L119:M119"/>
    <mergeCell ref="N119:Q119"/>
    <mergeCell ref="R119:S119"/>
    <mergeCell ref="T119:U119"/>
    <mergeCell ref="W119:X119"/>
    <mergeCell ref="Y119:Z119"/>
    <mergeCell ref="B120:F120"/>
    <mergeCell ref="H120:I120"/>
    <mergeCell ref="J120:K120"/>
    <mergeCell ref="L120:M120"/>
    <mergeCell ref="N120:Q120"/>
    <mergeCell ref="R120:S120"/>
    <mergeCell ref="Y139:Z139"/>
    <mergeCell ref="B140:F140"/>
    <mergeCell ref="H140:I140"/>
    <mergeCell ref="J140:K140"/>
    <mergeCell ref="L140:M140"/>
    <mergeCell ref="N140:Q140"/>
    <mergeCell ref="R140:S140"/>
    <mergeCell ref="T140:U140"/>
    <mergeCell ref="W140:X140"/>
    <mergeCell ref="Y140:Z140"/>
    <mergeCell ref="W142:X142"/>
    <mergeCell ref="Y142:Z142"/>
    <mergeCell ref="B150:F150"/>
    <mergeCell ref="N150:Q150"/>
    <mergeCell ref="B151:F151"/>
    <mergeCell ref="H151:I151"/>
    <mergeCell ref="J151:K151"/>
    <mergeCell ref="L151:M151"/>
    <mergeCell ref="N151:Q151"/>
    <mergeCell ref="R151:S151"/>
    <mergeCell ref="T151:U151"/>
    <mergeCell ref="W151:X151"/>
    <mergeCell ref="Y151:Z151"/>
    <mergeCell ref="D146:J146"/>
    <mergeCell ref="K146:Z146"/>
    <mergeCell ref="D147:J147"/>
    <mergeCell ref="K147:Z147"/>
    <mergeCell ref="J142:K142"/>
    <mergeCell ref="L142:M142"/>
    <mergeCell ref="N142:Q142"/>
    <mergeCell ref="R142:S142"/>
    <mergeCell ref="T142:U142"/>
    <mergeCell ref="B160:F160"/>
    <mergeCell ref="N160:Q160"/>
    <mergeCell ref="B161:F161"/>
    <mergeCell ref="H161:I161"/>
    <mergeCell ref="J161:K161"/>
    <mergeCell ref="L161:M161"/>
    <mergeCell ref="N161:Q161"/>
    <mergeCell ref="R161:S161"/>
    <mergeCell ref="T161:U161"/>
    <mergeCell ref="W161:X161"/>
    <mergeCell ref="Y161:Z161"/>
    <mergeCell ref="H160:I160"/>
    <mergeCell ref="B152:F152"/>
    <mergeCell ref="H152:I152"/>
    <mergeCell ref="J152:K152"/>
    <mergeCell ref="L152:M152"/>
    <mergeCell ref="N152:Q152"/>
    <mergeCell ref="R152:S152"/>
    <mergeCell ref="T152:U152"/>
    <mergeCell ref="Y158:Z158"/>
    <mergeCell ref="W152:X152"/>
    <mergeCell ref="Y152:Z152"/>
    <mergeCell ref="L155:M155"/>
    <mergeCell ref="N155:Q155"/>
    <mergeCell ref="R155:S155"/>
    <mergeCell ref="T155:U155"/>
    <mergeCell ref="W155:X155"/>
    <mergeCell ref="Y155:Z155"/>
    <mergeCell ref="Y160:Z160"/>
    <mergeCell ref="B154:F154"/>
    <mergeCell ref="H154:I154"/>
    <mergeCell ref="J154:K154"/>
    <mergeCell ref="BJ171:BK171"/>
    <mergeCell ref="BL171:BO171"/>
    <mergeCell ref="BP171:BQ171"/>
    <mergeCell ref="BR171:BS171"/>
    <mergeCell ref="BU171:BV171"/>
    <mergeCell ref="BW171:BX171"/>
    <mergeCell ref="B172:F172"/>
    <mergeCell ref="H172:I172"/>
    <mergeCell ref="J172:K172"/>
    <mergeCell ref="L172:M172"/>
    <mergeCell ref="N172:Q172"/>
    <mergeCell ref="R172:S172"/>
    <mergeCell ref="T172:U172"/>
    <mergeCell ref="W172:X172"/>
    <mergeCell ref="Y172:Z172"/>
    <mergeCell ref="AA172:AE172"/>
    <mergeCell ref="AG172:AH172"/>
    <mergeCell ref="AI172:AJ172"/>
    <mergeCell ref="AK172:AL172"/>
    <mergeCell ref="AM172:AP172"/>
    <mergeCell ref="AQ172:AR172"/>
    <mergeCell ref="AS172:AT172"/>
    <mergeCell ref="AV172:AW172"/>
    <mergeCell ref="AX172:AY172"/>
    <mergeCell ref="AZ172:BD172"/>
    <mergeCell ref="BP172:BQ172"/>
    <mergeCell ref="BR172:BS172"/>
    <mergeCell ref="BU172:BV172"/>
    <mergeCell ref="BW172:BX172"/>
    <mergeCell ref="BH171:BI171"/>
    <mergeCell ref="B173:F173"/>
    <mergeCell ref="H173:I173"/>
    <mergeCell ref="J173:K173"/>
    <mergeCell ref="L173:M173"/>
    <mergeCell ref="N173:Q173"/>
    <mergeCell ref="R173:S173"/>
    <mergeCell ref="T173:U173"/>
    <mergeCell ref="W173:X173"/>
    <mergeCell ref="Y173:Z173"/>
    <mergeCell ref="AA173:AE173"/>
    <mergeCell ref="AG173:AH173"/>
    <mergeCell ref="AI173:AJ173"/>
    <mergeCell ref="AK173:AL173"/>
    <mergeCell ref="AM173:AP173"/>
    <mergeCell ref="AQ173:AR173"/>
    <mergeCell ref="AS173:AT173"/>
    <mergeCell ref="AV173:AW173"/>
    <mergeCell ref="BJ173:BK173"/>
    <mergeCell ref="BL173:BO173"/>
    <mergeCell ref="BP173:BQ173"/>
    <mergeCell ref="BR173:BS173"/>
    <mergeCell ref="BU173:BV173"/>
    <mergeCell ref="B191:F191"/>
    <mergeCell ref="N191:Q191"/>
    <mergeCell ref="B192:F192"/>
    <mergeCell ref="H192:I192"/>
    <mergeCell ref="J192:K192"/>
    <mergeCell ref="L192:M192"/>
    <mergeCell ref="N192:Q192"/>
    <mergeCell ref="R192:S192"/>
    <mergeCell ref="T192:U192"/>
    <mergeCell ref="W192:X192"/>
    <mergeCell ref="Y192:Z192"/>
    <mergeCell ref="B174:F174"/>
    <mergeCell ref="H174:I174"/>
    <mergeCell ref="J174:K174"/>
    <mergeCell ref="L174:M174"/>
    <mergeCell ref="N174:Q174"/>
    <mergeCell ref="R174:S174"/>
    <mergeCell ref="T174:U174"/>
    <mergeCell ref="W174:X174"/>
    <mergeCell ref="Y174:Z174"/>
    <mergeCell ref="H175:I175"/>
    <mergeCell ref="J175:K175"/>
    <mergeCell ref="L175:M175"/>
    <mergeCell ref="B177:F177"/>
    <mergeCell ref="H177:I177"/>
    <mergeCell ref="J177:K177"/>
    <mergeCell ref="L177:M177"/>
    <mergeCell ref="N177:Q177"/>
    <mergeCell ref="R177:S177"/>
    <mergeCell ref="T177:U177"/>
    <mergeCell ref="W177:X177"/>
    <mergeCell ref="Y177:Z177"/>
    <mergeCell ref="N195:Q195"/>
    <mergeCell ref="R195:S195"/>
    <mergeCell ref="T195:U195"/>
    <mergeCell ref="W195:X195"/>
    <mergeCell ref="Y195:Z195"/>
    <mergeCell ref="AG195:AH195"/>
    <mergeCell ref="BW173:BX173"/>
    <mergeCell ref="BH174:BI174"/>
    <mergeCell ref="BJ174:BK174"/>
    <mergeCell ref="BP174:BQ174"/>
    <mergeCell ref="BR174:BS174"/>
    <mergeCell ref="BU174:BV174"/>
    <mergeCell ref="BW174:BX174"/>
    <mergeCell ref="AG174:AH174"/>
    <mergeCell ref="AI174:AJ174"/>
    <mergeCell ref="AK174:AL174"/>
    <mergeCell ref="AQ174:AR174"/>
    <mergeCell ref="AS174:AT174"/>
    <mergeCell ref="AX195:AY195"/>
    <mergeCell ref="BR195:BS195"/>
    <mergeCell ref="BU195:BV195"/>
    <mergeCell ref="BF193:BG193"/>
    <mergeCell ref="AZ194:BD194"/>
    <mergeCell ref="AZ195:BD195"/>
    <mergeCell ref="AK193:AL193"/>
    <mergeCell ref="AM193:AP193"/>
    <mergeCell ref="BU192:BV192"/>
    <mergeCell ref="AS195:AT195"/>
    <mergeCell ref="AV195:AW195"/>
    <mergeCell ref="B194:F194"/>
    <mergeCell ref="H194:I194"/>
    <mergeCell ref="J194:K194"/>
    <mergeCell ref="L194:M194"/>
    <mergeCell ref="N194:Q194"/>
    <mergeCell ref="R194:S194"/>
    <mergeCell ref="AA193:AE193"/>
    <mergeCell ref="B196:F196"/>
    <mergeCell ref="H196:I196"/>
    <mergeCell ref="J196:K196"/>
    <mergeCell ref="L196:M196"/>
    <mergeCell ref="N196:Q196"/>
    <mergeCell ref="R196:S196"/>
    <mergeCell ref="T196:U196"/>
    <mergeCell ref="W196:X196"/>
    <mergeCell ref="Y196:Z196"/>
    <mergeCell ref="B193:F193"/>
    <mergeCell ref="H193:I193"/>
    <mergeCell ref="J193:K193"/>
    <mergeCell ref="L193:M193"/>
    <mergeCell ref="N193:Q193"/>
    <mergeCell ref="R193:S193"/>
    <mergeCell ref="T193:U193"/>
    <mergeCell ref="Y193:Z193"/>
    <mergeCell ref="J195:K195"/>
    <mergeCell ref="L195:M195"/>
    <mergeCell ref="AG193:AH193"/>
    <mergeCell ref="AA196:AE196"/>
    <mergeCell ref="J211:K211"/>
    <mergeCell ref="L211:M211"/>
    <mergeCell ref="N211:Q211"/>
    <mergeCell ref="R211:S211"/>
    <mergeCell ref="T211:U211"/>
    <mergeCell ref="W211:X211"/>
    <mergeCell ref="Y211:Z211"/>
    <mergeCell ref="B200:F200"/>
    <mergeCell ref="H200:I200"/>
    <mergeCell ref="J200:K200"/>
    <mergeCell ref="L200:M200"/>
    <mergeCell ref="N200:Q200"/>
    <mergeCell ref="AI195:AJ195"/>
    <mergeCell ref="B203:C209"/>
    <mergeCell ref="D204:J204"/>
    <mergeCell ref="K204:Z204"/>
    <mergeCell ref="D205:J205"/>
    <mergeCell ref="K205:Z205"/>
    <mergeCell ref="D206:J206"/>
    <mergeCell ref="K206:Z206"/>
    <mergeCell ref="D207:J207"/>
    <mergeCell ref="K207:Z207"/>
    <mergeCell ref="H210:M210"/>
    <mergeCell ref="R210:Z210"/>
    <mergeCell ref="AG210:AL210"/>
    <mergeCell ref="AK199:AL199"/>
    <mergeCell ref="W200:X200"/>
    <mergeCell ref="Y200:Z200"/>
    <mergeCell ref="R200:S200"/>
    <mergeCell ref="T200:U200"/>
    <mergeCell ref="B210:F210"/>
    <mergeCell ref="BP211:BQ211"/>
    <mergeCell ref="BR211:BS211"/>
    <mergeCell ref="B202:F202"/>
    <mergeCell ref="H202:I202"/>
    <mergeCell ref="J202:K202"/>
    <mergeCell ref="L202:M202"/>
    <mergeCell ref="N202:Q202"/>
    <mergeCell ref="R202:S202"/>
    <mergeCell ref="T202:U202"/>
    <mergeCell ref="W202:X202"/>
    <mergeCell ref="Y202:Z202"/>
    <mergeCell ref="N210:Q210"/>
    <mergeCell ref="BJ202:BK202"/>
    <mergeCell ref="BU214:BV214"/>
    <mergeCell ref="W193:X193"/>
    <mergeCell ref="Y199:Z199"/>
    <mergeCell ref="D208:J208"/>
    <mergeCell ref="K208:Z208"/>
    <mergeCell ref="D209:J209"/>
    <mergeCell ref="K209:Z209"/>
    <mergeCell ref="B212:F212"/>
    <mergeCell ref="H212:I212"/>
    <mergeCell ref="J212:K212"/>
    <mergeCell ref="L212:M212"/>
    <mergeCell ref="N212:Q212"/>
    <mergeCell ref="R212:S212"/>
    <mergeCell ref="T212:U212"/>
    <mergeCell ref="W212:X212"/>
    <mergeCell ref="Y212:Z212"/>
    <mergeCell ref="T213:U213"/>
    <mergeCell ref="B211:F211"/>
    <mergeCell ref="H211:I211"/>
    <mergeCell ref="BW214:BX214"/>
    <mergeCell ref="B215:F215"/>
    <mergeCell ref="H215:I215"/>
    <mergeCell ref="J215:K215"/>
    <mergeCell ref="L215:M215"/>
    <mergeCell ref="N215:Q215"/>
    <mergeCell ref="R215:S215"/>
    <mergeCell ref="T215:U215"/>
    <mergeCell ref="W215:X215"/>
    <mergeCell ref="Y215:Z215"/>
    <mergeCell ref="AA215:AE215"/>
    <mergeCell ref="AG215:AH215"/>
    <mergeCell ref="AI215:AJ215"/>
    <mergeCell ref="AK215:AL215"/>
    <mergeCell ref="AM215:AP215"/>
    <mergeCell ref="AQ215:AR215"/>
    <mergeCell ref="AS215:AT215"/>
    <mergeCell ref="AV215:AW215"/>
    <mergeCell ref="BR215:BS215"/>
    <mergeCell ref="BR214:BS214"/>
    <mergeCell ref="B216:F216"/>
    <mergeCell ref="H216:I216"/>
    <mergeCell ref="J216:K216"/>
    <mergeCell ref="L216:M216"/>
    <mergeCell ref="N216:Q216"/>
    <mergeCell ref="R216:S216"/>
    <mergeCell ref="T216:U216"/>
    <mergeCell ref="W216:X216"/>
    <mergeCell ref="Y216:Z216"/>
    <mergeCell ref="AA216:AE216"/>
    <mergeCell ref="AG216:AH216"/>
    <mergeCell ref="AI216:AJ216"/>
    <mergeCell ref="AK216:AL216"/>
    <mergeCell ref="AM216:AP216"/>
    <mergeCell ref="AQ216:AR216"/>
    <mergeCell ref="AS216:AT216"/>
    <mergeCell ref="B217:F217"/>
    <mergeCell ref="BF217:BG217"/>
    <mergeCell ref="BH217:BI217"/>
    <mergeCell ref="BJ217:BK217"/>
    <mergeCell ref="BL217:BO217"/>
    <mergeCell ref="BP217:BQ217"/>
    <mergeCell ref="BR217:BS217"/>
    <mergeCell ref="BU217:BV217"/>
    <mergeCell ref="BW217:BX217"/>
    <mergeCell ref="BF215:BG215"/>
    <mergeCell ref="BH215:BI215"/>
    <mergeCell ref="BJ215:BK215"/>
    <mergeCell ref="BL215:BO215"/>
    <mergeCell ref="BP215:BQ215"/>
    <mergeCell ref="BU215:BV215"/>
    <mergeCell ref="BW215:BX215"/>
    <mergeCell ref="BL218:BO218"/>
    <mergeCell ref="AM218:AP218"/>
    <mergeCell ref="BF218:BG218"/>
    <mergeCell ref="BU216:BV216"/>
    <mergeCell ref="BW216:BX216"/>
    <mergeCell ref="W217:X217"/>
    <mergeCell ref="Y217:Z217"/>
    <mergeCell ref="AA217:AE217"/>
    <mergeCell ref="AG217:AH217"/>
    <mergeCell ref="AI217:AJ217"/>
    <mergeCell ref="AK217:AL217"/>
    <mergeCell ref="AM217:AP217"/>
    <mergeCell ref="AQ217:AR217"/>
    <mergeCell ref="AS217:AT217"/>
    <mergeCell ref="AV217:AW217"/>
    <mergeCell ref="AV216:AW216"/>
    <mergeCell ref="AX216:AY216"/>
    <mergeCell ref="AZ216:BD216"/>
    <mergeCell ref="BF216:BG216"/>
    <mergeCell ref="BH216:BI216"/>
    <mergeCell ref="BJ216:BK216"/>
    <mergeCell ref="BL216:BO216"/>
    <mergeCell ref="BP216:BQ216"/>
    <mergeCell ref="BR216:BS216"/>
    <mergeCell ref="BH218:BI218"/>
    <mergeCell ref="BJ218:BK218"/>
    <mergeCell ref="BP218:BQ218"/>
    <mergeCell ref="BR218:BS218"/>
    <mergeCell ref="BU218:BV218"/>
    <mergeCell ref="BW218:BX218"/>
    <mergeCell ref="AG218:AH218"/>
    <mergeCell ref="AI218:AJ218"/>
    <mergeCell ref="AK218:AL218"/>
    <mergeCell ref="AQ218:AR218"/>
    <mergeCell ref="H217:I217"/>
    <mergeCell ref="J217:K217"/>
    <mergeCell ref="L217:M217"/>
    <mergeCell ref="N217:Q217"/>
    <mergeCell ref="R217:S217"/>
    <mergeCell ref="T217:U217"/>
    <mergeCell ref="B231:F231"/>
    <mergeCell ref="H231:I231"/>
    <mergeCell ref="J231:K231"/>
    <mergeCell ref="L231:M231"/>
    <mergeCell ref="N231:Q231"/>
    <mergeCell ref="R231:S231"/>
    <mergeCell ref="T231:U231"/>
    <mergeCell ref="W231:X231"/>
    <mergeCell ref="Y231:Z231"/>
    <mergeCell ref="B218:F218"/>
    <mergeCell ref="H218:I218"/>
    <mergeCell ref="J218:K218"/>
    <mergeCell ref="L218:M218"/>
    <mergeCell ref="N218:Q218"/>
    <mergeCell ref="R218:S218"/>
    <mergeCell ref="T218:U218"/>
    <mergeCell ref="W218:X218"/>
    <mergeCell ref="Y218:Z218"/>
    <mergeCell ref="D225:J225"/>
    <mergeCell ref="K225:Z225"/>
    <mergeCell ref="D224:J224"/>
    <mergeCell ref="K224:Z224"/>
    <mergeCell ref="D223:J223"/>
    <mergeCell ref="K223:Z223"/>
    <mergeCell ref="D222:J222"/>
    <mergeCell ref="K222:Z222"/>
    <mergeCell ref="AI232:AJ232"/>
    <mergeCell ref="AK232:AL232"/>
    <mergeCell ref="B219:F219"/>
    <mergeCell ref="Y234:Z234"/>
    <mergeCell ref="B234:F234"/>
    <mergeCell ref="H234:I234"/>
    <mergeCell ref="J234:K234"/>
    <mergeCell ref="L234:M234"/>
    <mergeCell ref="N234:Q234"/>
    <mergeCell ref="R234:S234"/>
    <mergeCell ref="T234:U234"/>
    <mergeCell ref="W234:X234"/>
    <mergeCell ref="H232:I232"/>
    <mergeCell ref="J232:K232"/>
    <mergeCell ref="L232:M232"/>
    <mergeCell ref="N232:Q232"/>
    <mergeCell ref="R232:S232"/>
    <mergeCell ref="T232:U232"/>
    <mergeCell ref="B233:F233"/>
    <mergeCell ref="H233:I233"/>
    <mergeCell ref="J233:K233"/>
    <mergeCell ref="L233:M233"/>
    <mergeCell ref="N233:Q233"/>
    <mergeCell ref="R233:S233"/>
    <mergeCell ref="T233:U233"/>
    <mergeCell ref="W233:X233"/>
    <mergeCell ref="Y233:Z233"/>
    <mergeCell ref="AA232:AE232"/>
    <mergeCell ref="AA233:AE233"/>
    <mergeCell ref="W232:X232"/>
    <mergeCell ref="Y232:Z232"/>
    <mergeCell ref="B232:F232"/>
    <mergeCell ref="T238:U238"/>
    <mergeCell ref="W238:X238"/>
    <mergeCell ref="Y238:Z238"/>
    <mergeCell ref="B235:F235"/>
    <mergeCell ref="H235:I235"/>
    <mergeCell ref="J235:K235"/>
    <mergeCell ref="L235:M235"/>
    <mergeCell ref="N235:Q235"/>
    <mergeCell ref="R235:S235"/>
    <mergeCell ref="T235:U235"/>
    <mergeCell ref="B237:F237"/>
    <mergeCell ref="W235:X235"/>
    <mergeCell ref="Y235:Z235"/>
    <mergeCell ref="B236:F236"/>
    <mergeCell ref="H236:I236"/>
    <mergeCell ref="J236:K236"/>
    <mergeCell ref="L236:M236"/>
    <mergeCell ref="N236:Q236"/>
    <mergeCell ref="R236:S236"/>
    <mergeCell ref="T236:U236"/>
    <mergeCell ref="W236:X236"/>
    <mergeCell ref="B239:F239"/>
    <mergeCell ref="H239:I239"/>
    <mergeCell ref="J239:K239"/>
    <mergeCell ref="L239:M239"/>
    <mergeCell ref="N239:Q239"/>
    <mergeCell ref="R239:S239"/>
    <mergeCell ref="T239:U239"/>
    <mergeCell ref="W239:X239"/>
    <mergeCell ref="Y239:Z239"/>
    <mergeCell ref="Y236:Z236"/>
    <mergeCell ref="H237:I237"/>
    <mergeCell ref="J237:K237"/>
    <mergeCell ref="H252:I252"/>
    <mergeCell ref="J252:K252"/>
    <mergeCell ref="L252:M252"/>
    <mergeCell ref="N252:Q252"/>
    <mergeCell ref="R252:S252"/>
    <mergeCell ref="T252:U252"/>
    <mergeCell ref="W252:X252"/>
    <mergeCell ref="Y252:Z252"/>
    <mergeCell ref="L237:M237"/>
    <mergeCell ref="N237:Q237"/>
    <mergeCell ref="R237:S237"/>
    <mergeCell ref="T237:U237"/>
    <mergeCell ref="W237:X237"/>
    <mergeCell ref="Y237:Z237"/>
    <mergeCell ref="B238:F238"/>
    <mergeCell ref="H238:I238"/>
    <mergeCell ref="J238:K238"/>
    <mergeCell ref="L238:M238"/>
    <mergeCell ref="N238:Q238"/>
    <mergeCell ref="R238:S238"/>
    <mergeCell ref="B254:F254"/>
    <mergeCell ref="H254:I254"/>
    <mergeCell ref="J254:K254"/>
    <mergeCell ref="L254:M254"/>
    <mergeCell ref="N254:Q254"/>
    <mergeCell ref="R254:S254"/>
    <mergeCell ref="T254:U254"/>
    <mergeCell ref="W254:X254"/>
    <mergeCell ref="Y254:Z254"/>
    <mergeCell ref="B255:F255"/>
    <mergeCell ref="H255:I255"/>
    <mergeCell ref="J255:K255"/>
    <mergeCell ref="L255:M255"/>
    <mergeCell ref="N255:Q255"/>
    <mergeCell ref="R255:S255"/>
    <mergeCell ref="T255:U255"/>
    <mergeCell ref="W255:X255"/>
    <mergeCell ref="Y255:Z255"/>
    <mergeCell ref="N258:Q258"/>
    <mergeCell ref="R258:S258"/>
    <mergeCell ref="T258:U258"/>
    <mergeCell ref="W258:X258"/>
    <mergeCell ref="Y258:Z258"/>
    <mergeCell ref="AA258:AE258"/>
    <mergeCell ref="AG258:AH258"/>
    <mergeCell ref="AI258:AJ258"/>
    <mergeCell ref="AK258:AL258"/>
    <mergeCell ref="AM258:AP258"/>
    <mergeCell ref="AQ258:AR258"/>
    <mergeCell ref="AS258:AT258"/>
    <mergeCell ref="AV258:AW258"/>
    <mergeCell ref="B256:F256"/>
    <mergeCell ref="H256:I256"/>
    <mergeCell ref="J256:K256"/>
    <mergeCell ref="L256:M256"/>
    <mergeCell ref="N256:Q256"/>
    <mergeCell ref="R256:S256"/>
    <mergeCell ref="T256:U256"/>
    <mergeCell ref="W256:X256"/>
    <mergeCell ref="Y256:Z256"/>
    <mergeCell ref="B257:F257"/>
    <mergeCell ref="H257:I257"/>
    <mergeCell ref="J257:K257"/>
    <mergeCell ref="L257:M257"/>
    <mergeCell ref="N257:Q257"/>
    <mergeCell ref="R257:S257"/>
    <mergeCell ref="T257:U257"/>
    <mergeCell ref="W257:X257"/>
    <mergeCell ref="Y257:Z257"/>
    <mergeCell ref="AI257:AJ257"/>
    <mergeCell ref="AK257:AL257"/>
    <mergeCell ref="AM257:AP257"/>
    <mergeCell ref="AQ257:AR257"/>
    <mergeCell ref="AS257:AT257"/>
    <mergeCell ref="BW258:BX258"/>
    <mergeCell ref="B259:F259"/>
    <mergeCell ref="H259:I259"/>
    <mergeCell ref="J259:K259"/>
    <mergeCell ref="L259:M259"/>
    <mergeCell ref="N259:Q259"/>
    <mergeCell ref="R259:S259"/>
    <mergeCell ref="T259:U259"/>
    <mergeCell ref="W259:X259"/>
    <mergeCell ref="Y259:Z259"/>
    <mergeCell ref="AA259:AE259"/>
    <mergeCell ref="AG259:AH259"/>
    <mergeCell ref="AI259:AJ259"/>
    <mergeCell ref="AK259:AL259"/>
    <mergeCell ref="AM259:AP259"/>
    <mergeCell ref="AQ259:AR259"/>
    <mergeCell ref="AS259:AT259"/>
    <mergeCell ref="AV259:AW259"/>
    <mergeCell ref="AX259:AY259"/>
    <mergeCell ref="AZ259:BD259"/>
    <mergeCell ref="BF259:BG259"/>
    <mergeCell ref="BH259:BI259"/>
    <mergeCell ref="BJ259:BK259"/>
    <mergeCell ref="BL259:BO259"/>
    <mergeCell ref="BP259:BQ259"/>
    <mergeCell ref="BR259:BS259"/>
    <mergeCell ref="BU259:BV259"/>
    <mergeCell ref="BW259:BX259"/>
    <mergeCell ref="B258:F258"/>
    <mergeCell ref="H258:I258"/>
    <mergeCell ref="J258:K258"/>
    <mergeCell ref="L258:M258"/>
    <mergeCell ref="BP261:BQ261"/>
    <mergeCell ref="BR261:BS261"/>
    <mergeCell ref="BU261:BV261"/>
    <mergeCell ref="BW261:BX261"/>
    <mergeCell ref="B260:F260"/>
    <mergeCell ref="H260:I260"/>
    <mergeCell ref="J260:K260"/>
    <mergeCell ref="L260:M260"/>
    <mergeCell ref="N260:Q260"/>
    <mergeCell ref="R260:S260"/>
    <mergeCell ref="T260:U260"/>
    <mergeCell ref="W260:X260"/>
    <mergeCell ref="Y260:Z260"/>
    <mergeCell ref="AA260:AE260"/>
    <mergeCell ref="AG260:AH260"/>
    <mergeCell ref="AI260:AJ260"/>
    <mergeCell ref="AK260:AL260"/>
    <mergeCell ref="AM260:AP260"/>
    <mergeCell ref="AQ260:AR260"/>
    <mergeCell ref="AS260:AT260"/>
    <mergeCell ref="AV260:AW260"/>
    <mergeCell ref="BL260:BO260"/>
    <mergeCell ref="BP260:BQ260"/>
    <mergeCell ref="BR260:BS260"/>
    <mergeCell ref="BU260:BV260"/>
    <mergeCell ref="BW260:BX260"/>
    <mergeCell ref="B261:F261"/>
    <mergeCell ref="H261:I261"/>
    <mergeCell ref="J261:K261"/>
    <mergeCell ref="L261:M261"/>
    <mergeCell ref="N261:Q261"/>
    <mergeCell ref="R261:S261"/>
    <mergeCell ref="T261:U261"/>
    <mergeCell ref="W261:X261"/>
    <mergeCell ref="Y261:Z261"/>
    <mergeCell ref="AA261:AE261"/>
    <mergeCell ref="AG261:AH261"/>
    <mergeCell ref="AI261:AJ261"/>
    <mergeCell ref="AK261:AL261"/>
    <mergeCell ref="AM261:AP261"/>
    <mergeCell ref="AQ261:AR261"/>
    <mergeCell ref="AS261:AT261"/>
    <mergeCell ref="AV261:AW261"/>
    <mergeCell ref="AX261:AY261"/>
    <mergeCell ref="AZ261:BD261"/>
    <mergeCell ref="BF261:BG261"/>
    <mergeCell ref="BH261:BI261"/>
    <mergeCell ref="BJ261:BK261"/>
    <mergeCell ref="BL261:BO261"/>
    <mergeCell ref="BP262:BQ262"/>
    <mergeCell ref="BR262:BS262"/>
    <mergeCell ref="BU262:BV262"/>
    <mergeCell ref="BW262:BX262"/>
    <mergeCell ref="B263:C269"/>
    <mergeCell ref="B270:F270"/>
    <mergeCell ref="H270:M270"/>
    <mergeCell ref="N270:Q270"/>
    <mergeCell ref="R270:Z270"/>
    <mergeCell ref="B271:F271"/>
    <mergeCell ref="H271:I271"/>
    <mergeCell ref="J271:K271"/>
    <mergeCell ref="L271:M271"/>
    <mergeCell ref="N271:Q271"/>
    <mergeCell ref="R271:S271"/>
    <mergeCell ref="T271:U271"/>
    <mergeCell ref="W271:X271"/>
    <mergeCell ref="Y271:Z271"/>
    <mergeCell ref="H262:I262"/>
    <mergeCell ref="J262:K262"/>
    <mergeCell ref="L262:M262"/>
    <mergeCell ref="N262:Q262"/>
    <mergeCell ref="R262:S262"/>
    <mergeCell ref="T262:U262"/>
    <mergeCell ref="W262:X262"/>
    <mergeCell ref="Y262:Z262"/>
    <mergeCell ref="AG262:AH262"/>
    <mergeCell ref="AI262:AJ262"/>
    <mergeCell ref="AS262:AT262"/>
    <mergeCell ref="AM271:AP271"/>
    <mergeCell ref="Y272:Z272"/>
    <mergeCell ref="BP272:BQ272"/>
    <mergeCell ref="BW271:BX271"/>
    <mergeCell ref="BP270:BX270"/>
    <mergeCell ref="AA272:AE272"/>
    <mergeCell ref="BH271:BI271"/>
    <mergeCell ref="AA271:AE271"/>
    <mergeCell ref="AZ271:BD271"/>
    <mergeCell ref="D269:J269"/>
    <mergeCell ref="AG270:AL270"/>
    <mergeCell ref="AM270:AP270"/>
    <mergeCell ref="AQ270:AY270"/>
    <mergeCell ref="BF270:BK270"/>
    <mergeCell ref="AX272:AY272"/>
    <mergeCell ref="AG272:AH272"/>
    <mergeCell ref="BF272:BG272"/>
    <mergeCell ref="BH272:BI272"/>
    <mergeCell ref="BJ272:BK272"/>
    <mergeCell ref="BL272:BO272"/>
    <mergeCell ref="AS271:AT271"/>
    <mergeCell ref="BL270:BO270"/>
    <mergeCell ref="AG271:AH271"/>
    <mergeCell ref="AI271:AJ271"/>
    <mergeCell ref="AK271:AL271"/>
    <mergeCell ref="AQ271:AR271"/>
    <mergeCell ref="AV271:AW271"/>
    <mergeCell ref="AX271:AY271"/>
    <mergeCell ref="BF271:BG271"/>
    <mergeCell ref="AI272:AJ272"/>
    <mergeCell ref="B272:F272"/>
    <mergeCell ref="H272:I272"/>
    <mergeCell ref="J272:K272"/>
    <mergeCell ref="B273:F273"/>
    <mergeCell ref="H273:I273"/>
    <mergeCell ref="J273:K273"/>
    <mergeCell ref="L273:M273"/>
    <mergeCell ref="N273:Q273"/>
    <mergeCell ref="R273:S273"/>
    <mergeCell ref="T273:U273"/>
    <mergeCell ref="W273:X273"/>
    <mergeCell ref="Y273:Z273"/>
    <mergeCell ref="B274:F274"/>
    <mergeCell ref="H274:I274"/>
    <mergeCell ref="J274:K274"/>
    <mergeCell ref="L274:M274"/>
    <mergeCell ref="N274:Q274"/>
    <mergeCell ref="R274:S274"/>
    <mergeCell ref="T274:U274"/>
    <mergeCell ref="W274:X274"/>
    <mergeCell ref="Y274:Z274"/>
    <mergeCell ref="L272:M272"/>
    <mergeCell ref="N272:Q272"/>
    <mergeCell ref="R272:S272"/>
    <mergeCell ref="T272:U272"/>
    <mergeCell ref="W272:X272"/>
    <mergeCell ref="B275:F275"/>
    <mergeCell ref="H275:I275"/>
    <mergeCell ref="J275:K275"/>
    <mergeCell ref="L275:M275"/>
    <mergeCell ref="N275:Q275"/>
    <mergeCell ref="R275:S275"/>
    <mergeCell ref="T275:U275"/>
    <mergeCell ref="W275:X275"/>
    <mergeCell ref="Y275:Z275"/>
    <mergeCell ref="B276:F276"/>
    <mergeCell ref="H276:I276"/>
    <mergeCell ref="J276:K276"/>
    <mergeCell ref="L276:M276"/>
    <mergeCell ref="N276:Q276"/>
    <mergeCell ref="R276:S276"/>
    <mergeCell ref="T276:U276"/>
    <mergeCell ref="W276:X276"/>
    <mergeCell ref="Y276:Z276"/>
    <mergeCell ref="B277:F277"/>
    <mergeCell ref="H277:I277"/>
    <mergeCell ref="J277:K277"/>
    <mergeCell ref="L277:M277"/>
    <mergeCell ref="N277:Q277"/>
    <mergeCell ref="R277:S277"/>
    <mergeCell ref="T277:U277"/>
    <mergeCell ref="W277:X277"/>
    <mergeCell ref="Y277:Z277"/>
    <mergeCell ref="B278:F278"/>
    <mergeCell ref="H278:I278"/>
    <mergeCell ref="J278:K278"/>
    <mergeCell ref="L278:M278"/>
    <mergeCell ref="N278:Q278"/>
    <mergeCell ref="R278:S278"/>
    <mergeCell ref="T278:U278"/>
    <mergeCell ref="W278:X278"/>
    <mergeCell ref="Y278:Z278"/>
    <mergeCell ref="B279:F279"/>
    <mergeCell ref="H279:I279"/>
    <mergeCell ref="J279:K279"/>
    <mergeCell ref="L279:M279"/>
    <mergeCell ref="N279:Q279"/>
    <mergeCell ref="R279:S279"/>
    <mergeCell ref="T279:U279"/>
    <mergeCell ref="W279:X279"/>
    <mergeCell ref="Y279:Z279"/>
    <mergeCell ref="BL278:BO278"/>
    <mergeCell ref="B280:F280"/>
    <mergeCell ref="H280:I280"/>
    <mergeCell ref="J280:K280"/>
    <mergeCell ref="L280:M280"/>
    <mergeCell ref="N280:Q280"/>
    <mergeCell ref="R280:S280"/>
    <mergeCell ref="T280:U280"/>
    <mergeCell ref="W280:X280"/>
    <mergeCell ref="Y280:Z280"/>
    <mergeCell ref="AG280:AH280"/>
    <mergeCell ref="AI280:AJ280"/>
    <mergeCell ref="AK280:AL280"/>
    <mergeCell ref="AM280:AP280"/>
    <mergeCell ref="AG279:AH279"/>
    <mergeCell ref="AI279:AJ279"/>
    <mergeCell ref="AS278:AT278"/>
    <mergeCell ref="AQ279:AR279"/>
    <mergeCell ref="AS279:AT279"/>
    <mergeCell ref="AV279:AW279"/>
    <mergeCell ref="AX279:AY279"/>
    <mergeCell ref="BF279:BG279"/>
    <mergeCell ref="AA278:AE278"/>
    <mergeCell ref="B281:F281"/>
    <mergeCell ref="H281:I281"/>
    <mergeCell ref="J281:K281"/>
    <mergeCell ref="L281:M281"/>
    <mergeCell ref="N281:Q281"/>
    <mergeCell ref="R281:S281"/>
    <mergeCell ref="T281:U281"/>
    <mergeCell ref="W281:X281"/>
    <mergeCell ref="Y281:Z281"/>
    <mergeCell ref="B282:C288"/>
    <mergeCell ref="D282:J282"/>
    <mergeCell ref="K282:Z282"/>
    <mergeCell ref="D283:J283"/>
    <mergeCell ref="K283:Z283"/>
    <mergeCell ref="B289:F289"/>
    <mergeCell ref="H289:M289"/>
    <mergeCell ref="N289:Q289"/>
    <mergeCell ref="R289:Z289"/>
    <mergeCell ref="D285:J285"/>
    <mergeCell ref="K285:Z285"/>
    <mergeCell ref="D284:J284"/>
    <mergeCell ref="K284:Z284"/>
    <mergeCell ref="BW293:BX293"/>
    <mergeCell ref="BL292:BO292"/>
    <mergeCell ref="AA292:AE292"/>
    <mergeCell ref="AZ292:BD292"/>
    <mergeCell ref="BH294:BI294"/>
    <mergeCell ref="BJ294:BK294"/>
    <mergeCell ref="BP294:BQ294"/>
    <mergeCell ref="BR294:BS294"/>
    <mergeCell ref="BU294:BV294"/>
    <mergeCell ref="BW294:BX294"/>
    <mergeCell ref="B295:F295"/>
    <mergeCell ref="H295:I295"/>
    <mergeCell ref="J295:K295"/>
    <mergeCell ref="L295:M295"/>
    <mergeCell ref="N295:Q295"/>
    <mergeCell ref="R295:S295"/>
    <mergeCell ref="T295:U295"/>
    <mergeCell ref="W295:X295"/>
    <mergeCell ref="Y295:Z295"/>
    <mergeCell ref="Y294:Z294"/>
    <mergeCell ref="AG294:AH294"/>
    <mergeCell ref="AI294:AJ294"/>
    <mergeCell ref="AK294:AL294"/>
    <mergeCell ref="AQ294:AR294"/>
    <mergeCell ref="AS294:AT294"/>
    <mergeCell ref="AV294:AW294"/>
    <mergeCell ref="AX294:AY294"/>
    <mergeCell ref="BF294:BG294"/>
    <mergeCell ref="B292:F292"/>
    <mergeCell ref="N292:Q292"/>
    <mergeCell ref="AQ293:AR293"/>
    <mergeCell ref="AS293:AT293"/>
    <mergeCell ref="L296:M296"/>
    <mergeCell ref="N296:Q296"/>
    <mergeCell ref="R296:S296"/>
    <mergeCell ref="T296:U296"/>
    <mergeCell ref="W296:X296"/>
    <mergeCell ref="Y296:Z296"/>
    <mergeCell ref="B294:F294"/>
    <mergeCell ref="H294:I294"/>
    <mergeCell ref="J294:K294"/>
    <mergeCell ref="L294:M294"/>
    <mergeCell ref="N294:Q294"/>
    <mergeCell ref="R294:S294"/>
    <mergeCell ref="T294:U294"/>
    <mergeCell ref="W294:X294"/>
    <mergeCell ref="B297:F297"/>
    <mergeCell ref="H297:I297"/>
    <mergeCell ref="J297:K297"/>
    <mergeCell ref="L297:M297"/>
    <mergeCell ref="N297:Q297"/>
    <mergeCell ref="R297:S297"/>
    <mergeCell ref="T297:U297"/>
    <mergeCell ref="W297:X297"/>
    <mergeCell ref="Y297:Z297"/>
    <mergeCell ref="B298:F298"/>
    <mergeCell ref="H298:I298"/>
    <mergeCell ref="J298:K298"/>
    <mergeCell ref="L298:M298"/>
    <mergeCell ref="N298:Q298"/>
    <mergeCell ref="R298:S298"/>
    <mergeCell ref="T298:U298"/>
    <mergeCell ref="W298:X298"/>
    <mergeCell ref="Y298:Z298"/>
    <mergeCell ref="B299:F299"/>
    <mergeCell ref="H299:I299"/>
    <mergeCell ref="J299:K299"/>
    <mergeCell ref="L299:M299"/>
    <mergeCell ref="N299:Q299"/>
    <mergeCell ref="R299:S299"/>
    <mergeCell ref="T299:U299"/>
    <mergeCell ref="W299:X299"/>
    <mergeCell ref="Y299:Z299"/>
    <mergeCell ref="AM315:AP315"/>
    <mergeCell ref="AQ315:AR315"/>
    <mergeCell ref="AS315:AT315"/>
    <mergeCell ref="AV315:AW315"/>
    <mergeCell ref="AX315:AY315"/>
    <mergeCell ref="AZ315:BD315"/>
    <mergeCell ref="BF315:BG315"/>
    <mergeCell ref="BH315:BI315"/>
    <mergeCell ref="BJ315:BK315"/>
    <mergeCell ref="BL315:BO315"/>
    <mergeCell ref="BP315:BQ315"/>
    <mergeCell ref="BR315:BS315"/>
    <mergeCell ref="BU315:BV315"/>
    <mergeCell ref="B314:F314"/>
    <mergeCell ref="N314:Q314"/>
    <mergeCell ref="B300:F300"/>
    <mergeCell ref="H300:I300"/>
    <mergeCell ref="J300:K300"/>
    <mergeCell ref="L300:M300"/>
    <mergeCell ref="N300:Q300"/>
    <mergeCell ref="R300:S300"/>
    <mergeCell ref="T300:U300"/>
    <mergeCell ref="W300:X300"/>
    <mergeCell ref="Y300:Z300"/>
    <mergeCell ref="D307:J307"/>
    <mergeCell ref="K307:Z307"/>
    <mergeCell ref="D308:J308"/>
    <mergeCell ref="K308:Z308"/>
    <mergeCell ref="D309:J309"/>
    <mergeCell ref="K309:Z309"/>
    <mergeCell ref="D310:J310"/>
    <mergeCell ref="K310:Z310"/>
    <mergeCell ref="B311:F311"/>
    <mergeCell ref="H311:M311"/>
    <mergeCell ref="N311:Q311"/>
    <mergeCell ref="R311:Z311"/>
    <mergeCell ref="H314:I314"/>
    <mergeCell ref="J314:K314"/>
    <mergeCell ref="L314:M314"/>
    <mergeCell ref="R314:S314"/>
    <mergeCell ref="T314:U314"/>
    <mergeCell ref="W314:X314"/>
    <mergeCell ref="Y314:Z314"/>
    <mergeCell ref="H315:I315"/>
    <mergeCell ref="J315:K315"/>
    <mergeCell ref="L315:M315"/>
    <mergeCell ref="N315:Q315"/>
    <mergeCell ref="R315:S315"/>
    <mergeCell ref="T315:U315"/>
    <mergeCell ref="B315:F315"/>
    <mergeCell ref="W315:X315"/>
    <mergeCell ref="BW315:BX315"/>
    <mergeCell ref="B316:F316"/>
    <mergeCell ref="H316:I316"/>
    <mergeCell ref="J316:K316"/>
    <mergeCell ref="L316:M316"/>
    <mergeCell ref="N316:Q316"/>
    <mergeCell ref="R316:S316"/>
    <mergeCell ref="T316:U316"/>
    <mergeCell ref="W316:X316"/>
    <mergeCell ref="Y316:Z316"/>
    <mergeCell ref="AA316:AE316"/>
    <mergeCell ref="AG316:AH316"/>
    <mergeCell ref="AI316:AJ316"/>
    <mergeCell ref="AK316:AL316"/>
    <mergeCell ref="AM316:AP316"/>
    <mergeCell ref="AQ316:AR316"/>
    <mergeCell ref="AS316:AT316"/>
    <mergeCell ref="AV316:AW316"/>
    <mergeCell ref="AX316:AY316"/>
    <mergeCell ref="AZ316:BD316"/>
    <mergeCell ref="BF316:BG316"/>
    <mergeCell ref="BH316:BI316"/>
    <mergeCell ref="BJ316:BK316"/>
    <mergeCell ref="BL316:BO316"/>
    <mergeCell ref="BP316:BQ316"/>
    <mergeCell ref="BR316:BS316"/>
    <mergeCell ref="BU316:BV316"/>
    <mergeCell ref="BW316:BX316"/>
    <mergeCell ref="AA315:AE315"/>
    <mergeCell ref="AG315:AH315"/>
    <mergeCell ref="AI315:AJ315"/>
    <mergeCell ref="AK315:AL315"/>
    <mergeCell ref="B317:F317"/>
    <mergeCell ref="H317:I317"/>
    <mergeCell ref="J317:K317"/>
    <mergeCell ref="L317:M317"/>
    <mergeCell ref="N317:Q317"/>
    <mergeCell ref="R317:S317"/>
    <mergeCell ref="T317:U317"/>
    <mergeCell ref="W317:X317"/>
    <mergeCell ref="Y317:Z317"/>
    <mergeCell ref="AA317:AE317"/>
    <mergeCell ref="AG317:AH317"/>
    <mergeCell ref="AI317:AJ317"/>
    <mergeCell ref="AK317:AL317"/>
    <mergeCell ref="AM317:AP317"/>
    <mergeCell ref="AQ317:AR317"/>
    <mergeCell ref="AS317:AT317"/>
    <mergeCell ref="AV317:AW317"/>
    <mergeCell ref="AX317:AY317"/>
    <mergeCell ref="AZ317:BD317"/>
    <mergeCell ref="BF317:BG317"/>
    <mergeCell ref="BH317:BI317"/>
    <mergeCell ref="BJ317:BK317"/>
    <mergeCell ref="BL317:BO317"/>
    <mergeCell ref="BP317:BQ317"/>
    <mergeCell ref="BR317:BS317"/>
    <mergeCell ref="BU317:BV317"/>
    <mergeCell ref="BW317:BX317"/>
    <mergeCell ref="B318:F318"/>
    <mergeCell ref="H318:I318"/>
    <mergeCell ref="J318:K318"/>
    <mergeCell ref="L318:M318"/>
    <mergeCell ref="N318:Q318"/>
    <mergeCell ref="R318:S318"/>
    <mergeCell ref="T318:U318"/>
    <mergeCell ref="W318:X318"/>
    <mergeCell ref="Y318:Z318"/>
    <mergeCell ref="AA318:AE318"/>
    <mergeCell ref="AG318:AH318"/>
    <mergeCell ref="AI318:AJ318"/>
    <mergeCell ref="AK318:AL318"/>
    <mergeCell ref="AM318:AP318"/>
    <mergeCell ref="AQ318:AR318"/>
    <mergeCell ref="AS318:AT318"/>
    <mergeCell ref="AV318:AW318"/>
    <mergeCell ref="AX318:AY318"/>
    <mergeCell ref="AZ318:BD318"/>
    <mergeCell ref="BF318:BG318"/>
    <mergeCell ref="BH318:BI318"/>
    <mergeCell ref="BJ318:BK318"/>
    <mergeCell ref="BL318:BO318"/>
    <mergeCell ref="BP318:BQ318"/>
    <mergeCell ref="BR318:BS318"/>
    <mergeCell ref="BU318:BV318"/>
    <mergeCell ref="BW318:BX318"/>
    <mergeCell ref="B319:F319"/>
    <mergeCell ref="H319:I319"/>
    <mergeCell ref="J319:K319"/>
    <mergeCell ref="L319:M319"/>
    <mergeCell ref="N319:Q319"/>
    <mergeCell ref="R319:S319"/>
    <mergeCell ref="T319:U319"/>
    <mergeCell ref="W319:X319"/>
    <mergeCell ref="Y319:Z319"/>
    <mergeCell ref="AA319:AE319"/>
    <mergeCell ref="AG319:AH319"/>
    <mergeCell ref="AI319:AJ319"/>
    <mergeCell ref="AK319:AL319"/>
    <mergeCell ref="AM319:AP319"/>
    <mergeCell ref="AQ319:AR319"/>
    <mergeCell ref="AS319:AT319"/>
    <mergeCell ref="AV319:AW319"/>
    <mergeCell ref="AX319:AY319"/>
    <mergeCell ref="AZ319:BD319"/>
    <mergeCell ref="BF319:BG319"/>
    <mergeCell ref="BH319:BI319"/>
    <mergeCell ref="BJ319:BK319"/>
    <mergeCell ref="BL319:BO319"/>
    <mergeCell ref="BP319:BQ319"/>
    <mergeCell ref="BR319:BS319"/>
    <mergeCell ref="BU319:BV319"/>
    <mergeCell ref="BW319:BX319"/>
    <mergeCell ref="B320:F320"/>
    <mergeCell ref="H320:I320"/>
    <mergeCell ref="J320:K320"/>
    <mergeCell ref="L320:M320"/>
    <mergeCell ref="N320:Q320"/>
    <mergeCell ref="R320:S320"/>
    <mergeCell ref="T320:U320"/>
    <mergeCell ref="W320:X320"/>
    <mergeCell ref="Y320:Z320"/>
    <mergeCell ref="AA320:AE320"/>
    <mergeCell ref="AG320:AH320"/>
    <mergeCell ref="AI320:AJ320"/>
    <mergeCell ref="AK320:AL320"/>
    <mergeCell ref="AM320:AP320"/>
    <mergeCell ref="AQ320:AR320"/>
    <mergeCell ref="AS320:AT320"/>
    <mergeCell ref="AV320:AW320"/>
    <mergeCell ref="AX320:AY320"/>
    <mergeCell ref="AZ320:BD320"/>
    <mergeCell ref="BF320:BG320"/>
    <mergeCell ref="BH320:BI320"/>
    <mergeCell ref="BJ320:BK320"/>
    <mergeCell ref="BL320:BO320"/>
    <mergeCell ref="BP320:BQ320"/>
    <mergeCell ref="BR320:BS320"/>
    <mergeCell ref="BU320:BV320"/>
    <mergeCell ref="BW320:BX320"/>
    <mergeCell ref="AX321:AY321"/>
    <mergeCell ref="AZ321:BD321"/>
    <mergeCell ref="BF321:BG321"/>
    <mergeCell ref="BH321:BI321"/>
    <mergeCell ref="BJ321:BK321"/>
    <mergeCell ref="B321:F321"/>
    <mergeCell ref="H321:I321"/>
    <mergeCell ref="J321:K321"/>
    <mergeCell ref="L321:M321"/>
    <mergeCell ref="N321:Q321"/>
    <mergeCell ref="R321:S321"/>
    <mergeCell ref="T321:U321"/>
    <mergeCell ref="W321:X321"/>
    <mergeCell ref="Y321:Z321"/>
    <mergeCell ref="AA321:AE321"/>
    <mergeCell ref="AG321:AH321"/>
    <mergeCell ref="AI321:AJ321"/>
    <mergeCell ref="AK321:AL321"/>
    <mergeCell ref="AM321:AP321"/>
    <mergeCell ref="AQ321:AR321"/>
    <mergeCell ref="AS321:AT321"/>
    <mergeCell ref="AV321:AW321"/>
    <mergeCell ref="BL321:BO321"/>
    <mergeCell ref="BP321:BQ321"/>
    <mergeCell ref="BR321:BS321"/>
    <mergeCell ref="BU321:BV321"/>
    <mergeCell ref="BW321:BX321"/>
    <mergeCell ref="B322:F322"/>
    <mergeCell ref="H322:I322"/>
    <mergeCell ref="J322:K322"/>
    <mergeCell ref="L322:M322"/>
    <mergeCell ref="N322:Q322"/>
    <mergeCell ref="R322:S322"/>
    <mergeCell ref="T322:U322"/>
    <mergeCell ref="W322:X322"/>
    <mergeCell ref="Y322:Z322"/>
    <mergeCell ref="AA322:AE322"/>
    <mergeCell ref="AG322:AH322"/>
    <mergeCell ref="AI322:AJ322"/>
    <mergeCell ref="AK322:AL322"/>
    <mergeCell ref="AM322:AP322"/>
    <mergeCell ref="AQ322:AR322"/>
    <mergeCell ref="AS322:AT322"/>
    <mergeCell ref="AV322:AW322"/>
    <mergeCell ref="AX322:AY322"/>
    <mergeCell ref="AZ322:BD322"/>
    <mergeCell ref="BF322:BG322"/>
    <mergeCell ref="BH322:BI322"/>
    <mergeCell ref="BJ322:BK322"/>
    <mergeCell ref="BW322:BX322"/>
    <mergeCell ref="BL322:BO322"/>
    <mergeCell ref="BP322:BQ322"/>
    <mergeCell ref="BR322:BS322"/>
    <mergeCell ref="BU322:BV322"/>
    <mergeCell ref="D329:J329"/>
    <mergeCell ref="K329:Z329"/>
    <mergeCell ref="B336:F336"/>
    <mergeCell ref="N336:Q336"/>
    <mergeCell ref="B330:F330"/>
    <mergeCell ref="H330:M330"/>
    <mergeCell ref="N330:Q330"/>
    <mergeCell ref="R330:Z330"/>
    <mergeCell ref="B333:F333"/>
    <mergeCell ref="H333:I333"/>
    <mergeCell ref="J333:K333"/>
    <mergeCell ref="L333:M333"/>
    <mergeCell ref="N333:Q333"/>
    <mergeCell ref="R333:S333"/>
    <mergeCell ref="T333:U333"/>
    <mergeCell ref="W333:X333"/>
    <mergeCell ref="Y333:Z333"/>
    <mergeCell ref="B335:F335"/>
    <mergeCell ref="H335:I335"/>
    <mergeCell ref="J335:K335"/>
    <mergeCell ref="L335:M335"/>
    <mergeCell ref="N335:Q335"/>
    <mergeCell ref="H331:I331"/>
    <mergeCell ref="J331:K331"/>
    <mergeCell ref="L331:M331"/>
    <mergeCell ref="N331:Q331"/>
    <mergeCell ref="R331:S331"/>
    <mergeCell ref="T331:U331"/>
    <mergeCell ref="W331:X331"/>
    <mergeCell ref="Y331:Z331"/>
    <mergeCell ref="B334:F334"/>
    <mergeCell ref="H334:I334"/>
    <mergeCell ref="W337:X337"/>
    <mergeCell ref="Y337:Z337"/>
    <mergeCell ref="AA337:AE337"/>
    <mergeCell ref="AG337:AH337"/>
    <mergeCell ref="AI337:AJ337"/>
    <mergeCell ref="AK337:AL337"/>
    <mergeCell ref="AM337:AP337"/>
    <mergeCell ref="AQ337:AR337"/>
    <mergeCell ref="AS337:AT337"/>
    <mergeCell ref="AV337:AW337"/>
    <mergeCell ref="AX337:AY337"/>
    <mergeCell ref="AZ337:BD337"/>
    <mergeCell ref="BF337:BG337"/>
    <mergeCell ref="BH337:BI337"/>
    <mergeCell ref="AS331:AT331"/>
    <mergeCell ref="AM333:AP333"/>
    <mergeCell ref="AQ333:AR333"/>
    <mergeCell ref="AS333:AT333"/>
    <mergeCell ref="AV333:AW333"/>
    <mergeCell ref="AG331:AH331"/>
    <mergeCell ref="AI331:AJ331"/>
    <mergeCell ref="AK331:AL331"/>
    <mergeCell ref="AM331:AP331"/>
    <mergeCell ref="AQ331:AR331"/>
    <mergeCell ref="AQ332:AR332"/>
    <mergeCell ref="AS332:AT332"/>
    <mergeCell ref="AI339:AJ339"/>
    <mergeCell ref="AK339:AL339"/>
    <mergeCell ref="AM339:AP339"/>
    <mergeCell ref="AQ339:AR339"/>
    <mergeCell ref="AS339:AT339"/>
    <mergeCell ref="AV339:AW339"/>
    <mergeCell ref="BW337:BX337"/>
    <mergeCell ref="B338:F338"/>
    <mergeCell ref="H338:I338"/>
    <mergeCell ref="J338:K338"/>
    <mergeCell ref="L338:M338"/>
    <mergeCell ref="N338:Q338"/>
    <mergeCell ref="R338:S338"/>
    <mergeCell ref="T338:U338"/>
    <mergeCell ref="W338:X338"/>
    <mergeCell ref="Y338:Z338"/>
    <mergeCell ref="AA338:AE338"/>
    <mergeCell ref="AG338:AH338"/>
    <mergeCell ref="AI338:AJ338"/>
    <mergeCell ref="AK338:AL338"/>
    <mergeCell ref="AM338:AP338"/>
    <mergeCell ref="AQ338:AR338"/>
    <mergeCell ref="AS338:AT338"/>
    <mergeCell ref="BW338:BX338"/>
    <mergeCell ref="B337:F337"/>
    <mergeCell ref="H337:I337"/>
    <mergeCell ref="J337:K337"/>
    <mergeCell ref="L337:M337"/>
    <mergeCell ref="N337:Q337"/>
    <mergeCell ref="R337:S337"/>
    <mergeCell ref="BL339:BO339"/>
    <mergeCell ref="T337:U337"/>
    <mergeCell ref="BP339:BQ339"/>
    <mergeCell ref="BR339:BS339"/>
    <mergeCell ref="BU339:BV339"/>
    <mergeCell ref="BW339:BX339"/>
    <mergeCell ref="B340:F340"/>
    <mergeCell ref="H340:I340"/>
    <mergeCell ref="J340:K340"/>
    <mergeCell ref="L340:M340"/>
    <mergeCell ref="N340:Q340"/>
    <mergeCell ref="R340:S340"/>
    <mergeCell ref="T340:U340"/>
    <mergeCell ref="W340:X340"/>
    <mergeCell ref="Y340:Z340"/>
    <mergeCell ref="AA340:AE340"/>
    <mergeCell ref="AG340:AH340"/>
    <mergeCell ref="AI340:AJ340"/>
    <mergeCell ref="AK340:AL340"/>
    <mergeCell ref="AM340:AP340"/>
    <mergeCell ref="AQ340:AR340"/>
    <mergeCell ref="AS340:AT340"/>
    <mergeCell ref="AV340:AW340"/>
    <mergeCell ref="BW340:BX340"/>
    <mergeCell ref="B339:F339"/>
    <mergeCell ref="H339:I339"/>
    <mergeCell ref="J339:K339"/>
    <mergeCell ref="L339:M339"/>
    <mergeCell ref="N339:Q339"/>
    <mergeCell ref="R339:S339"/>
    <mergeCell ref="T339:U339"/>
    <mergeCell ref="W339:X339"/>
    <mergeCell ref="Y339:Z339"/>
    <mergeCell ref="AG339:AH339"/>
    <mergeCell ref="BW341:BX341"/>
    <mergeCell ref="B342:C348"/>
    <mergeCell ref="D342:J342"/>
    <mergeCell ref="K342:Z342"/>
    <mergeCell ref="D343:J343"/>
    <mergeCell ref="K343:Z343"/>
    <mergeCell ref="D344:J344"/>
    <mergeCell ref="K344:Z344"/>
    <mergeCell ref="D345:J345"/>
    <mergeCell ref="K345:Z345"/>
    <mergeCell ref="D346:J346"/>
    <mergeCell ref="K346:Z346"/>
    <mergeCell ref="D347:J347"/>
    <mergeCell ref="K347:Z347"/>
    <mergeCell ref="D348:J348"/>
    <mergeCell ref="K348:Z348"/>
    <mergeCell ref="B341:F341"/>
    <mergeCell ref="H341:I341"/>
    <mergeCell ref="J341:K341"/>
    <mergeCell ref="L341:M341"/>
    <mergeCell ref="N341:Q341"/>
    <mergeCell ref="R341:S341"/>
    <mergeCell ref="T341:U341"/>
    <mergeCell ref="W341:X341"/>
    <mergeCell ref="AG341:AH341"/>
    <mergeCell ref="AI341:AJ341"/>
    <mergeCell ref="AK341:AL341"/>
    <mergeCell ref="AM341:AP341"/>
    <mergeCell ref="AQ341:AR341"/>
    <mergeCell ref="AS341:AT341"/>
    <mergeCell ref="AV341:AW341"/>
    <mergeCell ref="Y341:Z341"/>
    <mergeCell ref="AA341:AE341"/>
    <mergeCell ref="T360:U360"/>
    <mergeCell ref="W360:X360"/>
    <mergeCell ref="Y360:Z360"/>
    <mergeCell ref="AA360:AE360"/>
    <mergeCell ref="AG360:AH360"/>
    <mergeCell ref="AI360:AJ360"/>
    <mergeCell ref="AK360:AL360"/>
    <mergeCell ref="AM360:AP360"/>
    <mergeCell ref="AQ360:AR360"/>
    <mergeCell ref="AS360:AT360"/>
    <mergeCell ref="AV360:AW360"/>
    <mergeCell ref="AM353:AP353"/>
    <mergeCell ref="AQ353:AR353"/>
    <mergeCell ref="AS353:AT353"/>
    <mergeCell ref="AV353:AW353"/>
    <mergeCell ref="H349:M349"/>
    <mergeCell ref="R349:Z349"/>
    <mergeCell ref="AG349:AL349"/>
    <mergeCell ref="AQ349:AY349"/>
    <mergeCell ref="AX357:AY357"/>
    <mergeCell ref="T358:U358"/>
    <mergeCell ref="W358:X358"/>
    <mergeCell ref="Y358:Z358"/>
    <mergeCell ref="AX353:AY353"/>
    <mergeCell ref="AZ353:BD353"/>
    <mergeCell ref="AX354:AY354"/>
    <mergeCell ref="AZ354:BD354"/>
    <mergeCell ref="AS358:AT358"/>
    <mergeCell ref="AV358:AW358"/>
    <mergeCell ref="AX358:AY358"/>
    <mergeCell ref="AG358:AH358"/>
    <mergeCell ref="AI358:AJ358"/>
    <mergeCell ref="AK358:AL358"/>
    <mergeCell ref="AQ358:AR358"/>
    <mergeCell ref="J353:K353"/>
    <mergeCell ref="L353:M353"/>
    <mergeCell ref="N353:Q353"/>
    <mergeCell ref="R353:S353"/>
    <mergeCell ref="T353:U353"/>
    <mergeCell ref="W353:X353"/>
    <mergeCell ref="Y353:Z353"/>
    <mergeCell ref="J355:K355"/>
    <mergeCell ref="L355:M355"/>
    <mergeCell ref="AA358:AE358"/>
    <mergeCell ref="AM358:AP358"/>
    <mergeCell ref="AZ357:BD357"/>
    <mergeCell ref="BR350:BS350"/>
    <mergeCell ref="BU350:BV350"/>
    <mergeCell ref="Y350:Z350"/>
    <mergeCell ref="AA350:AE350"/>
    <mergeCell ref="AG350:AH350"/>
    <mergeCell ref="AI350:AJ350"/>
    <mergeCell ref="AK350:AL350"/>
    <mergeCell ref="AM350:AP350"/>
    <mergeCell ref="AQ350:AR350"/>
    <mergeCell ref="AS350:AT350"/>
    <mergeCell ref="AV350:AW350"/>
    <mergeCell ref="AX350:AY350"/>
    <mergeCell ref="AZ350:BD350"/>
    <mergeCell ref="N350:Q350"/>
    <mergeCell ref="R350:S350"/>
    <mergeCell ref="T350:U350"/>
    <mergeCell ref="W350:X350"/>
    <mergeCell ref="BU360:BV360"/>
    <mergeCell ref="BW360:BX360"/>
    <mergeCell ref="B371:F371"/>
    <mergeCell ref="N371:Q371"/>
    <mergeCell ref="AA371:AE371"/>
    <mergeCell ref="AM371:AP371"/>
    <mergeCell ref="AZ371:BD371"/>
    <mergeCell ref="BL371:BO371"/>
    <mergeCell ref="K370:Z370"/>
    <mergeCell ref="BP351:BQ351"/>
    <mergeCell ref="BR351:BS351"/>
    <mergeCell ref="BU351:BV351"/>
    <mergeCell ref="AS359:AT359"/>
    <mergeCell ref="AV359:AW359"/>
    <mergeCell ref="AX359:AY359"/>
    <mergeCell ref="AZ359:BD359"/>
    <mergeCell ref="BF359:BG359"/>
    <mergeCell ref="BH359:BI359"/>
    <mergeCell ref="BJ359:BK359"/>
    <mergeCell ref="BL359:BO359"/>
    <mergeCell ref="BP359:BQ359"/>
    <mergeCell ref="BR359:BS359"/>
    <mergeCell ref="BU359:BV359"/>
    <mergeCell ref="BW359:BX359"/>
    <mergeCell ref="B360:F360"/>
    <mergeCell ref="H360:I360"/>
    <mergeCell ref="J360:K360"/>
    <mergeCell ref="L360:M360"/>
    <mergeCell ref="N360:Q360"/>
    <mergeCell ref="R360:S360"/>
    <mergeCell ref="B355:F355"/>
    <mergeCell ref="H355:I355"/>
    <mergeCell ref="AK372:AL372"/>
    <mergeCell ref="AM372:AP372"/>
    <mergeCell ref="AQ372:AR372"/>
    <mergeCell ref="AS372:AT372"/>
    <mergeCell ref="AV372:AW372"/>
    <mergeCell ref="AX372:AY372"/>
    <mergeCell ref="AZ372:BD372"/>
    <mergeCell ref="BF372:BG372"/>
    <mergeCell ref="BH372:BI372"/>
    <mergeCell ref="BJ372:BK372"/>
    <mergeCell ref="BL372:BO372"/>
    <mergeCell ref="AX360:AY360"/>
    <mergeCell ref="AZ360:BD360"/>
    <mergeCell ref="BF360:BG360"/>
    <mergeCell ref="BH360:BI360"/>
    <mergeCell ref="BJ360:BK360"/>
    <mergeCell ref="BL360:BO360"/>
    <mergeCell ref="BP372:BQ372"/>
    <mergeCell ref="BR372:BS372"/>
    <mergeCell ref="BU372:BV372"/>
    <mergeCell ref="BW372:BX372"/>
    <mergeCell ref="B380:F380"/>
    <mergeCell ref="N380:Q380"/>
    <mergeCell ref="B375:F375"/>
    <mergeCell ref="H375:I375"/>
    <mergeCell ref="J375:K375"/>
    <mergeCell ref="L375:M375"/>
    <mergeCell ref="N375:Q375"/>
    <mergeCell ref="R375:S375"/>
    <mergeCell ref="T375:U375"/>
    <mergeCell ref="W375:X375"/>
    <mergeCell ref="Y375:Z375"/>
    <mergeCell ref="B377:F377"/>
    <mergeCell ref="H377:I377"/>
    <mergeCell ref="J377:K377"/>
    <mergeCell ref="L377:M377"/>
    <mergeCell ref="AA380:AE380"/>
    <mergeCell ref="AM380:AP380"/>
    <mergeCell ref="AZ380:BD380"/>
    <mergeCell ref="BL380:BO380"/>
    <mergeCell ref="AX373:AY373"/>
    <mergeCell ref="AZ373:BD373"/>
    <mergeCell ref="BF373:BG373"/>
    <mergeCell ref="T372:U372"/>
    <mergeCell ref="W372:X372"/>
    <mergeCell ref="Y372:Z372"/>
    <mergeCell ref="AA372:AE372"/>
    <mergeCell ref="AG372:AH372"/>
    <mergeCell ref="AI372:AJ372"/>
    <mergeCell ref="BJ381:BK381"/>
    <mergeCell ref="AZ374:BD374"/>
    <mergeCell ref="BF374:BG374"/>
    <mergeCell ref="BH374:BI374"/>
    <mergeCell ref="BJ374:BK374"/>
    <mergeCell ref="AM375:AP375"/>
    <mergeCell ref="AQ375:AR375"/>
    <mergeCell ref="AS375:AT375"/>
    <mergeCell ref="AV375:AW375"/>
    <mergeCell ref="BL381:BO381"/>
    <mergeCell ref="BP381:BQ381"/>
    <mergeCell ref="BR381:BS381"/>
    <mergeCell ref="BU381:BV381"/>
    <mergeCell ref="B381:F381"/>
    <mergeCell ref="H381:I381"/>
    <mergeCell ref="J381:K381"/>
    <mergeCell ref="L381:M381"/>
    <mergeCell ref="N381:Q381"/>
    <mergeCell ref="R381:S381"/>
    <mergeCell ref="T381:U381"/>
    <mergeCell ref="W381:X381"/>
    <mergeCell ref="Y381:Z381"/>
    <mergeCell ref="AA381:AE381"/>
    <mergeCell ref="AG381:AH381"/>
    <mergeCell ref="AI381:AJ381"/>
    <mergeCell ref="AK381:AL381"/>
    <mergeCell ref="AM381:AP381"/>
    <mergeCell ref="AQ381:AR381"/>
    <mergeCell ref="AS381:AT381"/>
    <mergeCell ref="AV381:AW381"/>
    <mergeCell ref="B376:F376"/>
    <mergeCell ref="H376:I376"/>
    <mergeCell ref="BW381:BX381"/>
    <mergeCell ref="B382:F382"/>
    <mergeCell ref="H382:I382"/>
    <mergeCell ref="J382:K382"/>
    <mergeCell ref="L382:M382"/>
    <mergeCell ref="N382:Q382"/>
    <mergeCell ref="R382:S382"/>
    <mergeCell ref="T382:U382"/>
    <mergeCell ref="W382:X382"/>
    <mergeCell ref="Y382:Z382"/>
    <mergeCell ref="AA382:AE382"/>
    <mergeCell ref="AG382:AH382"/>
    <mergeCell ref="AI382:AJ382"/>
    <mergeCell ref="AK382:AL382"/>
    <mergeCell ref="AM382:AP382"/>
    <mergeCell ref="AQ382:AR382"/>
    <mergeCell ref="AS382:AT382"/>
    <mergeCell ref="AV382:AW382"/>
    <mergeCell ref="AX382:AY382"/>
    <mergeCell ref="AZ382:BD382"/>
    <mergeCell ref="BF382:BG382"/>
    <mergeCell ref="BH382:BI382"/>
    <mergeCell ref="BJ382:BK382"/>
    <mergeCell ref="BL382:BO382"/>
    <mergeCell ref="BP382:BQ382"/>
    <mergeCell ref="BR382:BS382"/>
    <mergeCell ref="BU382:BV382"/>
    <mergeCell ref="BW382:BX382"/>
    <mergeCell ref="AX381:AY381"/>
    <mergeCell ref="AZ381:BD381"/>
    <mergeCell ref="BF381:BG381"/>
    <mergeCell ref="BH381:BI381"/>
    <mergeCell ref="B390:F390"/>
    <mergeCell ref="N390:Q390"/>
    <mergeCell ref="AA390:AE390"/>
    <mergeCell ref="AM390:AP390"/>
    <mergeCell ref="AZ390:BD390"/>
    <mergeCell ref="BL390:BO390"/>
    <mergeCell ref="B391:F391"/>
    <mergeCell ref="H391:I391"/>
    <mergeCell ref="J391:K391"/>
    <mergeCell ref="L391:M391"/>
    <mergeCell ref="N391:Q391"/>
    <mergeCell ref="R391:S391"/>
    <mergeCell ref="T391:U391"/>
    <mergeCell ref="W391:X391"/>
    <mergeCell ref="Y391:Z391"/>
    <mergeCell ref="AA391:AE391"/>
    <mergeCell ref="AG391:AH391"/>
    <mergeCell ref="AI391:AJ391"/>
    <mergeCell ref="AK391:AL391"/>
    <mergeCell ref="AM391:AP391"/>
    <mergeCell ref="AQ391:AR391"/>
    <mergeCell ref="AS391:AT391"/>
    <mergeCell ref="AV391:AW391"/>
    <mergeCell ref="AX391:AY391"/>
    <mergeCell ref="AZ391:BD391"/>
    <mergeCell ref="BF391:BG391"/>
    <mergeCell ref="BH391:BI391"/>
    <mergeCell ref="BJ391:BK391"/>
    <mergeCell ref="BL391:BO391"/>
    <mergeCell ref="BP391:BQ391"/>
    <mergeCell ref="BR391:BS391"/>
    <mergeCell ref="BU391:BV391"/>
    <mergeCell ref="BW391:BX391"/>
    <mergeCell ref="B392:F392"/>
    <mergeCell ref="H392:I392"/>
    <mergeCell ref="J392:K392"/>
    <mergeCell ref="L392:M392"/>
    <mergeCell ref="N392:Q392"/>
    <mergeCell ref="R392:S392"/>
    <mergeCell ref="T392:U392"/>
    <mergeCell ref="W392:X392"/>
    <mergeCell ref="Y392:Z392"/>
    <mergeCell ref="AA392:AE392"/>
    <mergeCell ref="AG392:AH392"/>
    <mergeCell ref="AI392:AJ392"/>
    <mergeCell ref="AK392:AL392"/>
    <mergeCell ref="AM392:AP392"/>
    <mergeCell ref="AQ392:AR392"/>
    <mergeCell ref="AS392:AT392"/>
    <mergeCell ref="AV392:AW392"/>
    <mergeCell ref="AX392:AY392"/>
    <mergeCell ref="AZ392:BD392"/>
    <mergeCell ref="BF392:BG392"/>
    <mergeCell ref="BH392:BI392"/>
    <mergeCell ref="BJ392:BK392"/>
    <mergeCell ref="BL392:BO392"/>
    <mergeCell ref="BP392:BQ392"/>
    <mergeCell ref="BR392:BS392"/>
    <mergeCell ref="BU392:BV392"/>
    <mergeCell ref="AM394:AP394"/>
    <mergeCell ref="AQ394:AR394"/>
    <mergeCell ref="AS394:AT394"/>
    <mergeCell ref="AV394:AW394"/>
    <mergeCell ref="BW392:BX392"/>
    <mergeCell ref="B393:F393"/>
    <mergeCell ref="H393:I393"/>
    <mergeCell ref="J393:K393"/>
    <mergeCell ref="L393:M393"/>
    <mergeCell ref="N393:Q393"/>
    <mergeCell ref="R393:S393"/>
    <mergeCell ref="T393:U393"/>
    <mergeCell ref="W393:X393"/>
    <mergeCell ref="Y393:Z393"/>
    <mergeCell ref="AA393:AE393"/>
    <mergeCell ref="AG393:AH393"/>
    <mergeCell ref="AI393:AJ393"/>
    <mergeCell ref="AK393:AL393"/>
    <mergeCell ref="AM393:AP393"/>
    <mergeCell ref="AQ393:AR393"/>
    <mergeCell ref="AS393:AT393"/>
    <mergeCell ref="AV393:AW393"/>
    <mergeCell ref="AX393:AY393"/>
    <mergeCell ref="AZ393:BD393"/>
    <mergeCell ref="BF393:BG393"/>
    <mergeCell ref="BH393:BI393"/>
    <mergeCell ref="BJ393:BK393"/>
    <mergeCell ref="BL393:BO393"/>
    <mergeCell ref="BP393:BQ393"/>
    <mergeCell ref="BR393:BS393"/>
    <mergeCell ref="BU393:BV393"/>
    <mergeCell ref="BW393:BX393"/>
    <mergeCell ref="AX394:AY394"/>
    <mergeCell ref="AZ394:BD394"/>
    <mergeCell ref="BF394:BG394"/>
    <mergeCell ref="BH394:BI394"/>
    <mergeCell ref="BJ394:BK394"/>
    <mergeCell ref="BL394:BO394"/>
    <mergeCell ref="BP394:BQ394"/>
    <mergeCell ref="BR394:BS394"/>
    <mergeCell ref="BU394:BV394"/>
    <mergeCell ref="BW394:BX394"/>
    <mergeCell ref="B397:F397"/>
    <mergeCell ref="H397:I397"/>
    <mergeCell ref="J397:K397"/>
    <mergeCell ref="L397:M397"/>
    <mergeCell ref="N397:Q397"/>
    <mergeCell ref="R397:S397"/>
    <mergeCell ref="T397:U397"/>
    <mergeCell ref="W397:X397"/>
    <mergeCell ref="Y397:Z397"/>
    <mergeCell ref="B394:F394"/>
    <mergeCell ref="H394:I394"/>
    <mergeCell ref="J394:K394"/>
    <mergeCell ref="L394:M394"/>
    <mergeCell ref="N394:Q394"/>
    <mergeCell ref="R394:S394"/>
    <mergeCell ref="T394:U394"/>
    <mergeCell ref="W394:X394"/>
    <mergeCell ref="Y394:Z394"/>
    <mergeCell ref="AA394:AE394"/>
    <mergeCell ref="AG394:AH394"/>
    <mergeCell ref="AI394:AJ394"/>
    <mergeCell ref="AK394:AL394"/>
    <mergeCell ref="B399:F399"/>
    <mergeCell ref="H399:I399"/>
    <mergeCell ref="J399:K399"/>
    <mergeCell ref="L399:M399"/>
    <mergeCell ref="B402:C408"/>
    <mergeCell ref="D402:J402"/>
    <mergeCell ref="B409:F409"/>
    <mergeCell ref="N409:Q409"/>
    <mergeCell ref="AA409:AE409"/>
    <mergeCell ref="AM409:AP409"/>
    <mergeCell ref="AZ409:BD409"/>
    <mergeCell ref="BL409:BO409"/>
    <mergeCell ref="B410:F410"/>
    <mergeCell ref="H410:I410"/>
    <mergeCell ref="J410:K410"/>
    <mergeCell ref="L410:M410"/>
    <mergeCell ref="N410:Q410"/>
    <mergeCell ref="R410:S410"/>
    <mergeCell ref="T410:U410"/>
    <mergeCell ref="W410:X410"/>
    <mergeCell ref="Y410:Z410"/>
    <mergeCell ref="AA410:AE410"/>
    <mergeCell ref="AG410:AH410"/>
    <mergeCell ref="AI410:AJ410"/>
    <mergeCell ref="AK410:AL410"/>
    <mergeCell ref="AM410:AP410"/>
    <mergeCell ref="AQ410:AR410"/>
    <mergeCell ref="AS410:AT410"/>
    <mergeCell ref="AV410:AW410"/>
    <mergeCell ref="AX410:AY410"/>
    <mergeCell ref="AZ410:BD410"/>
    <mergeCell ref="BF410:BG410"/>
    <mergeCell ref="B411:F411"/>
    <mergeCell ref="H411:I411"/>
    <mergeCell ref="J411:K411"/>
    <mergeCell ref="L411:M411"/>
    <mergeCell ref="N411:Q411"/>
    <mergeCell ref="R411:S411"/>
    <mergeCell ref="T411:U411"/>
    <mergeCell ref="W411:X411"/>
    <mergeCell ref="Y411:Z411"/>
    <mergeCell ref="AA411:AE411"/>
    <mergeCell ref="AG411:AH411"/>
    <mergeCell ref="AI411:AJ411"/>
    <mergeCell ref="AK411:AL411"/>
    <mergeCell ref="AM411:AP411"/>
    <mergeCell ref="AQ411:AR411"/>
    <mergeCell ref="AS411:AT411"/>
    <mergeCell ref="AV411:AW411"/>
    <mergeCell ref="B412:F412"/>
    <mergeCell ref="H412:I412"/>
    <mergeCell ref="J412:K412"/>
    <mergeCell ref="L412:M412"/>
    <mergeCell ref="N412:Q412"/>
    <mergeCell ref="R412:S412"/>
    <mergeCell ref="T412:U412"/>
    <mergeCell ref="W412:X412"/>
    <mergeCell ref="Y412:Z412"/>
    <mergeCell ref="AA412:AE412"/>
    <mergeCell ref="AG412:AH412"/>
    <mergeCell ref="AI412:AJ412"/>
    <mergeCell ref="AK412:AL412"/>
    <mergeCell ref="AM412:AP412"/>
    <mergeCell ref="AQ412:AR412"/>
    <mergeCell ref="AS412:AT412"/>
    <mergeCell ref="AV412:AW412"/>
    <mergeCell ref="AX412:AY412"/>
    <mergeCell ref="AZ412:BD412"/>
    <mergeCell ref="BF412:BG412"/>
    <mergeCell ref="BH412:BI412"/>
    <mergeCell ref="BJ412:BK412"/>
    <mergeCell ref="BL412:BO412"/>
    <mergeCell ref="BP412:BQ412"/>
    <mergeCell ref="BR412:BS412"/>
    <mergeCell ref="BU412:BV412"/>
    <mergeCell ref="BW412:BX412"/>
    <mergeCell ref="B413:F413"/>
    <mergeCell ref="H413:I413"/>
    <mergeCell ref="J413:K413"/>
    <mergeCell ref="L413:M413"/>
    <mergeCell ref="N413:Q413"/>
    <mergeCell ref="R413:S413"/>
    <mergeCell ref="T413:U413"/>
    <mergeCell ref="W413:X413"/>
    <mergeCell ref="Y413:Z413"/>
    <mergeCell ref="AA413:AE413"/>
    <mergeCell ref="AG413:AH413"/>
    <mergeCell ref="AI413:AJ413"/>
    <mergeCell ref="AK413:AL413"/>
    <mergeCell ref="AM413:AP413"/>
    <mergeCell ref="AQ413:AR413"/>
    <mergeCell ref="AS413:AT413"/>
    <mergeCell ref="AV413:AW413"/>
    <mergeCell ref="AX413:AY413"/>
    <mergeCell ref="AZ413:BD413"/>
    <mergeCell ref="BF413:BG413"/>
    <mergeCell ref="BH413:BI413"/>
    <mergeCell ref="BJ413:BK413"/>
    <mergeCell ref="BL413:BO413"/>
    <mergeCell ref="BP413:BQ413"/>
    <mergeCell ref="BR413:BS413"/>
    <mergeCell ref="BU413:BV413"/>
    <mergeCell ref="BW413:BX413"/>
    <mergeCell ref="B414:F414"/>
    <mergeCell ref="H414:I414"/>
    <mergeCell ref="J414:K414"/>
    <mergeCell ref="L414:M414"/>
    <mergeCell ref="N414:Q414"/>
    <mergeCell ref="R414:S414"/>
    <mergeCell ref="T414:U414"/>
    <mergeCell ref="W414:X414"/>
    <mergeCell ref="Y414:Z414"/>
    <mergeCell ref="AA414:AE414"/>
    <mergeCell ref="AG414:AH414"/>
    <mergeCell ref="AI414:AJ414"/>
    <mergeCell ref="AK414:AL414"/>
    <mergeCell ref="AM414:AP414"/>
    <mergeCell ref="AQ414:AR414"/>
    <mergeCell ref="AS414:AT414"/>
    <mergeCell ref="AV414:AW414"/>
    <mergeCell ref="AX414:AY414"/>
    <mergeCell ref="AZ414:BD414"/>
    <mergeCell ref="BF414:BG414"/>
    <mergeCell ref="BH414:BI414"/>
    <mergeCell ref="BJ414:BK414"/>
    <mergeCell ref="BL414:BO414"/>
    <mergeCell ref="BP414:BQ414"/>
    <mergeCell ref="BR414:BS414"/>
    <mergeCell ref="BU414:BV414"/>
    <mergeCell ref="BW414:BX414"/>
    <mergeCell ref="B415:F415"/>
    <mergeCell ref="H415:I415"/>
    <mergeCell ref="J415:K415"/>
    <mergeCell ref="L415:M415"/>
    <mergeCell ref="N415:Q415"/>
    <mergeCell ref="R415:S415"/>
    <mergeCell ref="T415:U415"/>
    <mergeCell ref="W415:X415"/>
    <mergeCell ref="Y415:Z415"/>
    <mergeCell ref="AA415:AE415"/>
    <mergeCell ref="AG415:AH415"/>
    <mergeCell ref="AI415:AJ415"/>
    <mergeCell ref="AK415:AL415"/>
    <mergeCell ref="AM415:AP415"/>
    <mergeCell ref="AQ415:AR415"/>
    <mergeCell ref="AS415:AT415"/>
    <mergeCell ref="AV415:AW415"/>
    <mergeCell ref="AX415:AY415"/>
    <mergeCell ref="AZ415:BD415"/>
    <mergeCell ref="BF415:BG415"/>
    <mergeCell ref="BH415:BI415"/>
    <mergeCell ref="BJ415:BK415"/>
    <mergeCell ref="BL415:BO415"/>
    <mergeCell ref="BP415:BQ415"/>
    <mergeCell ref="BR415:BS415"/>
    <mergeCell ref="BU415:BV415"/>
    <mergeCell ref="BW415:BX415"/>
    <mergeCell ref="B416:F416"/>
    <mergeCell ref="H416:I416"/>
    <mergeCell ref="J416:K416"/>
    <mergeCell ref="L416:M416"/>
    <mergeCell ref="N416:Q416"/>
    <mergeCell ref="R416:S416"/>
    <mergeCell ref="T416:U416"/>
    <mergeCell ref="W416:X416"/>
    <mergeCell ref="Y416:Z416"/>
    <mergeCell ref="AA416:AE416"/>
    <mergeCell ref="AG416:AH416"/>
    <mergeCell ref="AI416:AJ416"/>
    <mergeCell ref="AK416:AL416"/>
    <mergeCell ref="AM416:AP416"/>
    <mergeCell ref="AQ416:AR416"/>
    <mergeCell ref="AS416:AT416"/>
    <mergeCell ref="AV416:AW416"/>
    <mergeCell ref="AX416:AY416"/>
    <mergeCell ref="AZ416:BD416"/>
    <mergeCell ref="BF416:BG416"/>
    <mergeCell ref="BH416:BI416"/>
    <mergeCell ref="BJ416:BK416"/>
    <mergeCell ref="BL416:BO416"/>
    <mergeCell ref="BP416:BQ416"/>
    <mergeCell ref="BR416:BS416"/>
    <mergeCell ref="BU416:BV416"/>
    <mergeCell ref="BW416:BX416"/>
    <mergeCell ref="B418:F418"/>
    <mergeCell ref="H418:I418"/>
    <mergeCell ref="J418:K418"/>
    <mergeCell ref="L418:M418"/>
    <mergeCell ref="N418:Q418"/>
    <mergeCell ref="R418:S418"/>
    <mergeCell ref="T418:U418"/>
    <mergeCell ref="W418:X418"/>
    <mergeCell ref="Y418:Z418"/>
    <mergeCell ref="B420:F420"/>
    <mergeCell ref="H420:I420"/>
    <mergeCell ref="J420:K420"/>
    <mergeCell ref="L420:M420"/>
    <mergeCell ref="AX417:AY417"/>
    <mergeCell ref="AZ417:BD417"/>
    <mergeCell ref="BF417:BG417"/>
    <mergeCell ref="BH417:BI417"/>
    <mergeCell ref="BJ417:BK417"/>
    <mergeCell ref="BL417:BO417"/>
    <mergeCell ref="BP417:BQ417"/>
    <mergeCell ref="BR417:BS417"/>
    <mergeCell ref="BU417:BV417"/>
    <mergeCell ref="BW417:BX417"/>
    <mergeCell ref="B417:F417"/>
    <mergeCell ref="H417:I417"/>
    <mergeCell ref="J417:K417"/>
    <mergeCell ref="L417:M417"/>
  </mergeCells>
  <phoneticPr fontId="19"/>
  <conditionalFormatting sqref="K4:K7 B13:U22 W13:Z22 AA12:AT22 AV12:BS22 BU12:BX22">
    <cfRule type="containsBlanks" dxfId="120" priority="105">
      <formula>LEN(TRIM(B4))=0</formula>
    </cfRule>
  </conditionalFormatting>
  <conditionalFormatting sqref="K8:Z8">
    <cfRule type="containsBlanks" dxfId="119" priority="100">
      <formula>LEN(TRIM(K8))=0</formula>
    </cfRule>
  </conditionalFormatting>
  <conditionalFormatting sqref="K23:K26 B32:U41 W32:Z41 AA31:AT41 AV31:BS41 BU31:BX41">
    <cfRule type="containsBlanks" dxfId="118" priority="99">
      <formula>LEN(TRIM(B23))=0</formula>
    </cfRule>
  </conditionalFormatting>
  <conditionalFormatting sqref="K27:Z27">
    <cfRule type="containsBlanks" dxfId="117" priority="98">
      <formula>LEN(TRIM(K27))=0</formula>
    </cfRule>
  </conditionalFormatting>
  <conditionalFormatting sqref="K42:K44 B51:U60 W51:Z60 AA50:AT60 AV50:BS60 BU50:BX60">
    <cfRule type="containsBlanks" dxfId="116" priority="97">
      <formula>LEN(TRIM(B42))=0</formula>
    </cfRule>
  </conditionalFormatting>
  <conditionalFormatting sqref="K46:Z46">
    <cfRule type="containsBlanks" dxfId="115" priority="96">
      <formula>LEN(TRIM(K46))=0</formula>
    </cfRule>
  </conditionalFormatting>
  <conditionalFormatting sqref="K124:K126 B133:U142 W133:Z142 AA132:AT142 AV132:BS142 BU132:BX142">
    <cfRule type="containsBlanks" dxfId="114" priority="49">
      <formula>LEN(TRIM(B124))=0</formula>
    </cfRule>
  </conditionalFormatting>
  <conditionalFormatting sqref="K128:Z128">
    <cfRule type="containsBlanks" dxfId="113" priority="48">
      <formula>LEN(TRIM(K128))=0</formula>
    </cfRule>
  </conditionalFormatting>
  <conditionalFormatting sqref="K143:K145 B152:U161 W152:Z161 AA151:AT161 AV151:BS161 BU151:BX161">
    <cfRule type="containsBlanks" dxfId="112" priority="47">
      <formula>LEN(TRIM(B143))=0</formula>
    </cfRule>
  </conditionalFormatting>
  <conditionalFormatting sqref="K147:Z147">
    <cfRule type="containsBlanks" dxfId="111" priority="46">
      <formula>LEN(TRIM(K147))=0</formula>
    </cfRule>
  </conditionalFormatting>
  <conditionalFormatting sqref="K162:K164 B171:U180 W171:Z180 AA170:AT180 AV170:BS180 BU170:BX180">
    <cfRule type="containsBlanks" dxfId="110" priority="45">
      <formula>LEN(TRIM(B162))=0</formula>
    </cfRule>
  </conditionalFormatting>
  <conditionalFormatting sqref="K166:Z166">
    <cfRule type="containsBlanks" dxfId="109" priority="44">
      <formula>LEN(TRIM(K166))=0</formula>
    </cfRule>
  </conditionalFormatting>
  <conditionalFormatting sqref="K184:K186 B193:U202 W193:Z202 AA192:AT202 AV192:BS202 BU192:BX202">
    <cfRule type="containsBlanks" dxfId="108" priority="43">
      <formula>LEN(TRIM(B184))=0</formula>
    </cfRule>
  </conditionalFormatting>
  <conditionalFormatting sqref="K188:Z188">
    <cfRule type="containsBlanks" dxfId="107" priority="42">
      <formula>LEN(TRIM(K188))=0</formula>
    </cfRule>
  </conditionalFormatting>
  <conditionalFormatting sqref="K203:K205 B212:U221 W212:Z221 AA211:AT221 AV211:BS221 BU211:BX221">
    <cfRule type="containsBlanks" dxfId="106" priority="41">
      <formula>LEN(TRIM(B203))=0</formula>
    </cfRule>
  </conditionalFormatting>
  <conditionalFormatting sqref="K207:Z207">
    <cfRule type="containsBlanks" dxfId="105" priority="40">
      <formula>LEN(TRIM(K207))=0</formula>
    </cfRule>
  </conditionalFormatting>
  <conditionalFormatting sqref="K222:K224 B231:U240 W231:Z240 AA230:AT240 AV230:BS240 BU230:BX240">
    <cfRule type="containsBlanks" dxfId="104" priority="39">
      <formula>LEN(TRIM(B222))=0</formula>
    </cfRule>
  </conditionalFormatting>
  <conditionalFormatting sqref="K226:Z226">
    <cfRule type="containsBlanks" dxfId="103" priority="38">
      <formula>LEN(TRIM(K226))=0</formula>
    </cfRule>
  </conditionalFormatting>
  <conditionalFormatting sqref="K244:K246 B253:U262 W253:Z262 AA252:AT262 AV252:BS262 BU252:BX262">
    <cfRule type="containsBlanks" dxfId="102" priority="37">
      <formula>LEN(TRIM(B244))=0</formula>
    </cfRule>
  </conditionalFormatting>
  <conditionalFormatting sqref="K248:Z248">
    <cfRule type="containsBlanks" dxfId="101" priority="36">
      <formula>LEN(TRIM(K248))=0</formula>
    </cfRule>
  </conditionalFormatting>
  <conditionalFormatting sqref="K263:K265 B272:U281 W272:Z281 AA271:AT281 AV271:BS281 BU271:BX281">
    <cfRule type="containsBlanks" dxfId="100" priority="35">
      <formula>LEN(TRIM(B263))=0</formula>
    </cfRule>
  </conditionalFormatting>
  <conditionalFormatting sqref="K267:Z267">
    <cfRule type="containsBlanks" dxfId="99" priority="34">
      <formula>LEN(TRIM(K267))=0</formula>
    </cfRule>
  </conditionalFormatting>
  <conditionalFormatting sqref="K282:K284 B291:U300 W291:Z300 AA290:AT300 AV290:BS300 BU290:BX300">
    <cfRule type="containsBlanks" dxfId="98" priority="33">
      <formula>LEN(TRIM(B282))=0</formula>
    </cfRule>
  </conditionalFormatting>
  <conditionalFormatting sqref="K286:Z286">
    <cfRule type="containsBlanks" dxfId="97" priority="32">
      <formula>LEN(TRIM(K286))=0</formula>
    </cfRule>
  </conditionalFormatting>
  <conditionalFormatting sqref="K304:K306 B313:U322 W313:Z322 AA312:AT322 AV312:BS322 BU312:BX322">
    <cfRule type="containsBlanks" dxfId="96" priority="31">
      <formula>LEN(TRIM(B304))=0</formula>
    </cfRule>
  </conditionalFormatting>
  <conditionalFormatting sqref="K308:Z308">
    <cfRule type="containsBlanks" dxfId="95" priority="30">
      <formula>LEN(TRIM(K308))=0</formula>
    </cfRule>
  </conditionalFormatting>
  <conditionalFormatting sqref="K323:K325 B332:U341 W332:Z341 AA331:AT341 AV331:BS341 BU331:BX341">
    <cfRule type="containsBlanks" dxfId="94" priority="29">
      <formula>LEN(TRIM(B323))=0</formula>
    </cfRule>
  </conditionalFormatting>
  <conditionalFormatting sqref="K327:Z327">
    <cfRule type="containsBlanks" dxfId="93" priority="28">
      <formula>LEN(TRIM(K327))=0</formula>
    </cfRule>
  </conditionalFormatting>
  <conditionalFormatting sqref="K342:K344 B351:U360 W351:Z360 AA350:AT360 AV350:BS360 BU350:BX360">
    <cfRule type="containsBlanks" dxfId="92" priority="27">
      <formula>LEN(TRIM(B342))=0</formula>
    </cfRule>
  </conditionalFormatting>
  <conditionalFormatting sqref="K346:Z346">
    <cfRule type="containsBlanks" dxfId="91" priority="26">
      <formula>LEN(TRIM(K346))=0</formula>
    </cfRule>
  </conditionalFormatting>
  <conditionalFormatting sqref="K364:K366 B373:U382 W373:Z382 AA372:AT382 AV372:BS382 BU372:BX382">
    <cfRule type="containsBlanks" dxfId="90" priority="25">
      <formula>LEN(TRIM(B364))=0</formula>
    </cfRule>
  </conditionalFormatting>
  <conditionalFormatting sqref="K368:Z368">
    <cfRule type="containsBlanks" dxfId="89" priority="24">
      <formula>LEN(TRIM(K368))=0</formula>
    </cfRule>
  </conditionalFormatting>
  <conditionalFormatting sqref="K383:K385 B392:U401 W392:Z401 AA391:AT401 AV391:BS401 BU391:BX401">
    <cfRule type="containsBlanks" dxfId="88" priority="23">
      <formula>LEN(TRIM(B383))=0</formula>
    </cfRule>
  </conditionalFormatting>
  <conditionalFormatting sqref="K387:Z387">
    <cfRule type="containsBlanks" dxfId="87" priority="22">
      <formula>LEN(TRIM(K387))=0</formula>
    </cfRule>
  </conditionalFormatting>
  <conditionalFormatting sqref="K402:K404 B411:U420 W411:Z420 AA410:AT420 AV410:BS420 BU410:BX420">
    <cfRule type="containsBlanks" dxfId="86" priority="21">
      <formula>LEN(TRIM(B402))=0</formula>
    </cfRule>
  </conditionalFormatting>
  <conditionalFormatting sqref="K406:Z406">
    <cfRule type="containsBlanks" dxfId="85" priority="20">
      <formula>LEN(TRIM(K406))=0</formula>
    </cfRule>
  </conditionalFormatting>
  <conditionalFormatting sqref="K64:K66 B73:U82 W73:Z82 AA72:AT82 AV72:BS82 BU72:BX82">
    <cfRule type="containsBlanks" dxfId="84" priority="61">
      <formula>LEN(TRIM(B64))=0</formula>
    </cfRule>
  </conditionalFormatting>
  <conditionalFormatting sqref="K68:Z68">
    <cfRule type="containsBlanks" dxfId="83" priority="60">
      <formula>LEN(TRIM(K68))=0</formula>
    </cfRule>
  </conditionalFormatting>
  <conditionalFormatting sqref="K83:K85 B92:U101 W92:Z101 AA91:AT101 AV91:BS101 BU91:BX101">
    <cfRule type="containsBlanks" dxfId="82" priority="59">
      <formula>LEN(TRIM(B83))=0</formula>
    </cfRule>
  </conditionalFormatting>
  <conditionalFormatting sqref="K87:Z87">
    <cfRule type="containsBlanks" dxfId="81" priority="58">
      <formula>LEN(TRIM(K87))=0</formula>
    </cfRule>
  </conditionalFormatting>
  <conditionalFormatting sqref="K102:K104 B111:U120 W111:Z120 AA110:AT120 AV110:BS120 BU110:BX120">
    <cfRule type="containsBlanks" dxfId="80" priority="57">
      <formula>LEN(TRIM(B102))=0</formula>
    </cfRule>
  </conditionalFormatting>
  <conditionalFormatting sqref="K106:Z106">
    <cfRule type="containsBlanks" dxfId="79" priority="56">
      <formula>LEN(TRIM(K106))=0</formula>
    </cfRule>
  </conditionalFormatting>
  <conditionalFormatting sqref="K45">
    <cfRule type="containsBlanks" dxfId="78" priority="19">
      <formula>LEN(TRIM(K45))=0</formula>
    </cfRule>
  </conditionalFormatting>
  <conditionalFormatting sqref="K67">
    <cfRule type="containsBlanks" dxfId="77" priority="18">
      <formula>LEN(TRIM(K67))=0</formula>
    </cfRule>
  </conditionalFormatting>
  <conditionalFormatting sqref="K86">
    <cfRule type="containsBlanks" dxfId="76" priority="17">
      <formula>LEN(TRIM(K86))=0</formula>
    </cfRule>
  </conditionalFormatting>
  <conditionalFormatting sqref="K105">
    <cfRule type="containsBlanks" dxfId="75" priority="16">
      <formula>LEN(TRIM(K105))=0</formula>
    </cfRule>
  </conditionalFormatting>
  <conditionalFormatting sqref="K127">
    <cfRule type="containsBlanks" dxfId="74" priority="15">
      <formula>LEN(TRIM(K127))=0</formula>
    </cfRule>
  </conditionalFormatting>
  <conditionalFormatting sqref="K146">
    <cfRule type="containsBlanks" dxfId="73" priority="14">
      <formula>LEN(TRIM(K146))=0</formula>
    </cfRule>
  </conditionalFormatting>
  <conditionalFormatting sqref="K165">
    <cfRule type="containsBlanks" dxfId="72" priority="13">
      <formula>LEN(TRIM(K165))=0</formula>
    </cfRule>
  </conditionalFormatting>
  <conditionalFormatting sqref="K187">
    <cfRule type="containsBlanks" dxfId="71" priority="12">
      <formula>LEN(TRIM(K187))=0</formula>
    </cfRule>
  </conditionalFormatting>
  <conditionalFormatting sqref="K206">
    <cfRule type="containsBlanks" dxfId="70" priority="11">
      <formula>LEN(TRIM(K206))=0</formula>
    </cfRule>
  </conditionalFormatting>
  <conditionalFormatting sqref="K225">
    <cfRule type="containsBlanks" dxfId="69" priority="10">
      <formula>LEN(TRIM(K225))=0</formula>
    </cfRule>
  </conditionalFormatting>
  <conditionalFormatting sqref="K247">
    <cfRule type="containsBlanks" dxfId="68" priority="9">
      <formula>LEN(TRIM(K247))=0</formula>
    </cfRule>
  </conditionalFormatting>
  <conditionalFormatting sqref="K266">
    <cfRule type="containsBlanks" dxfId="67" priority="8">
      <formula>LEN(TRIM(K266))=0</formula>
    </cfRule>
  </conditionalFormatting>
  <conditionalFormatting sqref="K285">
    <cfRule type="containsBlanks" dxfId="66" priority="7">
      <formula>LEN(TRIM(K285))=0</formula>
    </cfRule>
  </conditionalFormatting>
  <conditionalFormatting sqref="K307">
    <cfRule type="containsBlanks" dxfId="65" priority="6">
      <formula>LEN(TRIM(K307))=0</formula>
    </cfRule>
  </conditionalFormatting>
  <conditionalFormatting sqref="K326">
    <cfRule type="containsBlanks" dxfId="64" priority="5">
      <formula>LEN(TRIM(K326))=0</formula>
    </cfRule>
  </conditionalFormatting>
  <conditionalFormatting sqref="K345">
    <cfRule type="containsBlanks" dxfId="63" priority="4">
      <formula>LEN(TRIM(K345))=0</formula>
    </cfRule>
  </conditionalFormatting>
  <conditionalFormatting sqref="K367">
    <cfRule type="containsBlanks" dxfId="62" priority="3">
      <formula>LEN(TRIM(K367))=0</formula>
    </cfRule>
  </conditionalFormatting>
  <conditionalFormatting sqref="K386">
    <cfRule type="containsBlanks" dxfId="61" priority="2">
      <formula>LEN(TRIM(K386))=0</formula>
    </cfRule>
  </conditionalFormatting>
  <conditionalFormatting sqref="K405">
    <cfRule type="containsBlanks" dxfId="60" priority="1">
      <formula>LEN(TRIM(K405))=0</formula>
    </cfRule>
  </conditionalFormatting>
  <dataValidations count="4">
    <dataValidation type="textLength" imeMode="hiragana" allowBlank="1" showInputMessage="1" showErrorMessage="1" errorTitle="入力に誤りがあります。" error="ひらがな１文字を入力するようにしてください。" promptTitle="ひらがなを入力" prompt="対象車両ナンバープレートのひらがなを１文字入力してください。" sqref="AM12:AP22 BL12:BO22 N13:Q22 AM31:AP41 BL31:BO41 N32:Q41 N51:Q60 BL50:BO60 AM50:AP60 AM72:AP82 BL72:BO82 N73:Q82 AM91:AP101 BL91:BO101 N92:Q101 N111:Q120 BL110:BO120 AM110:AP120 AM132:AP142 BL132:BO142 N133:Q142 AM151:AP161 BL151:BO161 N152:Q161 N171:Q180 BL170:BO180 AM170:AP180 AM192:AP202 BL192:BO202 N193:Q202 AM211:AP221 BL211:BO221 N212:Q221 N231:Q240 BL230:BO240 AM230:AP240 AM252:AP262 BL252:BO262 N253:Q262 AM271:AP281 BL271:BO281 N272:Q281 N291:Q300 BL290:BO300 AM290:AP300 AM312:AP322 BL312:BO322 N313:Q322 AM331:AP341 BL331:BO341 N332:Q341 N351:Q360 BL350:BO360 AM350:AP360 AM372:AP382 BL372:BO382 N373:Q382 AM391:AP401 BL391:BO401 N392:Q401 N411:Q420 BL410:BO420 AM410:AP420">
      <formula1>1</formula1>
      <formula2>1</formula2>
    </dataValidation>
    <dataValidation type="list" allowBlank="1" showInputMessage="1" showErrorMessage="1" sqref="G11:G22 BE1:BE3 AF1:AF3 BE11:BE22 AF11:AF22 G30:G41 BE30:BE41 AF30:AF41 AF49:AF63 BE49:BE63 G49:G60 G71:G82 BE71:BE82 AF71:AF82 G90:G101 BE90:BE101 AF90:AF101 BE109:BE123 G109:G120 AF109:AF123 G131:G142 BE131:BE142 AF131:AF142 G150:G161 BE150:BE161 AF150:AF161 BE169:BE183 G169:G180 AF169:AF183 G191:G202 BE191:BE202 AF191:AF202 G210:G221 BE210:BE221 AF210:AF221 BE229:BE243 G229:G240 AF229:AF243 G251:G262 BE251:BE262 AF251:AF262 G270:G281 BE270:BE281 AF270:AF281 BE289:BE303 G289:G300 AF289:AF303 G311:G322 BE311:BE322 AF311:AF322 G330:G341 BE330:BE341 AF330:AF341 BE349:BE363 G349:G360 AF349:AF363 G371:G382 BE371:BE382 AF371:AF382 G390:G401 BE390:BE401 AF390:AF401 BE409:BE420 G409:G420 AF409:AF420">
      <formula1>$CD$5:$CD$6</formula1>
    </dataValidation>
    <dataValidation type="list" allowBlank="1" showInputMessage="1" showErrorMessage="1" sqref="K25:Z25 K44:Z44 K6:Z6 K85:Z85 K104:Z104 K66:Z66 K145:Z145 K164:Z164 K126:Z126 K205:Z205 K224:Z224 K186:Z186 K265:Z265 K284:Z284 K246:Z246 K325:Z325 K344:Z344 K306:Z306 K385:Z385 K404:Z404 K366:Z366">
      <formula1>$CC$5:$CC$22</formula1>
    </dataValidation>
    <dataValidation type="textLength" imeMode="halfAlpha" operator="equal" allowBlank="1" showInputMessage="1" showErrorMessage="1" errorTitle="半角数字を１文字入力" error="１マスに２字以上の入力がされています。" promptTitle="数字を入力" prompt="１マス毎に半角数字１文字を入力してください。" sqref="H13:M22 R13:U22 W13:Z22 AG12:AL22 AQ12:AT22 AV12:AY22 BF12:BK22 BP12:BS22 BU12:BX22 H32:M41 R32:U41 W32:Z41 AG31:AL41 AQ31:AT41 AV31:AY41 BF31:BK41 BP31:BS41 BU31:BX41 BU50:BX60 BP50:BS60 BF50:BK60 AV50:AY60 AQ50:AT60 AG50:AL60 W51:Z60 R51:U60 H51:M60 H73:M82 R73:U82 W73:Z82 AG72:AL82 AQ72:AT82 AV72:AY82 BF72:BK82 BP72:BS82 BU72:BX82 H92:M101 R92:U101 W92:Z101 AG91:AL101 AQ91:AT101 AV91:AY101 BF91:BK101 BP91:BS101 BU91:BX101 BU110:BX120 BP110:BS120 BF110:BK120 AV110:AY120 AQ110:AT120 AG110:AL120 W111:Z120 R111:U120 H111:M120 H133:M142 R133:U142 W133:Z142 AG132:AL142 AQ132:AT142 AV132:AY142 BF132:BK142 BP132:BS142 BU132:BX142 H152:M161 R152:U161 W152:Z161 AG151:AL161 AQ151:AT161 AV151:AY161 BF151:BK161 BP151:BS161 BU151:BX161 BU170:BX180 BP170:BS180 BF170:BK180 AV170:AY180 AQ170:AT180 AG170:AL180 W171:Z180 R171:U180 H171:M180 H193:M202 R193:U202 W193:Z202 AG192:AL202 AQ192:AT202 AV192:AY202 BF192:BK202 BP192:BS202 BU192:BX202 H212:M221 R212:U221 W212:Z221 AG211:AL221 AQ211:AT221 AV211:AY221 BF211:BK221 BP211:BS221 BU211:BX221 BU230:BX240 BP230:BS240 BF230:BK240 AV230:AY240 AQ230:AT240 AG230:AL240 W231:Z240 R231:U240 H231:M240 H253:M262 R253:U262 W253:Z262 AG252:AL262 AQ252:AT262 AV252:AY262 BF252:BK262 BP252:BS262 BU252:BX262 H272:M281 R272:U281 W272:Z281 AG271:AL281 AQ271:AT281 AV271:AY281 BF271:BK281 BP271:BS281 BU271:BX281 BU290:BX300 BP290:BS300 BF290:BK300 AV290:AY300 AQ290:AT300 AG290:AL300 W291:Z300 R291:U300 H291:M300 H313:M322 R313:U322 W313:Z322 AG312:AL322 AQ312:AT322 AV312:AY322 BF312:BK322 BP312:BS322 BU312:BX322 H332:M341 R332:U341 W332:Z341 AG331:AL341 AQ331:AT341 AV331:AY341 BF331:BK341 BP331:BS341 BU331:BX341 BU350:BX360 BP350:BS360 BF350:BK360 AV350:AY360 AQ350:AT360 AG350:AL360 W351:Z360 R351:U360 H351:M360 H373:M382 R373:U382 W373:Z382 AG372:AL382 AQ372:AT382 AV372:AY382 BF372:BK382 BP372:BS382 BU372:BX382 H392:M401 R392:U401 W392:Z401 AG391:AL401 AQ391:AT401 AV391:AY401 BF391:BK401 BP391:BS401 BU391:BX401 BU410:BX420 BP410:BS420 BF410:BK420 AV410:AY420 AQ410:AT420 AG410:AL420 W411:Z420 R411:U420 H411:M420">
      <formula1>1</formula1>
    </dataValidation>
  </dataValidations>
  <printOptions horizontalCentered="1" verticalCentered="1"/>
  <pageMargins left="0.23622047244094491" right="0.23622047244094491" top="0.74803149606299213" bottom="0.74803149606299213" header="0.31496062992125984" footer="0.31496062992125984"/>
  <pageSetup paperSize="9" scale="55" fitToHeight="0" orientation="portrait" r:id="rId1"/>
  <headerFooter>
    <oddHeader>&amp;R令和５年度　高齢者施設エネルギー価格高騰対策事業補助金（下半期）</oddHeader>
    <oddFooter>&amp;L令和５年度　高齢者施設エネルギー価格高騰対策事業補助金（下半期）</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J47"/>
  <sheetViews>
    <sheetView view="pageBreakPreview" zoomScaleNormal="100" zoomScaleSheetLayoutView="100" workbookViewId="0">
      <selection activeCell="Y6" sqref="Y6:AA6"/>
    </sheetView>
  </sheetViews>
  <sheetFormatPr defaultColWidth="0" defaultRowHeight="13.5" zeroHeight="1"/>
  <cols>
    <col min="1" max="27" width="3.625" style="182" customWidth="1"/>
    <col min="28" max="28" width="10" style="182" customWidth="1"/>
    <col min="29" max="58" width="3.625" style="182" customWidth="1"/>
    <col min="59" max="59" width="9" style="5" customWidth="1"/>
    <col min="60" max="60" width="10" style="5" hidden="1" customWidth="1"/>
    <col min="61" max="62" width="0" style="5" hidden="1" customWidth="1"/>
    <col min="63" max="16384" width="9" style="5" hidden="1"/>
  </cols>
  <sheetData>
    <row r="1" spans="1:62" ht="24" customHeight="1">
      <c r="A1" s="780" t="s">
        <v>337</v>
      </c>
      <c r="B1" s="814"/>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c r="AY1" s="814"/>
      <c r="AZ1" s="814"/>
      <c r="BA1" s="814"/>
      <c r="BB1" s="178"/>
      <c r="BC1" s="178"/>
      <c r="BD1" s="178"/>
      <c r="BE1" s="178"/>
      <c r="BF1" s="178"/>
    </row>
    <row r="2" spans="1:62" ht="24" customHeight="1">
      <c r="A2" s="780" t="s">
        <v>312</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c r="BC2" s="780"/>
      <c r="BD2" s="780"/>
      <c r="BE2" s="780"/>
      <c r="BF2" s="780"/>
    </row>
    <row r="3" spans="1:62" ht="24" customHeight="1">
      <c r="A3" s="780"/>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0"/>
      <c r="AS3" s="780"/>
      <c r="AT3" s="780"/>
      <c r="AU3" s="780"/>
      <c r="AV3" s="780"/>
      <c r="AW3" s="780"/>
      <c r="AX3" s="780"/>
      <c r="AY3" s="780"/>
      <c r="AZ3" s="780"/>
      <c r="BA3" s="780"/>
      <c r="BB3" s="780"/>
      <c r="BC3" s="780"/>
      <c r="BD3" s="780"/>
      <c r="BE3" s="780"/>
      <c r="BF3" s="780"/>
    </row>
    <row r="4" spans="1:62" ht="24" customHeight="1">
      <c r="A4" s="781"/>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1"/>
      <c r="BA4" s="781"/>
      <c r="BB4" s="781"/>
      <c r="BC4" s="781"/>
      <c r="BD4" s="781"/>
      <c r="BE4" s="781"/>
      <c r="BF4" s="781"/>
    </row>
    <row r="5" spans="1:62" ht="24" customHeight="1">
      <c r="A5" s="815" t="s">
        <v>134</v>
      </c>
      <c r="B5" s="816"/>
      <c r="C5" s="816" t="s">
        <v>135</v>
      </c>
      <c r="D5" s="816"/>
      <c r="E5" s="816"/>
      <c r="F5" s="816"/>
      <c r="G5" s="816"/>
      <c r="H5" s="816" t="s">
        <v>136</v>
      </c>
      <c r="I5" s="816"/>
      <c r="J5" s="816"/>
      <c r="K5" s="816"/>
      <c r="L5" s="816" t="s">
        <v>137</v>
      </c>
      <c r="M5" s="816"/>
      <c r="N5" s="816"/>
      <c r="O5" s="816"/>
      <c r="P5" s="816"/>
      <c r="Q5" s="816" t="s">
        <v>138</v>
      </c>
      <c r="R5" s="816"/>
      <c r="S5" s="816"/>
      <c r="T5" s="816"/>
      <c r="U5" s="816"/>
      <c r="V5" s="817" t="s">
        <v>139</v>
      </c>
      <c r="W5" s="818"/>
      <c r="X5" s="819"/>
      <c r="Y5" s="817" t="s">
        <v>172</v>
      </c>
      <c r="Z5" s="818"/>
      <c r="AA5" s="819"/>
      <c r="AB5" s="179" t="s">
        <v>288</v>
      </c>
      <c r="AC5" s="817" t="s">
        <v>174</v>
      </c>
      <c r="AD5" s="818"/>
      <c r="AE5" s="818"/>
      <c r="AF5" s="818"/>
      <c r="AG5" s="819"/>
      <c r="AH5" s="820" t="s">
        <v>140</v>
      </c>
      <c r="AI5" s="821"/>
      <c r="AJ5" s="821"/>
      <c r="AK5" s="821"/>
      <c r="AL5" s="822"/>
      <c r="AM5" s="817" t="s">
        <v>141</v>
      </c>
      <c r="AN5" s="818"/>
      <c r="AO5" s="819"/>
      <c r="AP5" s="823" t="s">
        <v>142</v>
      </c>
      <c r="AQ5" s="818"/>
      <c r="AR5" s="819"/>
      <c r="AS5" s="817" t="s">
        <v>143</v>
      </c>
      <c r="AT5" s="824"/>
      <c r="AU5" s="825"/>
      <c r="AV5" s="817" t="s">
        <v>144</v>
      </c>
      <c r="AW5" s="824"/>
      <c r="AX5" s="825"/>
      <c r="AY5" s="816" t="s">
        <v>145</v>
      </c>
      <c r="AZ5" s="826"/>
      <c r="BA5" s="826"/>
      <c r="BB5" s="778" t="s">
        <v>289</v>
      </c>
      <c r="BC5" s="778"/>
      <c r="BD5" s="778"/>
      <c r="BE5" s="779"/>
      <c r="BF5" s="779"/>
    </row>
    <row r="6" spans="1:62" ht="24" customHeight="1">
      <c r="A6" s="782">
        <v>1</v>
      </c>
      <c r="B6" s="783"/>
      <c r="C6" s="784">
        <f>'様式第１号　総括表'!$E$11</f>
        <v>0</v>
      </c>
      <c r="D6" s="785"/>
      <c r="E6" s="785"/>
      <c r="F6" s="785"/>
      <c r="G6" s="786"/>
      <c r="H6" s="787" t="str">
        <f>IF(個票B!$K$4="","",個票B!$K$4)</f>
        <v/>
      </c>
      <c r="I6" s="788"/>
      <c r="J6" s="788"/>
      <c r="K6" s="789"/>
      <c r="L6" s="790" t="str">
        <f>IF(個票B!$K$5="","",個票B!$K$5)</f>
        <v/>
      </c>
      <c r="M6" s="791"/>
      <c r="N6" s="791"/>
      <c r="O6" s="791"/>
      <c r="P6" s="792"/>
      <c r="Q6" s="793">
        <f>個票B!$K$6</f>
        <v>0</v>
      </c>
      <c r="R6" s="794"/>
      <c r="S6" s="794"/>
      <c r="T6" s="794"/>
      <c r="U6" s="795"/>
      <c r="V6" s="793" t="str">
        <f>IF(個票B!$K$8="","",個票B!$K$8)</f>
        <v/>
      </c>
      <c r="W6" s="794"/>
      <c r="X6" s="795"/>
      <c r="Y6" s="796"/>
      <c r="Z6" s="797"/>
      <c r="AA6" s="798"/>
      <c r="AB6" s="180"/>
      <c r="AC6" s="808"/>
      <c r="AD6" s="809"/>
      <c r="AE6" s="809"/>
      <c r="AF6" s="809"/>
      <c r="AG6" s="810"/>
      <c r="AH6" s="799"/>
      <c r="AI6" s="800"/>
      <c r="AJ6" s="800"/>
      <c r="AK6" s="800"/>
      <c r="AL6" s="801"/>
      <c r="AM6" s="802"/>
      <c r="AN6" s="803"/>
      <c r="AO6" s="804"/>
      <c r="AP6" s="790" t="str">
        <f>IF(個票B!$K$9="","",個票B!$K$9)</f>
        <v/>
      </c>
      <c r="AQ6" s="791"/>
      <c r="AR6" s="792"/>
      <c r="AS6" s="805">
        <v>5000</v>
      </c>
      <c r="AT6" s="806"/>
      <c r="AU6" s="807"/>
      <c r="AV6" s="811">
        <f>個票B!$K$10</f>
        <v>0</v>
      </c>
      <c r="AW6" s="812"/>
      <c r="AX6" s="813"/>
      <c r="AY6" s="805">
        <f>ROUNDDOWN(AS6*AV6*AM6,-2)</f>
        <v>0</v>
      </c>
      <c r="AZ6" s="806"/>
      <c r="BA6" s="807"/>
      <c r="BB6" s="775"/>
      <c r="BC6" s="776"/>
      <c r="BD6" s="776"/>
      <c r="BE6" s="776"/>
      <c r="BF6" s="777"/>
      <c r="BH6" s="5" t="s">
        <v>290</v>
      </c>
      <c r="BI6" s="5" t="s">
        <v>361</v>
      </c>
      <c r="BJ6" s="33"/>
    </row>
    <row r="7" spans="1:62" ht="24" customHeight="1">
      <c r="A7" s="782">
        <v>2</v>
      </c>
      <c r="B7" s="783"/>
      <c r="C7" s="784">
        <f>'様式第１号　総括表'!$E$11</f>
        <v>0</v>
      </c>
      <c r="D7" s="785"/>
      <c r="E7" s="785"/>
      <c r="F7" s="785"/>
      <c r="G7" s="786"/>
      <c r="H7" s="787" t="str">
        <f>IF(個票B!$K$23="","",個票B!$K$23)</f>
        <v/>
      </c>
      <c r="I7" s="788"/>
      <c r="J7" s="788"/>
      <c r="K7" s="789"/>
      <c r="L7" s="790" t="str">
        <f>IF(個票B!$K$24="","",個票B!$K$24)</f>
        <v/>
      </c>
      <c r="M7" s="791"/>
      <c r="N7" s="791"/>
      <c r="O7" s="791"/>
      <c r="P7" s="792"/>
      <c r="Q7" s="793">
        <f>個票B!$K$25</f>
        <v>0</v>
      </c>
      <c r="R7" s="794"/>
      <c r="S7" s="794"/>
      <c r="T7" s="794"/>
      <c r="U7" s="795"/>
      <c r="V7" s="793" t="str">
        <f>IF(個票B!$K$27="","",個票B!$K$27)</f>
        <v/>
      </c>
      <c r="W7" s="794"/>
      <c r="X7" s="795"/>
      <c r="Y7" s="796"/>
      <c r="Z7" s="797"/>
      <c r="AA7" s="798"/>
      <c r="AB7" s="180"/>
      <c r="AC7" s="808"/>
      <c r="AD7" s="809"/>
      <c r="AE7" s="809"/>
      <c r="AF7" s="809"/>
      <c r="AG7" s="810"/>
      <c r="AH7" s="799"/>
      <c r="AI7" s="800"/>
      <c r="AJ7" s="800"/>
      <c r="AK7" s="800"/>
      <c r="AL7" s="801"/>
      <c r="AM7" s="802"/>
      <c r="AN7" s="803"/>
      <c r="AO7" s="804"/>
      <c r="AP7" s="790" t="str">
        <f>IF(個票B!$K$28="","",個票B!$K$28)</f>
        <v/>
      </c>
      <c r="AQ7" s="791"/>
      <c r="AR7" s="792"/>
      <c r="AS7" s="805">
        <v>5000</v>
      </c>
      <c r="AT7" s="806"/>
      <c r="AU7" s="807"/>
      <c r="AV7" s="811">
        <f>個票B!$K$29</f>
        <v>0</v>
      </c>
      <c r="AW7" s="812"/>
      <c r="AX7" s="813"/>
      <c r="AY7" s="805">
        <f t="shared" ref="AY7:AY25" si="0">ROUNDDOWN(AS7*AV7*AM7,-2)</f>
        <v>0</v>
      </c>
      <c r="AZ7" s="806"/>
      <c r="BA7" s="807"/>
      <c r="BB7" s="775"/>
      <c r="BC7" s="776"/>
      <c r="BD7" s="776"/>
      <c r="BE7" s="776"/>
      <c r="BF7" s="777"/>
      <c r="BI7" s="5" t="s">
        <v>362</v>
      </c>
      <c r="BJ7" s="33"/>
    </row>
    <row r="8" spans="1:62" ht="24" customHeight="1">
      <c r="A8" s="782">
        <v>3</v>
      </c>
      <c r="B8" s="783"/>
      <c r="C8" s="784">
        <f>'様式第１号　総括表'!$E$11</f>
        <v>0</v>
      </c>
      <c r="D8" s="785"/>
      <c r="E8" s="785"/>
      <c r="F8" s="785"/>
      <c r="G8" s="786"/>
      <c r="H8" s="787" t="str">
        <f>IF(個票B!$K$42="","",個票B!$K$42)</f>
        <v/>
      </c>
      <c r="I8" s="788"/>
      <c r="J8" s="788"/>
      <c r="K8" s="789"/>
      <c r="L8" s="790" t="str">
        <f>IF(個票B!$K$43="","",個票B!$K$43)</f>
        <v/>
      </c>
      <c r="M8" s="791"/>
      <c r="N8" s="791"/>
      <c r="O8" s="791"/>
      <c r="P8" s="792"/>
      <c r="Q8" s="793">
        <f>個票B!$K$44</f>
        <v>0</v>
      </c>
      <c r="R8" s="794"/>
      <c r="S8" s="794"/>
      <c r="T8" s="794"/>
      <c r="U8" s="795"/>
      <c r="V8" s="793" t="str">
        <f>IF(個票B!$K$46="","",個票B!$K$46)</f>
        <v/>
      </c>
      <c r="W8" s="794"/>
      <c r="X8" s="795"/>
      <c r="Y8" s="796"/>
      <c r="Z8" s="797"/>
      <c r="AA8" s="798"/>
      <c r="AB8" s="180"/>
      <c r="AC8" s="808"/>
      <c r="AD8" s="809"/>
      <c r="AE8" s="809"/>
      <c r="AF8" s="809"/>
      <c r="AG8" s="810"/>
      <c r="AH8" s="799"/>
      <c r="AI8" s="800"/>
      <c r="AJ8" s="800"/>
      <c r="AK8" s="800"/>
      <c r="AL8" s="801"/>
      <c r="AM8" s="802"/>
      <c r="AN8" s="803"/>
      <c r="AO8" s="804"/>
      <c r="AP8" s="790" t="str">
        <f>IF(個票B!$K$47="","",個票B!$K$47)</f>
        <v/>
      </c>
      <c r="AQ8" s="791"/>
      <c r="AR8" s="792"/>
      <c r="AS8" s="805">
        <v>5000</v>
      </c>
      <c r="AT8" s="806"/>
      <c r="AU8" s="807"/>
      <c r="AV8" s="811">
        <f>個票B!$K$48</f>
        <v>0</v>
      </c>
      <c r="AW8" s="812"/>
      <c r="AX8" s="813"/>
      <c r="AY8" s="805">
        <f t="shared" si="0"/>
        <v>0</v>
      </c>
      <c r="AZ8" s="806"/>
      <c r="BA8" s="807"/>
      <c r="BB8" s="775"/>
      <c r="BC8" s="776"/>
      <c r="BD8" s="776"/>
      <c r="BE8" s="776"/>
      <c r="BF8" s="777"/>
      <c r="BJ8" s="33"/>
    </row>
    <row r="9" spans="1:62" ht="24" customHeight="1">
      <c r="A9" s="782">
        <v>4</v>
      </c>
      <c r="B9" s="783"/>
      <c r="C9" s="784">
        <f>'様式第１号　総括表'!$E$11</f>
        <v>0</v>
      </c>
      <c r="D9" s="785"/>
      <c r="E9" s="785"/>
      <c r="F9" s="785"/>
      <c r="G9" s="786"/>
      <c r="H9" s="787" t="str">
        <f>IF(個票B!$K$64="","",個票B!$K$64)</f>
        <v/>
      </c>
      <c r="I9" s="788"/>
      <c r="J9" s="788"/>
      <c r="K9" s="789"/>
      <c r="L9" s="790" t="str">
        <f>IF(個票B!$K$65="","",個票B!$K$65)</f>
        <v/>
      </c>
      <c r="M9" s="791"/>
      <c r="N9" s="791"/>
      <c r="O9" s="791"/>
      <c r="P9" s="792"/>
      <c r="Q9" s="793">
        <f>個票B!$K$66</f>
        <v>0</v>
      </c>
      <c r="R9" s="794"/>
      <c r="S9" s="794"/>
      <c r="T9" s="794"/>
      <c r="U9" s="795"/>
      <c r="V9" s="793" t="str">
        <f>IF(個票B!$K$68="","",個票B!$K$68)</f>
        <v/>
      </c>
      <c r="W9" s="794"/>
      <c r="X9" s="795"/>
      <c r="Y9" s="796"/>
      <c r="Z9" s="797"/>
      <c r="AA9" s="798"/>
      <c r="AB9" s="180"/>
      <c r="AC9" s="808"/>
      <c r="AD9" s="809"/>
      <c r="AE9" s="809"/>
      <c r="AF9" s="809"/>
      <c r="AG9" s="810"/>
      <c r="AH9" s="799"/>
      <c r="AI9" s="800"/>
      <c r="AJ9" s="800"/>
      <c r="AK9" s="800"/>
      <c r="AL9" s="801"/>
      <c r="AM9" s="802"/>
      <c r="AN9" s="803"/>
      <c r="AO9" s="804"/>
      <c r="AP9" s="790" t="str">
        <f>IF(個票B!$K$69="","",個票B!$K$69)</f>
        <v/>
      </c>
      <c r="AQ9" s="791"/>
      <c r="AR9" s="792"/>
      <c r="AS9" s="805">
        <v>5000</v>
      </c>
      <c r="AT9" s="806"/>
      <c r="AU9" s="807"/>
      <c r="AV9" s="811">
        <f>個票B!$K$70</f>
        <v>0</v>
      </c>
      <c r="AW9" s="812"/>
      <c r="AX9" s="813"/>
      <c r="AY9" s="805">
        <f t="shared" si="0"/>
        <v>0</v>
      </c>
      <c r="AZ9" s="806"/>
      <c r="BA9" s="807"/>
      <c r="BB9" s="775"/>
      <c r="BC9" s="776"/>
      <c r="BD9" s="776"/>
      <c r="BE9" s="776"/>
      <c r="BF9" s="777"/>
      <c r="BJ9" s="33"/>
    </row>
    <row r="10" spans="1:62" ht="24" customHeight="1">
      <c r="A10" s="782">
        <v>5</v>
      </c>
      <c r="B10" s="783"/>
      <c r="C10" s="784">
        <f>'様式第１号　総括表'!$E$11</f>
        <v>0</v>
      </c>
      <c r="D10" s="785"/>
      <c r="E10" s="785"/>
      <c r="F10" s="785"/>
      <c r="G10" s="786"/>
      <c r="H10" s="787" t="str">
        <f>IF(個票B!$K$83="","",個票B!$K$83)</f>
        <v/>
      </c>
      <c r="I10" s="788"/>
      <c r="J10" s="788"/>
      <c r="K10" s="789"/>
      <c r="L10" s="790" t="str">
        <f>IF(個票B!$K$84="","",個票B!$K$84)</f>
        <v/>
      </c>
      <c r="M10" s="791"/>
      <c r="N10" s="791"/>
      <c r="O10" s="791"/>
      <c r="P10" s="792"/>
      <c r="Q10" s="793">
        <f>個票B!$K$85</f>
        <v>0</v>
      </c>
      <c r="R10" s="794"/>
      <c r="S10" s="794"/>
      <c r="T10" s="794"/>
      <c r="U10" s="795"/>
      <c r="V10" s="793" t="str">
        <f>IF(個票B!$K$87="","",個票B!$K$87)</f>
        <v/>
      </c>
      <c r="W10" s="794"/>
      <c r="X10" s="795"/>
      <c r="Y10" s="796"/>
      <c r="Z10" s="797"/>
      <c r="AA10" s="798"/>
      <c r="AB10" s="180"/>
      <c r="AC10" s="808"/>
      <c r="AD10" s="809"/>
      <c r="AE10" s="809"/>
      <c r="AF10" s="809"/>
      <c r="AG10" s="810"/>
      <c r="AH10" s="799"/>
      <c r="AI10" s="800"/>
      <c r="AJ10" s="800"/>
      <c r="AK10" s="800"/>
      <c r="AL10" s="801"/>
      <c r="AM10" s="802"/>
      <c r="AN10" s="803"/>
      <c r="AO10" s="804"/>
      <c r="AP10" s="790" t="str">
        <f>IF(個票B!$K$88="","",個票B!$K$88)</f>
        <v/>
      </c>
      <c r="AQ10" s="791"/>
      <c r="AR10" s="792"/>
      <c r="AS10" s="805">
        <v>5000</v>
      </c>
      <c r="AT10" s="806"/>
      <c r="AU10" s="807"/>
      <c r="AV10" s="811">
        <f>個票B!$K$89</f>
        <v>0</v>
      </c>
      <c r="AW10" s="812"/>
      <c r="AX10" s="813"/>
      <c r="AY10" s="805">
        <f t="shared" si="0"/>
        <v>0</v>
      </c>
      <c r="AZ10" s="806"/>
      <c r="BA10" s="807"/>
      <c r="BB10" s="775"/>
      <c r="BC10" s="776"/>
      <c r="BD10" s="776"/>
      <c r="BE10" s="776"/>
      <c r="BF10" s="777"/>
      <c r="BJ10" s="33"/>
    </row>
    <row r="11" spans="1:62" ht="24" customHeight="1">
      <c r="A11" s="782">
        <v>6</v>
      </c>
      <c r="B11" s="783"/>
      <c r="C11" s="784">
        <f>'様式第１号　総括表'!$E$11</f>
        <v>0</v>
      </c>
      <c r="D11" s="785"/>
      <c r="E11" s="785"/>
      <c r="F11" s="785"/>
      <c r="G11" s="786"/>
      <c r="H11" s="787" t="str">
        <f>IF(個票B!$K$102="","",個票B!$K$102)</f>
        <v/>
      </c>
      <c r="I11" s="788"/>
      <c r="J11" s="788"/>
      <c r="K11" s="789"/>
      <c r="L11" s="790" t="str">
        <f>IF(個票B!$K$103="","",個票B!$K$103)</f>
        <v/>
      </c>
      <c r="M11" s="791"/>
      <c r="N11" s="791"/>
      <c r="O11" s="791"/>
      <c r="P11" s="792"/>
      <c r="Q11" s="793">
        <f>個票B!$K$104</f>
        <v>0</v>
      </c>
      <c r="R11" s="794"/>
      <c r="S11" s="794"/>
      <c r="T11" s="794"/>
      <c r="U11" s="795"/>
      <c r="V11" s="793" t="str">
        <f>IF(個票B!$K$106="","",個票B!$K$106)</f>
        <v/>
      </c>
      <c r="W11" s="794"/>
      <c r="X11" s="795"/>
      <c r="Y11" s="796"/>
      <c r="Z11" s="797"/>
      <c r="AA11" s="798"/>
      <c r="AB11" s="180"/>
      <c r="AC11" s="808"/>
      <c r="AD11" s="809"/>
      <c r="AE11" s="809"/>
      <c r="AF11" s="809"/>
      <c r="AG11" s="810"/>
      <c r="AH11" s="799"/>
      <c r="AI11" s="800"/>
      <c r="AJ11" s="800"/>
      <c r="AK11" s="800"/>
      <c r="AL11" s="801"/>
      <c r="AM11" s="802"/>
      <c r="AN11" s="803"/>
      <c r="AO11" s="804"/>
      <c r="AP11" s="790" t="str">
        <f>IF(個票B!$K$107="","",個票B!$K$107)</f>
        <v/>
      </c>
      <c r="AQ11" s="791"/>
      <c r="AR11" s="792"/>
      <c r="AS11" s="805">
        <v>5000</v>
      </c>
      <c r="AT11" s="806"/>
      <c r="AU11" s="807"/>
      <c r="AV11" s="811">
        <f>個票B!$K$108</f>
        <v>0</v>
      </c>
      <c r="AW11" s="812"/>
      <c r="AX11" s="813"/>
      <c r="AY11" s="805">
        <f t="shared" si="0"/>
        <v>0</v>
      </c>
      <c r="AZ11" s="806"/>
      <c r="BA11" s="807"/>
      <c r="BB11" s="775"/>
      <c r="BC11" s="776"/>
      <c r="BD11" s="776"/>
      <c r="BE11" s="776"/>
      <c r="BF11" s="777"/>
      <c r="BJ11" s="33"/>
    </row>
    <row r="12" spans="1:62" ht="24" customHeight="1">
      <c r="A12" s="782">
        <v>7</v>
      </c>
      <c r="B12" s="783"/>
      <c r="C12" s="784">
        <f>'様式第１号　総括表'!$E$11</f>
        <v>0</v>
      </c>
      <c r="D12" s="785"/>
      <c r="E12" s="785"/>
      <c r="F12" s="785"/>
      <c r="G12" s="786"/>
      <c r="H12" s="787" t="str">
        <f>IF(個票B!$K$124="","",個票B!$K$124)</f>
        <v/>
      </c>
      <c r="I12" s="788"/>
      <c r="J12" s="788"/>
      <c r="K12" s="789"/>
      <c r="L12" s="790" t="str">
        <f>IF(個票B!$K$125="","",個票B!$K$125)</f>
        <v/>
      </c>
      <c r="M12" s="791"/>
      <c r="N12" s="791"/>
      <c r="O12" s="791"/>
      <c r="P12" s="792"/>
      <c r="Q12" s="793">
        <f>個票B!$K$126</f>
        <v>0</v>
      </c>
      <c r="R12" s="794"/>
      <c r="S12" s="794"/>
      <c r="T12" s="794"/>
      <c r="U12" s="795"/>
      <c r="V12" s="793" t="str">
        <f>IF(個票B!$K$128="","",個票B!$K$128)</f>
        <v/>
      </c>
      <c r="W12" s="794"/>
      <c r="X12" s="795"/>
      <c r="Y12" s="796"/>
      <c r="Z12" s="797"/>
      <c r="AA12" s="798"/>
      <c r="AB12" s="180"/>
      <c r="AC12" s="808"/>
      <c r="AD12" s="809"/>
      <c r="AE12" s="809"/>
      <c r="AF12" s="809"/>
      <c r="AG12" s="810"/>
      <c r="AH12" s="799"/>
      <c r="AI12" s="800"/>
      <c r="AJ12" s="800"/>
      <c r="AK12" s="800"/>
      <c r="AL12" s="801"/>
      <c r="AM12" s="802"/>
      <c r="AN12" s="803"/>
      <c r="AO12" s="804"/>
      <c r="AP12" s="790" t="str">
        <f>IF(個票B!$K$129="","",個票B!$K$129)</f>
        <v/>
      </c>
      <c r="AQ12" s="791"/>
      <c r="AR12" s="792"/>
      <c r="AS12" s="805">
        <v>5000</v>
      </c>
      <c r="AT12" s="806"/>
      <c r="AU12" s="807"/>
      <c r="AV12" s="811">
        <f>個票B!$K$130</f>
        <v>0</v>
      </c>
      <c r="AW12" s="812"/>
      <c r="AX12" s="813"/>
      <c r="AY12" s="805">
        <f t="shared" si="0"/>
        <v>0</v>
      </c>
      <c r="AZ12" s="806"/>
      <c r="BA12" s="807"/>
      <c r="BB12" s="775"/>
      <c r="BC12" s="776"/>
      <c r="BD12" s="776"/>
      <c r="BE12" s="776"/>
      <c r="BF12" s="777"/>
      <c r="BJ12" s="33"/>
    </row>
    <row r="13" spans="1:62" ht="24" customHeight="1">
      <c r="A13" s="782">
        <v>8</v>
      </c>
      <c r="B13" s="783"/>
      <c r="C13" s="784">
        <f>'様式第１号　総括表'!$E$11</f>
        <v>0</v>
      </c>
      <c r="D13" s="785"/>
      <c r="E13" s="785"/>
      <c r="F13" s="785"/>
      <c r="G13" s="786"/>
      <c r="H13" s="787" t="str">
        <f>IF(個票B!$K$143="","",個票B!$K$143)</f>
        <v/>
      </c>
      <c r="I13" s="788"/>
      <c r="J13" s="788"/>
      <c r="K13" s="789"/>
      <c r="L13" s="790" t="str">
        <f>IF(個票B!$K$144="","",個票B!$K$144)</f>
        <v/>
      </c>
      <c r="M13" s="791"/>
      <c r="N13" s="791"/>
      <c r="O13" s="791"/>
      <c r="P13" s="792"/>
      <c r="Q13" s="793">
        <f>個票B!$K$145</f>
        <v>0</v>
      </c>
      <c r="R13" s="794"/>
      <c r="S13" s="794"/>
      <c r="T13" s="794"/>
      <c r="U13" s="795"/>
      <c r="V13" s="793" t="str">
        <f>IF(個票B!$K$147="","",個票B!$K$147)</f>
        <v/>
      </c>
      <c r="W13" s="794"/>
      <c r="X13" s="795"/>
      <c r="Y13" s="796"/>
      <c r="Z13" s="797"/>
      <c r="AA13" s="798"/>
      <c r="AB13" s="180"/>
      <c r="AC13" s="808"/>
      <c r="AD13" s="809"/>
      <c r="AE13" s="809"/>
      <c r="AF13" s="809"/>
      <c r="AG13" s="810"/>
      <c r="AH13" s="799"/>
      <c r="AI13" s="800"/>
      <c r="AJ13" s="800"/>
      <c r="AK13" s="800"/>
      <c r="AL13" s="801"/>
      <c r="AM13" s="802"/>
      <c r="AN13" s="803"/>
      <c r="AO13" s="804"/>
      <c r="AP13" s="790" t="str">
        <f>IF(個票B!$K$148="","",個票B!$K$148)</f>
        <v/>
      </c>
      <c r="AQ13" s="791"/>
      <c r="AR13" s="792"/>
      <c r="AS13" s="805">
        <v>5000</v>
      </c>
      <c r="AT13" s="806"/>
      <c r="AU13" s="807"/>
      <c r="AV13" s="811">
        <f>個票B!$K$149</f>
        <v>0</v>
      </c>
      <c r="AW13" s="812"/>
      <c r="AX13" s="813"/>
      <c r="AY13" s="805">
        <f t="shared" si="0"/>
        <v>0</v>
      </c>
      <c r="AZ13" s="806"/>
      <c r="BA13" s="807"/>
      <c r="BB13" s="775"/>
      <c r="BC13" s="776"/>
      <c r="BD13" s="776"/>
      <c r="BE13" s="776"/>
      <c r="BF13" s="777"/>
      <c r="BJ13" s="33"/>
    </row>
    <row r="14" spans="1:62" ht="24" customHeight="1">
      <c r="A14" s="782">
        <v>9</v>
      </c>
      <c r="B14" s="783"/>
      <c r="C14" s="784">
        <f>'様式第１号　総括表'!$E$11</f>
        <v>0</v>
      </c>
      <c r="D14" s="785"/>
      <c r="E14" s="785"/>
      <c r="F14" s="785"/>
      <c r="G14" s="786"/>
      <c r="H14" s="787" t="str">
        <f>IF(個票B!$K$162="","",個票B!$K$162)</f>
        <v/>
      </c>
      <c r="I14" s="788"/>
      <c r="J14" s="788"/>
      <c r="K14" s="789"/>
      <c r="L14" s="790" t="str">
        <f>IF(個票B!$K$163="","",個票B!$K$163)</f>
        <v/>
      </c>
      <c r="M14" s="791"/>
      <c r="N14" s="791"/>
      <c r="O14" s="791"/>
      <c r="P14" s="792"/>
      <c r="Q14" s="793">
        <f>個票B!$K$164</f>
        <v>0</v>
      </c>
      <c r="R14" s="794"/>
      <c r="S14" s="794"/>
      <c r="T14" s="794"/>
      <c r="U14" s="795"/>
      <c r="V14" s="793" t="str">
        <f>IF(個票B!$K$166="","",個票B!$K$166)</f>
        <v/>
      </c>
      <c r="W14" s="794"/>
      <c r="X14" s="795"/>
      <c r="Y14" s="796"/>
      <c r="Z14" s="797"/>
      <c r="AA14" s="798"/>
      <c r="AB14" s="180"/>
      <c r="AC14" s="808"/>
      <c r="AD14" s="809"/>
      <c r="AE14" s="809"/>
      <c r="AF14" s="809"/>
      <c r="AG14" s="810"/>
      <c r="AH14" s="799"/>
      <c r="AI14" s="800"/>
      <c r="AJ14" s="800"/>
      <c r="AK14" s="800"/>
      <c r="AL14" s="801"/>
      <c r="AM14" s="802"/>
      <c r="AN14" s="803"/>
      <c r="AO14" s="804"/>
      <c r="AP14" s="790" t="str">
        <f>IF(個票B!$K$167="","",個票B!$K$167)</f>
        <v/>
      </c>
      <c r="AQ14" s="791"/>
      <c r="AR14" s="792"/>
      <c r="AS14" s="805">
        <v>5000</v>
      </c>
      <c r="AT14" s="806"/>
      <c r="AU14" s="807"/>
      <c r="AV14" s="811">
        <f>個票B!$K$168</f>
        <v>0</v>
      </c>
      <c r="AW14" s="812"/>
      <c r="AX14" s="813"/>
      <c r="AY14" s="805">
        <f t="shared" si="0"/>
        <v>0</v>
      </c>
      <c r="AZ14" s="806"/>
      <c r="BA14" s="807"/>
      <c r="BB14" s="775"/>
      <c r="BC14" s="776"/>
      <c r="BD14" s="776"/>
      <c r="BE14" s="776"/>
      <c r="BF14" s="777"/>
      <c r="BJ14" s="33"/>
    </row>
    <row r="15" spans="1:62" ht="24" customHeight="1">
      <c r="A15" s="782">
        <v>10</v>
      </c>
      <c r="B15" s="783"/>
      <c r="C15" s="784">
        <f>'様式第１号　総括表'!$E$11</f>
        <v>0</v>
      </c>
      <c r="D15" s="785"/>
      <c r="E15" s="785"/>
      <c r="F15" s="785"/>
      <c r="G15" s="786"/>
      <c r="H15" s="787" t="str">
        <f>IF(個票B!$K$184="","",個票B!$K$184)</f>
        <v/>
      </c>
      <c r="I15" s="788"/>
      <c r="J15" s="788"/>
      <c r="K15" s="789"/>
      <c r="L15" s="790" t="str">
        <f>IF(個票B!$K$185="","",個票B!$K$185)</f>
        <v/>
      </c>
      <c r="M15" s="791"/>
      <c r="N15" s="791"/>
      <c r="O15" s="791"/>
      <c r="P15" s="792"/>
      <c r="Q15" s="793">
        <f>個票B!$K$186</f>
        <v>0</v>
      </c>
      <c r="R15" s="794"/>
      <c r="S15" s="794"/>
      <c r="T15" s="794"/>
      <c r="U15" s="795"/>
      <c r="V15" s="793" t="str">
        <f>IF(個票B!$K$188="","",個票B!$K$188)</f>
        <v/>
      </c>
      <c r="W15" s="794"/>
      <c r="X15" s="795"/>
      <c r="Y15" s="796"/>
      <c r="Z15" s="797"/>
      <c r="AA15" s="798"/>
      <c r="AB15" s="180"/>
      <c r="AC15" s="808"/>
      <c r="AD15" s="809"/>
      <c r="AE15" s="809"/>
      <c r="AF15" s="809"/>
      <c r="AG15" s="810"/>
      <c r="AH15" s="799"/>
      <c r="AI15" s="800"/>
      <c r="AJ15" s="800"/>
      <c r="AK15" s="800"/>
      <c r="AL15" s="801"/>
      <c r="AM15" s="802"/>
      <c r="AN15" s="803"/>
      <c r="AO15" s="804"/>
      <c r="AP15" s="790" t="str">
        <f>IF(個票B!$K$189="","",個票B!$K$189)</f>
        <v/>
      </c>
      <c r="AQ15" s="791"/>
      <c r="AR15" s="792"/>
      <c r="AS15" s="805">
        <v>5000</v>
      </c>
      <c r="AT15" s="806"/>
      <c r="AU15" s="807"/>
      <c r="AV15" s="811">
        <f>個票B!$K$190</f>
        <v>0</v>
      </c>
      <c r="AW15" s="812"/>
      <c r="AX15" s="813"/>
      <c r="AY15" s="805">
        <f t="shared" si="0"/>
        <v>0</v>
      </c>
      <c r="AZ15" s="806"/>
      <c r="BA15" s="807"/>
      <c r="BB15" s="775"/>
      <c r="BC15" s="776"/>
      <c r="BD15" s="776"/>
      <c r="BE15" s="776"/>
      <c r="BF15" s="777"/>
      <c r="BH15" s="4">
        <v>1</v>
      </c>
      <c r="BJ15" s="33"/>
    </row>
    <row r="16" spans="1:62" ht="24" customHeight="1">
      <c r="A16" s="782">
        <v>11</v>
      </c>
      <c r="B16" s="783"/>
      <c r="C16" s="784">
        <f>'様式第１号　総括表'!$E$11</f>
        <v>0</v>
      </c>
      <c r="D16" s="785"/>
      <c r="E16" s="785"/>
      <c r="F16" s="785"/>
      <c r="G16" s="786"/>
      <c r="H16" s="787" t="str">
        <f>IF(個票B!$K$203="","",個票B!$K$203)</f>
        <v/>
      </c>
      <c r="I16" s="788"/>
      <c r="J16" s="788"/>
      <c r="K16" s="789"/>
      <c r="L16" s="790" t="str">
        <f>IF(個票B!$K$204="","",個票B!$K$204)</f>
        <v/>
      </c>
      <c r="M16" s="791"/>
      <c r="N16" s="791"/>
      <c r="O16" s="791"/>
      <c r="P16" s="792"/>
      <c r="Q16" s="793">
        <f>個票B!$K$205</f>
        <v>0</v>
      </c>
      <c r="R16" s="794"/>
      <c r="S16" s="794"/>
      <c r="T16" s="794"/>
      <c r="U16" s="795"/>
      <c r="V16" s="793" t="str">
        <f>IF(個票B!$K$207="","",個票B!$K$207)</f>
        <v/>
      </c>
      <c r="W16" s="794"/>
      <c r="X16" s="795"/>
      <c r="Y16" s="796"/>
      <c r="Z16" s="797"/>
      <c r="AA16" s="798"/>
      <c r="AB16" s="180"/>
      <c r="AC16" s="808"/>
      <c r="AD16" s="809"/>
      <c r="AE16" s="809"/>
      <c r="AF16" s="809"/>
      <c r="AG16" s="810"/>
      <c r="AH16" s="799"/>
      <c r="AI16" s="800"/>
      <c r="AJ16" s="800"/>
      <c r="AK16" s="800"/>
      <c r="AL16" s="801"/>
      <c r="AM16" s="802"/>
      <c r="AN16" s="803"/>
      <c r="AO16" s="804"/>
      <c r="AP16" s="790" t="str">
        <f>IF(個票B!$K$208="","",個票B!$K$208)</f>
        <v/>
      </c>
      <c r="AQ16" s="791"/>
      <c r="AR16" s="792"/>
      <c r="AS16" s="805">
        <v>5000</v>
      </c>
      <c r="AT16" s="806"/>
      <c r="AU16" s="807"/>
      <c r="AV16" s="811">
        <f>個票B!$K$209</f>
        <v>0</v>
      </c>
      <c r="AW16" s="812"/>
      <c r="AX16" s="813"/>
      <c r="AY16" s="805">
        <f t="shared" si="0"/>
        <v>0</v>
      </c>
      <c r="AZ16" s="806"/>
      <c r="BA16" s="807"/>
      <c r="BB16" s="775"/>
      <c r="BC16" s="776"/>
      <c r="BD16" s="776"/>
      <c r="BE16" s="776"/>
      <c r="BF16" s="777"/>
      <c r="BH16" s="4">
        <v>0.83333333333333337</v>
      </c>
      <c r="BJ16" s="33"/>
    </row>
    <row r="17" spans="1:62" ht="24" customHeight="1">
      <c r="A17" s="782">
        <v>12</v>
      </c>
      <c r="B17" s="783"/>
      <c r="C17" s="784">
        <f>'様式第１号　総括表'!$E$11</f>
        <v>0</v>
      </c>
      <c r="D17" s="785"/>
      <c r="E17" s="785"/>
      <c r="F17" s="785"/>
      <c r="G17" s="786"/>
      <c r="H17" s="787" t="str">
        <f>IF(個票B!$K$222="","",個票B!$K$222)</f>
        <v/>
      </c>
      <c r="I17" s="788"/>
      <c r="J17" s="788"/>
      <c r="K17" s="789"/>
      <c r="L17" s="790" t="str">
        <f>IF(個票B!$K$223="","",個票B!$K$223)</f>
        <v/>
      </c>
      <c r="M17" s="791"/>
      <c r="N17" s="791"/>
      <c r="O17" s="791"/>
      <c r="P17" s="792"/>
      <c r="Q17" s="793">
        <f>個票B!$K$224</f>
        <v>0</v>
      </c>
      <c r="R17" s="794"/>
      <c r="S17" s="794"/>
      <c r="T17" s="794"/>
      <c r="U17" s="795"/>
      <c r="V17" s="793" t="str">
        <f>IF(個票B!$K$226="","",個票B!$K$226)</f>
        <v/>
      </c>
      <c r="W17" s="794"/>
      <c r="X17" s="795"/>
      <c r="Y17" s="796"/>
      <c r="Z17" s="797"/>
      <c r="AA17" s="798"/>
      <c r="AB17" s="180"/>
      <c r="AC17" s="808"/>
      <c r="AD17" s="809"/>
      <c r="AE17" s="809"/>
      <c r="AF17" s="809"/>
      <c r="AG17" s="810"/>
      <c r="AH17" s="799"/>
      <c r="AI17" s="800"/>
      <c r="AJ17" s="800"/>
      <c r="AK17" s="800"/>
      <c r="AL17" s="801"/>
      <c r="AM17" s="802"/>
      <c r="AN17" s="803"/>
      <c r="AO17" s="804"/>
      <c r="AP17" s="790" t="str">
        <f>IF(個票B!$K$227="","",個票B!$K$227)</f>
        <v/>
      </c>
      <c r="AQ17" s="791"/>
      <c r="AR17" s="792"/>
      <c r="AS17" s="805">
        <v>5000</v>
      </c>
      <c r="AT17" s="806"/>
      <c r="AU17" s="807"/>
      <c r="AV17" s="811">
        <f>個票B!$K$228</f>
        <v>0</v>
      </c>
      <c r="AW17" s="812"/>
      <c r="AX17" s="813"/>
      <c r="AY17" s="805">
        <f t="shared" si="0"/>
        <v>0</v>
      </c>
      <c r="AZ17" s="806"/>
      <c r="BA17" s="807"/>
      <c r="BB17" s="775"/>
      <c r="BC17" s="776"/>
      <c r="BD17" s="776"/>
      <c r="BE17" s="776"/>
      <c r="BF17" s="777"/>
      <c r="BH17" s="4">
        <v>0.66666666666666663</v>
      </c>
      <c r="BJ17" s="33"/>
    </row>
    <row r="18" spans="1:62" ht="24" customHeight="1">
      <c r="A18" s="782">
        <v>13</v>
      </c>
      <c r="B18" s="783"/>
      <c r="C18" s="784">
        <f>'様式第１号　総括表'!$E$11</f>
        <v>0</v>
      </c>
      <c r="D18" s="785"/>
      <c r="E18" s="785"/>
      <c r="F18" s="785"/>
      <c r="G18" s="786"/>
      <c r="H18" s="787" t="str">
        <f>IF(個票B!$K$244="","",個票B!$K$244)</f>
        <v/>
      </c>
      <c r="I18" s="788"/>
      <c r="J18" s="788"/>
      <c r="K18" s="789"/>
      <c r="L18" s="790" t="str">
        <f>IF(個票B!$K$245="","",個票B!$K$245)</f>
        <v/>
      </c>
      <c r="M18" s="791"/>
      <c r="N18" s="791"/>
      <c r="O18" s="791"/>
      <c r="P18" s="792"/>
      <c r="Q18" s="793">
        <f>個票B!$K$246</f>
        <v>0</v>
      </c>
      <c r="R18" s="794"/>
      <c r="S18" s="794"/>
      <c r="T18" s="794"/>
      <c r="U18" s="795"/>
      <c r="V18" s="793" t="str">
        <f>IF(個票B!$K$248="","",個票B!$K$248)</f>
        <v/>
      </c>
      <c r="W18" s="794"/>
      <c r="X18" s="795"/>
      <c r="Y18" s="796"/>
      <c r="Z18" s="797"/>
      <c r="AA18" s="798"/>
      <c r="AB18" s="180"/>
      <c r="AC18" s="808"/>
      <c r="AD18" s="809"/>
      <c r="AE18" s="809"/>
      <c r="AF18" s="809"/>
      <c r="AG18" s="810"/>
      <c r="AH18" s="799"/>
      <c r="AI18" s="800"/>
      <c r="AJ18" s="800"/>
      <c r="AK18" s="800"/>
      <c r="AL18" s="801"/>
      <c r="AM18" s="802"/>
      <c r="AN18" s="803"/>
      <c r="AO18" s="804"/>
      <c r="AP18" s="790" t="str">
        <f>IF(個票B!$K$249="","",個票B!$K$249)</f>
        <v/>
      </c>
      <c r="AQ18" s="791"/>
      <c r="AR18" s="792"/>
      <c r="AS18" s="805">
        <v>5000</v>
      </c>
      <c r="AT18" s="806"/>
      <c r="AU18" s="807"/>
      <c r="AV18" s="811">
        <f>個票B!$K$250</f>
        <v>0</v>
      </c>
      <c r="AW18" s="812"/>
      <c r="AX18" s="813"/>
      <c r="AY18" s="805">
        <f t="shared" si="0"/>
        <v>0</v>
      </c>
      <c r="AZ18" s="806"/>
      <c r="BA18" s="807"/>
      <c r="BB18" s="775"/>
      <c r="BC18" s="776"/>
      <c r="BD18" s="776"/>
      <c r="BE18" s="776"/>
      <c r="BF18" s="777"/>
      <c r="BH18" s="4">
        <v>0.5</v>
      </c>
      <c r="BJ18" s="33"/>
    </row>
    <row r="19" spans="1:62" ht="24" customHeight="1">
      <c r="A19" s="782">
        <v>14</v>
      </c>
      <c r="B19" s="783"/>
      <c r="C19" s="784">
        <f>'様式第１号　総括表'!$E$11</f>
        <v>0</v>
      </c>
      <c r="D19" s="785"/>
      <c r="E19" s="785"/>
      <c r="F19" s="785"/>
      <c r="G19" s="786"/>
      <c r="H19" s="787" t="str">
        <f>IF(個票B!$K$263="","",個票B!$K$263)</f>
        <v/>
      </c>
      <c r="I19" s="788"/>
      <c r="J19" s="788"/>
      <c r="K19" s="789"/>
      <c r="L19" s="790" t="str">
        <f>IF(個票B!$K$264="","",個票B!$K$264)</f>
        <v/>
      </c>
      <c r="M19" s="791"/>
      <c r="N19" s="791"/>
      <c r="O19" s="791"/>
      <c r="P19" s="792"/>
      <c r="Q19" s="793">
        <f>個票B!$K$265</f>
        <v>0</v>
      </c>
      <c r="R19" s="794"/>
      <c r="S19" s="794"/>
      <c r="T19" s="794"/>
      <c r="U19" s="795"/>
      <c r="V19" s="793" t="str">
        <f>IF(個票B!$K$267="","",個票B!$K$267)</f>
        <v/>
      </c>
      <c r="W19" s="794"/>
      <c r="X19" s="795"/>
      <c r="Y19" s="796"/>
      <c r="Z19" s="797"/>
      <c r="AA19" s="798"/>
      <c r="AB19" s="180"/>
      <c r="AC19" s="808"/>
      <c r="AD19" s="809"/>
      <c r="AE19" s="809"/>
      <c r="AF19" s="809"/>
      <c r="AG19" s="810"/>
      <c r="AH19" s="799"/>
      <c r="AI19" s="800"/>
      <c r="AJ19" s="800"/>
      <c r="AK19" s="800"/>
      <c r="AL19" s="801"/>
      <c r="AM19" s="802"/>
      <c r="AN19" s="803"/>
      <c r="AO19" s="804"/>
      <c r="AP19" s="790" t="str">
        <f>IF(個票B!$K$268="","",個票B!$K$268)</f>
        <v/>
      </c>
      <c r="AQ19" s="791"/>
      <c r="AR19" s="792"/>
      <c r="AS19" s="805">
        <v>5000</v>
      </c>
      <c r="AT19" s="806"/>
      <c r="AU19" s="807"/>
      <c r="AV19" s="811">
        <f>個票B!$K$269</f>
        <v>0</v>
      </c>
      <c r="AW19" s="812"/>
      <c r="AX19" s="813"/>
      <c r="AY19" s="805">
        <f t="shared" si="0"/>
        <v>0</v>
      </c>
      <c r="AZ19" s="806"/>
      <c r="BA19" s="807"/>
      <c r="BB19" s="775"/>
      <c r="BC19" s="776"/>
      <c r="BD19" s="776"/>
      <c r="BE19" s="776"/>
      <c r="BF19" s="777"/>
      <c r="BH19" s="4">
        <v>0.33333333333333331</v>
      </c>
      <c r="BJ19" s="33"/>
    </row>
    <row r="20" spans="1:62" ht="24" customHeight="1">
      <c r="A20" s="782">
        <v>15</v>
      </c>
      <c r="B20" s="783"/>
      <c r="C20" s="784">
        <f>'様式第１号　総括表'!$E$11</f>
        <v>0</v>
      </c>
      <c r="D20" s="785"/>
      <c r="E20" s="785"/>
      <c r="F20" s="785"/>
      <c r="G20" s="786"/>
      <c r="H20" s="787" t="str">
        <f>IF(個票B!$K$282="","",個票B!$K$282)</f>
        <v/>
      </c>
      <c r="I20" s="788"/>
      <c r="J20" s="788"/>
      <c r="K20" s="789"/>
      <c r="L20" s="790" t="str">
        <f>IF(個票B!$K$283="","",個票B!$K$283)</f>
        <v/>
      </c>
      <c r="M20" s="791"/>
      <c r="N20" s="791"/>
      <c r="O20" s="791"/>
      <c r="P20" s="792"/>
      <c r="Q20" s="793">
        <f>個票B!$K$284</f>
        <v>0</v>
      </c>
      <c r="R20" s="794"/>
      <c r="S20" s="794"/>
      <c r="T20" s="794"/>
      <c r="U20" s="795"/>
      <c r="V20" s="793" t="str">
        <f>IF(個票B!$K$286="","",個票B!$K$286)</f>
        <v/>
      </c>
      <c r="W20" s="794"/>
      <c r="X20" s="795"/>
      <c r="Y20" s="796"/>
      <c r="Z20" s="797"/>
      <c r="AA20" s="798"/>
      <c r="AB20" s="180"/>
      <c r="AC20" s="808"/>
      <c r="AD20" s="809"/>
      <c r="AE20" s="809"/>
      <c r="AF20" s="809"/>
      <c r="AG20" s="810"/>
      <c r="AH20" s="799"/>
      <c r="AI20" s="800"/>
      <c r="AJ20" s="800"/>
      <c r="AK20" s="800"/>
      <c r="AL20" s="801"/>
      <c r="AM20" s="802"/>
      <c r="AN20" s="803"/>
      <c r="AO20" s="804"/>
      <c r="AP20" s="790" t="str">
        <f>IF(個票B!$K$287="","",個票B!$K$287)</f>
        <v/>
      </c>
      <c r="AQ20" s="791"/>
      <c r="AR20" s="792"/>
      <c r="AS20" s="805">
        <v>5000</v>
      </c>
      <c r="AT20" s="806"/>
      <c r="AU20" s="807"/>
      <c r="AV20" s="811">
        <f>個票B!$K$288</f>
        <v>0</v>
      </c>
      <c r="AW20" s="812"/>
      <c r="AX20" s="813"/>
      <c r="AY20" s="805">
        <f t="shared" si="0"/>
        <v>0</v>
      </c>
      <c r="AZ20" s="806"/>
      <c r="BA20" s="807"/>
      <c r="BB20" s="775"/>
      <c r="BC20" s="776"/>
      <c r="BD20" s="776"/>
      <c r="BE20" s="776"/>
      <c r="BF20" s="777"/>
      <c r="BH20" s="4">
        <v>0.16666666666666666</v>
      </c>
      <c r="BJ20" s="33"/>
    </row>
    <row r="21" spans="1:62" ht="24" customHeight="1">
      <c r="A21" s="782">
        <v>16</v>
      </c>
      <c r="B21" s="783"/>
      <c r="C21" s="784">
        <f>'様式第１号　総括表'!$E$11</f>
        <v>0</v>
      </c>
      <c r="D21" s="785"/>
      <c r="E21" s="785"/>
      <c r="F21" s="785"/>
      <c r="G21" s="786"/>
      <c r="H21" s="787" t="str">
        <f>IF(個票B!$K$304="","",個票B!$K$304)</f>
        <v/>
      </c>
      <c r="I21" s="788"/>
      <c r="J21" s="788"/>
      <c r="K21" s="789"/>
      <c r="L21" s="790" t="str">
        <f>IF(個票B!$K$305="","",個票B!$K$305)</f>
        <v/>
      </c>
      <c r="M21" s="791"/>
      <c r="N21" s="791"/>
      <c r="O21" s="791"/>
      <c r="P21" s="792"/>
      <c r="Q21" s="793">
        <f>個票B!$K$306</f>
        <v>0</v>
      </c>
      <c r="R21" s="794"/>
      <c r="S21" s="794"/>
      <c r="T21" s="794"/>
      <c r="U21" s="795"/>
      <c r="V21" s="793" t="str">
        <f>IF(個票B!$K$308="","",個票B!$K$308)</f>
        <v/>
      </c>
      <c r="W21" s="794"/>
      <c r="X21" s="795"/>
      <c r="Y21" s="796"/>
      <c r="Z21" s="797"/>
      <c r="AA21" s="798"/>
      <c r="AB21" s="180"/>
      <c r="AC21" s="808"/>
      <c r="AD21" s="809"/>
      <c r="AE21" s="809"/>
      <c r="AF21" s="809"/>
      <c r="AG21" s="810"/>
      <c r="AH21" s="799"/>
      <c r="AI21" s="800"/>
      <c r="AJ21" s="800"/>
      <c r="AK21" s="800"/>
      <c r="AL21" s="801"/>
      <c r="AM21" s="802"/>
      <c r="AN21" s="803"/>
      <c r="AO21" s="804"/>
      <c r="AP21" s="790" t="str">
        <f>IF(個票B!$K$309="","",個票B!$K$309)</f>
        <v/>
      </c>
      <c r="AQ21" s="791"/>
      <c r="AR21" s="792"/>
      <c r="AS21" s="805">
        <v>5000</v>
      </c>
      <c r="AT21" s="806"/>
      <c r="AU21" s="807"/>
      <c r="AV21" s="811">
        <f>個票B!$K$310</f>
        <v>0</v>
      </c>
      <c r="AW21" s="812"/>
      <c r="AX21" s="813"/>
      <c r="AY21" s="805">
        <f t="shared" si="0"/>
        <v>0</v>
      </c>
      <c r="AZ21" s="806"/>
      <c r="BA21" s="807"/>
      <c r="BB21" s="775"/>
      <c r="BC21" s="776"/>
      <c r="BD21" s="776"/>
      <c r="BE21" s="776"/>
      <c r="BF21" s="777"/>
      <c r="BH21" s="6"/>
      <c r="BJ21" s="33"/>
    </row>
    <row r="22" spans="1:62" ht="24" customHeight="1">
      <c r="A22" s="782">
        <v>17</v>
      </c>
      <c r="B22" s="783"/>
      <c r="C22" s="784">
        <f>'様式第１号　総括表'!$E$11</f>
        <v>0</v>
      </c>
      <c r="D22" s="785"/>
      <c r="E22" s="785"/>
      <c r="F22" s="785"/>
      <c r="G22" s="786"/>
      <c r="H22" s="787" t="str">
        <f>IF(個票B!$K$323="","",個票B!$K$323)</f>
        <v/>
      </c>
      <c r="I22" s="788"/>
      <c r="J22" s="788"/>
      <c r="K22" s="789"/>
      <c r="L22" s="790" t="str">
        <f>IF(個票B!$K$324="","",個票B!$K$324)</f>
        <v/>
      </c>
      <c r="M22" s="791"/>
      <c r="N22" s="791"/>
      <c r="O22" s="791"/>
      <c r="P22" s="792"/>
      <c r="Q22" s="793">
        <f>個票B!$K$325</f>
        <v>0</v>
      </c>
      <c r="R22" s="794"/>
      <c r="S22" s="794"/>
      <c r="T22" s="794"/>
      <c r="U22" s="795"/>
      <c r="V22" s="793" t="str">
        <f>IF(個票B!$K$327="","",個票B!$K$327)</f>
        <v/>
      </c>
      <c r="W22" s="794"/>
      <c r="X22" s="795"/>
      <c r="Y22" s="796"/>
      <c r="Z22" s="797"/>
      <c r="AA22" s="798"/>
      <c r="AB22" s="180"/>
      <c r="AC22" s="808"/>
      <c r="AD22" s="809"/>
      <c r="AE22" s="809"/>
      <c r="AF22" s="809"/>
      <c r="AG22" s="810"/>
      <c r="AH22" s="799"/>
      <c r="AI22" s="800"/>
      <c r="AJ22" s="800"/>
      <c r="AK22" s="800"/>
      <c r="AL22" s="801"/>
      <c r="AM22" s="802"/>
      <c r="AN22" s="803"/>
      <c r="AO22" s="804"/>
      <c r="AP22" s="790" t="str">
        <f>IF(個票B!$K$328="","",個票B!$K$328)</f>
        <v/>
      </c>
      <c r="AQ22" s="791"/>
      <c r="AR22" s="792"/>
      <c r="AS22" s="805">
        <v>5000</v>
      </c>
      <c r="AT22" s="806"/>
      <c r="AU22" s="807"/>
      <c r="AV22" s="811">
        <f>個票B!$K$329</f>
        <v>0</v>
      </c>
      <c r="AW22" s="812"/>
      <c r="AX22" s="813"/>
      <c r="AY22" s="805">
        <f t="shared" si="0"/>
        <v>0</v>
      </c>
      <c r="AZ22" s="806"/>
      <c r="BA22" s="807"/>
      <c r="BB22" s="775"/>
      <c r="BC22" s="776"/>
      <c r="BD22" s="776"/>
      <c r="BE22" s="776"/>
      <c r="BF22" s="777"/>
      <c r="BH22" s="6"/>
      <c r="BJ22" s="33"/>
    </row>
    <row r="23" spans="1:62" ht="24" customHeight="1">
      <c r="A23" s="782">
        <v>18</v>
      </c>
      <c r="B23" s="783"/>
      <c r="C23" s="784">
        <f>'様式第１号　総括表'!$E$11</f>
        <v>0</v>
      </c>
      <c r="D23" s="785"/>
      <c r="E23" s="785"/>
      <c r="F23" s="785"/>
      <c r="G23" s="786"/>
      <c r="H23" s="787" t="str">
        <f>IF(個票B!$K$342="","",個票B!$K$342)</f>
        <v/>
      </c>
      <c r="I23" s="788"/>
      <c r="J23" s="788"/>
      <c r="K23" s="789"/>
      <c r="L23" s="790" t="str">
        <f>IF(個票B!$K$343="","",個票B!$K$343)</f>
        <v/>
      </c>
      <c r="M23" s="791"/>
      <c r="N23" s="791"/>
      <c r="O23" s="791"/>
      <c r="P23" s="792"/>
      <c r="Q23" s="793">
        <f>個票B!$K$344</f>
        <v>0</v>
      </c>
      <c r="R23" s="794"/>
      <c r="S23" s="794"/>
      <c r="T23" s="794"/>
      <c r="U23" s="795"/>
      <c r="V23" s="793" t="str">
        <f>IF(個票B!$K$346="","",個票B!$K$346)</f>
        <v/>
      </c>
      <c r="W23" s="794"/>
      <c r="X23" s="795"/>
      <c r="Y23" s="796"/>
      <c r="Z23" s="797"/>
      <c r="AA23" s="798"/>
      <c r="AB23" s="180"/>
      <c r="AC23" s="808"/>
      <c r="AD23" s="809"/>
      <c r="AE23" s="809"/>
      <c r="AF23" s="809"/>
      <c r="AG23" s="810"/>
      <c r="AH23" s="799"/>
      <c r="AI23" s="800"/>
      <c r="AJ23" s="800"/>
      <c r="AK23" s="800"/>
      <c r="AL23" s="801"/>
      <c r="AM23" s="802"/>
      <c r="AN23" s="803"/>
      <c r="AO23" s="804"/>
      <c r="AP23" s="790" t="str">
        <f>IF(個票B!$K$347="","",個票B!$K$347)</f>
        <v/>
      </c>
      <c r="AQ23" s="791"/>
      <c r="AR23" s="792"/>
      <c r="AS23" s="805">
        <v>5000</v>
      </c>
      <c r="AT23" s="806"/>
      <c r="AU23" s="807"/>
      <c r="AV23" s="811">
        <f>個票B!$K$348</f>
        <v>0</v>
      </c>
      <c r="AW23" s="812"/>
      <c r="AX23" s="813"/>
      <c r="AY23" s="805">
        <f t="shared" si="0"/>
        <v>0</v>
      </c>
      <c r="AZ23" s="806"/>
      <c r="BA23" s="807"/>
      <c r="BB23" s="775"/>
      <c r="BC23" s="776"/>
      <c r="BD23" s="776"/>
      <c r="BE23" s="776"/>
      <c r="BF23" s="777"/>
      <c r="BH23" s="6"/>
      <c r="BJ23" s="33"/>
    </row>
    <row r="24" spans="1:62" ht="24" customHeight="1">
      <c r="A24" s="782">
        <v>19</v>
      </c>
      <c r="B24" s="783"/>
      <c r="C24" s="784">
        <f>'様式第１号　総括表'!$E$11</f>
        <v>0</v>
      </c>
      <c r="D24" s="785"/>
      <c r="E24" s="785"/>
      <c r="F24" s="785"/>
      <c r="G24" s="786"/>
      <c r="H24" s="787" t="str">
        <f>IF(個票B!$K$364="","",個票B!$K$364)</f>
        <v/>
      </c>
      <c r="I24" s="788"/>
      <c r="J24" s="788"/>
      <c r="K24" s="789"/>
      <c r="L24" s="790" t="str">
        <f>IF(個票B!$K$365="","",個票B!$K$365)</f>
        <v/>
      </c>
      <c r="M24" s="791"/>
      <c r="N24" s="791"/>
      <c r="O24" s="791"/>
      <c r="P24" s="792"/>
      <c r="Q24" s="793">
        <f>個票B!$K$366</f>
        <v>0</v>
      </c>
      <c r="R24" s="794"/>
      <c r="S24" s="794"/>
      <c r="T24" s="794"/>
      <c r="U24" s="795"/>
      <c r="V24" s="793" t="str">
        <f>IF(個票B!$K$368="","",個票B!$K$368)</f>
        <v/>
      </c>
      <c r="W24" s="794"/>
      <c r="X24" s="795"/>
      <c r="Y24" s="796"/>
      <c r="Z24" s="797"/>
      <c r="AA24" s="798"/>
      <c r="AB24" s="180"/>
      <c r="AC24" s="808"/>
      <c r="AD24" s="809"/>
      <c r="AE24" s="809"/>
      <c r="AF24" s="809"/>
      <c r="AG24" s="810"/>
      <c r="AH24" s="799"/>
      <c r="AI24" s="800"/>
      <c r="AJ24" s="800"/>
      <c r="AK24" s="800"/>
      <c r="AL24" s="801"/>
      <c r="AM24" s="802"/>
      <c r="AN24" s="803"/>
      <c r="AO24" s="804"/>
      <c r="AP24" s="790" t="str">
        <f>IF(個票B!$K$369="","",個票B!$K$369)</f>
        <v/>
      </c>
      <c r="AQ24" s="791"/>
      <c r="AR24" s="792"/>
      <c r="AS24" s="805">
        <v>5000</v>
      </c>
      <c r="AT24" s="806"/>
      <c r="AU24" s="807"/>
      <c r="AV24" s="811">
        <f>個票B!$K$370</f>
        <v>0</v>
      </c>
      <c r="AW24" s="812"/>
      <c r="AX24" s="813"/>
      <c r="AY24" s="805">
        <f t="shared" si="0"/>
        <v>0</v>
      </c>
      <c r="AZ24" s="806"/>
      <c r="BA24" s="807"/>
      <c r="BB24" s="775"/>
      <c r="BC24" s="776"/>
      <c r="BD24" s="776"/>
      <c r="BE24" s="776"/>
      <c r="BF24" s="777"/>
      <c r="BH24" s="6"/>
    </row>
    <row r="25" spans="1:62" ht="24" customHeight="1">
      <c r="A25" s="782">
        <v>20</v>
      </c>
      <c r="B25" s="783"/>
      <c r="C25" s="784">
        <f>'様式第１号　総括表'!$E$11</f>
        <v>0</v>
      </c>
      <c r="D25" s="785"/>
      <c r="E25" s="785"/>
      <c r="F25" s="785"/>
      <c r="G25" s="786"/>
      <c r="H25" s="787" t="str">
        <f>IF(個票B!$K$383="","",個票B!$K$383)</f>
        <v/>
      </c>
      <c r="I25" s="788"/>
      <c r="J25" s="788"/>
      <c r="K25" s="789"/>
      <c r="L25" s="790" t="str">
        <f>IF(個票B!$K$384="","",個票B!$K$384)</f>
        <v/>
      </c>
      <c r="M25" s="791"/>
      <c r="N25" s="791"/>
      <c r="O25" s="791"/>
      <c r="P25" s="792"/>
      <c r="Q25" s="793">
        <f>個票B!$K$385</f>
        <v>0</v>
      </c>
      <c r="R25" s="794"/>
      <c r="S25" s="794"/>
      <c r="T25" s="794"/>
      <c r="U25" s="795"/>
      <c r="V25" s="793" t="str">
        <f>IF(個票B!$K$387="","",個票B!$K$387)</f>
        <v/>
      </c>
      <c r="W25" s="794"/>
      <c r="X25" s="795"/>
      <c r="Y25" s="796"/>
      <c r="Z25" s="797"/>
      <c r="AA25" s="798"/>
      <c r="AB25" s="180"/>
      <c r="AC25" s="808"/>
      <c r="AD25" s="809"/>
      <c r="AE25" s="809"/>
      <c r="AF25" s="809"/>
      <c r="AG25" s="810"/>
      <c r="AH25" s="799"/>
      <c r="AI25" s="800"/>
      <c r="AJ25" s="800"/>
      <c r="AK25" s="800"/>
      <c r="AL25" s="801"/>
      <c r="AM25" s="802"/>
      <c r="AN25" s="803"/>
      <c r="AO25" s="804"/>
      <c r="AP25" s="790" t="str">
        <f>IF(個票B!$K$388="","",個票B!$K$388)</f>
        <v/>
      </c>
      <c r="AQ25" s="791"/>
      <c r="AR25" s="792"/>
      <c r="AS25" s="805">
        <v>5000</v>
      </c>
      <c r="AT25" s="806"/>
      <c r="AU25" s="807"/>
      <c r="AV25" s="811">
        <f>個票B!$K$389</f>
        <v>0</v>
      </c>
      <c r="AW25" s="812"/>
      <c r="AX25" s="813"/>
      <c r="AY25" s="805">
        <f t="shared" si="0"/>
        <v>0</v>
      </c>
      <c r="AZ25" s="806"/>
      <c r="BA25" s="807"/>
      <c r="BB25" s="775"/>
      <c r="BC25" s="776"/>
      <c r="BD25" s="776"/>
      <c r="BE25" s="776"/>
      <c r="BF25" s="777"/>
      <c r="BH25" s="6"/>
    </row>
    <row r="26" spans="1:62" ht="24" customHeight="1">
      <c r="A26" s="782">
        <v>21</v>
      </c>
      <c r="B26" s="783"/>
      <c r="C26" s="784">
        <f>'様式第１号　総括表'!$E$11</f>
        <v>0</v>
      </c>
      <c r="D26" s="785"/>
      <c r="E26" s="785"/>
      <c r="F26" s="785"/>
      <c r="G26" s="786"/>
      <c r="H26" s="787" t="str">
        <f>IF(個票B!$K$402="","",個票B!$K$402)</f>
        <v/>
      </c>
      <c r="I26" s="788"/>
      <c r="J26" s="788"/>
      <c r="K26" s="789"/>
      <c r="L26" s="790" t="str">
        <f>IF(個票B!$K$403="","",個票B!$K$403)</f>
        <v/>
      </c>
      <c r="M26" s="791"/>
      <c r="N26" s="791"/>
      <c r="O26" s="791"/>
      <c r="P26" s="792"/>
      <c r="Q26" s="793">
        <f>個票B!$K$404</f>
        <v>0</v>
      </c>
      <c r="R26" s="794"/>
      <c r="S26" s="794"/>
      <c r="T26" s="794"/>
      <c r="U26" s="795"/>
      <c r="V26" s="793" t="str">
        <f>IF(個票B!$K$406="","",個票B!$K$406)</f>
        <v/>
      </c>
      <c r="W26" s="794"/>
      <c r="X26" s="795"/>
      <c r="Y26" s="796"/>
      <c r="Z26" s="797"/>
      <c r="AA26" s="798"/>
      <c r="AB26" s="180"/>
      <c r="AC26" s="808"/>
      <c r="AD26" s="809"/>
      <c r="AE26" s="809"/>
      <c r="AF26" s="809"/>
      <c r="AG26" s="810"/>
      <c r="AH26" s="799"/>
      <c r="AI26" s="800"/>
      <c r="AJ26" s="800"/>
      <c r="AK26" s="800"/>
      <c r="AL26" s="801"/>
      <c r="AM26" s="802"/>
      <c r="AN26" s="803"/>
      <c r="AO26" s="804"/>
      <c r="AP26" s="790" t="str">
        <f>IF(個票B!$K$407="","",個票B!$K$407)</f>
        <v/>
      </c>
      <c r="AQ26" s="791"/>
      <c r="AR26" s="792"/>
      <c r="AS26" s="805">
        <v>5000</v>
      </c>
      <c r="AT26" s="806"/>
      <c r="AU26" s="807"/>
      <c r="AV26" s="811">
        <f>個票B!$K$408</f>
        <v>0</v>
      </c>
      <c r="AW26" s="812"/>
      <c r="AX26" s="813"/>
      <c r="AY26" s="805">
        <f>ROUNDDOWN(AS26*AV26*AM26,-2)</f>
        <v>0</v>
      </c>
      <c r="AZ26" s="806"/>
      <c r="BA26" s="807"/>
      <c r="BB26" s="775"/>
      <c r="BC26" s="776"/>
      <c r="BD26" s="776"/>
      <c r="BE26" s="776"/>
      <c r="BF26" s="777"/>
      <c r="BH26" s="6"/>
    </row>
    <row r="27" spans="1:62">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row>
    <row r="28" spans="1:62" hidden="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row>
    <row r="29" spans="1:62" hidden="1"/>
    <row r="30" spans="1:62" hidden="1"/>
    <row r="31" spans="1:62" hidden="1"/>
    <row r="32" spans="1:62" hidden="1"/>
    <row r="33" hidden="1"/>
    <row r="34" hidden="1"/>
    <row r="35" hidden="1"/>
    <row r="36" hidden="1"/>
    <row r="37" hidden="1"/>
    <row r="38" hidden="1"/>
    <row r="39" hidden="1"/>
    <row r="40" hidden="1"/>
    <row r="41" hidden="1"/>
    <row r="42" hidden="1"/>
    <row r="43" hidden="1"/>
    <row r="44" hidden="1"/>
    <row r="45" hidden="1"/>
    <row r="46" hidden="1"/>
    <row r="47" hidden="1"/>
  </sheetData>
  <sheetProtection algorithmName="SHA-512" hashValue="dXkxH25HWF49JlqcFnryk+RLujkClA0Yl6/dQSKpxm1NAiia1Dx0AHnhblo06uJPw73WsD3OwV9d2we2eRPfdw==" saltValue="93QgxgDMxIjK9sxt7k/RjA==" spinCount="100000" sheet="1" objects="1" scenarios="1" selectLockedCells="1"/>
  <mergeCells count="332">
    <mergeCell ref="AY15:BA15"/>
    <mergeCell ref="AY16:BA16"/>
    <mergeCell ref="AY17:BA17"/>
    <mergeCell ref="AY18:BA18"/>
    <mergeCell ref="AY19:BA19"/>
    <mergeCell ref="AY20:BA20"/>
    <mergeCell ref="AY21:BA21"/>
    <mergeCell ref="AY22:BA22"/>
    <mergeCell ref="AY23:BA23"/>
    <mergeCell ref="AY6:BA6"/>
    <mergeCell ref="AY7:BA7"/>
    <mergeCell ref="AY8:BA8"/>
    <mergeCell ref="AY9:BA9"/>
    <mergeCell ref="AY10:BA10"/>
    <mergeCell ref="AY11:BA11"/>
    <mergeCell ref="AY12:BA12"/>
    <mergeCell ref="AY13:BA13"/>
    <mergeCell ref="AY14:BA14"/>
    <mergeCell ref="AV14:AX14"/>
    <mergeCell ref="AV15:AX15"/>
    <mergeCell ref="AV16:AX16"/>
    <mergeCell ref="AV17:AX17"/>
    <mergeCell ref="AV18:AX18"/>
    <mergeCell ref="AV19:AX19"/>
    <mergeCell ref="AV20:AX20"/>
    <mergeCell ref="AV21:AX21"/>
    <mergeCell ref="AV22:AX22"/>
    <mergeCell ref="AV6:AX6"/>
    <mergeCell ref="AV7:AX7"/>
    <mergeCell ref="AV8:AX8"/>
    <mergeCell ref="AV9:AX9"/>
    <mergeCell ref="AV10:AX10"/>
    <mergeCell ref="AV11:AX11"/>
    <mergeCell ref="AV12:AX12"/>
    <mergeCell ref="AV13:AX13"/>
    <mergeCell ref="A1:BA1"/>
    <mergeCell ref="A5:B5"/>
    <mergeCell ref="C5:G5"/>
    <mergeCell ref="H5:K5"/>
    <mergeCell ref="L5:P5"/>
    <mergeCell ref="Q5:U5"/>
    <mergeCell ref="V5:X5"/>
    <mergeCell ref="Y5:AA5"/>
    <mergeCell ref="AH5:AL5"/>
    <mergeCell ref="AC5:AG5"/>
    <mergeCell ref="AM5:AO5"/>
    <mergeCell ref="AP5:AR5"/>
    <mergeCell ref="AS5:AU5"/>
    <mergeCell ref="AV5:AX5"/>
    <mergeCell ref="AY5:BA5"/>
    <mergeCell ref="A6:B6"/>
    <mergeCell ref="C6:G6"/>
    <mergeCell ref="H6:K6"/>
    <mergeCell ref="L6:P6"/>
    <mergeCell ref="Q6:U6"/>
    <mergeCell ref="AC6:AG6"/>
    <mergeCell ref="A7:B7"/>
    <mergeCell ref="C7:G7"/>
    <mergeCell ref="H7:K7"/>
    <mergeCell ref="L7:P7"/>
    <mergeCell ref="Q7:U7"/>
    <mergeCell ref="V7:X7"/>
    <mergeCell ref="Y7:AA7"/>
    <mergeCell ref="AM8:AO8"/>
    <mergeCell ref="AP8:AR8"/>
    <mergeCell ref="AS8:AU8"/>
    <mergeCell ref="AH7:AL7"/>
    <mergeCell ref="V6:X6"/>
    <mergeCell ref="Y6:AA6"/>
    <mergeCell ref="AH6:AL6"/>
    <mergeCell ref="AM6:AO6"/>
    <mergeCell ref="AP6:AR6"/>
    <mergeCell ref="AS6:AU6"/>
    <mergeCell ref="AC7:AG7"/>
    <mergeCell ref="AM7:AO7"/>
    <mergeCell ref="AP7:AR7"/>
    <mergeCell ref="AS7:AU7"/>
    <mergeCell ref="A9:B9"/>
    <mergeCell ref="C9:G9"/>
    <mergeCell ref="H9:K9"/>
    <mergeCell ref="L9:P9"/>
    <mergeCell ref="Q9:U9"/>
    <mergeCell ref="V9:X9"/>
    <mergeCell ref="Y9:AA9"/>
    <mergeCell ref="AH9:AL9"/>
    <mergeCell ref="V8:X8"/>
    <mergeCell ref="Y8:AA8"/>
    <mergeCell ref="AH8:AL8"/>
    <mergeCell ref="AC9:AG9"/>
    <mergeCell ref="A8:B8"/>
    <mergeCell ref="C8:G8"/>
    <mergeCell ref="H8:K8"/>
    <mergeCell ref="L8:P8"/>
    <mergeCell ref="Q8:U8"/>
    <mergeCell ref="AC8:AG8"/>
    <mergeCell ref="AM11:AO11"/>
    <mergeCell ref="AP11:AR11"/>
    <mergeCell ref="AS11:AU11"/>
    <mergeCell ref="A10:B10"/>
    <mergeCell ref="C10:G10"/>
    <mergeCell ref="H10:K10"/>
    <mergeCell ref="L10:P10"/>
    <mergeCell ref="Q10:U10"/>
    <mergeCell ref="AC10:AG10"/>
    <mergeCell ref="AM10:AO10"/>
    <mergeCell ref="AP10:AR10"/>
    <mergeCell ref="AS10:AU10"/>
    <mergeCell ref="V10:X10"/>
    <mergeCell ref="Y10:AA10"/>
    <mergeCell ref="AH10:AL10"/>
    <mergeCell ref="A13:B13"/>
    <mergeCell ref="C13:G13"/>
    <mergeCell ref="H13:K13"/>
    <mergeCell ref="L13:P13"/>
    <mergeCell ref="Q13:U13"/>
    <mergeCell ref="V13:X13"/>
    <mergeCell ref="Y13:AA13"/>
    <mergeCell ref="AH13:AL13"/>
    <mergeCell ref="V12:X12"/>
    <mergeCell ref="Y12:AA12"/>
    <mergeCell ref="AH12:AL12"/>
    <mergeCell ref="AC13:AG13"/>
    <mergeCell ref="A12:B12"/>
    <mergeCell ref="C12:G12"/>
    <mergeCell ref="H12:K12"/>
    <mergeCell ref="L12:P12"/>
    <mergeCell ref="Q12:U12"/>
    <mergeCell ref="AC12:AG12"/>
    <mergeCell ref="A14:B14"/>
    <mergeCell ref="C14:G14"/>
    <mergeCell ref="H14:K14"/>
    <mergeCell ref="L14:P14"/>
    <mergeCell ref="Q14:U14"/>
    <mergeCell ref="AC14:AG14"/>
    <mergeCell ref="AM14:AO14"/>
    <mergeCell ref="AP14:AR14"/>
    <mergeCell ref="AS14:AU14"/>
    <mergeCell ref="V14:X14"/>
    <mergeCell ref="Y14:AA14"/>
    <mergeCell ref="AH14:AL14"/>
    <mergeCell ref="Q16:U16"/>
    <mergeCell ref="AC16:AG16"/>
    <mergeCell ref="AM16:AO16"/>
    <mergeCell ref="AP16:AR16"/>
    <mergeCell ref="AS16:AU16"/>
    <mergeCell ref="AC15:AG15"/>
    <mergeCell ref="AM13:AO13"/>
    <mergeCell ref="AP13:AR13"/>
    <mergeCell ref="AS13:AU13"/>
    <mergeCell ref="AM15:AO15"/>
    <mergeCell ref="AP15:AR15"/>
    <mergeCell ref="AS15:AU15"/>
    <mergeCell ref="A15:B15"/>
    <mergeCell ref="C15:G15"/>
    <mergeCell ref="H15:K15"/>
    <mergeCell ref="L15:P15"/>
    <mergeCell ref="Q15:U15"/>
    <mergeCell ref="V15:X15"/>
    <mergeCell ref="Y15:AA15"/>
    <mergeCell ref="AH15:AL15"/>
    <mergeCell ref="A17:B17"/>
    <mergeCell ref="C17:G17"/>
    <mergeCell ref="H17:K17"/>
    <mergeCell ref="L17:P17"/>
    <mergeCell ref="Q17:U17"/>
    <mergeCell ref="V17:X17"/>
    <mergeCell ref="Y17:AA17"/>
    <mergeCell ref="AH17:AL17"/>
    <mergeCell ref="V16:X16"/>
    <mergeCell ref="Y16:AA16"/>
    <mergeCell ref="AH16:AL16"/>
    <mergeCell ref="AC17:AG17"/>
    <mergeCell ref="A16:B16"/>
    <mergeCell ref="C16:G16"/>
    <mergeCell ref="H16:K16"/>
    <mergeCell ref="L16:P16"/>
    <mergeCell ref="A18:B18"/>
    <mergeCell ref="C18:G18"/>
    <mergeCell ref="H18:K18"/>
    <mergeCell ref="L18:P18"/>
    <mergeCell ref="Q18:U18"/>
    <mergeCell ref="AC18:AG18"/>
    <mergeCell ref="AM18:AO18"/>
    <mergeCell ref="AP18:AR18"/>
    <mergeCell ref="AS18:AU18"/>
    <mergeCell ref="V18:X18"/>
    <mergeCell ref="Y18:AA18"/>
    <mergeCell ref="AH18:AL18"/>
    <mergeCell ref="Q20:U20"/>
    <mergeCell ref="AC20:AG20"/>
    <mergeCell ref="AM20:AO20"/>
    <mergeCell ref="AP20:AR20"/>
    <mergeCell ref="AS20:AU20"/>
    <mergeCell ref="AC19:AG19"/>
    <mergeCell ref="AM17:AO17"/>
    <mergeCell ref="AP17:AR17"/>
    <mergeCell ref="AS17:AU17"/>
    <mergeCell ref="AM19:AO19"/>
    <mergeCell ref="AP19:AR19"/>
    <mergeCell ref="AS19:AU19"/>
    <mergeCell ref="A19:B19"/>
    <mergeCell ref="C19:G19"/>
    <mergeCell ref="H19:K19"/>
    <mergeCell ref="L19:P19"/>
    <mergeCell ref="Q19:U19"/>
    <mergeCell ref="V19:X19"/>
    <mergeCell ref="Y19:AA19"/>
    <mergeCell ref="AH19:AL19"/>
    <mergeCell ref="A21:B21"/>
    <mergeCell ref="C21:G21"/>
    <mergeCell ref="H21:K21"/>
    <mergeCell ref="L21:P21"/>
    <mergeCell ref="Q21:U21"/>
    <mergeCell ref="V21:X21"/>
    <mergeCell ref="Y21:AA21"/>
    <mergeCell ref="AH21:AL21"/>
    <mergeCell ref="V20:X20"/>
    <mergeCell ref="Y20:AA20"/>
    <mergeCell ref="AH20:AL20"/>
    <mergeCell ref="AC21:AG21"/>
    <mergeCell ref="A20:B20"/>
    <mergeCell ref="C20:G20"/>
    <mergeCell ref="H20:K20"/>
    <mergeCell ref="L20:P20"/>
    <mergeCell ref="A22:B22"/>
    <mergeCell ref="C22:G22"/>
    <mergeCell ref="H22:K22"/>
    <mergeCell ref="L22:P22"/>
    <mergeCell ref="Q22:U22"/>
    <mergeCell ref="AC22:AG22"/>
    <mergeCell ref="AM22:AO22"/>
    <mergeCell ref="AP22:AR22"/>
    <mergeCell ref="AS22:AU22"/>
    <mergeCell ref="V22:X22"/>
    <mergeCell ref="Y22:AA22"/>
    <mergeCell ref="AH22:AL22"/>
    <mergeCell ref="Q24:U24"/>
    <mergeCell ref="AC24:AG24"/>
    <mergeCell ref="AM24:AO24"/>
    <mergeCell ref="AP24:AR24"/>
    <mergeCell ref="AS24:AU24"/>
    <mergeCell ref="AC23:AG23"/>
    <mergeCell ref="AM21:AO21"/>
    <mergeCell ref="AP21:AR21"/>
    <mergeCell ref="AS21:AU21"/>
    <mergeCell ref="AM23:AO23"/>
    <mergeCell ref="AP23:AR23"/>
    <mergeCell ref="AS23:AU23"/>
    <mergeCell ref="A23:B23"/>
    <mergeCell ref="C23:G23"/>
    <mergeCell ref="H23:K23"/>
    <mergeCell ref="L23:P23"/>
    <mergeCell ref="Q23:U23"/>
    <mergeCell ref="V23:X23"/>
    <mergeCell ref="Y23:AA23"/>
    <mergeCell ref="AH23:AL23"/>
    <mergeCell ref="A25:B25"/>
    <mergeCell ref="C25:G25"/>
    <mergeCell ref="H25:K25"/>
    <mergeCell ref="L25:P25"/>
    <mergeCell ref="Q25:U25"/>
    <mergeCell ref="V25:X25"/>
    <mergeCell ref="Y25:AA25"/>
    <mergeCell ref="AH25:AL25"/>
    <mergeCell ref="V24:X24"/>
    <mergeCell ref="Y24:AA24"/>
    <mergeCell ref="AH24:AL24"/>
    <mergeCell ref="AC25:AG25"/>
    <mergeCell ref="A24:B24"/>
    <mergeCell ref="C24:G24"/>
    <mergeCell ref="H24:K24"/>
    <mergeCell ref="L24:P24"/>
    <mergeCell ref="A26:B26"/>
    <mergeCell ref="C26:G26"/>
    <mergeCell ref="H26:K26"/>
    <mergeCell ref="L26:P26"/>
    <mergeCell ref="Q26:U26"/>
    <mergeCell ref="AC26:AG26"/>
    <mergeCell ref="AM26:AO26"/>
    <mergeCell ref="AP26:AR26"/>
    <mergeCell ref="AS26:AU26"/>
    <mergeCell ref="V26:X26"/>
    <mergeCell ref="Y26:AA26"/>
    <mergeCell ref="AH26:AL26"/>
    <mergeCell ref="AM25:AO25"/>
    <mergeCell ref="AP25:AR25"/>
    <mergeCell ref="AS25:AU25"/>
    <mergeCell ref="AV25:AX25"/>
    <mergeCell ref="AY25:BA25"/>
    <mergeCell ref="AV23:AX23"/>
    <mergeCell ref="AV24:AX24"/>
    <mergeCell ref="AV26:AX26"/>
    <mergeCell ref="AY24:BA24"/>
    <mergeCell ref="AY26:BA26"/>
    <mergeCell ref="BB5:BF5"/>
    <mergeCell ref="A2:BF4"/>
    <mergeCell ref="BB6:BF6"/>
    <mergeCell ref="BB7:BF7"/>
    <mergeCell ref="BB8:BF8"/>
    <mergeCell ref="BB9:BF9"/>
    <mergeCell ref="BB10:BF10"/>
    <mergeCell ref="BB11:BF11"/>
    <mergeCell ref="BB12:BF12"/>
    <mergeCell ref="A11:B11"/>
    <mergeCell ref="C11:G11"/>
    <mergeCell ref="H11:K11"/>
    <mergeCell ref="L11:P11"/>
    <mergeCell ref="Q11:U11"/>
    <mergeCell ref="V11:X11"/>
    <mergeCell ref="Y11:AA11"/>
    <mergeCell ref="AH11:AL11"/>
    <mergeCell ref="AM12:AO12"/>
    <mergeCell ref="AP12:AR12"/>
    <mergeCell ref="AS12:AU12"/>
    <mergeCell ref="AC11:AG11"/>
    <mergeCell ref="AM9:AO9"/>
    <mergeCell ref="AP9:AR9"/>
    <mergeCell ref="AS9:AU9"/>
    <mergeCell ref="BB22:BF22"/>
    <mergeCell ref="BB23:BF23"/>
    <mergeCell ref="BB24:BF24"/>
    <mergeCell ref="BB25:BF25"/>
    <mergeCell ref="BB26:BF26"/>
    <mergeCell ref="BB13:BF13"/>
    <mergeCell ref="BB14:BF14"/>
    <mergeCell ref="BB15:BF15"/>
    <mergeCell ref="BB16:BF16"/>
    <mergeCell ref="BB17:BF17"/>
    <mergeCell ref="BB18:BF18"/>
    <mergeCell ref="BB19:BF19"/>
    <mergeCell ref="BB20:BF20"/>
    <mergeCell ref="BB21:BF21"/>
  </mergeCells>
  <phoneticPr fontId="5"/>
  <conditionalFormatting sqref="AP6:AP26">
    <cfRule type="expression" dxfId="59" priority="244">
      <formula>$BG$49="その他"</formula>
    </cfRule>
  </conditionalFormatting>
  <conditionalFormatting sqref="V6:V26">
    <cfRule type="expression" dxfId="58" priority="243" stopIfTrue="1">
      <formula>$BG$49="その他"</formula>
    </cfRule>
  </conditionalFormatting>
  <conditionalFormatting sqref="Y6:Y26">
    <cfRule type="expression" dxfId="57" priority="242">
      <formula>$BG$50="その他"</formula>
    </cfRule>
  </conditionalFormatting>
  <conditionalFormatting sqref="AM6:AM26">
    <cfRule type="expression" dxfId="56" priority="165" stopIfTrue="1">
      <formula>$BG$49="その他"</formula>
    </cfRule>
  </conditionalFormatting>
  <conditionalFormatting sqref="AH6:AH26">
    <cfRule type="expression" dxfId="55" priority="125" stopIfTrue="1">
      <formula>$BG$49="その他"</formula>
    </cfRule>
  </conditionalFormatting>
  <conditionalFormatting sqref="AB6 Y6:Y26">
    <cfRule type="expression" dxfId="54" priority="85" stopIfTrue="1">
      <formula>$BG$49="その他"</formula>
    </cfRule>
  </conditionalFormatting>
  <conditionalFormatting sqref="AB7">
    <cfRule type="expression" dxfId="53" priority="84">
      <formula>$BG$50="その他"</formula>
    </cfRule>
  </conditionalFormatting>
  <conditionalFormatting sqref="AB8">
    <cfRule type="expression" dxfId="52" priority="83">
      <formula>$BG$51="その他"</formula>
    </cfRule>
  </conditionalFormatting>
  <conditionalFormatting sqref="AB9">
    <cfRule type="expression" dxfId="51" priority="82">
      <formula>$BG$52="その他"</formula>
    </cfRule>
  </conditionalFormatting>
  <conditionalFormatting sqref="AB10">
    <cfRule type="expression" dxfId="50" priority="81">
      <formula>$BG$53="その他"</formula>
    </cfRule>
  </conditionalFormatting>
  <conditionalFormatting sqref="AB11">
    <cfRule type="expression" dxfId="49" priority="80">
      <formula>$BG$54="その他"</formula>
    </cfRule>
  </conditionalFormatting>
  <conditionalFormatting sqref="AB12">
    <cfRule type="expression" dxfId="48" priority="79">
      <formula>$BG$55="その他"</formula>
    </cfRule>
  </conditionalFormatting>
  <conditionalFormatting sqref="AB13">
    <cfRule type="expression" dxfId="47" priority="78">
      <formula>$BG$56="その他"</formula>
    </cfRule>
  </conditionalFormatting>
  <conditionalFormatting sqref="AB14">
    <cfRule type="expression" dxfId="46" priority="77">
      <formula>$BG$57="その他"</formula>
    </cfRule>
  </conditionalFormatting>
  <conditionalFormatting sqref="AB15">
    <cfRule type="expression" dxfId="45" priority="76">
      <formula>$BG$58="その他"</formula>
    </cfRule>
  </conditionalFormatting>
  <conditionalFormatting sqref="AB16">
    <cfRule type="expression" dxfId="44" priority="75">
      <formula>$BG$59="その他"</formula>
    </cfRule>
  </conditionalFormatting>
  <conditionalFormatting sqref="AB17">
    <cfRule type="expression" dxfId="43" priority="74">
      <formula>$BG$60="その他"</formula>
    </cfRule>
  </conditionalFormatting>
  <conditionalFormatting sqref="AB18">
    <cfRule type="expression" dxfId="42" priority="73">
      <formula>$BG$61="その他"</formula>
    </cfRule>
  </conditionalFormatting>
  <conditionalFormatting sqref="AB19">
    <cfRule type="expression" dxfId="41" priority="72">
      <formula>$BG$62="その他"</formula>
    </cfRule>
  </conditionalFormatting>
  <conditionalFormatting sqref="AB20">
    <cfRule type="expression" dxfId="40" priority="71">
      <formula>$BG$63="その他"</formula>
    </cfRule>
  </conditionalFormatting>
  <conditionalFormatting sqref="AB21">
    <cfRule type="expression" dxfId="39" priority="70">
      <formula>$BG$64="その他"</formula>
    </cfRule>
  </conditionalFormatting>
  <conditionalFormatting sqref="AB22">
    <cfRule type="expression" dxfId="38" priority="69">
      <formula>$BG$65="その他"</formula>
    </cfRule>
  </conditionalFormatting>
  <conditionalFormatting sqref="AB23">
    <cfRule type="expression" dxfId="37" priority="68">
      <formula>$BG$66="その他"</formula>
    </cfRule>
  </conditionalFormatting>
  <conditionalFormatting sqref="AB24">
    <cfRule type="expression" dxfId="36" priority="67">
      <formula>$BG$67="その他"</formula>
    </cfRule>
  </conditionalFormatting>
  <conditionalFormatting sqref="AB25">
    <cfRule type="expression" dxfId="35" priority="66">
      <formula>$BG$68="その他"</formula>
    </cfRule>
  </conditionalFormatting>
  <conditionalFormatting sqref="AB26">
    <cfRule type="expression" dxfId="34" priority="65">
      <formula>$BG$69="その他"</formula>
    </cfRule>
  </conditionalFormatting>
  <conditionalFormatting sqref="AB6:AB26 Y6:Y26 AH6:AH26 AM6:AM26">
    <cfRule type="containsBlanks" dxfId="33" priority="44">
      <formula>LEN(TRIM(Y6))=0</formula>
    </cfRule>
  </conditionalFormatting>
  <conditionalFormatting sqref="AC6:AC26">
    <cfRule type="expression" dxfId="32" priority="43" stopIfTrue="1">
      <formula>$BG$49="その他"</formula>
    </cfRule>
  </conditionalFormatting>
  <conditionalFormatting sqref="AC6:AC26">
    <cfRule type="containsBlanks" dxfId="31" priority="3">
      <formula>LEN(TRIM(AC6))=0</formula>
    </cfRule>
  </conditionalFormatting>
  <conditionalFormatting sqref="H6:H26">
    <cfRule type="expression" dxfId="30" priority="2">
      <formula>$BG$49="その他"</formula>
    </cfRule>
  </conditionalFormatting>
  <conditionalFormatting sqref="L6:L26">
    <cfRule type="expression" dxfId="29" priority="1">
      <formula>$BG$49="その他"</formula>
    </cfRule>
  </conditionalFormatting>
  <dataValidations count="7">
    <dataValidation type="list" allowBlank="1" showInputMessage="1" showErrorMessage="1" sqref="AM6:AM26">
      <formula1>$BH$15:$BH$20</formula1>
    </dataValidation>
    <dataValidation type="list" allowBlank="1" showInputMessage="1" showErrorMessage="1" sqref="BB6:BB26">
      <formula1>$BH$6:$BH$7</formula1>
    </dataValidation>
    <dataValidation type="list" allowBlank="1" showInputMessage="1" showErrorMessage="1" sqref="AB6:AB26">
      <formula1>$BI$6:$BI$7</formula1>
    </dataValidation>
    <dataValidation type="custom" allowBlank="1" showInputMessage="1" showErrorMessage="1" sqref="AC6:AC26">
      <formula1>AW6&lt;&gt;"その他"</formula1>
    </dataValidation>
    <dataValidation type="custom" allowBlank="1" showInputMessage="1" showErrorMessage="1" sqref="Y6:Y26">
      <formula1>AZ6&lt;&gt;"その他"</formula1>
    </dataValidation>
    <dataValidation type="custom" allowBlank="1" showInputMessage="1" showErrorMessage="1" sqref="V6:V26">
      <formula1>BG6&lt;&gt;"その他"</formula1>
    </dataValidation>
    <dataValidation type="custom" allowBlank="1" showInputMessage="1" showErrorMessage="1" sqref="AH6:AH26">
      <formula1>BG6&lt;&gt;"その他"</formula1>
    </dataValidation>
  </dataValidations>
  <pageMargins left="0.70866141732283472" right="0.70866141732283472" top="0.74803149606299213" bottom="0.74803149606299213" header="0.31496062992125984" footer="0.31496062992125984"/>
  <pageSetup paperSize="9" scale="61" fitToHeight="0" orientation="landscape" r:id="rId1"/>
  <headerFooter>
    <oddHeader>&amp;R令和５年度　高齢者施設エネルギー価格高騰対策事業補助金（下半期）</oddHeader>
    <oddFooter>&amp;L令和５年度　高齢者施設エネルギー価格高騰対策事業補助金（下半期）</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94"/>
  <sheetViews>
    <sheetView view="pageBreakPreview" zoomScaleNormal="100" zoomScaleSheetLayoutView="100" workbookViewId="0">
      <selection activeCell="C9" sqref="C9:E9"/>
    </sheetView>
  </sheetViews>
  <sheetFormatPr defaultColWidth="0" defaultRowHeight="20.100000000000001" customHeight="1" zeroHeight="1"/>
  <cols>
    <col min="1" max="1" width="16.125" style="253" customWidth="1"/>
    <col min="2" max="2" width="9.25" style="253" customWidth="1"/>
    <col min="3" max="12" width="9.875" style="253" bestFit="1" customWidth="1"/>
    <col min="13" max="13" width="9.125" style="253" customWidth="1"/>
    <col min="14" max="14" width="9" style="253" customWidth="1"/>
    <col min="15" max="15" width="14.625" style="234" hidden="1" customWidth="1"/>
    <col min="16" max="16384" width="9" style="234" hidden="1"/>
  </cols>
  <sheetData>
    <row r="1" spans="1:16" ht="20.100000000000001" customHeight="1">
      <c r="A1" s="232" t="s">
        <v>256</v>
      </c>
      <c r="B1" s="233"/>
      <c r="C1" s="233"/>
      <c r="D1" s="233"/>
      <c r="E1" s="233"/>
      <c r="F1" s="233"/>
      <c r="G1" s="233"/>
      <c r="H1" s="233"/>
      <c r="I1" s="233"/>
      <c r="J1" s="233"/>
      <c r="K1" s="233"/>
      <c r="L1" s="233"/>
      <c r="M1" s="233"/>
      <c r="N1" s="233"/>
    </row>
    <row r="2" spans="1:16" ht="20.100000000000001" customHeight="1">
      <c r="A2" s="232"/>
      <c r="B2" s="233"/>
      <c r="C2" s="233"/>
      <c r="D2" s="233"/>
      <c r="E2" s="233"/>
      <c r="F2" s="233"/>
      <c r="G2" s="233"/>
      <c r="H2" s="233"/>
      <c r="I2" s="233"/>
      <c r="J2" s="233"/>
      <c r="K2" s="233"/>
      <c r="L2" s="233"/>
      <c r="M2" s="233"/>
      <c r="N2" s="233"/>
    </row>
    <row r="3" spans="1:16" ht="20.100000000000001" customHeight="1" thickBot="1">
      <c r="A3" s="235"/>
      <c r="B3" s="235"/>
      <c r="C3" s="235"/>
      <c r="D3" s="235"/>
      <c r="E3" s="235"/>
      <c r="F3" s="235"/>
      <c r="G3" s="235"/>
      <c r="H3" s="235"/>
      <c r="I3" s="235"/>
      <c r="J3" s="235"/>
      <c r="K3" s="235"/>
      <c r="L3" s="235"/>
      <c r="M3" s="235"/>
      <c r="N3" s="235"/>
    </row>
    <row r="4" spans="1:16" ht="20.100000000000001" customHeight="1" thickBot="1">
      <c r="A4" s="864" t="s">
        <v>184</v>
      </c>
      <c r="B4" s="865"/>
      <c r="C4" s="865"/>
      <c r="D4" s="865"/>
      <c r="E4" s="872"/>
      <c r="F4" s="873"/>
      <c r="G4" s="873"/>
      <c r="H4" s="873"/>
      <c r="I4" s="873"/>
      <c r="J4" s="874"/>
      <c r="K4" s="235" t="s">
        <v>229</v>
      </c>
      <c r="L4" s="235"/>
      <c r="M4" s="235"/>
      <c r="N4" s="235"/>
    </row>
    <row r="5" spans="1:16" ht="20.100000000000001" customHeight="1">
      <c r="A5" s="235"/>
      <c r="B5" s="235"/>
      <c r="C5" s="235"/>
      <c r="D5" s="235"/>
      <c r="E5" s="235"/>
      <c r="F5" s="235"/>
      <c r="G5" s="235"/>
      <c r="H5" s="235"/>
      <c r="I5" s="235"/>
      <c r="J5" s="235"/>
      <c r="K5" s="235"/>
      <c r="L5" s="235"/>
      <c r="M5" s="235"/>
      <c r="N5" s="235"/>
    </row>
    <row r="6" spans="1:16" ht="20.100000000000001" customHeight="1">
      <c r="A6" s="235" t="s">
        <v>182</v>
      </c>
      <c r="B6" s="235"/>
      <c r="C6" s="235"/>
      <c r="D6" s="235"/>
      <c r="E6" s="235"/>
      <c r="F6" s="235"/>
      <c r="G6" s="235"/>
      <c r="H6" s="235"/>
      <c r="I6" s="235"/>
      <c r="J6" s="235"/>
      <c r="K6" s="235"/>
      <c r="L6" s="235"/>
      <c r="M6" s="235"/>
      <c r="N6" s="235"/>
    </row>
    <row r="7" spans="1:16" ht="20.100000000000001" customHeight="1" thickBot="1">
      <c r="A7" s="235" t="s">
        <v>308</v>
      </c>
      <c r="B7" s="235"/>
      <c r="C7" s="235"/>
      <c r="D7" s="235"/>
      <c r="E7" s="235"/>
      <c r="F7" s="235"/>
      <c r="G7" s="235"/>
      <c r="H7" s="235"/>
      <c r="I7" s="235"/>
      <c r="J7" s="235"/>
      <c r="K7" s="235"/>
      <c r="L7" s="235"/>
      <c r="M7" s="235"/>
      <c r="N7" s="235"/>
      <c r="P7" s="234" t="s">
        <v>183</v>
      </c>
    </row>
    <row r="8" spans="1:16" ht="20.100000000000001" customHeight="1" thickBot="1">
      <c r="A8" s="236" t="s">
        <v>186</v>
      </c>
      <c r="B8" s="862"/>
      <c r="C8" s="862"/>
      <c r="D8" s="862"/>
      <c r="E8" s="237" t="s">
        <v>187</v>
      </c>
      <c r="F8" s="237"/>
      <c r="G8" s="862"/>
      <c r="H8" s="862"/>
      <c r="I8" s="862"/>
      <c r="J8" s="863"/>
      <c r="K8" s="235"/>
      <c r="L8" s="235"/>
      <c r="M8" s="235"/>
      <c r="N8" s="235"/>
      <c r="P8" s="234" t="s">
        <v>185</v>
      </c>
    </row>
    <row r="9" spans="1:16" ht="20.100000000000001" customHeight="1" thickBot="1">
      <c r="A9" s="864" t="s">
        <v>189</v>
      </c>
      <c r="B9" s="865"/>
      <c r="C9" s="866"/>
      <c r="D9" s="867"/>
      <c r="E9" s="868"/>
      <c r="F9" s="840" t="s">
        <v>190</v>
      </c>
      <c r="G9" s="841"/>
      <c r="H9" s="869"/>
      <c r="I9" s="870"/>
      <c r="J9" s="871"/>
      <c r="K9" s="235"/>
      <c r="L9" s="235"/>
      <c r="M9" s="235"/>
      <c r="N9" s="235"/>
      <c r="P9" s="234" t="s">
        <v>188</v>
      </c>
    </row>
    <row r="10" spans="1:16" ht="20.100000000000001" customHeight="1">
      <c r="A10" s="876" t="s">
        <v>292</v>
      </c>
      <c r="B10" s="238" t="s">
        <v>192</v>
      </c>
      <c r="C10" s="878"/>
      <c r="D10" s="879"/>
      <c r="E10" s="879"/>
      <c r="F10" s="879"/>
      <c r="G10" s="879"/>
      <c r="H10" s="879"/>
      <c r="I10" s="879"/>
      <c r="J10" s="880"/>
      <c r="K10" s="235"/>
      <c r="L10" s="235"/>
      <c r="M10" s="235"/>
      <c r="N10" s="235"/>
      <c r="P10" s="234" t="s">
        <v>191</v>
      </c>
    </row>
    <row r="11" spans="1:16" ht="20.100000000000001" customHeight="1" thickBot="1">
      <c r="A11" s="877"/>
      <c r="B11" s="254" t="s">
        <v>363</v>
      </c>
      <c r="C11" s="827"/>
      <c r="D11" s="828"/>
      <c r="E11" s="828"/>
      <c r="F11" s="828"/>
      <c r="G11" s="828"/>
      <c r="H11" s="828"/>
      <c r="I11" s="828"/>
      <c r="J11" s="829"/>
      <c r="K11" s="235"/>
      <c r="L11" s="235"/>
      <c r="M11" s="235"/>
      <c r="N11" s="235"/>
      <c r="P11" s="234" t="s">
        <v>193</v>
      </c>
    </row>
    <row r="12" spans="1:16" ht="20.100000000000001" customHeight="1" thickBot="1">
      <c r="A12" s="864" t="s">
        <v>194</v>
      </c>
      <c r="B12" s="865"/>
      <c r="C12" s="875"/>
      <c r="D12" s="873"/>
      <c r="E12" s="873"/>
      <c r="F12" s="873"/>
      <c r="G12" s="873"/>
      <c r="H12" s="873"/>
      <c r="I12" s="873"/>
      <c r="J12" s="874"/>
      <c r="K12" s="235"/>
      <c r="L12" s="235"/>
      <c r="M12" s="235"/>
      <c r="N12" s="235"/>
    </row>
    <row r="13" spans="1:16" ht="20.100000000000001" customHeight="1" thickBot="1">
      <c r="A13" s="864" t="s">
        <v>195</v>
      </c>
      <c r="B13" s="865"/>
      <c r="C13" s="875"/>
      <c r="D13" s="873"/>
      <c r="E13" s="873"/>
      <c r="F13" s="873"/>
      <c r="G13" s="873"/>
      <c r="H13" s="873"/>
      <c r="I13" s="873"/>
      <c r="J13" s="874"/>
      <c r="K13" s="235"/>
      <c r="L13" s="235"/>
      <c r="M13" s="235"/>
      <c r="N13" s="235"/>
    </row>
    <row r="14" spans="1:16" ht="20.100000000000001" customHeight="1" thickBot="1">
      <c r="A14" s="864" t="s">
        <v>196</v>
      </c>
      <c r="B14" s="865"/>
      <c r="C14" s="875"/>
      <c r="D14" s="873"/>
      <c r="E14" s="873"/>
      <c r="F14" s="873"/>
      <c r="G14" s="873"/>
      <c r="H14" s="873"/>
      <c r="I14" s="873"/>
      <c r="J14" s="874"/>
      <c r="K14" s="235"/>
      <c r="L14" s="235"/>
      <c r="M14" s="235"/>
      <c r="N14" s="235"/>
    </row>
    <row r="15" spans="1:16" ht="20.100000000000001" customHeight="1" thickBot="1">
      <c r="A15" s="864" t="s">
        <v>197</v>
      </c>
      <c r="B15" s="865"/>
      <c r="C15" s="875"/>
      <c r="D15" s="873"/>
      <c r="E15" s="873"/>
      <c r="F15" s="873"/>
      <c r="G15" s="873"/>
      <c r="H15" s="873"/>
      <c r="I15" s="873"/>
      <c r="J15" s="874"/>
      <c r="K15" s="235"/>
      <c r="L15" s="235"/>
      <c r="M15" s="235"/>
      <c r="N15" s="235"/>
    </row>
    <row r="16" spans="1:16" ht="20.100000000000001" customHeight="1" thickBot="1">
      <c r="A16" s="864" t="s">
        <v>198</v>
      </c>
      <c r="B16" s="865"/>
      <c r="C16" s="875"/>
      <c r="D16" s="873"/>
      <c r="E16" s="873"/>
      <c r="F16" s="873"/>
      <c r="G16" s="873"/>
      <c r="H16" s="873"/>
      <c r="I16" s="873"/>
      <c r="J16" s="874"/>
      <c r="K16" s="235"/>
      <c r="L16" s="235"/>
      <c r="M16" s="235"/>
      <c r="N16" s="235"/>
    </row>
    <row r="17" spans="1:14" ht="20.100000000000001" customHeight="1">
      <c r="A17" s="235"/>
      <c r="B17" s="235"/>
      <c r="C17" s="235"/>
      <c r="D17" s="235"/>
      <c r="E17" s="235"/>
      <c r="F17" s="235"/>
      <c r="G17" s="235"/>
      <c r="H17" s="235"/>
      <c r="I17" s="235"/>
      <c r="J17" s="235"/>
      <c r="K17" s="235"/>
      <c r="L17" s="235"/>
      <c r="M17" s="235"/>
      <c r="N17" s="235"/>
    </row>
    <row r="18" spans="1:14" ht="20.100000000000001" customHeight="1">
      <c r="A18" s="235"/>
      <c r="B18" s="235"/>
      <c r="C18" s="235"/>
      <c r="D18" s="235"/>
      <c r="E18" s="235"/>
      <c r="F18" s="235"/>
      <c r="G18" s="235"/>
      <c r="H18" s="235"/>
      <c r="I18" s="235"/>
      <c r="J18" s="235"/>
      <c r="K18" s="235"/>
      <c r="L18" s="235"/>
      <c r="M18" s="235"/>
      <c r="N18" s="235"/>
    </row>
    <row r="19" spans="1:14" ht="20.100000000000001" customHeight="1">
      <c r="A19" s="235"/>
      <c r="B19" s="235"/>
      <c r="C19" s="235"/>
      <c r="D19" s="235"/>
      <c r="E19" s="235"/>
      <c r="F19" s="235"/>
      <c r="G19" s="235"/>
      <c r="H19" s="235"/>
      <c r="I19" s="235"/>
      <c r="J19" s="235"/>
      <c r="K19" s="235"/>
      <c r="L19" s="235"/>
      <c r="M19" s="235"/>
      <c r="N19" s="235"/>
    </row>
    <row r="20" spans="1:14" ht="20.100000000000001" customHeight="1">
      <c r="A20" s="235"/>
      <c r="B20" s="235"/>
      <c r="C20" s="235"/>
      <c r="D20" s="235"/>
      <c r="E20" s="235"/>
      <c r="F20" s="235"/>
      <c r="G20" s="235"/>
      <c r="H20" s="235"/>
      <c r="I20" s="235"/>
      <c r="J20" s="235"/>
      <c r="K20" s="235"/>
      <c r="L20" s="235"/>
      <c r="M20" s="235"/>
      <c r="N20" s="235"/>
    </row>
    <row r="21" spans="1:14" ht="20.100000000000001" customHeight="1">
      <c r="A21" s="239"/>
      <c r="B21" s="240"/>
      <c r="C21" s="240"/>
      <c r="D21" s="240"/>
      <c r="E21" s="240"/>
      <c r="F21" s="240"/>
      <c r="G21" s="240"/>
      <c r="H21" s="240"/>
      <c r="I21" s="240"/>
      <c r="J21" s="240"/>
      <c r="K21" s="235"/>
      <c r="L21" s="235"/>
      <c r="M21" s="235"/>
      <c r="N21" s="235"/>
    </row>
    <row r="22" spans="1:14" ht="20.100000000000001" customHeight="1">
      <c r="A22" s="240"/>
      <c r="B22" s="240"/>
      <c r="C22" s="240"/>
      <c r="D22" s="240"/>
      <c r="E22" s="240"/>
      <c r="F22" s="240"/>
      <c r="G22" s="240"/>
      <c r="H22" s="240"/>
      <c r="I22" s="240"/>
      <c r="J22" s="240"/>
      <c r="K22" s="235"/>
      <c r="L22" s="235"/>
      <c r="M22" s="235"/>
      <c r="N22" s="235"/>
    </row>
    <row r="23" spans="1:14" ht="20.100000000000001" customHeight="1">
      <c r="A23" s="235" t="s">
        <v>291</v>
      </c>
      <c r="B23" s="235"/>
      <c r="C23" s="235"/>
      <c r="D23" s="235"/>
      <c r="E23" s="235"/>
      <c r="F23" s="235"/>
      <c r="G23" s="235"/>
      <c r="H23" s="235"/>
      <c r="I23" s="235"/>
      <c r="J23" s="235"/>
      <c r="K23" s="235"/>
      <c r="L23" s="235"/>
      <c r="M23" s="235"/>
      <c r="N23" s="235"/>
    </row>
    <row r="24" spans="1:14" ht="20.100000000000001" customHeight="1">
      <c r="A24" s="235" t="s">
        <v>309</v>
      </c>
      <c r="B24" s="235"/>
      <c r="C24" s="235"/>
      <c r="D24" s="235"/>
      <c r="E24" s="235"/>
      <c r="F24" s="235"/>
      <c r="G24" s="235"/>
      <c r="H24" s="235"/>
      <c r="I24" s="235"/>
      <c r="J24" s="235"/>
      <c r="K24" s="235"/>
      <c r="L24" s="235"/>
      <c r="M24" s="235"/>
      <c r="N24" s="235"/>
    </row>
    <row r="25" spans="1:14" ht="40.5" customHeight="1">
      <c r="A25" s="241" t="s">
        <v>199</v>
      </c>
      <c r="B25" s="235"/>
      <c r="C25" s="853" t="s">
        <v>78</v>
      </c>
      <c r="D25" s="854"/>
      <c r="E25" s="855"/>
      <c r="F25" s="853" t="s">
        <v>118</v>
      </c>
      <c r="G25" s="854"/>
      <c r="H25" s="854"/>
      <c r="I25" s="854"/>
      <c r="J25" s="855"/>
      <c r="K25" s="242"/>
      <c r="L25" s="240"/>
      <c r="M25" s="235"/>
      <c r="N25" s="235"/>
    </row>
    <row r="26" spans="1:14" ht="20.100000000000001" customHeight="1">
      <c r="A26" s="183"/>
      <c r="B26" s="235"/>
      <c r="C26" s="859" t="str">
        <f>IF(A26&lt;DATEVALUE("2023/12/1"),"2023/11/1",IF(A26=DATEVALUE("2023/12/1"),"2023/12/1",IF(AND(A26&gt;DATEVALUE("2023/12/1"),A26&lt;=DATEVALUE("2024/1/1")),"2024/1/1","")))</f>
        <v>2023/11/1</v>
      </c>
      <c r="D26" s="860"/>
      <c r="E26" s="861"/>
      <c r="F26" s="850"/>
      <c r="G26" s="851"/>
      <c r="H26" s="851"/>
      <c r="I26" s="852"/>
      <c r="J26" s="243" t="s">
        <v>39</v>
      </c>
      <c r="K26" s="242"/>
      <c r="L26" s="240"/>
      <c r="M26" s="235"/>
      <c r="N26" s="235"/>
    </row>
    <row r="27" spans="1:14" ht="20.100000000000001" customHeight="1">
      <c r="A27" s="235"/>
      <c r="B27" s="235"/>
      <c r="C27" s="847">
        <f>IF(C26="","",C26+1)</f>
        <v>45232</v>
      </c>
      <c r="D27" s="848"/>
      <c r="E27" s="849"/>
      <c r="F27" s="850"/>
      <c r="G27" s="851"/>
      <c r="H27" s="851"/>
      <c r="I27" s="852"/>
      <c r="J27" s="243" t="s">
        <v>39</v>
      </c>
      <c r="K27" s="242"/>
      <c r="L27" s="240"/>
      <c r="M27" s="244"/>
      <c r="N27" s="235"/>
    </row>
    <row r="28" spans="1:14" ht="20.100000000000001" customHeight="1">
      <c r="A28" s="235"/>
      <c r="B28" s="235"/>
      <c r="C28" s="847">
        <f t="shared" ref="C28:C55" si="0">IF(C27="","",C27+1)</f>
        <v>45233</v>
      </c>
      <c r="D28" s="848"/>
      <c r="E28" s="849"/>
      <c r="F28" s="850"/>
      <c r="G28" s="851"/>
      <c r="H28" s="851"/>
      <c r="I28" s="852"/>
      <c r="J28" s="243" t="s">
        <v>39</v>
      </c>
      <c r="K28" s="242"/>
      <c r="L28" s="240"/>
      <c r="M28" s="244"/>
      <c r="N28" s="235"/>
    </row>
    <row r="29" spans="1:14" ht="20.100000000000001" customHeight="1">
      <c r="A29" s="235"/>
      <c r="B29" s="235"/>
      <c r="C29" s="847">
        <f t="shared" si="0"/>
        <v>45234</v>
      </c>
      <c r="D29" s="848"/>
      <c r="E29" s="849"/>
      <c r="F29" s="850"/>
      <c r="G29" s="851"/>
      <c r="H29" s="851"/>
      <c r="I29" s="852"/>
      <c r="J29" s="243" t="s">
        <v>39</v>
      </c>
      <c r="K29" s="242"/>
      <c r="L29" s="240"/>
      <c r="M29" s="235"/>
      <c r="N29" s="235"/>
    </row>
    <row r="30" spans="1:14" ht="20.100000000000001" customHeight="1">
      <c r="A30" s="235"/>
      <c r="B30" s="235"/>
      <c r="C30" s="847">
        <f t="shared" si="0"/>
        <v>45235</v>
      </c>
      <c r="D30" s="848"/>
      <c r="E30" s="849"/>
      <c r="F30" s="850"/>
      <c r="G30" s="851"/>
      <c r="H30" s="851"/>
      <c r="I30" s="852"/>
      <c r="J30" s="243" t="s">
        <v>39</v>
      </c>
      <c r="K30" s="242"/>
      <c r="L30" s="240"/>
      <c r="M30" s="235"/>
      <c r="N30" s="235"/>
    </row>
    <row r="31" spans="1:14" ht="20.100000000000001" customHeight="1">
      <c r="A31" s="235"/>
      <c r="B31" s="235"/>
      <c r="C31" s="847">
        <f t="shared" si="0"/>
        <v>45236</v>
      </c>
      <c r="D31" s="848"/>
      <c r="E31" s="849"/>
      <c r="F31" s="850"/>
      <c r="G31" s="851"/>
      <c r="H31" s="851"/>
      <c r="I31" s="852"/>
      <c r="J31" s="243" t="s">
        <v>39</v>
      </c>
      <c r="K31" s="242"/>
      <c r="L31" s="240"/>
      <c r="M31" s="235"/>
      <c r="N31" s="235"/>
    </row>
    <row r="32" spans="1:14" ht="20.100000000000001" customHeight="1">
      <c r="A32" s="235"/>
      <c r="B32" s="235"/>
      <c r="C32" s="847">
        <f t="shared" si="0"/>
        <v>45237</v>
      </c>
      <c r="D32" s="848"/>
      <c r="E32" s="849"/>
      <c r="F32" s="850"/>
      <c r="G32" s="851"/>
      <c r="H32" s="851"/>
      <c r="I32" s="852"/>
      <c r="J32" s="243" t="s">
        <v>39</v>
      </c>
      <c r="K32" s="242"/>
      <c r="L32" s="240"/>
      <c r="M32" s="235"/>
      <c r="N32" s="235"/>
    </row>
    <row r="33" spans="1:14" ht="20.100000000000001" customHeight="1">
      <c r="A33" s="235"/>
      <c r="B33" s="235"/>
      <c r="C33" s="847">
        <f t="shared" si="0"/>
        <v>45238</v>
      </c>
      <c r="D33" s="848"/>
      <c r="E33" s="849"/>
      <c r="F33" s="850"/>
      <c r="G33" s="851"/>
      <c r="H33" s="851"/>
      <c r="I33" s="852"/>
      <c r="J33" s="243" t="s">
        <v>39</v>
      </c>
      <c r="K33" s="242"/>
      <c r="L33" s="240"/>
      <c r="M33" s="235"/>
      <c r="N33" s="235"/>
    </row>
    <row r="34" spans="1:14" ht="20.100000000000001" customHeight="1">
      <c r="A34" s="235"/>
      <c r="B34" s="235"/>
      <c r="C34" s="847">
        <f t="shared" si="0"/>
        <v>45239</v>
      </c>
      <c r="D34" s="848"/>
      <c r="E34" s="849"/>
      <c r="F34" s="850"/>
      <c r="G34" s="851"/>
      <c r="H34" s="851"/>
      <c r="I34" s="852"/>
      <c r="J34" s="243" t="s">
        <v>39</v>
      </c>
      <c r="K34" s="242"/>
      <c r="L34" s="240"/>
      <c r="M34" s="235"/>
      <c r="N34" s="235"/>
    </row>
    <row r="35" spans="1:14" ht="20.100000000000001" customHeight="1">
      <c r="A35" s="235"/>
      <c r="B35" s="235"/>
      <c r="C35" s="847">
        <f t="shared" si="0"/>
        <v>45240</v>
      </c>
      <c r="D35" s="848"/>
      <c r="E35" s="849"/>
      <c r="F35" s="850"/>
      <c r="G35" s="851"/>
      <c r="H35" s="851"/>
      <c r="I35" s="852"/>
      <c r="J35" s="243" t="s">
        <v>39</v>
      </c>
      <c r="K35" s="242"/>
      <c r="L35" s="240"/>
      <c r="M35" s="235"/>
      <c r="N35" s="235"/>
    </row>
    <row r="36" spans="1:14" ht="20.100000000000001" customHeight="1">
      <c r="A36" s="235"/>
      <c r="B36" s="235"/>
      <c r="C36" s="847">
        <f t="shared" si="0"/>
        <v>45241</v>
      </c>
      <c r="D36" s="848"/>
      <c r="E36" s="849"/>
      <c r="F36" s="850"/>
      <c r="G36" s="851"/>
      <c r="H36" s="851"/>
      <c r="I36" s="852"/>
      <c r="J36" s="243" t="s">
        <v>39</v>
      </c>
      <c r="K36" s="242"/>
      <c r="L36" s="240"/>
      <c r="M36" s="235"/>
      <c r="N36" s="235"/>
    </row>
    <row r="37" spans="1:14" ht="20.100000000000001" customHeight="1">
      <c r="A37" s="235"/>
      <c r="B37" s="235"/>
      <c r="C37" s="847">
        <f t="shared" si="0"/>
        <v>45242</v>
      </c>
      <c r="D37" s="848"/>
      <c r="E37" s="849"/>
      <c r="F37" s="850"/>
      <c r="G37" s="851"/>
      <c r="H37" s="851"/>
      <c r="I37" s="852"/>
      <c r="J37" s="243" t="s">
        <v>39</v>
      </c>
      <c r="K37" s="242"/>
      <c r="L37" s="240"/>
      <c r="M37" s="235"/>
      <c r="N37" s="235"/>
    </row>
    <row r="38" spans="1:14" ht="20.100000000000001" customHeight="1">
      <c r="A38" s="235"/>
      <c r="B38" s="235"/>
      <c r="C38" s="847">
        <f t="shared" si="0"/>
        <v>45243</v>
      </c>
      <c r="D38" s="848"/>
      <c r="E38" s="849"/>
      <c r="F38" s="850"/>
      <c r="G38" s="851"/>
      <c r="H38" s="851"/>
      <c r="I38" s="852"/>
      <c r="J38" s="243" t="s">
        <v>39</v>
      </c>
      <c r="K38" s="242"/>
      <c r="L38" s="240"/>
      <c r="M38" s="235"/>
      <c r="N38" s="235"/>
    </row>
    <row r="39" spans="1:14" ht="20.100000000000001" customHeight="1">
      <c r="A39" s="235"/>
      <c r="B39" s="235"/>
      <c r="C39" s="847">
        <f t="shared" si="0"/>
        <v>45244</v>
      </c>
      <c r="D39" s="848"/>
      <c r="E39" s="849"/>
      <c r="F39" s="850"/>
      <c r="G39" s="851"/>
      <c r="H39" s="851"/>
      <c r="I39" s="852"/>
      <c r="J39" s="243" t="s">
        <v>39</v>
      </c>
      <c r="K39" s="242"/>
      <c r="L39" s="240"/>
      <c r="M39" s="235"/>
      <c r="N39" s="235"/>
    </row>
    <row r="40" spans="1:14" ht="20.100000000000001" customHeight="1">
      <c r="A40" s="235"/>
      <c r="B40" s="235"/>
      <c r="C40" s="847">
        <f t="shared" si="0"/>
        <v>45245</v>
      </c>
      <c r="D40" s="848"/>
      <c r="E40" s="849"/>
      <c r="F40" s="850"/>
      <c r="G40" s="851"/>
      <c r="H40" s="851"/>
      <c r="I40" s="852"/>
      <c r="J40" s="243" t="s">
        <v>39</v>
      </c>
      <c r="K40" s="242"/>
      <c r="L40" s="240"/>
      <c r="M40" s="235"/>
      <c r="N40" s="235"/>
    </row>
    <row r="41" spans="1:14" ht="20.100000000000001" customHeight="1">
      <c r="A41" s="235"/>
      <c r="B41" s="235"/>
      <c r="C41" s="847">
        <f t="shared" si="0"/>
        <v>45246</v>
      </c>
      <c r="D41" s="848"/>
      <c r="E41" s="849"/>
      <c r="F41" s="850"/>
      <c r="G41" s="851"/>
      <c r="H41" s="851"/>
      <c r="I41" s="852"/>
      <c r="J41" s="243" t="s">
        <v>39</v>
      </c>
      <c r="K41" s="242"/>
      <c r="L41" s="240"/>
      <c r="M41" s="235"/>
      <c r="N41" s="235"/>
    </row>
    <row r="42" spans="1:14" ht="20.100000000000001" customHeight="1">
      <c r="A42" s="235"/>
      <c r="B42" s="235"/>
      <c r="C42" s="847">
        <f t="shared" si="0"/>
        <v>45247</v>
      </c>
      <c r="D42" s="848"/>
      <c r="E42" s="849"/>
      <c r="F42" s="850"/>
      <c r="G42" s="851"/>
      <c r="H42" s="851"/>
      <c r="I42" s="852"/>
      <c r="J42" s="243" t="s">
        <v>39</v>
      </c>
      <c r="K42" s="242"/>
      <c r="L42" s="240"/>
      <c r="M42" s="235"/>
      <c r="N42" s="235"/>
    </row>
    <row r="43" spans="1:14" ht="20.100000000000001" customHeight="1">
      <c r="A43" s="235"/>
      <c r="B43" s="235"/>
      <c r="C43" s="847">
        <f t="shared" si="0"/>
        <v>45248</v>
      </c>
      <c r="D43" s="848"/>
      <c r="E43" s="849"/>
      <c r="F43" s="850"/>
      <c r="G43" s="851"/>
      <c r="H43" s="851"/>
      <c r="I43" s="852"/>
      <c r="J43" s="243" t="s">
        <v>39</v>
      </c>
      <c r="K43" s="242"/>
      <c r="L43" s="240"/>
      <c r="M43" s="235"/>
      <c r="N43" s="235"/>
    </row>
    <row r="44" spans="1:14" ht="20.100000000000001" customHeight="1">
      <c r="A44" s="235"/>
      <c r="B44" s="235"/>
      <c r="C44" s="847">
        <f t="shared" si="0"/>
        <v>45249</v>
      </c>
      <c r="D44" s="848"/>
      <c r="E44" s="849"/>
      <c r="F44" s="850"/>
      <c r="G44" s="851"/>
      <c r="H44" s="851"/>
      <c r="I44" s="852"/>
      <c r="J44" s="243" t="s">
        <v>39</v>
      </c>
      <c r="K44" s="242"/>
      <c r="L44" s="240"/>
      <c r="M44" s="235"/>
      <c r="N44" s="235"/>
    </row>
    <row r="45" spans="1:14" ht="20.100000000000001" customHeight="1">
      <c r="A45" s="235"/>
      <c r="B45" s="235"/>
      <c r="C45" s="847">
        <f t="shared" si="0"/>
        <v>45250</v>
      </c>
      <c r="D45" s="848"/>
      <c r="E45" s="849"/>
      <c r="F45" s="850"/>
      <c r="G45" s="851"/>
      <c r="H45" s="851"/>
      <c r="I45" s="852"/>
      <c r="J45" s="243" t="s">
        <v>39</v>
      </c>
      <c r="K45" s="242"/>
      <c r="L45" s="240"/>
      <c r="M45" s="235"/>
      <c r="N45" s="235"/>
    </row>
    <row r="46" spans="1:14" ht="20.100000000000001" customHeight="1">
      <c r="A46" s="235"/>
      <c r="B46" s="235"/>
      <c r="C46" s="847">
        <f t="shared" si="0"/>
        <v>45251</v>
      </c>
      <c r="D46" s="848"/>
      <c r="E46" s="849"/>
      <c r="F46" s="850"/>
      <c r="G46" s="851"/>
      <c r="H46" s="851"/>
      <c r="I46" s="852"/>
      <c r="J46" s="243" t="s">
        <v>39</v>
      </c>
      <c r="K46" s="242"/>
      <c r="L46" s="240"/>
      <c r="M46" s="235"/>
      <c r="N46" s="235"/>
    </row>
    <row r="47" spans="1:14" ht="20.100000000000001" customHeight="1">
      <c r="A47" s="235"/>
      <c r="B47" s="235"/>
      <c r="C47" s="847">
        <f t="shared" si="0"/>
        <v>45252</v>
      </c>
      <c r="D47" s="848"/>
      <c r="E47" s="849"/>
      <c r="F47" s="850"/>
      <c r="G47" s="851"/>
      <c r="H47" s="851"/>
      <c r="I47" s="852"/>
      <c r="J47" s="243" t="s">
        <v>39</v>
      </c>
      <c r="K47" s="242"/>
      <c r="L47" s="240"/>
      <c r="M47" s="235"/>
      <c r="N47" s="235"/>
    </row>
    <row r="48" spans="1:14" ht="20.100000000000001" customHeight="1">
      <c r="A48" s="235"/>
      <c r="B48" s="235"/>
      <c r="C48" s="847">
        <f t="shared" si="0"/>
        <v>45253</v>
      </c>
      <c r="D48" s="848"/>
      <c r="E48" s="849"/>
      <c r="F48" s="850"/>
      <c r="G48" s="851"/>
      <c r="H48" s="851"/>
      <c r="I48" s="852"/>
      <c r="J48" s="243" t="s">
        <v>39</v>
      </c>
      <c r="K48" s="242"/>
      <c r="L48" s="240"/>
      <c r="M48" s="235"/>
      <c r="N48" s="235"/>
    </row>
    <row r="49" spans="1:14" ht="20.100000000000001" customHeight="1">
      <c r="A49" s="235"/>
      <c r="B49" s="235"/>
      <c r="C49" s="847">
        <f t="shared" si="0"/>
        <v>45254</v>
      </c>
      <c r="D49" s="848"/>
      <c r="E49" s="849"/>
      <c r="F49" s="850"/>
      <c r="G49" s="851"/>
      <c r="H49" s="851"/>
      <c r="I49" s="852"/>
      <c r="J49" s="243" t="s">
        <v>39</v>
      </c>
      <c r="K49" s="242"/>
      <c r="L49" s="240"/>
      <c r="M49" s="235"/>
      <c r="N49" s="235"/>
    </row>
    <row r="50" spans="1:14" ht="20.100000000000001" customHeight="1">
      <c r="A50" s="235"/>
      <c r="B50" s="235"/>
      <c r="C50" s="847">
        <f t="shared" si="0"/>
        <v>45255</v>
      </c>
      <c r="D50" s="848"/>
      <c r="E50" s="849"/>
      <c r="F50" s="850"/>
      <c r="G50" s="851"/>
      <c r="H50" s="851"/>
      <c r="I50" s="852"/>
      <c r="J50" s="243" t="s">
        <v>39</v>
      </c>
      <c r="K50" s="242"/>
      <c r="L50" s="240"/>
      <c r="M50" s="235"/>
      <c r="N50" s="235"/>
    </row>
    <row r="51" spans="1:14" ht="20.100000000000001" customHeight="1">
      <c r="A51" s="235"/>
      <c r="B51" s="235"/>
      <c r="C51" s="847">
        <f t="shared" si="0"/>
        <v>45256</v>
      </c>
      <c r="D51" s="848"/>
      <c r="E51" s="849"/>
      <c r="F51" s="850"/>
      <c r="G51" s="851"/>
      <c r="H51" s="851"/>
      <c r="I51" s="852"/>
      <c r="J51" s="243" t="s">
        <v>39</v>
      </c>
      <c r="K51" s="242"/>
      <c r="L51" s="240"/>
      <c r="M51" s="235"/>
      <c r="N51" s="235"/>
    </row>
    <row r="52" spans="1:14" ht="20.100000000000001" customHeight="1">
      <c r="A52" s="235"/>
      <c r="B52" s="235"/>
      <c r="C52" s="847">
        <f t="shared" si="0"/>
        <v>45257</v>
      </c>
      <c r="D52" s="848"/>
      <c r="E52" s="849"/>
      <c r="F52" s="850"/>
      <c r="G52" s="851"/>
      <c r="H52" s="851"/>
      <c r="I52" s="852"/>
      <c r="J52" s="243" t="s">
        <v>39</v>
      </c>
      <c r="K52" s="242"/>
      <c r="L52" s="240"/>
      <c r="M52" s="235"/>
      <c r="N52" s="235"/>
    </row>
    <row r="53" spans="1:14" ht="20.100000000000001" customHeight="1">
      <c r="A53" s="235"/>
      <c r="B53" s="235"/>
      <c r="C53" s="847">
        <f t="shared" si="0"/>
        <v>45258</v>
      </c>
      <c r="D53" s="848"/>
      <c r="E53" s="849"/>
      <c r="F53" s="850"/>
      <c r="G53" s="851"/>
      <c r="H53" s="851"/>
      <c r="I53" s="852"/>
      <c r="J53" s="243" t="s">
        <v>39</v>
      </c>
      <c r="K53" s="242"/>
      <c r="L53" s="240"/>
      <c r="M53" s="235"/>
      <c r="N53" s="235"/>
    </row>
    <row r="54" spans="1:14" ht="20.100000000000001" customHeight="1">
      <c r="A54" s="235"/>
      <c r="B54" s="235"/>
      <c r="C54" s="847">
        <f t="shared" si="0"/>
        <v>45259</v>
      </c>
      <c r="D54" s="848"/>
      <c r="E54" s="849"/>
      <c r="F54" s="850"/>
      <c r="G54" s="851"/>
      <c r="H54" s="851"/>
      <c r="I54" s="852"/>
      <c r="J54" s="243" t="s">
        <v>39</v>
      </c>
      <c r="K54" s="242"/>
      <c r="L54" s="240"/>
      <c r="M54" s="235"/>
      <c r="N54" s="235"/>
    </row>
    <row r="55" spans="1:14" ht="20.100000000000001" customHeight="1">
      <c r="A55" s="235"/>
      <c r="B55" s="235"/>
      <c r="C55" s="847">
        <f t="shared" si="0"/>
        <v>45260</v>
      </c>
      <c r="D55" s="848"/>
      <c r="E55" s="849"/>
      <c r="F55" s="850"/>
      <c r="G55" s="851"/>
      <c r="H55" s="851"/>
      <c r="I55" s="852"/>
      <c r="J55" s="243" t="s">
        <v>39</v>
      </c>
      <c r="K55" s="242"/>
      <c r="L55" s="240"/>
      <c r="M55" s="235"/>
      <c r="N55" s="235"/>
    </row>
    <row r="56" spans="1:14" ht="20.100000000000001" customHeight="1">
      <c r="A56" s="235"/>
      <c r="B56" s="235"/>
      <c r="C56" s="847" t="str">
        <f>IF(C55="","",IF(C55=DATEVALUE("2023/11/30"),"",C55+1))</f>
        <v/>
      </c>
      <c r="D56" s="848"/>
      <c r="E56" s="849"/>
      <c r="F56" s="850"/>
      <c r="G56" s="851"/>
      <c r="H56" s="851"/>
      <c r="I56" s="852"/>
      <c r="J56" s="243" t="s">
        <v>39</v>
      </c>
      <c r="K56" s="242"/>
      <c r="L56" s="240"/>
      <c r="M56" s="235"/>
      <c r="N56" s="235"/>
    </row>
    <row r="57" spans="1:14" ht="20.100000000000001" customHeight="1">
      <c r="A57" s="235"/>
      <c r="B57" s="235"/>
      <c r="C57" s="853" t="s">
        <v>79</v>
      </c>
      <c r="D57" s="854"/>
      <c r="E57" s="855"/>
      <c r="F57" s="856">
        <f>SUM(F26:F56)/(31-COUNTIF(C26:C56,""))</f>
        <v>0</v>
      </c>
      <c r="G57" s="857"/>
      <c r="H57" s="857"/>
      <c r="I57" s="858"/>
      <c r="J57" s="243" t="s">
        <v>39</v>
      </c>
      <c r="K57" s="242"/>
      <c r="L57" s="240"/>
      <c r="M57" s="235"/>
      <c r="N57" s="235"/>
    </row>
    <row r="58" spans="1:14" ht="20.100000000000001" customHeight="1" thickBot="1">
      <c r="A58" s="235"/>
      <c r="B58" s="235"/>
      <c r="C58" s="235"/>
      <c r="D58" s="235"/>
      <c r="E58" s="235"/>
      <c r="F58" s="235"/>
      <c r="G58" s="235"/>
      <c r="H58" s="235"/>
      <c r="I58" s="235"/>
      <c r="J58" s="235"/>
      <c r="K58" s="235"/>
      <c r="L58" s="235"/>
      <c r="M58" s="235"/>
      <c r="N58" s="235"/>
    </row>
    <row r="59" spans="1:14" ht="20.100000000000001" customHeight="1" thickBot="1">
      <c r="A59" s="235"/>
      <c r="B59" s="235"/>
      <c r="C59" s="235"/>
      <c r="D59" s="235"/>
      <c r="E59" s="235"/>
      <c r="F59" s="840" t="s">
        <v>200</v>
      </c>
      <c r="G59" s="841"/>
      <c r="H59" s="842">
        <f>ROUNDDOWN(F57,0)</f>
        <v>0</v>
      </c>
      <c r="I59" s="842"/>
      <c r="J59" s="843"/>
      <c r="K59" s="235"/>
      <c r="L59" s="235"/>
      <c r="M59" s="235"/>
      <c r="N59" s="235"/>
    </row>
    <row r="60" spans="1:14" ht="20.100000000000001" customHeight="1">
      <c r="A60" s="235"/>
      <c r="B60" s="235"/>
      <c r="C60" s="235"/>
      <c r="D60" s="235"/>
      <c r="E60" s="235"/>
      <c r="F60" s="235"/>
      <c r="G60" s="235"/>
      <c r="H60" s="235"/>
      <c r="I60" s="235"/>
      <c r="J60" s="235"/>
      <c r="K60" s="235"/>
      <c r="L60" s="235"/>
      <c r="M60" s="235"/>
      <c r="N60" s="235"/>
    </row>
    <row r="61" spans="1:14" ht="20.100000000000001" customHeight="1">
      <c r="A61" s="235"/>
      <c r="B61" s="235"/>
      <c r="C61" s="235"/>
      <c r="D61" s="235"/>
      <c r="E61" s="235"/>
      <c r="F61" s="235"/>
      <c r="G61" s="235"/>
      <c r="H61" s="235"/>
      <c r="I61" s="235"/>
      <c r="J61" s="235"/>
      <c r="K61" s="235"/>
      <c r="L61" s="235"/>
      <c r="M61" s="235"/>
      <c r="N61" s="235"/>
    </row>
    <row r="62" spans="1:14" ht="20.100000000000001" customHeight="1">
      <c r="A62" s="235"/>
      <c r="B62" s="235"/>
      <c r="C62" s="235"/>
      <c r="D62" s="235"/>
      <c r="E62" s="235"/>
      <c r="F62" s="235"/>
      <c r="G62" s="235"/>
      <c r="H62" s="235"/>
      <c r="I62" s="235"/>
      <c r="J62" s="235"/>
      <c r="K62" s="235"/>
      <c r="L62" s="235"/>
      <c r="M62" s="235"/>
      <c r="N62" s="235"/>
    </row>
    <row r="63" spans="1:14" ht="20.100000000000001" customHeight="1">
      <c r="A63" s="239" t="s">
        <v>310</v>
      </c>
      <c r="B63" s="235"/>
      <c r="C63" s="235"/>
      <c r="D63" s="235"/>
      <c r="E63" s="235"/>
      <c r="F63" s="235"/>
      <c r="G63" s="235"/>
      <c r="H63" s="235"/>
      <c r="I63" s="235"/>
      <c r="J63" s="235"/>
      <c r="K63" s="235"/>
      <c r="L63" s="235"/>
      <c r="M63" s="235"/>
      <c r="N63" s="235"/>
    </row>
    <row r="64" spans="1:14" ht="20.100000000000001" customHeight="1">
      <c r="A64" s="239"/>
      <c r="B64" s="235"/>
      <c r="C64" s="235"/>
      <c r="D64" s="235"/>
      <c r="E64" s="235"/>
      <c r="F64" s="235"/>
      <c r="G64" s="235"/>
      <c r="H64" s="235"/>
      <c r="I64" s="235"/>
      <c r="J64" s="235"/>
      <c r="K64" s="235"/>
      <c r="L64" s="235"/>
      <c r="M64" s="235"/>
      <c r="N64" s="235"/>
    </row>
    <row r="65" spans="1:16" ht="20.100000000000001" customHeight="1">
      <c r="A65" s="235" t="s">
        <v>201</v>
      </c>
      <c r="B65" s="235"/>
      <c r="C65" s="235"/>
      <c r="D65" s="235"/>
      <c r="E65" s="235"/>
      <c r="F65" s="235"/>
      <c r="G65" s="235"/>
      <c r="H65" s="235"/>
      <c r="I65" s="235"/>
      <c r="J65" s="235"/>
      <c r="K65" s="235"/>
      <c r="L65" s="235"/>
      <c r="M65" s="235"/>
      <c r="N65" s="235"/>
    </row>
    <row r="66" spans="1:16" ht="20.100000000000001" customHeight="1">
      <c r="A66" s="235" t="s">
        <v>202</v>
      </c>
      <c r="B66" s="235"/>
      <c r="C66" s="235"/>
      <c r="D66" s="235"/>
      <c r="E66" s="235"/>
      <c r="F66" s="235"/>
      <c r="G66" s="235"/>
      <c r="H66" s="235"/>
      <c r="I66" s="235"/>
      <c r="J66" s="235"/>
      <c r="K66" s="235"/>
      <c r="L66" s="235"/>
      <c r="M66" s="235"/>
      <c r="N66" s="235"/>
    </row>
    <row r="67" spans="1:16" ht="20.100000000000001" customHeight="1">
      <c r="A67" s="241" t="s">
        <v>203</v>
      </c>
      <c r="B67" s="844" t="str">
        <f>IF(A26&lt;=DATEVALUE("2023/12/1"),"2023年12月1日",IF(AND(A26&gt;DATEVALUE("2023/12/1"),A26&lt;=DATEVALUE("2024/1/1")),"2024年1月1日",""))</f>
        <v>2023年12月1日</v>
      </c>
      <c r="C67" s="844"/>
      <c r="D67" s="845" t="s">
        <v>353</v>
      </c>
      <c r="E67" s="845"/>
      <c r="F67" s="845"/>
      <c r="G67" s="845"/>
      <c r="H67" s="845"/>
      <c r="I67" s="845"/>
      <c r="J67" s="845"/>
      <c r="K67" s="845"/>
      <c r="L67" s="845"/>
      <c r="M67" s="845"/>
      <c r="N67" s="235"/>
    </row>
    <row r="68" spans="1:16" ht="20.100000000000001" customHeight="1">
      <c r="A68" s="245" t="s">
        <v>204</v>
      </c>
      <c r="B68" s="846"/>
      <c r="C68" s="846"/>
      <c r="D68" s="845"/>
      <c r="E68" s="845"/>
      <c r="F68" s="845"/>
      <c r="G68" s="845"/>
      <c r="H68" s="845"/>
      <c r="I68" s="845"/>
      <c r="J68" s="845"/>
      <c r="K68" s="845"/>
      <c r="L68" s="845"/>
      <c r="M68" s="845"/>
      <c r="N68" s="235"/>
      <c r="O68" s="246"/>
    </row>
    <row r="69" spans="1:16" ht="20.100000000000001" customHeight="1">
      <c r="A69" s="240"/>
      <c r="B69" s="240"/>
      <c r="C69" s="235"/>
      <c r="D69" s="235"/>
      <c r="E69" s="235"/>
      <c r="F69" s="235"/>
      <c r="G69" s="235"/>
      <c r="H69" s="235"/>
      <c r="I69" s="235"/>
      <c r="J69" s="235"/>
      <c r="K69" s="235"/>
      <c r="L69" s="235"/>
      <c r="M69" s="235"/>
      <c r="N69" s="235"/>
      <c r="O69" s="246"/>
    </row>
    <row r="70" spans="1:16" ht="20.100000000000001" customHeight="1">
      <c r="A70" s="247" t="s">
        <v>311</v>
      </c>
      <c r="B70" s="235"/>
      <c r="C70" s="235"/>
      <c r="D70" s="235"/>
      <c r="E70" s="235"/>
      <c r="F70" s="235"/>
      <c r="G70" s="235"/>
      <c r="H70" s="235"/>
      <c r="I70" s="235"/>
      <c r="J70" s="235"/>
      <c r="K70" s="235"/>
      <c r="L70" s="235"/>
      <c r="M70" s="235"/>
      <c r="N70" s="235"/>
    </row>
    <row r="71" spans="1:16" ht="20.100000000000001" customHeight="1">
      <c r="A71" s="247" t="s">
        <v>354</v>
      </c>
      <c r="B71" s="235"/>
      <c r="C71" s="235"/>
      <c r="D71" s="235"/>
      <c r="E71" s="235"/>
      <c r="F71" s="235"/>
      <c r="G71" s="235"/>
      <c r="H71" s="235"/>
      <c r="I71" s="235"/>
      <c r="J71" s="235"/>
      <c r="K71" s="235"/>
      <c r="L71" s="235"/>
      <c r="M71" s="235"/>
      <c r="N71" s="235"/>
    </row>
    <row r="72" spans="1:16" ht="20.100000000000001" customHeight="1">
      <c r="A72" s="248" t="s">
        <v>205</v>
      </c>
      <c r="B72" s="833" t="s">
        <v>349</v>
      </c>
      <c r="C72" s="834"/>
      <c r="D72" s="835"/>
      <c r="E72" s="833" t="s">
        <v>350</v>
      </c>
      <c r="F72" s="834"/>
      <c r="G72" s="835"/>
      <c r="H72" s="233"/>
      <c r="I72" s="233"/>
      <c r="J72" s="233"/>
      <c r="K72" s="233"/>
      <c r="L72" s="233"/>
      <c r="M72" s="233"/>
      <c r="N72" s="235"/>
    </row>
    <row r="73" spans="1:16" ht="20.100000000000001" customHeight="1">
      <c r="A73" s="248" t="s">
        <v>206</v>
      </c>
      <c r="B73" s="248" t="s">
        <v>343</v>
      </c>
      <c r="C73" s="248" t="s">
        <v>344</v>
      </c>
      <c r="D73" s="248" t="s">
        <v>345</v>
      </c>
      <c r="E73" s="248" t="s">
        <v>346</v>
      </c>
      <c r="F73" s="248" t="s">
        <v>347</v>
      </c>
      <c r="G73" s="248" t="s">
        <v>348</v>
      </c>
      <c r="H73" s="233"/>
      <c r="I73" s="233"/>
      <c r="J73" s="233"/>
      <c r="K73" s="233"/>
      <c r="L73" s="233"/>
      <c r="M73" s="233"/>
      <c r="N73" s="235"/>
    </row>
    <row r="74" spans="1:16" ht="20.100000000000001" customHeight="1">
      <c r="A74" s="241" t="s">
        <v>207</v>
      </c>
      <c r="B74" s="225"/>
      <c r="C74" s="225"/>
      <c r="D74" s="225"/>
      <c r="E74" s="225"/>
      <c r="F74" s="225"/>
      <c r="G74" s="225"/>
      <c r="H74" s="233"/>
      <c r="I74" s="233"/>
      <c r="J74" s="233"/>
      <c r="K74" s="233"/>
      <c r="L74" s="233"/>
      <c r="M74" s="233"/>
      <c r="N74" s="235"/>
      <c r="P74" s="234" t="s">
        <v>356</v>
      </c>
    </row>
    <row r="75" spans="1:16" ht="20.100000000000001" customHeight="1">
      <c r="A75" s="241" t="s">
        <v>208</v>
      </c>
      <c r="B75" s="249" t="str">
        <f>IF(B74="",IF($B$68="","",B76*$H$59/$B$68),"")</f>
        <v/>
      </c>
      <c r="C75" s="249" t="str">
        <f>IF(C74="",IF($B$68="","",C76*$H$59/$B$68),"")</f>
        <v/>
      </c>
      <c r="D75" s="249" t="str">
        <f>IF(D74="",IF($B$68=0,"",D76*$H$59/$B$68),"")</f>
        <v/>
      </c>
      <c r="E75" s="249" t="str">
        <f>IF(E74="",IF($B$68=0,"",E76*$H$59/$B$68),"")</f>
        <v/>
      </c>
      <c r="F75" s="249" t="str">
        <f>IF(F74="",IF($B$68=0,"",F76*$H$59/$B$68),"")</f>
        <v/>
      </c>
      <c r="G75" s="249" t="str">
        <f>IF(G74="",IF($B$68=0,"",G76*$H$59/$B$68),"")</f>
        <v/>
      </c>
      <c r="H75" s="233"/>
      <c r="I75" s="233"/>
      <c r="J75" s="233"/>
      <c r="K75" s="233"/>
      <c r="L75" s="233"/>
      <c r="M75" s="233"/>
      <c r="N75" s="235"/>
    </row>
    <row r="76" spans="1:16" ht="20.100000000000001" customHeight="1">
      <c r="A76" s="241" t="s">
        <v>209</v>
      </c>
      <c r="B76" s="184"/>
      <c r="C76" s="184"/>
      <c r="D76" s="184"/>
      <c r="E76" s="184"/>
      <c r="F76" s="184"/>
      <c r="G76" s="184"/>
      <c r="H76" s="233"/>
      <c r="I76" s="233"/>
      <c r="J76" s="233"/>
      <c r="K76" s="233"/>
      <c r="L76" s="233"/>
      <c r="M76" s="233"/>
      <c r="N76" s="235"/>
    </row>
    <row r="77" spans="1:16" ht="20.100000000000001" customHeight="1">
      <c r="A77" s="241" t="s">
        <v>210</v>
      </c>
      <c r="B77" s="249" t="str">
        <f t="shared" ref="B77:G77" si="1">IF($B$68="","",IF(B74="",B76-B75,""))</f>
        <v/>
      </c>
      <c r="C77" s="249" t="str">
        <f t="shared" si="1"/>
        <v/>
      </c>
      <c r="D77" s="249" t="str">
        <f t="shared" si="1"/>
        <v/>
      </c>
      <c r="E77" s="249" t="str">
        <f t="shared" si="1"/>
        <v/>
      </c>
      <c r="F77" s="249" t="str">
        <f t="shared" si="1"/>
        <v/>
      </c>
      <c r="G77" s="249" t="str">
        <f t="shared" si="1"/>
        <v/>
      </c>
      <c r="H77" s="233"/>
      <c r="I77" s="233"/>
      <c r="J77" s="233"/>
      <c r="K77" s="233"/>
      <c r="L77" s="233"/>
      <c r="M77" s="233"/>
      <c r="N77" s="235"/>
    </row>
    <row r="78" spans="1:16" ht="20.100000000000001" customHeight="1">
      <c r="A78" s="241" t="s">
        <v>211</v>
      </c>
      <c r="B78" s="250" t="str">
        <f t="shared" ref="B78:G78" si="2">IF($B$68="","",IF(B74="",(1666*B75)+(833*B77),""))</f>
        <v/>
      </c>
      <c r="C78" s="250" t="str">
        <f t="shared" si="2"/>
        <v/>
      </c>
      <c r="D78" s="250" t="str">
        <f t="shared" si="2"/>
        <v/>
      </c>
      <c r="E78" s="250" t="str">
        <f t="shared" si="2"/>
        <v/>
      </c>
      <c r="F78" s="250" t="str">
        <f t="shared" si="2"/>
        <v/>
      </c>
      <c r="G78" s="250" t="str">
        <f t="shared" si="2"/>
        <v/>
      </c>
      <c r="H78" s="233"/>
      <c r="I78" s="233"/>
      <c r="J78" s="233"/>
      <c r="K78" s="233"/>
      <c r="L78" s="233"/>
      <c r="M78" s="233"/>
      <c r="N78" s="235"/>
    </row>
    <row r="79" spans="1:16" ht="20.100000000000001" customHeight="1">
      <c r="A79" s="240"/>
      <c r="B79" s="240"/>
      <c r="C79" s="240"/>
      <c r="D79" s="240"/>
      <c r="E79" s="240"/>
      <c r="F79" s="240"/>
      <c r="G79" s="240"/>
      <c r="H79" s="240"/>
      <c r="I79" s="240"/>
      <c r="J79" s="240"/>
      <c r="K79" s="240"/>
      <c r="L79" s="240"/>
      <c r="M79" s="240"/>
      <c r="N79" s="235"/>
    </row>
    <row r="80" spans="1:16" ht="20.100000000000001" customHeight="1" thickBot="1">
      <c r="A80" s="235"/>
      <c r="B80" s="235"/>
      <c r="C80" s="235"/>
      <c r="D80" s="235"/>
      <c r="E80" s="235"/>
      <c r="F80" s="235"/>
      <c r="G80" s="235"/>
      <c r="H80" s="235"/>
      <c r="I80" s="235"/>
      <c r="J80" s="235" t="s">
        <v>316</v>
      </c>
      <c r="K80" s="830">
        <f>SUM(B78:M78)</f>
        <v>0</v>
      </c>
      <c r="L80" s="830"/>
      <c r="M80" s="830"/>
      <c r="N80" s="235" t="s">
        <v>212</v>
      </c>
    </row>
    <row r="81" spans="1:14" ht="20.100000000000001" customHeight="1" thickBot="1">
      <c r="A81" s="235"/>
      <c r="B81" s="235"/>
      <c r="C81" s="235"/>
      <c r="D81" s="235"/>
      <c r="E81" s="235"/>
      <c r="F81" s="235"/>
      <c r="G81" s="235"/>
      <c r="H81" s="235"/>
      <c r="I81" s="235"/>
      <c r="J81" s="251" t="s">
        <v>213</v>
      </c>
      <c r="K81" s="831">
        <f>ROUNDDOWN(K80,-2)</f>
        <v>0</v>
      </c>
      <c r="L81" s="831"/>
      <c r="M81" s="832"/>
      <c r="N81" s="235" t="s">
        <v>212</v>
      </c>
    </row>
    <row r="82" spans="1:14" ht="20.100000000000001" customHeight="1">
      <c r="A82" s="235"/>
      <c r="B82" s="235"/>
      <c r="C82" s="235"/>
      <c r="D82" s="235"/>
      <c r="E82" s="235"/>
      <c r="F82" s="235"/>
      <c r="G82" s="235"/>
      <c r="H82" s="235"/>
      <c r="I82" s="235"/>
      <c r="J82" s="235"/>
      <c r="K82" s="235"/>
      <c r="L82" s="235"/>
      <c r="M82" s="235"/>
      <c r="N82" s="235"/>
    </row>
    <row r="83" spans="1:14" ht="20.100000000000001" customHeight="1">
      <c r="A83" s="235"/>
      <c r="B83" s="235"/>
      <c r="C83" s="235"/>
      <c r="D83" s="235"/>
      <c r="E83" s="235"/>
      <c r="F83" s="235"/>
      <c r="G83" s="235"/>
      <c r="H83" s="235"/>
      <c r="I83" s="235"/>
      <c r="J83" s="235"/>
      <c r="K83" s="235"/>
      <c r="L83" s="235"/>
      <c r="M83" s="235"/>
      <c r="N83" s="235"/>
    </row>
    <row r="84" spans="1:14" ht="20.100000000000001" customHeight="1">
      <c r="A84" s="240" t="s">
        <v>214</v>
      </c>
      <c r="B84" s="235"/>
      <c r="C84" s="235"/>
      <c r="D84" s="235"/>
      <c r="E84" s="235"/>
      <c r="F84" s="235"/>
      <c r="G84" s="235"/>
      <c r="H84" s="235"/>
      <c r="I84" s="235"/>
      <c r="J84" s="235"/>
      <c r="K84" s="235"/>
      <c r="L84" s="235"/>
      <c r="M84" s="235"/>
      <c r="N84" s="235"/>
    </row>
    <row r="85" spans="1:14" ht="20.100000000000001" customHeight="1">
      <c r="A85" s="833" t="s">
        <v>215</v>
      </c>
      <c r="B85" s="834"/>
      <c r="C85" s="834"/>
      <c r="D85" s="835"/>
      <c r="E85" s="839" t="s">
        <v>216</v>
      </c>
      <c r="F85" s="839"/>
      <c r="G85" s="839"/>
      <c r="H85" s="839"/>
      <c r="I85" s="235"/>
      <c r="J85" s="235"/>
      <c r="K85" s="235"/>
      <c r="L85" s="235"/>
      <c r="M85" s="235"/>
      <c r="N85" s="235"/>
    </row>
    <row r="86" spans="1:14" ht="20.100000000000001" customHeight="1">
      <c r="A86" s="836" t="s">
        <v>357</v>
      </c>
      <c r="B86" s="837"/>
      <c r="C86" s="837"/>
      <c r="D86" s="838"/>
      <c r="E86" s="839" t="s">
        <v>351</v>
      </c>
      <c r="F86" s="839"/>
      <c r="G86" s="839"/>
      <c r="H86" s="839"/>
      <c r="I86" s="235"/>
      <c r="J86" s="235"/>
      <c r="K86" s="235"/>
      <c r="L86" s="235"/>
      <c r="M86" s="235"/>
      <c r="N86" s="235"/>
    </row>
    <row r="87" spans="1:14" ht="20.100000000000001" customHeight="1">
      <c r="A87" s="836" t="s">
        <v>358</v>
      </c>
      <c r="B87" s="837"/>
      <c r="C87" s="837"/>
      <c r="D87" s="838"/>
      <c r="E87" s="839" t="s">
        <v>352</v>
      </c>
      <c r="F87" s="839"/>
      <c r="G87" s="839"/>
      <c r="H87" s="839"/>
      <c r="I87" s="235"/>
      <c r="J87" s="235"/>
      <c r="K87" s="235"/>
      <c r="L87" s="235"/>
      <c r="M87" s="235"/>
      <c r="N87" s="235"/>
    </row>
    <row r="88" spans="1:14" ht="20.100000000000001" customHeight="1">
      <c r="A88" s="836" t="s">
        <v>359</v>
      </c>
      <c r="B88" s="837"/>
      <c r="C88" s="837"/>
      <c r="D88" s="838"/>
      <c r="E88" s="839" t="s">
        <v>355</v>
      </c>
      <c r="F88" s="839"/>
      <c r="G88" s="839"/>
      <c r="H88" s="839"/>
      <c r="I88" s="235"/>
      <c r="J88" s="235"/>
      <c r="K88" s="235"/>
      <c r="L88" s="235"/>
      <c r="M88" s="235"/>
      <c r="N88" s="235"/>
    </row>
    <row r="89" spans="1:14" ht="20.100000000000001" customHeight="1">
      <c r="A89" s="252"/>
      <c r="B89" s="252"/>
      <c r="C89" s="252"/>
      <c r="D89" s="235"/>
      <c r="E89" s="235"/>
      <c r="F89" s="235"/>
      <c r="G89" s="235"/>
      <c r="H89" s="235"/>
      <c r="I89" s="235"/>
      <c r="J89" s="235"/>
      <c r="K89" s="235"/>
      <c r="L89" s="235"/>
      <c r="M89" s="235"/>
      <c r="N89" s="235"/>
    </row>
    <row r="90" spans="1:14" ht="20.100000000000001" hidden="1" customHeight="1">
      <c r="A90" s="235"/>
      <c r="B90" s="235"/>
      <c r="C90" s="235"/>
      <c r="D90" s="235"/>
      <c r="E90" s="235"/>
      <c r="F90" s="235"/>
      <c r="G90" s="235"/>
      <c r="H90" s="235"/>
      <c r="I90" s="235"/>
      <c r="J90" s="235"/>
      <c r="K90" s="235"/>
      <c r="L90" s="235"/>
      <c r="M90" s="235"/>
      <c r="N90" s="235"/>
    </row>
    <row r="91" spans="1:14" ht="20.100000000000001" hidden="1" customHeight="1">
      <c r="A91" s="233"/>
      <c r="B91" s="233"/>
      <c r="C91" s="233"/>
      <c r="D91" s="233"/>
      <c r="E91" s="233"/>
      <c r="F91" s="233"/>
      <c r="G91" s="233"/>
      <c r="H91" s="233"/>
      <c r="I91" s="235"/>
      <c r="J91" s="235"/>
      <c r="K91" s="235"/>
      <c r="L91" s="235"/>
      <c r="M91" s="235"/>
      <c r="N91" s="235"/>
    </row>
    <row r="92" spans="1:14" ht="20.100000000000001" hidden="1" customHeight="1">
      <c r="A92" s="233"/>
      <c r="B92" s="233"/>
      <c r="C92" s="233"/>
      <c r="D92" s="233"/>
      <c r="E92" s="233"/>
      <c r="F92" s="233"/>
      <c r="G92" s="233"/>
      <c r="H92" s="233"/>
      <c r="I92" s="235"/>
      <c r="J92" s="235"/>
      <c r="K92" s="235"/>
      <c r="L92" s="235"/>
      <c r="M92" s="235"/>
      <c r="N92" s="235"/>
    </row>
    <row r="93" spans="1:14" ht="20.100000000000001" hidden="1" customHeight="1">
      <c r="A93" s="233"/>
      <c r="B93" s="233"/>
      <c r="C93" s="233"/>
      <c r="D93" s="233"/>
      <c r="E93" s="233"/>
      <c r="F93" s="233"/>
      <c r="G93" s="233"/>
      <c r="H93" s="233"/>
      <c r="I93" s="235"/>
      <c r="J93" s="235"/>
      <c r="K93" s="235"/>
      <c r="L93" s="235"/>
      <c r="M93" s="235"/>
      <c r="N93" s="235"/>
    </row>
    <row r="94" spans="1:14" ht="20.100000000000001" hidden="1" customHeight="1">
      <c r="A94" s="233"/>
      <c r="B94" s="233"/>
      <c r="C94" s="233"/>
      <c r="D94" s="233"/>
      <c r="E94" s="233"/>
      <c r="F94" s="233"/>
      <c r="G94" s="233"/>
      <c r="H94" s="233"/>
      <c r="I94" s="235"/>
      <c r="J94" s="235"/>
      <c r="K94" s="235"/>
      <c r="L94" s="235"/>
      <c r="M94" s="235"/>
      <c r="N94" s="235"/>
    </row>
  </sheetData>
  <sheetProtection selectLockedCells="1"/>
  <mergeCells count="104">
    <mergeCell ref="B72:D72"/>
    <mergeCell ref="E72:G72"/>
    <mergeCell ref="B8:D8"/>
    <mergeCell ref="G8:J8"/>
    <mergeCell ref="A9:B9"/>
    <mergeCell ref="C9:E9"/>
    <mergeCell ref="F9:G9"/>
    <mergeCell ref="H9:J9"/>
    <mergeCell ref="A4:D4"/>
    <mergeCell ref="E4:J4"/>
    <mergeCell ref="A14:B14"/>
    <mergeCell ref="C14:J14"/>
    <mergeCell ref="A15:B15"/>
    <mergeCell ref="C15:J15"/>
    <mergeCell ref="A16:B16"/>
    <mergeCell ref="C16:J16"/>
    <mergeCell ref="A10:A11"/>
    <mergeCell ref="C10:J10"/>
    <mergeCell ref="A12:B12"/>
    <mergeCell ref="C12:J12"/>
    <mergeCell ref="A13:B13"/>
    <mergeCell ref="C13:J13"/>
    <mergeCell ref="C28:E28"/>
    <mergeCell ref="F28:I28"/>
    <mergeCell ref="C29:E29"/>
    <mergeCell ref="F29:I29"/>
    <mergeCell ref="C30:E30"/>
    <mergeCell ref="F30:I30"/>
    <mergeCell ref="C25:E25"/>
    <mergeCell ref="F25:J25"/>
    <mergeCell ref="C26:E26"/>
    <mergeCell ref="F26:I26"/>
    <mergeCell ref="C27:E27"/>
    <mergeCell ref="F27:I27"/>
    <mergeCell ref="C34:E34"/>
    <mergeCell ref="F34:I34"/>
    <mergeCell ref="C35:E35"/>
    <mergeCell ref="F35:I35"/>
    <mergeCell ref="C36:E36"/>
    <mergeCell ref="F36:I36"/>
    <mergeCell ref="C31:E31"/>
    <mergeCell ref="F31:I31"/>
    <mergeCell ref="C32:E32"/>
    <mergeCell ref="F32:I32"/>
    <mergeCell ref="C33:E33"/>
    <mergeCell ref="F33:I33"/>
    <mergeCell ref="C40:E40"/>
    <mergeCell ref="F40:I40"/>
    <mergeCell ref="C41:E41"/>
    <mergeCell ref="F41:I41"/>
    <mergeCell ref="C42:E42"/>
    <mergeCell ref="F42:I42"/>
    <mergeCell ref="C37:E37"/>
    <mergeCell ref="F37:I37"/>
    <mergeCell ref="C38:E38"/>
    <mergeCell ref="F38:I38"/>
    <mergeCell ref="C39:E39"/>
    <mergeCell ref="F39:I39"/>
    <mergeCell ref="C46:E46"/>
    <mergeCell ref="F46:I46"/>
    <mergeCell ref="C47:E47"/>
    <mergeCell ref="F47:I47"/>
    <mergeCell ref="C48:E48"/>
    <mergeCell ref="F48:I48"/>
    <mergeCell ref="C43:E43"/>
    <mergeCell ref="F43:I43"/>
    <mergeCell ref="C44:E44"/>
    <mergeCell ref="F44:I44"/>
    <mergeCell ref="C45:E45"/>
    <mergeCell ref="F45:I45"/>
    <mergeCell ref="C53:E53"/>
    <mergeCell ref="F53:I53"/>
    <mergeCell ref="C54:E54"/>
    <mergeCell ref="F54:I54"/>
    <mergeCell ref="C49:E49"/>
    <mergeCell ref="F49:I49"/>
    <mergeCell ref="C50:E50"/>
    <mergeCell ref="F50:I50"/>
    <mergeCell ref="C51:E51"/>
    <mergeCell ref="F51:I51"/>
    <mergeCell ref="C11:J11"/>
    <mergeCell ref="K80:M80"/>
    <mergeCell ref="K81:M81"/>
    <mergeCell ref="A85:D85"/>
    <mergeCell ref="A86:D86"/>
    <mergeCell ref="A87:D87"/>
    <mergeCell ref="A88:D88"/>
    <mergeCell ref="E85:H85"/>
    <mergeCell ref="E86:H86"/>
    <mergeCell ref="E87:H87"/>
    <mergeCell ref="E88:H88"/>
    <mergeCell ref="F59:G59"/>
    <mergeCell ref="H59:J59"/>
    <mergeCell ref="B67:C67"/>
    <mergeCell ref="D67:M68"/>
    <mergeCell ref="B68:C68"/>
    <mergeCell ref="C55:E55"/>
    <mergeCell ref="F55:I55"/>
    <mergeCell ref="C56:E56"/>
    <mergeCell ref="F56:I56"/>
    <mergeCell ref="C57:E57"/>
    <mergeCell ref="F57:I57"/>
    <mergeCell ref="C52:E52"/>
    <mergeCell ref="F52:I52"/>
  </mergeCells>
  <phoneticPr fontId="5"/>
  <conditionalFormatting sqref="F26:F56">
    <cfRule type="containsBlanks" dxfId="28" priority="15">
      <formula>LEN(TRIM(F26))=0</formula>
    </cfRule>
  </conditionalFormatting>
  <conditionalFormatting sqref="A26 C12:C16">
    <cfRule type="containsBlanks" dxfId="27" priority="14">
      <formula>LEN(TRIM(A12))=0</formula>
    </cfRule>
  </conditionalFormatting>
  <conditionalFormatting sqref="B68">
    <cfRule type="containsBlanks" dxfId="26" priority="13">
      <formula>LEN(TRIM(B68))=0</formula>
    </cfRule>
  </conditionalFormatting>
  <conditionalFormatting sqref="C16">
    <cfRule type="containsBlanks" dxfId="25" priority="7">
      <formula>LEN(TRIM(C16))=0</formula>
    </cfRule>
  </conditionalFormatting>
  <conditionalFormatting sqref="B8 G8 C9:C10 C11">
    <cfRule type="containsBlanks" dxfId="24" priority="10">
      <formula>LEN(TRIM(B8))=0</formula>
    </cfRule>
  </conditionalFormatting>
  <conditionalFormatting sqref="C12:C13">
    <cfRule type="containsBlanks" dxfId="23" priority="9">
      <formula>LEN(TRIM(C12))=0</formula>
    </cfRule>
  </conditionalFormatting>
  <conditionalFormatting sqref="C15">
    <cfRule type="containsBlanks" dxfId="22" priority="8">
      <formula>LEN(TRIM(C15))=0</formula>
    </cfRule>
  </conditionalFormatting>
  <conditionalFormatting sqref="E4">
    <cfRule type="containsBlanks" dxfId="21" priority="6">
      <formula>LEN(TRIM(E4))=0</formula>
    </cfRule>
  </conditionalFormatting>
  <conditionalFormatting sqref="H9:J9">
    <cfRule type="containsBlanks" dxfId="20" priority="5">
      <formula>LEN(TRIM(H9))=0</formula>
    </cfRule>
  </conditionalFormatting>
  <conditionalFormatting sqref="B76:G76">
    <cfRule type="containsBlanks" dxfId="19" priority="4">
      <formula>LEN(TRIM(B76))=0</formula>
    </cfRule>
  </conditionalFormatting>
  <conditionalFormatting sqref="B74:G74 B76:G76">
    <cfRule type="containsBlanks" dxfId="18" priority="3">
      <formula>LEN(TRIM(B74))=0</formula>
    </cfRule>
  </conditionalFormatting>
  <conditionalFormatting sqref="F26:I55">
    <cfRule type="expression" dxfId="17" priority="2">
      <formula>$C$26=""</formula>
    </cfRule>
  </conditionalFormatting>
  <conditionalFormatting sqref="F56:I56">
    <cfRule type="expression" dxfId="16" priority="1">
      <formula>$C$56=""</formula>
    </cfRule>
  </conditionalFormatting>
  <dataValidations count="2">
    <dataValidation type="list" allowBlank="1" showInputMessage="1" showErrorMessage="1" sqref="H9:J9">
      <formula1>$P$7:$P$11</formula1>
    </dataValidation>
    <dataValidation type="list" allowBlank="1" showInputMessage="1" showErrorMessage="1" sqref="B74 C74:G74">
      <formula1>$P$74</formula1>
    </dataValidation>
  </dataValidations>
  <pageMargins left="0.70866141732283472" right="0.70866141732283472" top="0.74803149606299213" bottom="0.74803149606299213" header="0.31496062992125984" footer="0.31496062992125984"/>
  <pageSetup paperSize="9" scale="59" orientation="portrait" r:id="rId1"/>
  <headerFooter>
    <oddHeader>&amp;R令和５年度　高齢者施設エネルギー価格高騰対策事業補助金（下半期）</oddHeader>
    <oddFooter>&amp;L令和５年度　高齢者施設エネルギー価格高騰対策事業補助金（下半期）</oddFooter>
  </headerFooter>
  <rowBreaks count="1" manualBreakCount="1">
    <brk id="62" max="1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62"/>
  <sheetViews>
    <sheetView view="pageBreakPreview" zoomScaleNormal="100" zoomScaleSheetLayoutView="100" workbookViewId="0">
      <selection activeCell="E3" sqref="E3:J3"/>
    </sheetView>
  </sheetViews>
  <sheetFormatPr defaultColWidth="0" defaultRowHeight="20.100000000000001" customHeight="1" zeroHeight="1"/>
  <cols>
    <col min="1" max="1" width="16.125" style="253" customWidth="1"/>
    <col min="2" max="2" width="9.25" style="253" customWidth="1"/>
    <col min="3" max="12" width="9" style="253" customWidth="1"/>
    <col min="13" max="13" width="9.125" style="253" customWidth="1"/>
    <col min="14" max="14" width="9" style="253" customWidth="1"/>
    <col min="15" max="15" width="14.625" style="234" hidden="1" customWidth="1"/>
    <col min="16" max="16384" width="9" style="234" hidden="1"/>
  </cols>
  <sheetData>
    <row r="1" spans="1:16" ht="20.100000000000001" customHeight="1">
      <c r="A1" s="232" t="s">
        <v>255</v>
      </c>
      <c r="B1" s="233"/>
      <c r="C1" s="233"/>
      <c r="D1" s="233"/>
      <c r="E1" s="233"/>
      <c r="F1" s="233"/>
      <c r="G1" s="233"/>
      <c r="H1" s="233"/>
      <c r="I1" s="233"/>
      <c r="J1" s="233"/>
      <c r="K1" s="233"/>
      <c r="L1" s="233"/>
      <c r="M1" s="233"/>
      <c r="N1" s="233"/>
    </row>
    <row r="2" spans="1:16" ht="20.100000000000001" customHeight="1" thickBot="1">
      <c r="A2" s="232"/>
      <c r="B2" s="233"/>
      <c r="C2" s="233"/>
      <c r="D2" s="233"/>
      <c r="E2" s="233"/>
      <c r="F2" s="233"/>
      <c r="G2" s="233"/>
      <c r="H2" s="233"/>
      <c r="I2" s="233"/>
      <c r="J2" s="233"/>
      <c r="K2" s="233"/>
      <c r="L2" s="233"/>
      <c r="M2" s="233"/>
      <c r="N2" s="233"/>
    </row>
    <row r="3" spans="1:16" ht="20.100000000000001" customHeight="1" thickBot="1">
      <c r="A3" s="884" t="s">
        <v>184</v>
      </c>
      <c r="B3" s="885"/>
      <c r="C3" s="885"/>
      <c r="D3" s="885"/>
      <c r="E3" s="892"/>
      <c r="F3" s="887"/>
      <c r="G3" s="887"/>
      <c r="H3" s="887"/>
      <c r="I3" s="887"/>
      <c r="J3" s="888"/>
      <c r="K3" s="233" t="s">
        <v>228</v>
      </c>
      <c r="L3" s="233"/>
      <c r="M3" s="233"/>
      <c r="N3" s="233"/>
    </row>
    <row r="4" spans="1:16" ht="20.100000000000001" customHeight="1">
      <c r="A4" s="233"/>
      <c r="B4" s="233"/>
      <c r="C4" s="233"/>
      <c r="D4" s="233"/>
      <c r="E4" s="233"/>
      <c r="F4" s="233"/>
      <c r="G4" s="233"/>
      <c r="H4" s="233"/>
      <c r="I4" s="233"/>
      <c r="J4" s="233"/>
      <c r="K4" s="233"/>
      <c r="L4" s="233"/>
      <c r="M4" s="233"/>
      <c r="N4" s="233"/>
    </row>
    <row r="5" spans="1:16" ht="20.100000000000001" customHeight="1">
      <c r="A5" s="233" t="s">
        <v>182</v>
      </c>
      <c r="B5" s="233"/>
      <c r="C5" s="233"/>
      <c r="D5" s="233"/>
      <c r="E5" s="233"/>
      <c r="F5" s="233"/>
      <c r="G5" s="233"/>
      <c r="H5" s="233"/>
      <c r="I5" s="233"/>
      <c r="J5" s="233"/>
      <c r="K5" s="233"/>
      <c r="L5" s="233"/>
      <c r="M5" s="233"/>
      <c r="N5" s="233"/>
    </row>
    <row r="6" spans="1:16" ht="20.100000000000001" customHeight="1" thickBot="1">
      <c r="A6" s="233" t="s">
        <v>308</v>
      </c>
      <c r="B6" s="233"/>
      <c r="C6" s="233"/>
      <c r="D6" s="233"/>
      <c r="E6" s="233"/>
      <c r="F6" s="233"/>
      <c r="G6" s="233"/>
      <c r="H6" s="233"/>
      <c r="I6" s="233"/>
      <c r="J6" s="233"/>
      <c r="K6" s="233"/>
      <c r="L6" s="233"/>
      <c r="M6" s="233"/>
      <c r="N6" s="233"/>
    </row>
    <row r="7" spans="1:16" ht="20.100000000000001" customHeight="1" thickBot="1">
      <c r="A7" s="255" t="s">
        <v>186</v>
      </c>
      <c r="B7" s="893"/>
      <c r="C7" s="893"/>
      <c r="D7" s="893"/>
      <c r="E7" s="256" t="s">
        <v>187</v>
      </c>
      <c r="F7" s="256"/>
      <c r="G7" s="893"/>
      <c r="H7" s="893"/>
      <c r="I7" s="893"/>
      <c r="J7" s="894"/>
      <c r="K7" s="233"/>
      <c r="L7" s="233"/>
      <c r="M7" s="233"/>
      <c r="N7" s="233"/>
      <c r="P7" s="25" t="s">
        <v>325</v>
      </c>
    </row>
    <row r="8" spans="1:16" ht="20.100000000000001" customHeight="1" thickBot="1">
      <c r="A8" s="884" t="s">
        <v>189</v>
      </c>
      <c r="B8" s="885"/>
      <c r="C8" s="895"/>
      <c r="D8" s="896"/>
      <c r="E8" s="897"/>
      <c r="F8" s="898" t="s">
        <v>190</v>
      </c>
      <c r="G8" s="899"/>
      <c r="H8" s="900"/>
      <c r="I8" s="901"/>
      <c r="J8" s="902"/>
      <c r="K8" s="233"/>
      <c r="L8" s="233"/>
      <c r="M8" s="233"/>
      <c r="N8" s="233"/>
      <c r="P8" s="25" t="s">
        <v>58</v>
      </c>
    </row>
    <row r="9" spans="1:16" ht="20.100000000000001" customHeight="1">
      <c r="A9" s="876" t="s">
        <v>292</v>
      </c>
      <c r="B9" s="238" t="s">
        <v>192</v>
      </c>
      <c r="C9" s="878"/>
      <c r="D9" s="879"/>
      <c r="E9" s="879"/>
      <c r="F9" s="879"/>
      <c r="G9" s="879"/>
      <c r="H9" s="879"/>
      <c r="I9" s="879"/>
      <c r="J9" s="880"/>
      <c r="K9" s="235"/>
      <c r="L9" s="235"/>
      <c r="M9" s="235"/>
      <c r="N9" s="235"/>
      <c r="P9" s="25" t="s">
        <v>319</v>
      </c>
    </row>
    <row r="10" spans="1:16" ht="20.100000000000001" customHeight="1" thickBot="1">
      <c r="A10" s="877"/>
      <c r="B10" s="257" t="s">
        <v>363</v>
      </c>
      <c r="C10" s="827"/>
      <c r="D10" s="828"/>
      <c r="E10" s="828"/>
      <c r="F10" s="828"/>
      <c r="G10" s="828"/>
      <c r="H10" s="828"/>
      <c r="I10" s="828"/>
      <c r="J10" s="829"/>
      <c r="K10" s="235"/>
      <c r="L10" s="235"/>
      <c r="M10" s="235"/>
      <c r="N10" s="235"/>
      <c r="P10" s="25" t="s">
        <v>320</v>
      </c>
    </row>
    <row r="11" spans="1:16" ht="20.100000000000001" customHeight="1" thickBot="1">
      <c r="A11" s="884" t="s">
        <v>217</v>
      </c>
      <c r="B11" s="885"/>
      <c r="C11" s="886"/>
      <c r="D11" s="887"/>
      <c r="E11" s="887"/>
      <c r="F11" s="887"/>
      <c r="G11" s="887"/>
      <c r="H11" s="887"/>
      <c r="I11" s="887"/>
      <c r="J11" s="888"/>
      <c r="K11" s="233"/>
      <c r="L11" s="233"/>
      <c r="M11" s="233"/>
      <c r="N11" s="233"/>
      <c r="P11" s="25" t="s">
        <v>59</v>
      </c>
    </row>
    <row r="12" spans="1:16" ht="20.100000000000001" customHeight="1" thickBot="1">
      <c r="A12" s="884" t="s">
        <v>194</v>
      </c>
      <c r="B12" s="885"/>
      <c r="C12" s="886"/>
      <c r="D12" s="887"/>
      <c r="E12" s="887"/>
      <c r="F12" s="887"/>
      <c r="G12" s="887"/>
      <c r="H12" s="887"/>
      <c r="I12" s="887"/>
      <c r="J12" s="888"/>
      <c r="K12" s="233"/>
      <c r="L12" s="233"/>
      <c r="M12" s="233"/>
      <c r="N12" s="233"/>
      <c r="P12" s="25" t="s">
        <v>15</v>
      </c>
    </row>
    <row r="13" spans="1:16" ht="20.100000000000001" customHeight="1" thickBot="1">
      <c r="A13" s="884" t="s">
        <v>195</v>
      </c>
      <c r="B13" s="885"/>
      <c r="C13" s="886"/>
      <c r="D13" s="887"/>
      <c r="E13" s="887"/>
      <c r="F13" s="887"/>
      <c r="G13" s="887"/>
      <c r="H13" s="887"/>
      <c r="I13" s="887"/>
      <c r="J13" s="888"/>
      <c r="K13" s="233"/>
      <c r="L13" s="233"/>
      <c r="M13" s="233"/>
      <c r="N13" s="233"/>
      <c r="P13" s="25" t="s">
        <v>16</v>
      </c>
    </row>
    <row r="14" spans="1:16" ht="20.100000000000001" customHeight="1" thickBot="1">
      <c r="A14" s="884" t="s">
        <v>196</v>
      </c>
      <c r="B14" s="885"/>
      <c r="C14" s="886"/>
      <c r="D14" s="887"/>
      <c r="E14" s="887"/>
      <c r="F14" s="887"/>
      <c r="G14" s="887"/>
      <c r="H14" s="887"/>
      <c r="I14" s="887"/>
      <c r="J14" s="888"/>
      <c r="K14" s="233"/>
      <c r="L14" s="233"/>
      <c r="M14" s="233"/>
      <c r="N14" s="233"/>
      <c r="P14" s="25" t="s">
        <v>60</v>
      </c>
    </row>
    <row r="15" spans="1:16" ht="20.100000000000001" customHeight="1" thickBot="1">
      <c r="A15" s="884" t="s">
        <v>197</v>
      </c>
      <c r="B15" s="885"/>
      <c r="C15" s="886"/>
      <c r="D15" s="887"/>
      <c r="E15" s="887"/>
      <c r="F15" s="887"/>
      <c r="G15" s="887"/>
      <c r="H15" s="887"/>
      <c r="I15" s="887"/>
      <c r="J15" s="888"/>
      <c r="K15" s="233"/>
      <c r="L15" s="233"/>
      <c r="M15" s="233"/>
      <c r="N15" s="233"/>
      <c r="P15" s="25" t="s">
        <v>61</v>
      </c>
    </row>
    <row r="16" spans="1:16" ht="20.100000000000001" customHeight="1" thickBot="1">
      <c r="A16" s="884" t="s">
        <v>198</v>
      </c>
      <c r="B16" s="885"/>
      <c r="C16" s="886"/>
      <c r="D16" s="887"/>
      <c r="E16" s="887"/>
      <c r="F16" s="887"/>
      <c r="G16" s="887"/>
      <c r="H16" s="887"/>
      <c r="I16" s="887"/>
      <c r="J16" s="888"/>
      <c r="K16" s="233"/>
      <c r="L16" s="233"/>
      <c r="M16" s="233"/>
      <c r="N16" s="233"/>
      <c r="P16" s="23" t="s">
        <v>62</v>
      </c>
    </row>
    <row r="17" spans="1:16" ht="20.100000000000001" customHeight="1">
      <c r="A17" s="258"/>
      <c r="B17" s="258"/>
      <c r="C17" s="259"/>
      <c r="D17" s="258"/>
      <c r="E17" s="258"/>
      <c r="F17" s="258"/>
      <c r="G17" s="258"/>
      <c r="H17" s="258"/>
      <c r="I17" s="258"/>
      <c r="J17" s="258"/>
      <c r="K17" s="233"/>
      <c r="L17" s="233"/>
      <c r="M17" s="233"/>
      <c r="N17" s="233"/>
      <c r="P17" s="23" t="s">
        <v>63</v>
      </c>
    </row>
    <row r="18" spans="1:16" ht="20.100000000000001" customHeight="1">
      <c r="A18" s="258"/>
      <c r="B18" s="258"/>
      <c r="C18" s="259"/>
      <c r="D18" s="258"/>
      <c r="E18" s="258"/>
      <c r="F18" s="258"/>
      <c r="G18" s="258"/>
      <c r="H18" s="258"/>
      <c r="I18" s="258"/>
      <c r="J18" s="258"/>
      <c r="K18" s="233"/>
      <c r="L18" s="233"/>
      <c r="M18" s="233"/>
      <c r="N18" s="233"/>
      <c r="P18" s="25"/>
    </row>
    <row r="19" spans="1:16" ht="20.100000000000001" customHeight="1">
      <c r="A19" s="258"/>
      <c r="B19" s="258"/>
      <c r="C19" s="259"/>
      <c r="D19" s="258"/>
      <c r="E19" s="258"/>
      <c r="F19" s="258"/>
      <c r="G19" s="258"/>
      <c r="H19" s="258"/>
      <c r="I19" s="258"/>
      <c r="J19" s="258"/>
      <c r="K19" s="233"/>
      <c r="L19" s="233"/>
      <c r="M19" s="233"/>
      <c r="N19" s="233"/>
      <c r="P19" s="25"/>
    </row>
    <row r="20" spans="1:16" ht="20.100000000000001" customHeight="1">
      <c r="A20" s="247"/>
      <c r="B20" s="247"/>
      <c r="C20" s="247"/>
      <c r="D20" s="247"/>
      <c r="E20" s="247"/>
      <c r="F20" s="247"/>
      <c r="G20" s="247"/>
      <c r="H20" s="247"/>
      <c r="I20" s="247"/>
      <c r="J20" s="247"/>
      <c r="K20" s="233"/>
      <c r="L20" s="233"/>
      <c r="M20" s="233"/>
      <c r="N20" s="233"/>
      <c r="P20" s="25"/>
    </row>
    <row r="21" spans="1:16" ht="20.100000000000001" customHeight="1">
      <c r="A21" s="233" t="s">
        <v>218</v>
      </c>
      <c r="B21" s="233"/>
      <c r="C21" s="233"/>
      <c r="D21" s="233"/>
      <c r="E21" s="233"/>
      <c r="F21" s="233"/>
      <c r="G21" s="233"/>
      <c r="H21" s="233"/>
      <c r="I21" s="233"/>
      <c r="J21" s="233"/>
      <c r="K21" s="233"/>
      <c r="L21" s="233"/>
      <c r="M21" s="233"/>
      <c r="N21" s="233"/>
      <c r="P21" s="25"/>
    </row>
    <row r="22" spans="1:16" ht="20.100000000000001" customHeight="1">
      <c r="A22" s="233" t="s">
        <v>202</v>
      </c>
      <c r="B22" s="233"/>
      <c r="C22" s="233"/>
      <c r="D22" s="233"/>
      <c r="E22" s="233"/>
      <c r="F22" s="233"/>
      <c r="G22" s="233"/>
      <c r="H22" s="233"/>
      <c r="I22" s="233"/>
      <c r="J22" s="233"/>
      <c r="K22" s="233"/>
      <c r="L22" s="233"/>
      <c r="M22" s="233"/>
      <c r="N22" s="233"/>
      <c r="P22" s="23"/>
    </row>
    <row r="23" spans="1:16" ht="20.100000000000001" customHeight="1">
      <c r="A23" s="245" t="s">
        <v>203</v>
      </c>
      <c r="B23" s="889" t="str">
        <f>IF(A26&lt;=DATEVALUE("2023/12/1"),"2023年12月1日",IF(AND(A26&gt;DATEVALUE("2023/12/1"),A26&lt;=DATEVALUE("2024/1/1")),"2024年1月1日",""))</f>
        <v>2023年12月1日</v>
      </c>
      <c r="C23" s="889"/>
      <c r="D23" s="890" t="s">
        <v>353</v>
      </c>
      <c r="E23" s="890"/>
      <c r="F23" s="890"/>
      <c r="G23" s="890"/>
      <c r="H23" s="890"/>
      <c r="I23" s="890"/>
      <c r="J23" s="890"/>
      <c r="K23" s="890"/>
      <c r="L23" s="890"/>
      <c r="M23" s="890"/>
      <c r="N23" s="233"/>
      <c r="P23" s="23"/>
    </row>
    <row r="24" spans="1:16" ht="20.100000000000001" customHeight="1">
      <c r="A24" s="260" t="s">
        <v>204</v>
      </c>
      <c r="B24" s="891"/>
      <c r="C24" s="891"/>
      <c r="D24" s="890"/>
      <c r="E24" s="890"/>
      <c r="F24" s="890"/>
      <c r="G24" s="890"/>
      <c r="H24" s="890"/>
      <c r="I24" s="890"/>
      <c r="J24" s="890"/>
      <c r="K24" s="890"/>
      <c r="L24" s="890"/>
      <c r="M24" s="890"/>
      <c r="N24" s="233"/>
      <c r="O24" s="246"/>
    </row>
    <row r="25" spans="1:16" ht="20.100000000000001" customHeight="1">
      <c r="A25" s="247"/>
      <c r="B25" s="233"/>
      <c r="C25" s="233"/>
      <c r="D25" s="233"/>
      <c r="E25" s="233"/>
      <c r="F25" s="233"/>
      <c r="G25" s="233"/>
      <c r="H25" s="233"/>
      <c r="I25" s="233"/>
      <c r="J25" s="233"/>
      <c r="K25" s="233"/>
      <c r="L25" s="233"/>
      <c r="M25" s="233"/>
      <c r="N25" s="233"/>
      <c r="O25" s="246"/>
    </row>
    <row r="26" spans="1:16" ht="20.100000000000001" customHeight="1">
      <c r="A26" s="247"/>
      <c r="B26" s="233"/>
      <c r="C26" s="233"/>
      <c r="D26" s="233"/>
      <c r="E26" s="233"/>
      <c r="F26" s="233"/>
      <c r="G26" s="233"/>
      <c r="H26" s="233"/>
      <c r="I26" s="233"/>
      <c r="J26" s="233"/>
      <c r="K26" s="233"/>
      <c r="L26" s="233"/>
      <c r="M26" s="233"/>
      <c r="N26" s="233"/>
    </row>
    <row r="27" spans="1:16" ht="20.100000000000001" customHeight="1">
      <c r="A27" s="261" t="s">
        <v>311</v>
      </c>
      <c r="B27" s="233"/>
      <c r="C27" s="233"/>
      <c r="D27" s="233"/>
      <c r="E27" s="233"/>
      <c r="F27" s="233"/>
      <c r="G27" s="233"/>
      <c r="H27" s="233"/>
      <c r="I27" s="233"/>
      <c r="J27" s="233"/>
      <c r="K27" s="233"/>
      <c r="L27" s="233"/>
      <c r="M27" s="233"/>
      <c r="N27" s="233"/>
    </row>
    <row r="28" spans="1:16" ht="20.100000000000001" customHeight="1">
      <c r="A28" s="261" t="s">
        <v>354</v>
      </c>
      <c r="B28" s="233"/>
      <c r="C28" s="233"/>
      <c r="D28" s="233"/>
      <c r="E28" s="233"/>
      <c r="F28" s="233"/>
      <c r="G28" s="233"/>
      <c r="H28" s="233"/>
      <c r="I28" s="233"/>
      <c r="J28" s="233"/>
      <c r="K28" s="233"/>
      <c r="L28" s="233"/>
      <c r="M28" s="233"/>
      <c r="N28" s="233"/>
    </row>
    <row r="29" spans="1:16" ht="20.100000000000001" customHeight="1">
      <c r="A29" s="262" t="s">
        <v>205</v>
      </c>
      <c r="B29" s="833" t="s">
        <v>349</v>
      </c>
      <c r="C29" s="834"/>
      <c r="D29" s="835"/>
      <c r="E29" s="833" t="s">
        <v>350</v>
      </c>
      <c r="F29" s="834"/>
      <c r="G29" s="835"/>
      <c r="H29" s="258"/>
      <c r="I29" s="258"/>
      <c r="J29" s="258"/>
      <c r="K29" s="233"/>
      <c r="L29" s="233"/>
      <c r="M29" s="233"/>
      <c r="N29" s="233"/>
    </row>
    <row r="30" spans="1:16" ht="20.100000000000001" customHeight="1">
      <c r="A30" s="262" t="s">
        <v>206</v>
      </c>
      <c r="B30" s="248" t="s">
        <v>343</v>
      </c>
      <c r="C30" s="248" t="s">
        <v>344</v>
      </c>
      <c r="D30" s="248" t="s">
        <v>345</v>
      </c>
      <c r="E30" s="248" t="s">
        <v>346</v>
      </c>
      <c r="F30" s="248" t="s">
        <v>347</v>
      </c>
      <c r="G30" s="248" t="s">
        <v>348</v>
      </c>
      <c r="H30" s="258"/>
      <c r="I30" s="258"/>
      <c r="J30" s="258"/>
      <c r="K30" s="233"/>
      <c r="L30" s="233"/>
      <c r="M30" s="233"/>
      <c r="N30" s="233"/>
    </row>
    <row r="31" spans="1:16" ht="20.100000000000001" customHeight="1">
      <c r="A31" s="245" t="s">
        <v>207</v>
      </c>
      <c r="B31" s="229"/>
      <c r="C31" s="229"/>
      <c r="D31" s="229"/>
      <c r="E31" s="229"/>
      <c r="F31" s="229"/>
      <c r="G31" s="229"/>
      <c r="H31" s="258"/>
      <c r="I31" s="258"/>
      <c r="J31" s="258"/>
      <c r="K31" s="233"/>
      <c r="L31" s="233"/>
      <c r="M31" s="233"/>
      <c r="N31" s="233"/>
      <c r="P31" s="234" t="s">
        <v>356</v>
      </c>
    </row>
    <row r="32" spans="1:16" ht="20.100000000000001" customHeight="1">
      <c r="A32" s="245" t="s">
        <v>219</v>
      </c>
      <c r="B32" s="185"/>
      <c r="C32" s="185"/>
      <c r="D32" s="185"/>
      <c r="E32" s="185"/>
      <c r="F32" s="185"/>
      <c r="G32" s="185"/>
      <c r="H32" s="258"/>
      <c r="I32" s="258"/>
      <c r="J32" s="258"/>
      <c r="K32" s="233"/>
      <c r="L32" s="233"/>
      <c r="M32" s="233"/>
      <c r="N32" s="233"/>
    </row>
    <row r="33" spans="1:14" ht="20.100000000000001" customHeight="1">
      <c r="A33" s="245" t="s">
        <v>211</v>
      </c>
      <c r="B33" s="263">
        <f>IF(B31="",IF(OR(H8="養護老人ホーム",H8="軽費老人ホーム"),1666*B32,833*B32),"")</f>
        <v>0</v>
      </c>
      <c r="C33" s="263">
        <f>IF(C31="",IF(OR(H8="養護老人ホーム",H8="軽費老人ホーム"),1666*C32,833*C32),"")</f>
        <v>0</v>
      </c>
      <c r="D33" s="263">
        <f>IF(D31="",IF(OR(H8="養護老人ホーム",H8="軽費老人ホーム"),1666*D32,833*D32),"")</f>
        <v>0</v>
      </c>
      <c r="E33" s="263">
        <f>IF(E31="",IF(OR(H8="養護老人ホーム",H8="軽費老人ホーム"),1666*E32,833*E32),"")</f>
        <v>0</v>
      </c>
      <c r="F33" s="263">
        <f>IF(F31="",IF(OR(H8="養護老人ホーム",H8="軽費老人ホーム"),1666*F32,833*F32),"")</f>
        <v>0</v>
      </c>
      <c r="G33" s="263">
        <f>IF(G31="",IF(OR(H8="養護老人ホーム",H8="軽費老人ホーム"),1666*G32,833*G32),"")</f>
        <v>0</v>
      </c>
      <c r="H33" s="258"/>
      <c r="I33" s="258"/>
      <c r="J33" s="258"/>
      <c r="K33" s="233"/>
      <c r="L33" s="233"/>
      <c r="M33" s="233"/>
      <c r="N33" s="233"/>
    </row>
    <row r="34" spans="1:14" ht="20.100000000000001" customHeight="1">
      <c r="A34" s="247"/>
      <c r="B34" s="247"/>
      <c r="C34" s="247"/>
      <c r="D34" s="247"/>
      <c r="E34" s="247"/>
      <c r="F34" s="247"/>
      <c r="G34" s="247"/>
      <c r="H34" s="247"/>
      <c r="I34" s="247"/>
      <c r="J34" s="247"/>
      <c r="K34" s="247"/>
      <c r="L34" s="247"/>
      <c r="M34" s="247"/>
      <c r="N34" s="233"/>
    </row>
    <row r="35" spans="1:14" ht="20.100000000000001" customHeight="1" thickBot="1">
      <c r="A35" s="233"/>
      <c r="B35" s="233"/>
      <c r="C35" s="233"/>
      <c r="D35" s="233"/>
      <c r="E35" s="233"/>
      <c r="F35" s="233"/>
      <c r="G35" s="233"/>
      <c r="H35" s="233"/>
      <c r="I35" s="233"/>
      <c r="J35" s="233" t="s">
        <v>316</v>
      </c>
      <c r="K35" s="881">
        <f>SUM(B33:M33)</f>
        <v>0</v>
      </c>
      <c r="L35" s="881"/>
      <c r="M35" s="881"/>
      <c r="N35" s="233" t="s">
        <v>212</v>
      </c>
    </row>
    <row r="36" spans="1:14" ht="20.100000000000001" customHeight="1" thickBot="1">
      <c r="A36" s="233"/>
      <c r="B36" s="233"/>
      <c r="C36" s="233"/>
      <c r="D36" s="233"/>
      <c r="E36" s="233"/>
      <c r="F36" s="233"/>
      <c r="G36" s="233"/>
      <c r="H36" s="233"/>
      <c r="I36" s="233"/>
      <c r="J36" s="264" t="s">
        <v>213</v>
      </c>
      <c r="K36" s="882">
        <f>ROUNDDOWN(K35,-2)</f>
        <v>0</v>
      </c>
      <c r="L36" s="882"/>
      <c r="M36" s="883"/>
      <c r="N36" s="233" t="s">
        <v>212</v>
      </c>
    </row>
    <row r="37" spans="1:14" ht="20.100000000000001" customHeight="1">
      <c r="A37" s="233"/>
      <c r="B37" s="233"/>
      <c r="C37" s="233"/>
      <c r="D37" s="233"/>
      <c r="E37" s="233"/>
      <c r="F37" s="233"/>
      <c r="G37" s="233"/>
      <c r="H37" s="233"/>
      <c r="I37" s="233"/>
      <c r="J37" s="265"/>
      <c r="K37" s="266"/>
      <c r="L37" s="266"/>
      <c r="M37" s="266"/>
      <c r="N37" s="233"/>
    </row>
    <row r="38" spans="1:14" ht="20.100000000000001" customHeight="1">
      <c r="A38" s="233"/>
      <c r="B38" s="233"/>
      <c r="C38" s="233"/>
      <c r="D38" s="233"/>
      <c r="E38" s="233"/>
      <c r="F38" s="233"/>
      <c r="G38" s="233"/>
      <c r="H38" s="233"/>
      <c r="I38" s="233"/>
      <c r="J38" s="233"/>
      <c r="K38" s="233"/>
      <c r="L38" s="233"/>
      <c r="M38" s="233"/>
      <c r="N38" s="233"/>
    </row>
    <row r="39" spans="1:14" ht="20.100000000000001" customHeight="1">
      <c r="A39" s="247" t="s">
        <v>214</v>
      </c>
      <c r="B39" s="233"/>
      <c r="C39" s="233"/>
      <c r="D39" s="233"/>
      <c r="E39" s="233"/>
      <c r="F39" s="233"/>
      <c r="G39" s="233"/>
      <c r="H39" s="233"/>
      <c r="I39" s="233"/>
      <c r="J39" s="233"/>
      <c r="K39" s="233"/>
      <c r="L39" s="233"/>
      <c r="M39" s="233"/>
      <c r="N39" s="233"/>
    </row>
    <row r="40" spans="1:14" ht="20.100000000000001" customHeight="1">
      <c r="A40" s="833" t="s">
        <v>215</v>
      </c>
      <c r="B40" s="834"/>
      <c r="C40" s="834"/>
      <c r="D40" s="835"/>
      <c r="E40" s="839" t="s">
        <v>216</v>
      </c>
      <c r="F40" s="839"/>
      <c r="G40" s="839"/>
      <c r="H40" s="839"/>
      <c r="I40" s="233"/>
      <c r="J40" s="233"/>
      <c r="K40" s="233"/>
      <c r="L40" s="233"/>
      <c r="M40" s="233"/>
      <c r="N40" s="233"/>
    </row>
    <row r="41" spans="1:14" ht="20.100000000000001" customHeight="1">
      <c r="A41" s="836" t="s">
        <v>357</v>
      </c>
      <c r="B41" s="837"/>
      <c r="C41" s="837"/>
      <c r="D41" s="838"/>
      <c r="E41" s="839" t="s">
        <v>351</v>
      </c>
      <c r="F41" s="839"/>
      <c r="G41" s="839"/>
      <c r="H41" s="839"/>
      <c r="I41" s="233"/>
      <c r="J41" s="233"/>
      <c r="K41" s="233"/>
      <c r="L41" s="233"/>
      <c r="M41" s="233"/>
      <c r="N41" s="233"/>
    </row>
    <row r="42" spans="1:14" ht="20.100000000000001" customHeight="1">
      <c r="A42" s="836" t="s">
        <v>358</v>
      </c>
      <c r="B42" s="837"/>
      <c r="C42" s="837"/>
      <c r="D42" s="838"/>
      <c r="E42" s="839" t="s">
        <v>352</v>
      </c>
      <c r="F42" s="839"/>
      <c r="G42" s="839"/>
      <c r="H42" s="839"/>
      <c r="I42" s="233"/>
      <c r="J42" s="233"/>
      <c r="K42" s="233"/>
      <c r="L42" s="233"/>
      <c r="M42" s="233"/>
      <c r="N42" s="233"/>
    </row>
    <row r="43" spans="1:14" ht="20.100000000000001" customHeight="1">
      <c r="A43" s="836" t="s">
        <v>359</v>
      </c>
      <c r="B43" s="837"/>
      <c r="C43" s="837"/>
      <c r="D43" s="838"/>
      <c r="E43" s="839" t="s">
        <v>355</v>
      </c>
      <c r="F43" s="839"/>
      <c r="G43" s="839"/>
      <c r="H43" s="839"/>
      <c r="I43" s="233"/>
      <c r="J43" s="233"/>
      <c r="K43" s="233"/>
      <c r="L43" s="233"/>
      <c r="M43" s="233"/>
      <c r="N43" s="233"/>
    </row>
    <row r="44" spans="1:14" ht="20.100000000000001" customHeight="1">
      <c r="A44" s="233"/>
      <c r="B44" s="233"/>
      <c r="C44" s="233"/>
      <c r="D44" s="233"/>
      <c r="E44" s="233"/>
      <c r="F44" s="233"/>
      <c r="G44" s="233"/>
      <c r="H44" s="233"/>
      <c r="I44" s="233"/>
      <c r="J44" s="233"/>
      <c r="K44" s="233"/>
      <c r="L44" s="233"/>
      <c r="M44" s="233"/>
      <c r="N44" s="233"/>
    </row>
    <row r="45" spans="1:14" ht="20.100000000000001" hidden="1" customHeight="1">
      <c r="A45" s="267"/>
      <c r="B45" s="267"/>
      <c r="C45" s="267"/>
      <c r="D45" s="233"/>
      <c r="E45" s="233"/>
      <c r="F45" s="233"/>
      <c r="G45" s="233"/>
      <c r="H45" s="233"/>
      <c r="I45" s="233"/>
      <c r="J45" s="233"/>
      <c r="K45" s="233"/>
      <c r="L45" s="233"/>
      <c r="M45" s="233"/>
      <c r="N45" s="233"/>
    </row>
    <row r="46" spans="1:14" ht="20.100000000000001" hidden="1" customHeight="1">
      <c r="A46" s="233"/>
      <c r="B46" s="233"/>
      <c r="C46" s="233"/>
      <c r="D46" s="233"/>
      <c r="E46" s="233"/>
      <c r="F46" s="233"/>
      <c r="G46" s="233"/>
      <c r="H46" s="233"/>
      <c r="I46" s="233"/>
      <c r="J46" s="233"/>
      <c r="K46" s="233"/>
      <c r="L46" s="233"/>
      <c r="M46" s="233"/>
      <c r="N46" s="233"/>
    </row>
    <row r="47" spans="1:14" ht="20.100000000000001" hidden="1" customHeight="1">
      <c r="A47" s="233"/>
      <c r="B47" s="233"/>
      <c r="C47" s="233"/>
      <c r="D47" s="233"/>
      <c r="E47" s="233"/>
      <c r="F47" s="233"/>
      <c r="G47" s="233"/>
      <c r="H47" s="233"/>
      <c r="I47" s="233"/>
      <c r="J47" s="233"/>
      <c r="K47" s="233"/>
      <c r="L47" s="233"/>
      <c r="M47" s="233"/>
      <c r="N47" s="233"/>
    </row>
    <row r="48" spans="1:14" ht="20.100000000000001" hidden="1" customHeight="1">
      <c r="A48" s="267"/>
      <c r="B48" s="267"/>
      <c r="C48" s="267"/>
      <c r="D48" s="233"/>
      <c r="E48" s="233"/>
      <c r="F48" s="233"/>
      <c r="G48" s="233"/>
      <c r="H48" s="233"/>
      <c r="I48" s="233"/>
      <c r="J48" s="233"/>
      <c r="K48" s="233"/>
      <c r="L48" s="233"/>
      <c r="M48" s="233"/>
      <c r="N48" s="233"/>
    </row>
    <row r="49" spans="1:15" ht="20.100000000000001" hidden="1" customHeight="1">
      <c r="A49" s="233"/>
      <c r="B49" s="233"/>
      <c r="C49" s="233"/>
      <c r="D49" s="233"/>
      <c r="E49" s="233"/>
      <c r="F49" s="233"/>
      <c r="G49" s="233"/>
      <c r="H49" s="233"/>
      <c r="I49" s="233"/>
      <c r="J49" s="233"/>
      <c r="K49" s="233"/>
      <c r="L49" s="233"/>
      <c r="M49" s="233"/>
      <c r="N49" s="233"/>
    </row>
    <row r="50" spans="1:15" ht="20.100000000000001" hidden="1" customHeight="1"/>
    <row r="51" spans="1:15" ht="20.100000000000001" hidden="1" customHeight="1"/>
    <row r="52" spans="1:15" ht="20.100000000000001" hidden="1" customHeight="1"/>
    <row r="53" spans="1:15" ht="20.100000000000001" hidden="1" customHeight="1"/>
    <row r="54" spans="1:15" ht="20.100000000000001" hidden="1" customHeight="1"/>
    <row r="55" spans="1:15" ht="20.100000000000001" hidden="1" customHeight="1"/>
    <row r="56" spans="1:15" ht="20.100000000000001" hidden="1" customHeight="1"/>
    <row r="57" spans="1:15" ht="20.100000000000001" hidden="1" customHeight="1"/>
    <row r="58" spans="1:15" ht="20.100000000000001" hidden="1" customHeight="1"/>
    <row r="59" spans="1:15" ht="20.100000000000001" hidden="1" customHeight="1">
      <c r="O59" s="246"/>
    </row>
    <row r="60" spans="1:15" ht="20.100000000000001" hidden="1" customHeight="1">
      <c r="O60" s="246"/>
    </row>
    <row r="61" spans="1:15" ht="20.100000000000001" hidden="1" customHeight="1"/>
    <row r="62" spans="1:15" ht="20.100000000000001" hidden="1" customHeight="1"/>
  </sheetData>
  <sheetProtection algorithmName="SHA-512" hashValue="ICWA7K5f2gsuZ24wOpBnNLT4WQUaOOUjN9xOXBqHg5hwY08X6N01GDLl3XbB4QjKj6avLqnDs3Elxo8Z1a0Xlg==" saltValue="O9kf8c7NGRNDiibLM83eiw==" spinCount="100000" sheet="1" objects="1" scenarios="1" selectLockedCells="1"/>
  <mergeCells count="38">
    <mergeCell ref="A3:D3"/>
    <mergeCell ref="E3:J3"/>
    <mergeCell ref="A12:B12"/>
    <mergeCell ref="C12:J12"/>
    <mergeCell ref="B7:D7"/>
    <mergeCell ref="G7:J7"/>
    <mergeCell ref="A8:B8"/>
    <mergeCell ref="C8:E8"/>
    <mergeCell ref="F8:G8"/>
    <mergeCell ref="H8:J8"/>
    <mergeCell ref="A9:A10"/>
    <mergeCell ref="C9:J9"/>
    <mergeCell ref="A11:B11"/>
    <mergeCell ref="C11:J11"/>
    <mergeCell ref="C10:J10"/>
    <mergeCell ref="A13:B13"/>
    <mergeCell ref="C13:J13"/>
    <mergeCell ref="A14:B14"/>
    <mergeCell ref="C14:J14"/>
    <mergeCell ref="A15:B15"/>
    <mergeCell ref="C15:J15"/>
    <mergeCell ref="A16:B16"/>
    <mergeCell ref="C16:J16"/>
    <mergeCell ref="B23:C23"/>
    <mergeCell ref="D23:M24"/>
    <mergeCell ref="B24:C24"/>
    <mergeCell ref="K35:M35"/>
    <mergeCell ref="K36:M36"/>
    <mergeCell ref="B29:D29"/>
    <mergeCell ref="E29:G29"/>
    <mergeCell ref="A40:D40"/>
    <mergeCell ref="E40:H40"/>
    <mergeCell ref="A41:D41"/>
    <mergeCell ref="E41:H41"/>
    <mergeCell ref="A42:D42"/>
    <mergeCell ref="E42:H42"/>
    <mergeCell ref="A43:D43"/>
    <mergeCell ref="E43:H43"/>
  </mergeCells>
  <phoneticPr fontId="5"/>
  <conditionalFormatting sqref="B32:G32">
    <cfRule type="containsBlanks" dxfId="15" priority="11">
      <formula>LEN(TRIM(B32))=0</formula>
    </cfRule>
  </conditionalFormatting>
  <conditionalFormatting sqref="B31:G32">
    <cfRule type="containsBlanks" dxfId="14" priority="10">
      <formula>LEN(TRIM(B31))=0</formula>
    </cfRule>
  </conditionalFormatting>
  <conditionalFormatting sqref="B7 G7 C8 C11:C16">
    <cfRule type="containsBlanks" dxfId="13" priority="9">
      <formula>LEN(TRIM(B7))=0</formula>
    </cfRule>
  </conditionalFormatting>
  <conditionalFormatting sqref="C12:C13">
    <cfRule type="containsBlanks" dxfId="12" priority="8">
      <formula>LEN(TRIM(C12))=0</formula>
    </cfRule>
  </conditionalFormatting>
  <conditionalFormatting sqref="C15">
    <cfRule type="containsBlanks" dxfId="11" priority="7">
      <formula>LEN(TRIM(C15))=0</formula>
    </cfRule>
  </conditionalFormatting>
  <conditionalFormatting sqref="C16">
    <cfRule type="containsBlanks" dxfId="10" priority="6">
      <formula>LEN(TRIM(C16))=0</formula>
    </cfRule>
  </conditionalFormatting>
  <conditionalFormatting sqref="E3">
    <cfRule type="containsBlanks" dxfId="9" priority="4">
      <formula>LEN(TRIM(E3))=0</formula>
    </cfRule>
  </conditionalFormatting>
  <conditionalFormatting sqref="B24">
    <cfRule type="containsBlanks" dxfId="8" priority="5">
      <formula>LEN(TRIM(#REF!))=0</formula>
    </cfRule>
  </conditionalFormatting>
  <conditionalFormatting sqref="B24:C24">
    <cfRule type="containsBlanks" dxfId="7" priority="3">
      <formula>LEN(TRIM(B24))=0</formula>
    </cfRule>
  </conditionalFormatting>
  <conditionalFormatting sqref="H8:J8">
    <cfRule type="containsBlanks" dxfId="6" priority="2">
      <formula>LEN(TRIM(H8))=0</formula>
    </cfRule>
  </conditionalFormatting>
  <conditionalFormatting sqref="C9:C10">
    <cfRule type="containsBlanks" dxfId="5" priority="1">
      <formula>LEN(TRIM(C9))=0</formula>
    </cfRule>
  </conditionalFormatting>
  <dataValidations count="2">
    <dataValidation type="list" allowBlank="1" showInputMessage="1" showErrorMessage="1" sqref="H8:J8">
      <formula1>$P$7:$P$17</formula1>
    </dataValidation>
    <dataValidation type="list" allowBlank="1" showInputMessage="1" showErrorMessage="1" sqref="B31:G31">
      <formula1>$P$31</formula1>
    </dataValidation>
  </dataValidations>
  <pageMargins left="0.70866141732283472" right="0.70866141732283472" top="0.74803149606299213" bottom="0.74803149606299213" header="0.31496062992125984" footer="0.31496062992125984"/>
  <pageSetup paperSize="9" scale="59" orientation="portrait" r:id="rId1"/>
  <headerFooter>
    <oddHeader>&amp;R令和５年度　高齢者施設エネルギー価格高騰対策事業補助金（下半期）</oddHeader>
    <oddFooter>&amp;L令和５年度　高齢者施設エネルギー価格高騰対策事業補助金（下半期）</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【必読】（はじめにお読みください）本申請書の使い方</vt:lpstr>
      <vt:lpstr>個票分類表</vt:lpstr>
      <vt:lpstr>様式第１号　総括表</vt:lpstr>
      <vt:lpstr>個票A1</vt:lpstr>
      <vt:lpstr>申請額一覧A</vt:lpstr>
      <vt:lpstr>個票B</vt:lpstr>
      <vt:lpstr>申請額一覧B</vt:lpstr>
      <vt:lpstr>個票Ｃ●</vt:lpstr>
      <vt:lpstr>個票Ｄ●</vt:lpstr>
      <vt:lpstr>別紙３常勤換算表</vt:lpstr>
      <vt:lpstr>別紙４口座振込依頼書</vt:lpstr>
      <vt:lpstr>'【必読】（はじめにお読みください）本申請書の使い方'!Print_Area</vt:lpstr>
      <vt:lpstr>個票A1!Print_Area</vt:lpstr>
      <vt:lpstr>個票B!Print_Area</vt:lpstr>
      <vt:lpstr>個票Ｃ●!Print_Area</vt:lpstr>
      <vt:lpstr>個票Ｄ●!Print_Area</vt:lpstr>
      <vt:lpstr>申請額一覧A!Print_Area</vt:lpstr>
      <vt:lpstr>申請額一覧B!Print_Area</vt:lpstr>
      <vt:lpstr>別紙３常勤換算表!Print_Area</vt:lpstr>
      <vt:lpstr>別紙４口座振込依頼書!Print_Area</vt:lpstr>
      <vt:lpstr>'様式第１号　総括表'!Print_Area</vt:lpstr>
      <vt:lpstr>申請額一覧A!Print_Titles</vt:lpstr>
      <vt:lpstr>'様式第１号　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2023-11-29T04:10:09Z</cp:lastPrinted>
  <dcterms:created xsi:type="dcterms:W3CDTF">2018-06-19T01:27:02Z</dcterms:created>
  <dcterms:modified xsi:type="dcterms:W3CDTF">2024-01-25T01:46:57Z</dcterms:modified>
</cp:coreProperties>
</file>