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0.7.20\disk\03 課：地域生活支援班\020 身体障害者手帳・療育手帳\04 手帳所持者数\R7\HP用\"/>
    </mc:Choice>
  </mc:AlternateContent>
  <bookViews>
    <workbookView xWindow="0" yWindow="0" windowWidth="28800" windowHeight="12210" tabRatio="609" firstSheet="1" activeTab="3"/>
  </bookViews>
  <sheets>
    <sheet name="回復済み_Sheet1" sheetId="6" state="veryHidden" r:id="rId1"/>
    <sheet name="手帳所持件数（者＋児）" sheetId="2" r:id="rId2"/>
    <sheet name="手帳所持件数（者）" sheetId="7" r:id="rId3"/>
    <sheet name="手帳所持件数(児)" sheetId="9" r:id="rId4"/>
    <sheet name="14表" sheetId="10" state="hidden" r:id="rId5"/>
    <sheet name="01 石巻市" sheetId="11" state="hidden" r:id="rId6"/>
    <sheet name="02 塩竈市" sheetId="12" state="hidden" r:id="rId7"/>
    <sheet name="03 気仙沼市" sheetId="13" state="hidden" r:id="rId8"/>
    <sheet name="04 白石市" sheetId="14" state="hidden" r:id="rId9"/>
    <sheet name="05 名取市" sheetId="15" state="hidden" r:id="rId10"/>
    <sheet name="06 角田市" sheetId="16" state="hidden" r:id="rId11"/>
    <sheet name="07 多賀城市" sheetId="17" state="hidden" r:id="rId12"/>
    <sheet name="08 岩沼市" sheetId="18" state="hidden" r:id="rId13"/>
    <sheet name="09 登米市" sheetId="19" state="hidden" r:id="rId14"/>
    <sheet name="10 栗原市" sheetId="20" state="hidden" r:id="rId15"/>
    <sheet name="11 東松島市" sheetId="21" state="hidden" r:id="rId16"/>
    <sheet name="12 大崎市" sheetId="22" state="hidden" r:id="rId17"/>
    <sheet name="13 富谷市" sheetId="23" state="hidden" r:id="rId18"/>
    <sheet name="14 蔵王町" sheetId="24" state="hidden" r:id="rId19"/>
    <sheet name="15 七ヶ宿町" sheetId="25" state="hidden" r:id="rId20"/>
    <sheet name="16 大河原町" sheetId="26" state="hidden" r:id="rId21"/>
    <sheet name="17 村田町" sheetId="27" state="hidden" r:id="rId22"/>
    <sheet name="18 柴田町" sheetId="28" state="hidden" r:id="rId23"/>
    <sheet name="19 川崎町" sheetId="29" state="hidden" r:id="rId24"/>
    <sheet name="20 丸森町" sheetId="30" state="hidden" r:id="rId25"/>
    <sheet name="21 亘理町" sheetId="31" state="hidden" r:id="rId26"/>
    <sheet name="22 山元町" sheetId="32" state="hidden" r:id="rId27"/>
    <sheet name="23 松島町" sheetId="33" state="hidden" r:id="rId28"/>
    <sheet name="24 七ヶ浜町" sheetId="34" state="hidden" r:id="rId29"/>
    <sheet name="25 利府町" sheetId="35" state="hidden" r:id="rId30"/>
    <sheet name="26 大和町" sheetId="36" state="hidden" r:id="rId31"/>
    <sheet name="27 大郷町" sheetId="37" state="hidden" r:id="rId32"/>
    <sheet name="28 大衡村" sheetId="38" state="hidden" r:id="rId33"/>
    <sheet name="29 色麻町" sheetId="39" state="hidden" r:id="rId34"/>
    <sheet name="30 加美町" sheetId="40" state="hidden" r:id="rId35"/>
    <sheet name="31 涌谷町" sheetId="41" state="hidden" r:id="rId36"/>
    <sheet name="32 美里町" sheetId="42" state="hidden" r:id="rId37"/>
    <sheet name="33 女川町" sheetId="43" state="hidden" r:id="rId38"/>
    <sheet name="34 南三陸町" sheetId="44" state="hidden" r:id="rId39"/>
  </sheets>
  <externalReferences>
    <externalReference r:id="rId40"/>
    <externalReference r:id="rId41"/>
  </externalReferences>
  <definedNames>
    <definedName name="_xlnm.Print_Area" localSheetId="5">'01 石巻市'!$A$1:$S$64</definedName>
    <definedName name="_xlnm.Print_Area" localSheetId="6">'02 塩竈市'!$A$1:$S$64</definedName>
    <definedName name="_xlnm.Print_Area" localSheetId="7">'03 気仙沼市'!$A$1:$S$64</definedName>
    <definedName name="_xlnm.Print_Area" localSheetId="8">'04 白石市'!$A$1:$S$64</definedName>
    <definedName name="_xlnm.Print_Area" localSheetId="9">'05 名取市'!$A$1:$S$64</definedName>
    <definedName name="_xlnm.Print_Area" localSheetId="10">'06 角田市'!$A$1:$S$64</definedName>
    <definedName name="_xlnm.Print_Area" localSheetId="11">'07 多賀城市'!$A$1:$S$64</definedName>
    <definedName name="_xlnm.Print_Area" localSheetId="12">'08 岩沼市'!$A$1:$S$64</definedName>
    <definedName name="_xlnm.Print_Area" localSheetId="13">'09 登米市'!$A$1:$S$64</definedName>
    <definedName name="_xlnm.Print_Area" localSheetId="14">'10 栗原市'!$A$1:$S$64</definedName>
    <definedName name="_xlnm.Print_Area" localSheetId="15">'11 東松島市'!$A$1:$S$64</definedName>
    <definedName name="_xlnm.Print_Area" localSheetId="16">'12 大崎市'!$A$1:$S$64</definedName>
    <definedName name="_xlnm.Print_Area" localSheetId="17">'13 富谷市'!$A$1:$S$64</definedName>
    <definedName name="_xlnm.Print_Area" localSheetId="18">'14 蔵王町'!$A$1:$S$64</definedName>
    <definedName name="_xlnm.Print_Area" localSheetId="4">'14表'!$A$1:$S$64</definedName>
    <definedName name="_xlnm.Print_Area" localSheetId="19">'15 七ヶ宿町'!$A$1:$S$64</definedName>
    <definedName name="_xlnm.Print_Area" localSheetId="20">'16 大河原町'!$A$1:$S$64</definedName>
    <definedName name="_xlnm.Print_Area" localSheetId="21">'17 村田町'!$A$1:$S$64</definedName>
    <definedName name="_xlnm.Print_Area" localSheetId="22">'18 柴田町'!$A$1:$S$64</definedName>
    <definedName name="_xlnm.Print_Area" localSheetId="23">'19 川崎町'!$A$1:$S$64</definedName>
    <definedName name="_xlnm.Print_Area" localSheetId="24">'20 丸森町'!$A$1:$S$64</definedName>
    <definedName name="_xlnm.Print_Area" localSheetId="25">'21 亘理町'!$A$1:$S$64</definedName>
    <definedName name="_xlnm.Print_Area" localSheetId="26">'22 山元町'!$A$1:$S$64</definedName>
    <definedName name="_xlnm.Print_Area" localSheetId="27">'23 松島町'!$A$1:$S$64</definedName>
    <definedName name="_xlnm.Print_Area" localSheetId="28">'24 七ヶ浜町'!$A$1:$S$64</definedName>
    <definedName name="_xlnm.Print_Area" localSheetId="29">'25 利府町'!$A$1:$S$64</definedName>
    <definedName name="_xlnm.Print_Area" localSheetId="30">'26 大和町'!$A$1:$S$64</definedName>
    <definedName name="_xlnm.Print_Area" localSheetId="31">'27 大郷町'!$A$1:$S$64</definedName>
    <definedName name="_xlnm.Print_Area" localSheetId="32">'28 大衡村'!$A$1:$S$64</definedName>
    <definedName name="_xlnm.Print_Area" localSheetId="33">'29 色麻町'!$A$1:$S$64</definedName>
    <definedName name="_xlnm.Print_Area" localSheetId="34">'30 加美町'!$A$1:$S$64</definedName>
    <definedName name="_xlnm.Print_Area" localSheetId="35">'31 涌谷町'!$A$1:$S$64</definedName>
    <definedName name="_xlnm.Print_Area" localSheetId="36">'32 美里町'!$A$1:$S$64</definedName>
    <definedName name="_xlnm.Print_Area" localSheetId="37">'33 女川町'!$A$1:$S$64</definedName>
    <definedName name="_xlnm.Print_Area" localSheetId="38">'34 南三陸町'!$A$1:$S$64</definedName>
    <definedName name="_xlnm.Print_Area" localSheetId="3">'手帳所持件数(児)'!$A$1:$BE$49</definedName>
    <definedName name="_xlnm.Print_Area" localSheetId="2">'手帳所持件数（者）'!$A$1:$BE$49</definedName>
    <definedName name="_xlnm.Print_Area" localSheetId="1">'手帳所持件数（者＋児）'!$A$1:$BE$49</definedName>
    <definedName name="_xlnm.Print_Titles" localSheetId="3">'手帳所持件数(児)'!$1:$3</definedName>
    <definedName name="_xlnm.Print_Titles" localSheetId="2">'手帳所持件数（者）'!$1:$3</definedName>
    <definedName name="_xlnm.Print_Titles" localSheetId="1">'手帳所持件数（者＋児）'!$1:$3</definedName>
  </definedNames>
  <calcPr calcId="162913"/>
</workbook>
</file>

<file path=xl/calcChain.xml><?xml version="1.0" encoding="utf-8"?>
<calcChain xmlns="http://schemas.openxmlformats.org/spreadsheetml/2006/main">
  <c r="G12" i="10" l="1"/>
  <c r="H12" i="10"/>
  <c r="I12" i="10"/>
  <c r="J12" i="10"/>
  <c r="K12" i="10"/>
  <c r="L12" i="10"/>
  <c r="M12" i="10"/>
  <c r="N12" i="10"/>
  <c r="O12" i="10"/>
  <c r="P12" i="10"/>
  <c r="Q12" i="10"/>
  <c r="R12" i="10"/>
  <c r="G13" i="10"/>
  <c r="H13" i="10"/>
  <c r="I13" i="10"/>
  <c r="J13" i="10"/>
  <c r="K13" i="10"/>
  <c r="L13" i="10"/>
  <c r="M13" i="10"/>
  <c r="N13" i="10"/>
  <c r="O13" i="10"/>
  <c r="P13" i="10"/>
  <c r="Q13" i="10"/>
  <c r="R13" i="10"/>
  <c r="H14" i="10"/>
  <c r="J14" i="10"/>
  <c r="L14" i="10"/>
  <c r="N14" i="10"/>
  <c r="P14" i="10"/>
  <c r="R14" i="10"/>
  <c r="H15" i="10"/>
  <c r="J15" i="10"/>
  <c r="L15" i="10"/>
  <c r="N15" i="10"/>
  <c r="P15" i="10"/>
  <c r="R15" i="10"/>
  <c r="G18" i="10"/>
  <c r="H18" i="10"/>
  <c r="I18" i="10"/>
  <c r="J18" i="10"/>
  <c r="K18" i="10"/>
  <c r="L18" i="10"/>
  <c r="M18" i="10"/>
  <c r="N18" i="10"/>
  <c r="O18" i="10"/>
  <c r="P18" i="10"/>
  <c r="Q18" i="10"/>
  <c r="Q16" i="10" s="1"/>
  <c r="R18" i="10"/>
  <c r="R16" i="10" s="1"/>
  <c r="G19" i="10"/>
  <c r="H19" i="10"/>
  <c r="I19" i="10"/>
  <c r="J19" i="10"/>
  <c r="K19" i="10"/>
  <c r="L19" i="10"/>
  <c r="M19" i="10"/>
  <c r="N19" i="10"/>
  <c r="O19" i="10"/>
  <c r="P19" i="10"/>
  <c r="Q19" i="10"/>
  <c r="Q17" i="10" s="1"/>
  <c r="R19" i="10"/>
  <c r="R17" i="10" s="1"/>
  <c r="G20" i="10"/>
  <c r="H20" i="10"/>
  <c r="I20" i="10"/>
  <c r="J20" i="10"/>
  <c r="K20" i="10"/>
  <c r="L20" i="10"/>
  <c r="M20" i="10"/>
  <c r="N20" i="10"/>
  <c r="O20" i="10"/>
  <c r="P20" i="10"/>
  <c r="G21" i="10"/>
  <c r="H21" i="10"/>
  <c r="I21" i="10"/>
  <c r="J21" i="10"/>
  <c r="K21" i="10"/>
  <c r="L21" i="10"/>
  <c r="M21" i="10"/>
  <c r="N21" i="10"/>
  <c r="O21" i="10"/>
  <c r="P21" i="10"/>
  <c r="G22" i="10"/>
  <c r="H22" i="10"/>
  <c r="I22" i="10"/>
  <c r="J22" i="10"/>
  <c r="K22" i="10"/>
  <c r="L22" i="10"/>
  <c r="M22" i="10"/>
  <c r="N22" i="10"/>
  <c r="G23" i="10"/>
  <c r="H23" i="10"/>
  <c r="I23" i="10"/>
  <c r="J23" i="10"/>
  <c r="K23" i="10"/>
  <c r="L23" i="10"/>
  <c r="M23" i="10"/>
  <c r="N23" i="10"/>
  <c r="G26" i="10"/>
  <c r="H26" i="10"/>
  <c r="I26" i="10"/>
  <c r="J26" i="10"/>
  <c r="K26" i="10"/>
  <c r="L26" i="10"/>
  <c r="M26" i="10"/>
  <c r="N26" i="10"/>
  <c r="O26" i="10"/>
  <c r="P26" i="10"/>
  <c r="Q26" i="10"/>
  <c r="R26" i="10"/>
  <c r="G27" i="10"/>
  <c r="H27" i="10"/>
  <c r="I27" i="10"/>
  <c r="J27" i="10"/>
  <c r="K27" i="10"/>
  <c r="L27" i="10"/>
  <c r="M27" i="10"/>
  <c r="N27" i="10"/>
  <c r="O27" i="10"/>
  <c r="P27" i="10"/>
  <c r="Q27" i="10"/>
  <c r="R27" i="10"/>
  <c r="G28" i="10"/>
  <c r="H28" i="10"/>
  <c r="I28" i="10"/>
  <c r="J28" i="10"/>
  <c r="K28" i="10"/>
  <c r="L28" i="10"/>
  <c r="M28" i="10"/>
  <c r="N28" i="10"/>
  <c r="O28" i="10"/>
  <c r="P28" i="10"/>
  <c r="Q28" i="10"/>
  <c r="R28" i="10"/>
  <c r="G29" i="10"/>
  <c r="H29" i="10"/>
  <c r="I29" i="10"/>
  <c r="J29" i="10"/>
  <c r="K29" i="10"/>
  <c r="L29" i="10"/>
  <c r="M29" i="10"/>
  <c r="N29" i="10"/>
  <c r="O29" i="10"/>
  <c r="P29" i="10"/>
  <c r="Q29" i="10"/>
  <c r="R29" i="10"/>
  <c r="G30" i="10"/>
  <c r="H30" i="10"/>
  <c r="I30" i="10"/>
  <c r="J30" i="10"/>
  <c r="K30" i="10"/>
  <c r="L30" i="10"/>
  <c r="M30" i="10"/>
  <c r="N30" i="10"/>
  <c r="O30" i="10"/>
  <c r="P30" i="10"/>
  <c r="Q30" i="10"/>
  <c r="R30" i="10"/>
  <c r="G31" i="10"/>
  <c r="H31" i="10"/>
  <c r="I31" i="10"/>
  <c r="J31" i="10"/>
  <c r="K31" i="10"/>
  <c r="L31" i="10"/>
  <c r="M31" i="10"/>
  <c r="N31" i="10"/>
  <c r="O31" i="10"/>
  <c r="P31" i="10"/>
  <c r="Q31" i="10"/>
  <c r="R31" i="10"/>
  <c r="G34" i="10"/>
  <c r="H34" i="10"/>
  <c r="I34" i="10"/>
  <c r="J34" i="10"/>
  <c r="K34" i="10"/>
  <c r="L34" i="10"/>
  <c r="M34" i="10"/>
  <c r="N34" i="10"/>
  <c r="O34" i="10"/>
  <c r="P34" i="10"/>
  <c r="Q34" i="10"/>
  <c r="R34" i="10"/>
  <c r="G35" i="10"/>
  <c r="H35" i="10"/>
  <c r="I35" i="10"/>
  <c r="J35" i="10"/>
  <c r="K35" i="10"/>
  <c r="L35" i="10"/>
  <c r="M35" i="10"/>
  <c r="N35" i="10"/>
  <c r="O35" i="10"/>
  <c r="P35" i="10"/>
  <c r="Q35" i="10"/>
  <c r="R35" i="10"/>
  <c r="G36" i="10"/>
  <c r="H36" i="10"/>
  <c r="I36" i="10"/>
  <c r="J36" i="10"/>
  <c r="K36" i="10"/>
  <c r="L36" i="10"/>
  <c r="M36" i="10"/>
  <c r="N36" i="10"/>
  <c r="N32" i="10" s="1"/>
  <c r="O36" i="10"/>
  <c r="P36" i="10"/>
  <c r="P32" i="10" s="1"/>
  <c r="Q36" i="10"/>
  <c r="R36" i="10"/>
  <c r="G37" i="10"/>
  <c r="G33" i="10" s="1"/>
  <c r="H37" i="10"/>
  <c r="I37" i="10"/>
  <c r="J37" i="10"/>
  <c r="J33" i="10" s="1"/>
  <c r="K37" i="10"/>
  <c r="L37" i="10"/>
  <c r="M37" i="10"/>
  <c r="N37" i="10"/>
  <c r="O37" i="10"/>
  <c r="O33" i="10" s="1"/>
  <c r="P37" i="10"/>
  <c r="P33" i="10" s="1"/>
  <c r="Q37" i="10"/>
  <c r="R37" i="10"/>
  <c r="R33" i="10" s="1"/>
  <c r="G40" i="10"/>
  <c r="H40" i="10"/>
  <c r="I40" i="10"/>
  <c r="J40" i="10"/>
  <c r="K40" i="10"/>
  <c r="L40" i="10"/>
  <c r="M40" i="10"/>
  <c r="N40" i="10"/>
  <c r="G41" i="10"/>
  <c r="H41" i="10"/>
  <c r="I41" i="10"/>
  <c r="J41" i="10"/>
  <c r="K41" i="10"/>
  <c r="L41" i="10"/>
  <c r="M41" i="10"/>
  <c r="N41" i="10"/>
  <c r="G42" i="10"/>
  <c r="H42" i="10"/>
  <c r="I42" i="10"/>
  <c r="J42" i="10"/>
  <c r="K42" i="10"/>
  <c r="L42" i="10"/>
  <c r="M42" i="10"/>
  <c r="N42" i="10"/>
  <c r="G43" i="10"/>
  <c r="H43" i="10"/>
  <c r="I43" i="10"/>
  <c r="J43" i="10"/>
  <c r="K43" i="10"/>
  <c r="L43" i="10"/>
  <c r="M43" i="10"/>
  <c r="N43" i="10"/>
  <c r="G44" i="10"/>
  <c r="H44" i="10"/>
  <c r="I44" i="10"/>
  <c r="J44" i="10"/>
  <c r="K44" i="10"/>
  <c r="L44" i="10"/>
  <c r="M44" i="10"/>
  <c r="N44" i="10"/>
  <c r="G45" i="10"/>
  <c r="H45" i="10"/>
  <c r="I45" i="10"/>
  <c r="J45" i="10"/>
  <c r="K45" i="10"/>
  <c r="L45" i="10"/>
  <c r="M45" i="10"/>
  <c r="N45" i="10"/>
  <c r="G46" i="10"/>
  <c r="H46" i="10"/>
  <c r="I46" i="10"/>
  <c r="J46" i="10"/>
  <c r="K46" i="10"/>
  <c r="L46" i="10"/>
  <c r="M46" i="10"/>
  <c r="N46" i="10"/>
  <c r="G47" i="10"/>
  <c r="H47" i="10"/>
  <c r="I47" i="10"/>
  <c r="J47" i="10"/>
  <c r="K47" i="10"/>
  <c r="L47" i="10"/>
  <c r="M47" i="10"/>
  <c r="N47" i="10"/>
  <c r="G48" i="10"/>
  <c r="H48" i="10"/>
  <c r="I48" i="10"/>
  <c r="J48" i="10"/>
  <c r="K48" i="10"/>
  <c r="L48" i="10"/>
  <c r="M48" i="10"/>
  <c r="N48" i="10"/>
  <c r="G49" i="10"/>
  <c r="H49" i="10"/>
  <c r="I49" i="10"/>
  <c r="J49" i="10"/>
  <c r="K49" i="10"/>
  <c r="L49" i="10"/>
  <c r="M49" i="10"/>
  <c r="N49" i="10"/>
  <c r="G50" i="10"/>
  <c r="H50" i="10"/>
  <c r="I50" i="10"/>
  <c r="J50" i="10"/>
  <c r="K50" i="10"/>
  <c r="L50" i="10"/>
  <c r="M50" i="10"/>
  <c r="N50" i="10"/>
  <c r="G51" i="10"/>
  <c r="H51" i="10"/>
  <c r="I51" i="10"/>
  <c r="J51" i="10"/>
  <c r="K51" i="10"/>
  <c r="L51" i="10"/>
  <c r="M51" i="10"/>
  <c r="N51" i="10"/>
  <c r="G52" i="10"/>
  <c r="H52" i="10"/>
  <c r="I52" i="10"/>
  <c r="J52" i="10"/>
  <c r="K52" i="10"/>
  <c r="L52" i="10"/>
  <c r="M52" i="10"/>
  <c r="N52" i="10"/>
  <c r="G53" i="10"/>
  <c r="H53" i="10"/>
  <c r="I53" i="10"/>
  <c r="J53" i="10"/>
  <c r="K53" i="10"/>
  <c r="L53" i="10"/>
  <c r="M53" i="10"/>
  <c r="N53" i="10"/>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N39" i="11"/>
  <c r="M39" i="11"/>
  <c r="L39" i="11"/>
  <c r="K39" i="11"/>
  <c r="J39" i="11"/>
  <c r="I39" i="11"/>
  <c r="H39" i="11"/>
  <c r="G39" i="11"/>
  <c r="N38" i="11"/>
  <c r="M38" i="11"/>
  <c r="L38" i="11"/>
  <c r="K38" i="11"/>
  <c r="J38" i="11"/>
  <c r="I38" i="11"/>
  <c r="H38" i="11"/>
  <c r="G38" i="11"/>
  <c r="F37" i="11"/>
  <c r="E37" i="11"/>
  <c r="F36" i="11"/>
  <c r="E36" i="11"/>
  <c r="F35" i="11"/>
  <c r="E35" i="11"/>
  <c r="F34" i="11"/>
  <c r="E34" i="11"/>
  <c r="R33" i="11"/>
  <c r="Q33" i="11"/>
  <c r="Q25" i="11" s="1"/>
  <c r="P33" i="11"/>
  <c r="P25" i="11" s="1"/>
  <c r="O33" i="11"/>
  <c r="N33" i="11"/>
  <c r="M33" i="11"/>
  <c r="L33" i="11"/>
  <c r="K33" i="11"/>
  <c r="J33" i="11"/>
  <c r="I33" i="11"/>
  <c r="I25" i="11" s="1"/>
  <c r="H33" i="11"/>
  <c r="F33" i="11" s="1"/>
  <c r="G33" i="11"/>
  <c r="R32" i="11"/>
  <c r="Q32" i="11"/>
  <c r="P32" i="11"/>
  <c r="O32" i="11"/>
  <c r="N32" i="11"/>
  <c r="M32" i="11"/>
  <c r="M24" i="11" s="1"/>
  <c r="L32" i="11"/>
  <c r="L24" i="11" s="1"/>
  <c r="K32" i="11"/>
  <c r="J32" i="11"/>
  <c r="I32" i="11"/>
  <c r="H32" i="11"/>
  <c r="F32" i="11" s="1"/>
  <c r="G32" i="11"/>
  <c r="F31" i="11"/>
  <c r="E31" i="11"/>
  <c r="F30" i="11"/>
  <c r="E30" i="11"/>
  <c r="F29" i="11"/>
  <c r="E29" i="11"/>
  <c r="F28" i="11"/>
  <c r="E28" i="11"/>
  <c r="F27" i="11"/>
  <c r="E27" i="11"/>
  <c r="F26" i="11"/>
  <c r="E26" i="11"/>
  <c r="R25" i="11"/>
  <c r="O25" i="11"/>
  <c r="N25" i="11"/>
  <c r="M25" i="11"/>
  <c r="L25" i="11"/>
  <c r="K25" i="11"/>
  <c r="J25" i="11"/>
  <c r="G25" i="11"/>
  <c r="R24" i="11"/>
  <c r="Q24" i="11"/>
  <c r="P24" i="11"/>
  <c r="O24" i="11"/>
  <c r="N24" i="11"/>
  <c r="K24" i="11"/>
  <c r="J24" i="11"/>
  <c r="I24" i="11"/>
  <c r="H24" i="11"/>
  <c r="G24" i="11"/>
  <c r="F23" i="11"/>
  <c r="E23" i="11"/>
  <c r="F22" i="11"/>
  <c r="E22" i="11"/>
  <c r="F21" i="11"/>
  <c r="E21" i="11"/>
  <c r="F20" i="11"/>
  <c r="E20" i="11"/>
  <c r="F19" i="11"/>
  <c r="E19" i="11"/>
  <c r="F18" i="11"/>
  <c r="E18" i="11"/>
  <c r="R17" i="11"/>
  <c r="R55" i="11" s="1"/>
  <c r="Q17" i="11"/>
  <c r="P17" i="11"/>
  <c r="O17" i="11"/>
  <c r="N17" i="11"/>
  <c r="M17" i="11"/>
  <c r="L17" i="11"/>
  <c r="K17" i="11"/>
  <c r="K55" i="11" s="1"/>
  <c r="J17" i="11"/>
  <c r="J55" i="11" s="1"/>
  <c r="I17" i="11"/>
  <c r="H17" i="11"/>
  <c r="G17" i="11"/>
  <c r="R16" i="11"/>
  <c r="Q16" i="11"/>
  <c r="P16" i="11"/>
  <c r="P54" i="11" s="1"/>
  <c r="O16" i="11"/>
  <c r="O54" i="11" s="1"/>
  <c r="N16" i="11"/>
  <c r="N54" i="11" s="1"/>
  <c r="M16" i="11"/>
  <c r="L16" i="11"/>
  <c r="K16" i="11"/>
  <c r="J16" i="11"/>
  <c r="I16" i="11"/>
  <c r="H16" i="11"/>
  <c r="H54" i="11" s="1"/>
  <c r="G16" i="11"/>
  <c r="G54" i="11" s="1"/>
  <c r="F15" i="11"/>
  <c r="F14" i="11"/>
  <c r="F13" i="11"/>
  <c r="E13" i="11"/>
  <c r="F12" i="11"/>
  <c r="E12" i="11"/>
  <c r="L55" i="11" l="1"/>
  <c r="E38" i="11"/>
  <c r="E39" i="11"/>
  <c r="F38" i="11"/>
  <c r="F39" i="11"/>
  <c r="M54" i="11"/>
  <c r="I55" i="11"/>
  <c r="Q55" i="11"/>
  <c r="E24" i="11"/>
  <c r="E33" i="11"/>
  <c r="F24" i="11"/>
  <c r="E32" i="11"/>
  <c r="H25" i="11"/>
  <c r="F25" i="11" s="1"/>
  <c r="O55" i="11"/>
  <c r="L54" i="11"/>
  <c r="P55" i="11"/>
  <c r="Q54" i="11"/>
  <c r="M55" i="11"/>
  <c r="E25" i="11"/>
  <c r="R54" i="11"/>
  <c r="N55" i="11"/>
  <c r="J54" i="11"/>
  <c r="I54" i="11"/>
  <c r="K54" i="11"/>
  <c r="E16" i="11"/>
  <c r="E17" i="11"/>
  <c r="F17" i="11"/>
  <c r="H32" i="10"/>
  <c r="H24" i="10" s="1"/>
  <c r="L16" i="10"/>
  <c r="F15" i="10"/>
  <c r="F14" i="10"/>
  <c r="J16" i="10"/>
  <c r="F52" i="10"/>
  <c r="F48" i="10"/>
  <c r="I16" i="10"/>
  <c r="E52" i="10"/>
  <c r="E48" i="10"/>
  <c r="E44" i="10"/>
  <c r="E40" i="10"/>
  <c r="F49" i="10"/>
  <c r="F53" i="10"/>
  <c r="F47" i="10"/>
  <c r="F46" i="10"/>
  <c r="F43" i="10"/>
  <c r="F42" i="10"/>
  <c r="E28" i="10"/>
  <c r="F20" i="10"/>
  <c r="L17" i="10"/>
  <c r="P16" i="10"/>
  <c r="P17" i="10"/>
  <c r="H17" i="10"/>
  <c r="O17" i="10"/>
  <c r="G17" i="10"/>
  <c r="K17" i="10"/>
  <c r="F44" i="10"/>
  <c r="N39" i="10"/>
  <c r="N38" i="10"/>
  <c r="F45" i="10"/>
  <c r="L38" i="10"/>
  <c r="F41" i="10"/>
  <c r="K39" i="10"/>
  <c r="K38" i="10"/>
  <c r="J39" i="10"/>
  <c r="J38" i="10"/>
  <c r="I38" i="10"/>
  <c r="I39" i="10"/>
  <c r="F51" i="10"/>
  <c r="F50" i="10"/>
  <c r="H38" i="10"/>
  <c r="M39" i="10"/>
  <c r="E53" i="10"/>
  <c r="E51" i="10"/>
  <c r="E50" i="10"/>
  <c r="E49" i="10"/>
  <c r="E47" i="10"/>
  <c r="E46" i="10"/>
  <c r="E45" i="10"/>
  <c r="E43" i="10"/>
  <c r="E42" i="10"/>
  <c r="E41" i="10"/>
  <c r="G38" i="10"/>
  <c r="E36" i="10"/>
  <c r="Q33" i="10"/>
  <c r="Q25" i="10" s="1"/>
  <c r="Q55" i="10" s="1"/>
  <c r="I33" i="10"/>
  <c r="I25" i="10" s="1"/>
  <c r="F37" i="10"/>
  <c r="L32" i="10"/>
  <c r="L24" i="10" s="1"/>
  <c r="E35" i="10"/>
  <c r="K32" i="10"/>
  <c r="K24" i="10" s="1"/>
  <c r="N33" i="10"/>
  <c r="N25" i="10" s="1"/>
  <c r="R32" i="10"/>
  <c r="R24" i="10" s="1"/>
  <c r="R54" i="10" s="1"/>
  <c r="J32" i="10"/>
  <c r="J24" i="10" s="1"/>
  <c r="M33" i="10"/>
  <c r="M25" i="10" s="1"/>
  <c r="Q32" i="10"/>
  <c r="Q24" i="10" s="1"/>
  <c r="Q54" i="10" s="1"/>
  <c r="I32" i="10"/>
  <c r="I24" i="10" s="1"/>
  <c r="F35" i="10"/>
  <c r="F34" i="10"/>
  <c r="K33" i="10"/>
  <c r="K25" i="10" s="1"/>
  <c r="O32" i="10"/>
  <c r="O24" i="10" s="1"/>
  <c r="G32" i="10"/>
  <c r="G24" i="10" s="1"/>
  <c r="F29" i="10"/>
  <c r="E31" i="10"/>
  <c r="E29" i="10"/>
  <c r="E27" i="10"/>
  <c r="F31" i="10"/>
  <c r="F30" i="10"/>
  <c r="F27" i="10"/>
  <c r="F26" i="10"/>
  <c r="E30" i="10"/>
  <c r="F23" i="10"/>
  <c r="F22" i="10"/>
  <c r="E23" i="10"/>
  <c r="E22" i="10"/>
  <c r="M17" i="10"/>
  <c r="E21" i="10"/>
  <c r="E20" i="10"/>
  <c r="O16" i="10"/>
  <c r="G16" i="10"/>
  <c r="J17" i="10"/>
  <c r="N16" i="10"/>
  <c r="I17" i="10"/>
  <c r="M16" i="10"/>
  <c r="K16" i="10"/>
  <c r="H16" i="10"/>
  <c r="N17" i="10"/>
  <c r="F13" i="10"/>
  <c r="F12" i="10"/>
  <c r="E12" i="10"/>
  <c r="P24" i="10"/>
  <c r="R25" i="10"/>
  <c r="R55" i="10" s="1"/>
  <c r="J25" i="10"/>
  <c r="N24" i="10"/>
  <c r="P25" i="10"/>
  <c r="O25" i="10"/>
  <c r="G39" i="10"/>
  <c r="M32" i="10"/>
  <c r="M24" i="10" s="1"/>
  <c r="F40" i="10"/>
  <c r="H39" i="10"/>
  <c r="F36" i="10"/>
  <c r="H33" i="10"/>
  <c r="F28" i="10"/>
  <c r="F21" i="10"/>
  <c r="F18" i="10"/>
  <c r="F19" i="10"/>
  <c r="G25" i="10"/>
  <c r="E18" i="10"/>
  <c r="E13" i="10"/>
  <c r="E37" i="10"/>
  <c r="E19" i="10"/>
  <c r="L39" i="10"/>
  <c r="L33" i="10"/>
  <c r="L25" i="10" s="1"/>
  <c r="M38" i="10"/>
  <c r="E34" i="10"/>
  <c r="E26" i="10"/>
  <c r="F16" i="11"/>
  <c r="G55" i="11"/>
  <c r="H55" i="11"/>
  <c r="F55" i="11" s="1"/>
  <c r="BD46" i="2"/>
  <c r="BC46" i="2"/>
  <c r="BB46" i="2"/>
  <c r="BA46" i="2"/>
  <c r="AZ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C46" i="2"/>
  <c r="D46" i="2"/>
  <c r="E46" i="2"/>
  <c r="F46" i="2"/>
  <c r="G46" i="2"/>
  <c r="B46" i="2"/>
  <c r="E55" i="11" l="1"/>
  <c r="E54" i="11"/>
  <c r="F54" i="11"/>
  <c r="O55" i="10"/>
  <c r="E39" i="10"/>
  <c r="P55" i="10"/>
  <c r="E32" i="10"/>
  <c r="N54" i="10"/>
  <c r="I54" i="10"/>
  <c r="P54" i="10"/>
  <c r="F17" i="10"/>
  <c r="J54" i="10"/>
  <c r="L54" i="10"/>
  <c r="F33" i="10"/>
  <c r="G54" i="10"/>
  <c r="O54" i="10"/>
  <c r="E16" i="10"/>
  <c r="J55" i="10"/>
  <c r="K55" i="10"/>
  <c r="E17" i="10"/>
  <c r="F16" i="10"/>
  <c r="F39" i="10"/>
  <c r="I55" i="10"/>
  <c r="F38" i="10"/>
  <c r="E38" i="10"/>
  <c r="L55" i="10"/>
  <c r="N55" i="10"/>
  <c r="E33" i="10"/>
  <c r="F32" i="10"/>
  <c r="H25" i="10"/>
  <c r="F25" i="10" s="1"/>
  <c r="E25" i="10"/>
  <c r="M55" i="10"/>
  <c r="E24" i="10"/>
  <c r="K54" i="10"/>
  <c r="M54" i="10"/>
  <c r="F24" i="10"/>
  <c r="G55" i="10"/>
  <c r="H54" i="10"/>
  <c r="BD40" i="9"/>
  <c r="BC40" i="9"/>
  <c r="BB40" i="9"/>
  <c r="BA40" i="9"/>
  <c r="AZ40" i="9"/>
  <c r="AY40" i="9"/>
  <c r="AX40" i="9"/>
  <c r="AW40" i="9"/>
  <c r="AV40" i="9"/>
  <c r="AU40" i="9"/>
  <c r="AT40" i="9"/>
  <c r="AS40" i="9"/>
  <c r="AR40" i="9"/>
  <c r="AQ40" i="9"/>
  <c r="AP40" i="9"/>
  <c r="AO40" i="9"/>
  <c r="AN40" i="9"/>
  <c r="AM40" i="9"/>
  <c r="AL40" i="9"/>
  <c r="AK40" i="9"/>
  <c r="AJ40" i="9"/>
  <c r="AI40" i="9"/>
  <c r="AH40" i="9"/>
  <c r="AG40" i="9"/>
  <c r="AF40" i="9"/>
  <c r="AE40" i="9"/>
  <c r="AD40" i="9"/>
  <c r="AC40" i="9"/>
  <c r="V40" i="9"/>
  <c r="U40" i="9"/>
  <c r="T40" i="9"/>
  <c r="S40" i="9"/>
  <c r="R40" i="9"/>
  <c r="Q40" i="9"/>
  <c r="P40" i="9"/>
  <c r="O40" i="9"/>
  <c r="N40" i="9"/>
  <c r="M40" i="9"/>
  <c r="L40" i="9"/>
  <c r="K40" i="9"/>
  <c r="J40" i="9"/>
  <c r="I40" i="9"/>
  <c r="H40" i="9"/>
  <c r="G40" i="9"/>
  <c r="F40" i="9"/>
  <c r="E40" i="9"/>
  <c r="D40" i="9"/>
  <c r="C40" i="9"/>
  <c r="B40" i="9"/>
  <c r="BD39" i="9"/>
  <c r="BC39" i="9"/>
  <c r="BB39" i="9"/>
  <c r="BA39" i="9"/>
  <c r="AZ39" i="9"/>
  <c r="AY39" i="9"/>
  <c r="AX39" i="9"/>
  <c r="AW39" i="9"/>
  <c r="AV39" i="9"/>
  <c r="AU39" i="9"/>
  <c r="AT39" i="9"/>
  <c r="AS39" i="9"/>
  <c r="AR39" i="9"/>
  <c r="AQ39" i="9"/>
  <c r="AP39" i="9"/>
  <c r="AO39" i="9"/>
  <c r="AN39" i="9"/>
  <c r="AM39" i="9"/>
  <c r="AL39" i="9"/>
  <c r="AK39" i="9"/>
  <c r="AJ39" i="9"/>
  <c r="AI39" i="9"/>
  <c r="AH39" i="9"/>
  <c r="AG39" i="9"/>
  <c r="AF39" i="9"/>
  <c r="AE39" i="9"/>
  <c r="AD39" i="9"/>
  <c r="AC39" i="9"/>
  <c r="V39" i="9"/>
  <c r="U39" i="9"/>
  <c r="T39" i="9"/>
  <c r="S39" i="9"/>
  <c r="R39" i="9"/>
  <c r="Q39" i="9"/>
  <c r="P39" i="9"/>
  <c r="O39" i="9"/>
  <c r="N39" i="9"/>
  <c r="M39" i="9"/>
  <c r="L39" i="9"/>
  <c r="K39" i="9"/>
  <c r="J39" i="9"/>
  <c r="I39" i="9"/>
  <c r="H39" i="9"/>
  <c r="G39" i="9"/>
  <c r="F39" i="9"/>
  <c r="E39" i="9"/>
  <c r="D39" i="9"/>
  <c r="C39" i="9"/>
  <c r="B39" i="9"/>
  <c r="BD38" i="9"/>
  <c r="BC38" i="9"/>
  <c r="BB38" i="9"/>
  <c r="BA38" i="9"/>
  <c r="AZ38" i="9"/>
  <c r="AY38" i="9"/>
  <c r="AX38" i="9"/>
  <c r="AW38" i="9"/>
  <c r="AV38" i="9"/>
  <c r="AU38" i="9"/>
  <c r="AT38" i="9"/>
  <c r="AS38" i="9"/>
  <c r="AR38" i="9"/>
  <c r="AQ38" i="9"/>
  <c r="AP38" i="9"/>
  <c r="AO38" i="9"/>
  <c r="AN38" i="9"/>
  <c r="AM38" i="9"/>
  <c r="AL38" i="9"/>
  <c r="AK38" i="9"/>
  <c r="AJ38" i="9"/>
  <c r="AI38" i="9"/>
  <c r="AH38" i="9"/>
  <c r="AG38" i="9"/>
  <c r="AF38" i="9"/>
  <c r="AE38" i="9"/>
  <c r="AD38" i="9"/>
  <c r="AC38" i="9"/>
  <c r="V38" i="9"/>
  <c r="U38" i="9"/>
  <c r="T38" i="9"/>
  <c r="S38" i="9"/>
  <c r="R38" i="9"/>
  <c r="Q38" i="9"/>
  <c r="P38" i="9"/>
  <c r="O38" i="9"/>
  <c r="N38" i="9"/>
  <c r="M38" i="9"/>
  <c r="L38" i="9"/>
  <c r="K38" i="9"/>
  <c r="J38" i="9"/>
  <c r="I38" i="9"/>
  <c r="H38" i="9"/>
  <c r="G38" i="9"/>
  <c r="F38" i="9"/>
  <c r="E38" i="9"/>
  <c r="D38" i="9"/>
  <c r="C38" i="9"/>
  <c r="B38" i="9"/>
  <c r="BD37" i="9"/>
  <c r="BC37" i="9"/>
  <c r="BB37" i="9"/>
  <c r="BA37" i="9"/>
  <c r="AZ37" i="9"/>
  <c r="AY37" i="9"/>
  <c r="AX37" i="9"/>
  <c r="AW37" i="9"/>
  <c r="AV37" i="9"/>
  <c r="AU37" i="9"/>
  <c r="AT37" i="9"/>
  <c r="AS37" i="9"/>
  <c r="AR37" i="9"/>
  <c r="AQ37" i="9"/>
  <c r="AP37" i="9"/>
  <c r="AO37" i="9"/>
  <c r="AN37" i="9"/>
  <c r="AM37" i="9"/>
  <c r="AL37" i="9"/>
  <c r="AK37" i="9"/>
  <c r="AJ37" i="9"/>
  <c r="AI37" i="9"/>
  <c r="AH37" i="9"/>
  <c r="AG37" i="9"/>
  <c r="AF37" i="9"/>
  <c r="AE37" i="9"/>
  <c r="AD37" i="9"/>
  <c r="AC37" i="9"/>
  <c r="V37" i="9"/>
  <c r="U37" i="9"/>
  <c r="T37" i="9"/>
  <c r="S37" i="9"/>
  <c r="R37" i="9"/>
  <c r="Q37" i="9"/>
  <c r="P37" i="9"/>
  <c r="O37" i="9"/>
  <c r="N37" i="9"/>
  <c r="M37" i="9"/>
  <c r="L37" i="9"/>
  <c r="K37" i="9"/>
  <c r="J37" i="9"/>
  <c r="I37" i="9"/>
  <c r="H37" i="9"/>
  <c r="G37" i="9"/>
  <c r="F37" i="9"/>
  <c r="E37" i="9"/>
  <c r="D37" i="9"/>
  <c r="C37" i="9"/>
  <c r="B37" i="9"/>
  <c r="BD36" i="9"/>
  <c r="BC36" i="9"/>
  <c r="BB36" i="9"/>
  <c r="BA36" i="9"/>
  <c r="AZ36" i="9"/>
  <c r="AY36" i="9"/>
  <c r="AX36" i="9"/>
  <c r="AW36" i="9"/>
  <c r="AV36" i="9"/>
  <c r="AU36" i="9"/>
  <c r="AT36" i="9"/>
  <c r="AS36" i="9"/>
  <c r="AR36" i="9"/>
  <c r="AQ36" i="9"/>
  <c r="AP36" i="9"/>
  <c r="AO36" i="9"/>
  <c r="AN36" i="9"/>
  <c r="AM36" i="9"/>
  <c r="AL36" i="9"/>
  <c r="AK36" i="9"/>
  <c r="AJ36" i="9"/>
  <c r="AI36" i="9"/>
  <c r="AH36" i="9"/>
  <c r="AG36" i="9"/>
  <c r="AF36" i="9"/>
  <c r="AE36" i="9"/>
  <c r="AD36" i="9"/>
  <c r="AC36" i="9"/>
  <c r="V36" i="9"/>
  <c r="U36" i="9"/>
  <c r="T36" i="9"/>
  <c r="S36" i="9"/>
  <c r="R36" i="9"/>
  <c r="Q36" i="9"/>
  <c r="P36" i="9"/>
  <c r="O36" i="9"/>
  <c r="N36" i="9"/>
  <c r="M36" i="9"/>
  <c r="L36" i="9"/>
  <c r="K36" i="9"/>
  <c r="J36" i="9"/>
  <c r="I36" i="9"/>
  <c r="H36" i="9"/>
  <c r="G36" i="9"/>
  <c r="F36" i="9"/>
  <c r="E36" i="9"/>
  <c r="D36" i="9"/>
  <c r="C36" i="9"/>
  <c r="B36" i="9"/>
  <c r="BD35" i="9"/>
  <c r="BC35" i="9"/>
  <c r="BB35" i="9"/>
  <c r="BA35" i="9"/>
  <c r="AZ35" i="9"/>
  <c r="AY35" i="9"/>
  <c r="AX35" i="9"/>
  <c r="AW35" i="9"/>
  <c r="AV35" i="9"/>
  <c r="AU35" i="9"/>
  <c r="AT35" i="9"/>
  <c r="AS35" i="9"/>
  <c r="AR35" i="9"/>
  <c r="AQ35" i="9"/>
  <c r="AP35" i="9"/>
  <c r="AO35" i="9"/>
  <c r="AN35" i="9"/>
  <c r="AM35" i="9"/>
  <c r="AL35" i="9"/>
  <c r="AK35" i="9"/>
  <c r="AJ35" i="9"/>
  <c r="AI35" i="9"/>
  <c r="AH35" i="9"/>
  <c r="AG35" i="9"/>
  <c r="AF35" i="9"/>
  <c r="AE35" i="9"/>
  <c r="AD35" i="9"/>
  <c r="AC35" i="9"/>
  <c r="V35" i="9"/>
  <c r="U35" i="9"/>
  <c r="T35" i="9"/>
  <c r="S35" i="9"/>
  <c r="R35" i="9"/>
  <c r="Q35" i="9"/>
  <c r="P35" i="9"/>
  <c r="O35" i="9"/>
  <c r="N35" i="9"/>
  <c r="M35" i="9"/>
  <c r="L35" i="9"/>
  <c r="K35" i="9"/>
  <c r="J35" i="9"/>
  <c r="I35" i="9"/>
  <c r="H35" i="9"/>
  <c r="G35" i="9"/>
  <c r="F35" i="9"/>
  <c r="E35" i="9"/>
  <c r="D35" i="9"/>
  <c r="C35" i="9"/>
  <c r="B35" i="9"/>
  <c r="BD33" i="9"/>
  <c r="BC33" i="9"/>
  <c r="BB33" i="9"/>
  <c r="BA33" i="9"/>
  <c r="AZ33" i="9"/>
  <c r="AY33" i="9"/>
  <c r="AX33" i="9"/>
  <c r="AW33" i="9"/>
  <c r="AV33" i="9"/>
  <c r="AU33" i="9"/>
  <c r="AT33" i="9"/>
  <c r="AS33" i="9"/>
  <c r="AR33" i="9"/>
  <c r="AQ33" i="9"/>
  <c r="AP33" i="9"/>
  <c r="AO33" i="9"/>
  <c r="AN33" i="9"/>
  <c r="AM33" i="9"/>
  <c r="AL33" i="9"/>
  <c r="AK33" i="9"/>
  <c r="AJ33" i="9"/>
  <c r="AI33" i="9"/>
  <c r="AH33" i="9"/>
  <c r="AG33" i="9"/>
  <c r="AF33" i="9"/>
  <c r="AE33" i="9"/>
  <c r="AD33" i="9"/>
  <c r="AC33" i="9"/>
  <c r="V33" i="9"/>
  <c r="U33" i="9"/>
  <c r="T33" i="9"/>
  <c r="S33" i="9"/>
  <c r="R33" i="9"/>
  <c r="Q33" i="9"/>
  <c r="P33" i="9"/>
  <c r="O33" i="9"/>
  <c r="N33" i="9"/>
  <c r="M33" i="9"/>
  <c r="L33" i="9"/>
  <c r="K33" i="9"/>
  <c r="J33" i="9"/>
  <c r="I33" i="9"/>
  <c r="H33" i="9"/>
  <c r="G33" i="9"/>
  <c r="F33" i="9"/>
  <c r="E33" i="9"/>
  <c r="D33" i="9"/>
  <c r="C33" i="9"/>
  <c r="B33" i="9"/>
  <c r="BD32" i="9"/>
  <c r="BC32" i="9"/>
  <c r="BB32" i="9"/>
  <c r="BA32" i="9"/>
  <c r="AZ32" i="9"/>
  <c r="AY32" i="9"/>
  <c r="AX32" i="9"/>
  <c r="AW32" i="9"/>
  <c r="AV32" i="9"/>
  <c r="AU32" i="9"/>
  <c r="AT32" i="9"/>
  <c r="AS32" i="9"/>
  <c r="AR32" i="9"/>
  <c r="AQ32" i="9"/>
  <c r="AP32" i="9"/>
  <c r="AO32" i="9"/>
  <c r="AN32" i="9"/>
  <c r="AM32" i="9"/>
  <c r="AL32" i="9"/>
  <c r="AK32" i="9"/>
  <c r="AJ32" i="9"/>
  <c r="AI32" i="9"/>
  <c r="AH32" i="9"/>
  <c r="AG32" i="9"/>
  <c r="AF32" i="9"/>
  <c r="AE32" i="9"/>
  <c r="AD32" i="9"/>
  <c r="AC32" i="9"/>
  <c r="V32" i="9"/>
  <c r="U32" i="9"/>
  <c r="T32" i="9"/>
  <c r="S32" i="9"/>
  <c r="R32" i="9"/>
  <c r="Q32" i="9"/>
  <c r="P32" i="9"/>
  <c r="O32" i="9"/>
  <c r="N32" i="9"/>
  <c r="M32" i="9"/>
  <c r="L32" i="9"/>
  <c r="K32" i="9"/>
  <c r="J32" i="9"/>
  <c r="I32" i="9"/>
  <c r="H32" i="9"/>
  <c r="G32" i="9"/>
  <c r="F32" i="9"/>
  <c r="E32" i="9"/>
  <c r="D32" i="9"/>
  <c r="C32" i="9"/>
  <c r="B32" i="9"/>
  <c r="BD31" i="9"/>
  <c r="BC31" i="9"/>
  <c r="BB31" i="9"/>
  <c r="BA31" i="9"/>
  <c r="AZ31" i="9"/>
  <c r="AY31" i="9"/>
  <c r="AX31" i="9"/>
  <c r="AW31" i="9"/>
  <c r="AV31" i="9"/>
  <c r="AU31" i="9"/>
  <c r="AT31" i="9"/>
  <c r="AS31" i="9"/>
  <c r="AR31" i="9"/>
  <c r="AQ31" i="9"/>
  <c r="AP31" i="9"/>
  <c r="AO31" i="9"/>
  <c r="AN31" i="9"/>
  <c r="AM31" i="9"/>
  <c r="AL31" i="9"/>
  <c r="AK31" i="9"/>
  <c r="AJ31" i="9"/>
  <c r="AI31" i="9"/>
  <c r="AH31" i="9"/>
  <c r="AG31" i="9"/>
  <c r="AF31" i="9"/>
  <c r="AE31" i="9"/>
  <c r="AD31" i="9"/>
  <c r="AC31" i="9"/>
  <c r="V31" i="9"/>
  <c r="U31" i="9"/>
  <c r="T31" i="9"/>
  <c r="S31" i="9"/>
  <c r="R31" i="9"/>
  <c r="Q31" i="9"/>
  <c r="P31" i="9"/>
  <c r="O31" i="9"/>
  <c r="N31" i="9"/>
  <c r="M31" i="9"/>
  <c r="L31" i="9"/>
  <c r="K31" i="9"/>
  <c r="J31" i="9"/>
  <c r="I31" i="9"/>
  <c r="H31" i="9"/>
  <c r="G31" i="9"/>
  <c r="F31" i="9"/>
  <c r="E31" i="9"/>
  <c r="D31" i="9"/>
  <c r="C31" i="9"/>
  <c r="B31" i="9"/>
  <c r="BD30" i="9"/>
  <c r="BC30" i="9"/>
  <c r="BB30" i="9"/>
  <c r="BA30" i="9"/>
  <c r="AZ30" i="9"/>
  <c r="AY30" i="9"/>
  <c r="AX30" i="9"/>
  <c r="AW30" i="9"/>
  <c r="AV30" i="9"/>
  <c r="AU30" i="9"/>
  <c r="AT30" i="9"/>
  <c r="AS30" i="9"/>
  <c r="AR30" i="9"/>
  <c r="AQ30" i="9"/>
  <c r="AP30" i="9"/>
  <c r="AO30" i="9"/>
  <c r="AN30" i="9"/>
  <c r="AM30" i="9"/>
  <c r="AL30" i="9"/>
  <c r="AK30" i="9"/>
  <c r="AJ30" i="9"/>
  <c r="AI30" i="9"/>
  <c r="AH30" i="9"/>
  <c r="AG30" i="9"/>
  <c r="AF30" i="9"/>
  <c r="AE30" i="9"/>
  <c r="AD30" i="9"/>
  <c r="AC30" i="9"/>
  <c r="V30" i="9"/>
  <c r="U30" i="9"/>
  <c r="T30" i="9"/>
  <c r="S30" i="9"/>
  <c r="R30" i="9"/>
  <c r="Q30" i="9"/>
  <c r="P30" i="9"/>
  <c r="O30" i="9"/>
  <c r="N30" i="9"/>
  <c r="M30" i="9"/>
  <c r="L30" i="9"/>
  <c r="K30" i="9"/>
  <c r="J30" i="9"/>
  <c r="I30" i="9"/>
  <c r="H30" i="9"/>
  <c r="G30" i="9"/>
  <c r="F30" i="9"/>
  <c r="E30" i="9"/>
  <c r="D30" i="9"/>
  <c r="C30" i="9"/>
  <c r="B30" i="9"/>
  <c r="BD29" i="9"/>
  <c r="BC29" i="9"/>
  <c r="BB29" i="9"/>
  <c r="BA29" i="9"/>
  <c r="AZ29" i="9"/>
  <c r="AY29" i="9"/>
  <c r="AX29" i="9"/>
  <c r="AW29" i="9"/>
  <c r="AV29" i="9"/>
  <c r="AU29" i="9"/>
  <c r="AT29" i="9"/>
  <c r="AS29" i="9"/>
  <c r="AR29" i="9"/>
  <c r="AQ29" i="9"/>
  <c r="AP29" i="9"/>
  <c r="AO29" i="9"/>
  <c r="AN29" i="9"/>
  <c r="AM29" i="9"/>
  <c r="AL29" i="9"/>
  <c r="AK29" i="9"/>
  <c r="AJ29" i="9"/>
  <c r="AI29" i="9"/>
  <c r="AH29" i="9"/>
  <c r="AG29" i="9"/>
  <c r="AF29" i="9"/>
  <c r="AE29" i="9"/>
  <c r="AD29" i="9"/>
  <c r="AC29" i="9"/>
  <c r="V29" i="9"/>
  <c r="U29" i="9"/>
  <c r="T29" i="9"/>
  <c r="S29" i="9"/>
  <c r="R29" i="9"/>
  <c r="Q29" i="9"/>
  <c r="P29" i="9"/>
  <c r="O29" i="9"/>
  <c r="N29" i="9"/>
  <c r="M29" i="9"/>
  <c r="L29" i="9"/>
  <c r="K29" i="9"/>
  <c r="J29" i="9"/>
  <c r="I29" i="9"/>
  <c r="H29" i="9"/>
  <c r="G29" i="9"/>
  <c r="F29" i="9"/>
  <c r="E29" i="9"/>
  <c r="D29" i="9"/>
  <c r="C29" i="9"/>
  <c r="B29" i="9"/>
  <c r="BD28" i="9"/>
  <c r="BC28" i="9"/>
  <c r="BB28" i="9"/>
  <c r="BA28" i="9"/>
  <c r="AZ28" i="9"/>
  <c r="AY28" i="9"/>
  <c r="AX28" i="9"/>
  <c r="AW28" i="9"/>
  <c r="AV28" i="9"/>
  <c r="AU28" i="9"/>
  <c r="AT28" i="9"/>
  <c r="AS28" i="9"/>
  <c r="AR28" i="9"/>
  <c r="AQ28" i="9"/>
  <c r="AP28" i="9"/>
  <c r="AO28" i="9"/>
  <c r="AN28" i="9"/>
  <c r="AM28" i="9"/>
  <c r="AL28" i="9"/>
  <c r="AK28" i="9"/>
  <c r="AJ28" i="9"/>
  <c r="AI28" i="9"/>
  <c r="AH28" i="9"/>
  <c r="AG28" i="9"/>
  <c r="AF28" i="9"/>
  <c r="AE28" i="9"/>
  <c r="AD28" i="9"/>
  <c r="AC28" i="9"/>
  <c r="V28" i="9"/>
  <c r="U28" i="9"/>
  <c r="T28" i="9"/>
  <c r="S28" i="9"/>
  <c r="R28" i="9"/>
  <c r="Q28" i="9"/>
  <c r="P28" i="9"/>
  <c r="O28" i="9"/>
  <c r="N28" i="9"/>
  <c r="M28" i="9"/>
  <c r="L28" i="9"/>
  <c r="K28" i="9"/>
  <c r="J28" i="9"/>
  <c r="I28" i="9"/>
  <c r="H28" i="9"/>
  <c r="G28" i="9"/>
  <c r="F28" i="9"/>
  <c r="E28" i="9"/>
  <c r="D28" i="9"/>
  <c r="C28" i="9"/>
  <c r="B28" i="9"/>
  <c r="BD27" i="9"/>
  <c r="BC27" i="9"/>
  <c r="BB27" i="9"/>
  <c r="BA27" i="9"/>
  <c r="AZ27" i="9"/>
  <c r="AY27" i="9"/>
  <c r="AX27" i="9"/>
  <c r="AW27" i="9"/>
  <c r="AV27" i="9"/>
  <c r="AU27" i="9"/>
  <c r="AT27" i="9"/>
  <c r="AS27" i="9"/>
  <c r="AR27" i="9"/>
  <c r="AQ27" i="9"/>
  <c r="AP27" i="9"/>
  <c r="AO27" i="9"/>
  <c r="AN27" i="9"/>
  <c r="AM27" i="9"/>
  <c r="AL27" i="9"/>
  <c r="AK27" i="9"/>
  <c r="AJ27" i="9"/>
  <c r="AI27" i="9"/>
  <c r="AH27" i="9"/>
  <c r="AG27" i="9"/>
  <c r="AF27" i="9"/>
  <c r="AE27" i="9"/>
  <c r="AD27" i="9"/>
  <c r="AC27" i="9"/>
  <c r="V27" i="9"/>
  <c r="U27" i="9"/>
  <c r="T27" i="9"/>
  <c r="S27" i="9"/>
  <c r="R27" i="9"/>
  <c r="Q27" i="9"/>
  <c r="P27" i="9"/>
  <c r="O27" i="9"/>
  <c r="N27" i="9"/>
  <c r="M27" i="9"/>
  <c r="L27" i="9"/>
  <c r="K27" i="9"/>
  <c r="J27" i="9"/>
  <c r="I27" i="9"/>
  <c r="H27" i="9"/>
  <c r="G27" i="9"/>
  <c r="F27" i="9"/>
  <c r="E27" i="9"/>
  <c r="D27" i="9"/>
  <c r="C27" i="9"/>
  <c r="B27" i="9"/>
  <c r="BD26" i="9"/>
  <c r="BC26" i="9"/>
  <c r="BB26" i="9"/>
  <c r="BA26" i="9"/>
  <c r="AZ26" i="9"/>
  <c r="AY26" i="9"/>
  <c r="AX26" i="9"/>
  <c r="AW26" i="9"/>
  <c r="AV26" i="9"/>
  <c r="AU26" i="9"/>
  <c r="AT26" i="9"/>
  <c r="AS26" i="9"/>
  <c r="AR26" i="9"/>
  <c r="AQ26" i="9"/>
  <c r="AP26" i="9"/>
  <c r="AO26" i="9"/>
  <c r="AN26" i="9"/>
  <c r="AM26" i="9"/>
  <c r="AL26" i="9"/>
  <c r="AK26" i="9"/>
  <c r="AJ26" i="9"/>
  <c r="AI26" i="9"/>
  <c r="AH26" i="9"/>
  <c r="AG26" i="9"/>
  <c r="AF26" i="9"/>
  <c r="AE26" i="9"/>
  <c r="AD26" i="9"/>
  <c r="AC26" i="9"/>
  <c r="V26" i="9"/>
  <c r="U26" i="9"/>
  <c r="T26" i="9"/>
  <c r="S26" i="9"/>
  <c r="R26" i="9"/>
  <c r="Q26" i="9"/>
  <c r="P26" i="9"/>
  <c r="O26" i="9"/>
  <c r="N26" i="9"/>
  <c r="M26" i="9"/>
  <c r="L26" i="9"/>
  <c r="K26" i="9"/>
  <c r="J26" i="9"/>
  <c r="I26" i="9"/>
  <c r="H26" i="9"/>
  <c r="G26" i="9"/>
  <c r="F26" i="9"/>
  <c r="E26" i="9"/>
  <c r="D26" i="9"/>
  <c r="C26" i="9"/>
  <c r="B26"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V24" i="9"/>
  <c r="U24" i="9"/>
  <c r="T24" i="9"/>
  <c r="S24" i="9"/>
  <c r="R24" i="9"/>
  <c r="Q24" i="9"/>
  <c r="P24" i="9"/>
  <c r="O24" i="9"/>
  <c r="N24" i="9"/>
  <c r="M24" i="9"/>
  <c r="L24" i="9"/>
  <c r="K24" i="9"/>
  <c r="J24" i="9"/>
  <c r="I24" i="9"/>
  <c r="H24" i="9"/>
  <c r="G24" i="9"/>
  <c r="F24" i="9"/>
  <c r="E24" i="9"/>
  <c r="D24" i="9"/>
  <c r="C24" i="9"/>
  <c r="B24"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V23" i="9"/>
  <c r="U23" i="9"/>
  <c r="T23" i="9"/>
  <c r="S23" i="9"/>
  <c r="R23" i="9"/>
  <c r="Q23" i="9"/>
  <c r="P23" i="9"/>
  <c r="O23" i="9"/>
  <c r="N23" i="9"/>
  <c r="M23" i="9"/>
  <c r="L23" i="9"/>
  <c r="K23" i="9"/>
  <c r="J23" i="9"/>
  <c r="I23" i="9"/>
  <c r="H23" i="9"/>
  <c r="G23" i="9"/>
  <c r="F23" i="9"/>
  <c r="E23" i="9"/>
  <c r="D23" i="9"/>
  <c r="C23" i="9"/>
  <c r="B23" i="9"/>
  <c r="BD22" i="9"/>
  <c r="BC22" i="9"/>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V22" i="9"/>
  <c r="U22" i="9"/>
  <c r="T22" i="9"/>
  <c r="S22" i="9"/>
  <c r="R22" i="9"/>
  <c r="Q22" i="9"/>
  <c r="P22" i="9"/>
  <c r="O22" i="9"/>
  <c r="N22" i="9"/>
  <c r="M22" i="9"/>
  <c r="L22" i="9"/>
  <c r="K22" i="9"/>
  <c r="J22" i="9"/>
  <c r="I22" i="9"/>
  <c r="H22" i="9"/>
  <c r="G22" i="9"/>
  <c r="F22" i="9"/>
  <c r="E22" i="9"/>
  <c r="D22" i="9"/>
  <c r="C22" i="9"/>
  <c r="B22" i="9"/>
  <c r="BD21"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V21" i="9"/>
  <c r="U21" i="9"/>
  <c r="T21" i="9"/>
  <c r="S21" i="9"/>
  <c r="R21" i="9"/>
  <c r="Q21" i="9"/>
  <c r="P21" i="9"/>
  <c r="O21" i="9"/>
  <c r="N21" i="9"/>
  <c r="M21" i="9"/>
  <c r="L21" i="9"/>
  <c r="K21" i="9"/>
  <c r="J21" i="9"/>
  <c r="I21" i="9"/>
  <c r="H21" i="9"/>
  <c r="G21" i="9"/>
  <c r="F21" i="9"/>
  <c r="E21" i="9"/>
  <c r="D21" i="9"/>
  <c r="C21" i="9"/>
  <c r="B21" i="9"/>
  <c r="BD20"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V20" i="9"/>
  <c r="U20" i="9"/>
  <c r="T20" i="9"/>
  <c r="S20" i="9"/>
  <c r="R20" i="9"/>
  <c r="Q20" i="9"/>
  <c r="P20" i="9"/>
  <c r="O20" i="9"/>
  <c r="N20" i="9"/>
  <c r="M20" i="9"/>
  <c r="L20" i="9"/>
  <c r="K20" i="9"/>
  <c r="J20" i="9"/>
  <c r="I20" i="9"/>
  <c r="H20" i="9"/>
  <c r="G20" i="9"/>
  <c r="F20" i="9"/>
  <c r="E20" i="9"/>
  <c r="D20" i="9"/>
  <c r="C20" i="9"/>
  <c r="B20" i="9"/>
  <c r="BD19"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V19" i="9"/>
  <c r="U19" i="9"/>
  <c r="T19" i="9"/>
  <c r="S19" i="9"/>
  <c r="R19" i="9"/>
  <c r="Q19" i="9"/>
  <c r="P19" i="9"/>
  <c r="O19" i="9"/>
  <c r="N19" i="9"/>
  <c r="M19" i="9"/>
  <c r="L19" i="9"/>
  <c r="K19" i="9"/>
  <c r="J19" i="9"/>
  <c r="I19" i="9"/>
  <c r="H19" i="9"/>
  <c r="G19" i="9"/>
  <c r="F19" i="9"/>
  <c r="E19" i="9"/>
  <c r="D19" i="9"/>
  <c r="C19" i="9"/>
  <c r="B19" i="9"/>
  <c r="BD18"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V18" i="9"/>
  <c r="U18" i="9"/>
  <c r="T18" i="9"/>
  <c r="S18" i="9"/>
  <c r="R18" i="9"/>
  <c r="Q18" i="9"/>
  <c r="P18" i="9"/>
  <c r="O18" i="9"/>
  <c r="N18" i="9"/>
  <c r="M18" i="9"/>
  <c r="L18" i="9"/>
  <c r="K18" i="9"/>
  <c r="J18" i="9"/>
  <c r="I18" i="9"/>
  <c r="H18" i="9"/>
  <c r="G18" i="9"/>
  <c r="F18" i="9"/>
  <c r="E18" i="9"/>
  <c r="D18" i="9"/>
  <c r="C18" i="9"/>
  <c r="B18" i="9"/>
  <c r="BD16"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V16" i="9"/>
  <c r="U16" i="9"/>
  <c r="T16" i="9"/>
  <c r="S16" i="9"/>
  <c r="R16" i="9"/>
  <c r="Q16" i="9"/>
  <c r="P16" i="9"/>
  <c r="O16" i="9"/>
  <c r="N16" i="9"/>
  <c r="M16" i="9"/>
  <c r="L16" i="9"/>
  <c r="K16" i="9"/>
  <c r="J16" i="9"/>
  <c r="I16" i="9"/>
  <c r="H16" i="9"/>
  <c r="G16" i="9"/>
  <c r="F16" i="9"/>
  <c r="E16" i="9"/>
  <c r="D16" i="9"/>
  <c r="C16" i="9"/>
  <c r="B16" i="9"/>
  <c r="BD15" i="9"/>
  <c r="BC15" i="9"/>
  <c r="BB15" i="9"/>
  <c r="BA15" i="9"/>
  <c r="AZ15" i="9"/>
  <c r="AY15" i="9"/>
  <c r="AX15" i="9"/>
  <c r="AW15" i="9"/>
  <c r="AV15" i="9"/>
  <c r="AU15" i="9"/>
  <c r="AT15" i="9"/>
  <c r="AS15" i="9"/>
  <c r="AR15" i="9"/>
  <c r="AQ15" i="9"/>
  <c r="AP15" i="9"/>
  <c r="AO15" i="9"/>
  <c r="AN15" i="9"/>
  <c r="AM15" i="9"/>
  <c r="AL15" i="9"/>
  <c r="AK15" i="9"/>
  <c r="AJ15" i="9"/>
  <c r="AI15" i="9"/>
  <c r="AH15" i="9"/>
  <c r="AG15" i="9"/>
  <c r="AF15" i="9"/>
  <c r="AE15" i="9"/>
  <c r="AD15" i="9"/>
  <c r="AC15" i="9"/>
  <c r="V15" i="9"/>
  <c r="U15" i="9"/>
  <c r="T15" i="9"/>
  <c r="S15" i="9"/>
  <c r="R15" i="9"/>
  <c r="Q15" i="9"/>
  <c r="P15" i="9"/>
  <c r="O15" i="9"/>
  <c r="N15" i="9"/>
  <c r="M15" i="9"/>
  <c r="L15" i="9"/>
  <c r="K15" i="9"/>
  <c r="J15" i="9"/>
  <c r="I15" i="9"/>
  <c r="H15" i="9"/>
  <c r="G15" i="9"/>
  <c r="F15" i="9"/>
  <c r="E15" i="9"/>
  <c r="D15" i="9"/>
  <c r="C15" i="9"/>
  <c r="B15" i="9"/>
  <c r="BD14"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V14" i="9"/>
  <c r="U14" i="9"/>
  <c r="T14" i="9"/>
  <c r="S14" i="9"/>
  <c r="R14" i="9"/>
  <c r="Q14" i="9"/>
  <c r="P14" i="9"/>
  <c r="O14" i="9"/>
  <c r="N14" i="9"/>
  <c r="M14" i="9"/>
  <c r="L14" i="9"/>
  <c r="K14" i="9"/>
  <c r="J14" i="9"/>
  <c r="I14" i="9"/>
  <c r="H14" i="9"/>
  <c r="G14" i="9"/>
  <c r="F14" i="9"/>
  <c r="E14" i="9"/>
  <c r="D14" i="9"/>
  <c r="C14" i="9"/>
  <c r="B14" i="9"/>
  <c r="BD13"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V13" i="9"/>
  <c r="U13" i="9"/>
  <c r="T13" i="9"/>
  <c r="S13" i="9"/>
  <c r="R13" i="9"/>
  <c r="Q13" i="9"/>
  <c r="P13" i="9"/>
  <c r="O13" i="9"/>
  <c r="N13" i="9"/>
  <c r="M13" i="9"/>
  <c r="L13" i="9"/>
  <c r="K13" i="9"/>
  <c r="J13" i="9"/>
  <c r="I13" i="9"/>
  <c r="H13" i="9"/>
  <c r="G13" i="9"/>
  <c r="F13" i="9"/>
  <c r="E13" i="9"/>
  <c r="D13" i="9"/>
  <c r="C13" i="9"/>
  <c r="B13" i="9"/>
  <c r="BD12"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V12" i="9"/>
  <c r="U12" i="9"/>
  <c r="T12" i="9"/>
  <c r="S12" i="9"/>
  <c r="R12" i="9"/>
  <c r="Q12" i="9"/>
  <c r="P12" i="9"/>
  <c r="O12" i="9"/>
  <c r="N12" i="9"/>
  <c r="M12" i="9"/>
  <c r="L12" i="9"/>
  <c r="K12" i="9"/>
  <c r="J12" i="9"/>
  <c r="I12" i="9"/>
  <c r="H12" i="9"/>
  <c r="G12" i="9"/>
  <c r="F12" i="9"/>
  <c r="E12" i="9"/>
  <c r="D12" i="9"/>
  <c r="C12" i="9"/>
  <c r="B12"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V11" i="9"/>
  <c r="U11" i="9"/>
  <c r="T11" i="9"/>
  <c r="S11" i="9"/>
  <c r="R11" i="9"/>
  <c r="Q11" i="9"/>
  <c r="P11" i="9"/>
  <c r="O11" i="9"/>
  <c r="N11" i="9"/>
  <c r="M11" i="9"/>
  <c r="L11" i="9"/>
  <c r="K11" i="9"/>
  <c r="J11" i="9"/>
  <c r="I11" i="9"/>
  <c r="H11" i="9"/>
  <c r="G11" i="9"/>
  <c r="F11" i="9"/>
  <c r="E11" i="9"/>
  <c r="D11" i="9"/>
  <c r="C11" i="9"/>
  <c r="B11" i="9"/>
  <c r="BD10"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V10" i="9"/>
  <c r="U10" i="9"/>
  <c r="T10" i="9"/>
  <c r="S10" i="9"/>
  <c r="R10" i="9"/>
  <c r="Q10" i="9"/>
  <c r="P10" i="9"/>
  <c r="O10" i="9"/>
  <c r="N10" i="9"/>
  <c r="M10" i="9"/>
  <c r="L10" i="9"/>
  <c r="K10" i="9"/>
  <c r="J10" i="9"/>
  <c r="I10" i="9"/>
  <c r="H10" i="9"/>
  <c r="G10" i="9"/>
  <c r="F10" i="9"/>
  <c r="E10" i="9"/>
  <c r="D10" i="9"/>
  <c r="C10" i="9"/>
  <c r="B10"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V9" i="9"/>
  <c r="U9" i="9"/>
  <c r="T9" i="9"/>
  <c r="S9" i="9"/>
  <c r="R9" i="9"/>
  <c r="Q9" i="9"/>
  <c r="P9" i="9"/>
  <c r="O9" i="9"/>
  <c r="N9" i="9"/>
  <c r="M9" i="9"/>
  <c r="L9" i="9"/>
  <c r="K9" i="9"/>
  <c r="J9" i="9"/>
  <c r="I9" i="9"/>
  <c r="H9" i="9"/>
  <c r="G9" i="9"/>
  <c r="F9" i="9"/>
  <c r="E9" i="9"/>
  <c r="D9" i="9"/>
  <c r="C9" i="9"/>
  <c r="B9" i="9"/>
  <c r="BD8" i="9"/>
  <c r="BC8" i="9"/>
  <c r="BB8" i="9"/>
  <c r="BA8" i="9"/>
  <c r="AZ8" i="9"/>
  <c r="AY8" i="9"/>
  <c r="AX8" i="9"/>
  <c r="AW8" i="9"/>
  <c r="AV8" i="9"/>
  <c r="AU8" i="9"/>
  <c r="AT8" i="9"/>
  <c r="AS8" i="9"/>
  <c r="AR8" i="9"/>
  <c r="AQ8" i="9"/>
  <c r="AP8" i="9"/>
  <c r="AO8" i="9"/>
  <c r="AN8" i="9"/>
  <c r="AM8" i="9"/>
  <c r="AL8" i="9"/>
  <c r="AK8" i="9"/>
  <c r="AJ8" i="9"/>
  <c r="AI8" i="9"/>
  <c r="AH8" i="9"/>
  <c r="AG8" i="9"/>
  <c r="AF8" i="9"/>
  <c r="AE8" i="9"/>
  <c r="AD8" i="9"/>
  <c r="AC8" i="9"/>
  <c r="V8" i="9"/>
  <c r="U8" i="9"/>
  <c r="T8" i="9"/>
  <c r="S8" i="9"/>
  <c r="R8" i="9"/>
  <c r="Q8" i="9"/>
  <c r="P8" i="9"/>
  <c r="O8" i="9"/>
  <c r="N8" i="9"/>
  <c r="M8" i="9"/>
  <c r="L8" i="9"/>
  <c r="K8" i="9"/>
  <c r="J8" i="9"/>
  <c r="I8" i="9"/>
  <c r="H8" i="9"/>
  <c r="G8" i="9"/>
  <c r="F8" i="9"/>
  <c r="E8" i="9"/>
  <c r="D8" i="9"/>
  <c r="C8" i="9"/>
  <c r="B8" i="9"/>
  <c r="BD7" i="9"/>
  <c r="BC7" i="9"/>
  <c r="BB7" i="9"/>
  <c r="BA7" i="9"/>
  <c r="AZ7" i="9"/>
  <c r="AY7" i="9"/>
  <c r="AX7" i="9"/>
  <c r="AW7" i="9"/>
  <c r="AV7" i="9"/>
  <c r="AU7" i="9"/>
  <c r="AT7" i="9"/>
  <c r="AS7" i="9"/>
  <c r="AR7" i="9"/>
  <c r="AQ7" i="9"/>
  <c r="AP7" i="9"/>
  <c r="AO7" i="9"/>
  <c r="AN7" i="9"/>
  <c r="AM7" i="9"/>
  <c r="AL7" i="9"/>
  <c r="AK7" i="9"/>
  <c r="AJ7" i="9"/>
  <c r="AI7" i="9"/>
  <c r="AH7" i="9"/>
  <c r="AG7" i="9"/>
  <c r="AF7" i="9"/>
  <c r="AE7" i="9"/>
  <c r="AD7" i="9"/>
  <c r="AC7" i="9"/>
  <c r="V7" i="9"/>
  <c r="U7" i="9"/>
  <c r="T7" i="9"/>
  <c r="S7" i="9"/>
  <c r="R7" i="9"/>
  <c r="Q7" i="9"/>
  <c r="P7" i="9"/>
  <c r="O7" i="9"/>
  <c r="N7" i="9"/>
  <c r="M7" i="9"/>
  <c r="L7" i="9"/>
  <c r="K7" i="9"/>
  <c r="J7" i="9"/>
  <c r="I7" i="9"/>
  <c r="H7" i="9"/>
  <c r="G7" i="9"/>
  <c r="F7" i="9"/>
  <c r="E7" i="9"/>
  <c r="D7" i="9"/>
  <c r="C7" i="9"/>
  <c r="B7" i="9"/>
  <c r="BD6" i="9"/>
  <c r="BC6" i="9"/>
  <c r="BB6" i="9"/>
  <c r="BA6" i="9"/>
  <c r="AZ6" i="9"/>
  <c r="AY6" i="9"/>
  <c r="AX6" i="9"/>
  <c r="AW6" i="9"/>
  <c r="AV6" i="9"/>
  <c r="AU6" i="9"/>
  <c r="AT6" i="9"/>
  <c r="AS6" i="9"/>
  <c r="AR6" i="9"/>
  <c r="AQ6" i="9"/>
  <c r="AP6" i="9"/>
  <c r="AO6" i="9"/>
  <c r="AN6" i="9"/>
  <c r="AM6" i="9"/>
  <c r="AL6" i="9"/>
  <c r="AK6" i="9"/>
  <c r="AJ6" i="9"/>
  <c r="AI6" i="9"/>
  <c r="AH6" i="9"/>
  <c r="AG6" i="9"/>
  <c r="AF6" i="9"/>
  <c r="AE6" i="9"/>
  <c r="AD6" i="9"/>
  <c r="AC6" i="9"/>
  <c r="V6" i="9"/>
  <c r="U6" i="9"/>
  <c r="T6" i="9"/>
  <c r="S6" i="9"/>
  <c r="R6" i="9"/>
  <c r="Q6" i="9"/>
  <c r="P6" i="9"/>
  <c r="O6" i="9"/>
  <c r="N6" i="9"/>
  <c r="M6" i="9"/>
  <c r="L6" i="9"/>
  <c r="K6" i="9"/>
  <c r="J6" i="9"/>
  <c r="I6" i="9"/>
  <c r="H6" i="9"/>
  <c r="G6" i="9"/>
  <c r="F6" i="9"/>
  <c r="E6" i="9"/>
  <c r="D6" i="9"/>
  <c r="C6" i="9"/>
  <c r="B6" i="9"/>
  <c r="BD5" i="9"/>
  <c r="BC5" i="9"/>
  <c r="BB5" i="9"/>
  <c r="BA5" i="9"/>
  <c r="AZ5" i="9"/>
  <c r="AY5" i="9"/>
  <c r="AX5" i="9"/>
  <c r="AW5" i="9"/>
  <c r="AV5" i="9"/>
  <c r="AU5" i="9"/>
  <c r="AT5" i="9"/>
  <c r="AS5" i="9"/>
  <c r="AR5" i="9"/>
  <c r="AQ5" i="9"/>
  <c r="AP5" i="9"/>
  <c r="AO5" i="9"/>
  <c r="AN5" i="9"/>
  <c r="AM5" i="9"/>
  <c r="AL5" i="9"/>
  <c r="AK5" i="9"/>
  <c r="AJ5" i="9"/>
  <c r="AI5" i="9"/>
  <c r="AH5" i="9"/>
  <c r="AG5" i="9"/>
  <c r="AF5" i="9"/>
  <c r="AE5" i="9"/>
  <c r="AD5" i="9"/>
  <c r="AC5" i="9"/>
  <c r="V5" i="9"/>
  <c r="U5" i="9"/>
  <c r="T5" i="9"/>
  <c r="S5" i="9"/>
  <c r="R5" i="9"/>
  <c r="Q5" i="9"/>
  <c r="P5" i="9"/>
  <c r="O5" i="9"/>
  <c r="N5" i="9"/>
  <c r="M5" i="9"/>
  <c r="L5" i="9"/>
  <c r="K5" i="9"/>
  <c r="J5" i="9"/>
  <c r="I5" i="9"/>
  <c r="H5" i="9"/>
  <c r="G5" i="9"/>
  <c r="F5" i="9"/>
  <c r="E5" i="9"/>
  <c r="D5" i="9"/>
  <c r="C5" i="9"/>
  <c r="B5" i="9"/>
  <c r="BD4" i="9"/>
  <c r="BC4" i="9"/>
  <c r="BB4" i="9"/>
  <c r="BA4" i="9"/>
  <c r="AZ4" i="9"/>
  <c r="AY4" i="9"/>
  <c r="AX4" i="9"/>
  <c r="AW4" i="9"/>
  <c r="AV4" i="9"/>
  <c r="AU4" i="9"/>
  <c r="AT4" i="9"/>
  <c r="AS4" i="9"/>
  <c r="AR4" i="9"/>
  <c r="AQ4" i="9"/>
  <c r="AP4" i="9"/>
  <c r="AO4" i="9"/>
  <c r="AN4" i="9"/>
  <c r="AM4" i="9"/>
  <c r="AL4" i="9"/>
  <c r="AK4" i="9"/>
  <c r="AJ4" i="9"/>
  <c r="AI4" i="9"/>
  <c r="AH4" i="9"/>
  <c r="AG4" i="9"/>
  <c r="AF4" i="9"/>
  <c r="AE4" i="9"/>
  <c r="AD4" i="9"/>
  <c r="AC4" i="9"/>
  <c r="V4" i="9"/>
  <c r="U4" i="9"/>
  <c r="T4" i="9"/>
  <c r="S4" i="9"/>
  <c r="R4" i="9"/>
  <c r="Q4" i="9"/>
  <c r="P4" i="9"/>
  <c r="O4" i="9"/>
  <c r="N4" i="9"/>
  <c r="M4" i="9"/>
  <c r="L4" i="9"/>
  <c r="K4" i="9"/>
  <c r="J4" i="9"/>
  <c r="I4" i="9"/>
  <c r="H4" i="9"/>
  <c r="G4" i="9"/>
  <c r="F4" i="9"/>
  <c r="E4" i="9"/>
  <c r="D4" i="9"/>
  <c r="C4" i="9"/>
  <c r="B4" i="9"/>
  <c r="BD40" i="7"/>
  <c r="BC40" i="7"/>
  <c r="BB40" i="7"/>
  <c r="BA40" i="7"/>
  <c r="AZ40" i="7"/>
  <c r="AY40" i="7"/>
  <c r="AX40" i="7"/>
  <c r="AW40" i="7"/>
  <c r="AV40" i="7"/>
  <c r="AU40" i="7"/>
  <c r="AT40" i="7"/>
  <c r="AS40" i="7"/>
  <c r="AR40" i="7"/>
  <c r="AQ40" i="7"/>
  <c r="AP40" i="7"/>
  <c r="AO40" i="7"/>
  <c r="AN40" i="7"/>
  <c r="AM40" i="7"/>
  <c r="AL40" i="7"/>
  <c r="AK40" i="7"/>
  <c r="AJ40" i="7"/>
  <c r="AI40" i="7"/>
  <c r="AH40" i="7"/>
  <c r="AG40" i="7"/>
  <c r="AF40" i="7"/>
  <c r="AE40" i="7"/>
  <c r="AD40" i="7"/>
  <c r="AC40" i="7"/>
  <c r="V40" i="7"/>
  <c r="U40" i="7"/>
  <c r="T40" i="7"/>
  <c r="S40" i="7"/>
  <c r="R40" i="7"/>
  <c r="Q40" i="7"/>
  <c r="P40" i="7"/>
  <c r="O40" i="7"/>
  <c r="N40" i="7"/>
  <c r="M40" i="7"/>
  <c r="L40" i="7"/>
  <c r="K40" i="7"/>
  <c r="J40" i="7"/>
  <c r="I40" i="7"/>
  <c r="H40" i="7"/>
  <c r="G40" i="7"/>
  <c r="F40" i="7"/>
  <c r="E40" i="7"/>
  <c r="D40" i="7"/>
  <c r="C40" i="7"/>
  <c r="B40" i="7"/>
  <c r="BD39" i="7"/>
  <c r="BC39" i="7"/>
  <c r="BB39" i="7"/>
  <c r="BA39" i="7"/>
  <c r="AZ39" i="7"/>
  <c r="AY39" i="7"/>
  <c r="AX39" i="7"/>
  <c r="AW39" i="7"/>
  <c r="AV39" i="7"/>
  <c r="AU39" i="7"/>
  <c r="AT39" i="7"/>
  <c r="AS39" i="7"/>
  <c r="AR39" i="7"/>
  <c r="AQ39" i="7"/>
  <c r="AP39" i="7"/>
  <c r="AO39" i="7"/>
  <c r="AN39" i="7"/>
  <c r="AM39" i="7"/>
  <c r="AL39" i="7"/>
  <c r="AK39" i="7"/>
  <c r="AJ39" i="7"/>
  <c r="AI39" i="7"/>
  <c r="AH39" i="7"/>
  <c r="AG39" i="7"/>
  <c r="AF39" i="7"/>
  <c r="AE39" i="7"/>
  <c r="AD39" i="7"/>
  <c r="AC39" i="7"/>
  <c r="V39" i="7"/>
  <c r="U39" i="7"/>
  <c r="T39" i="7"/>
  <c r="S39" i="7"/>
  <c r="R39" i="7"/>
  <c r="Q39" i="7"/>
  <c r="P39" i="7"/>
  <c r="O39" i="7"/>
  <c r="N39" i="7"/>
  <c r="M39" i="7"/>
  <c r="L39" i="7"/>
  <c r="K39" i="7"/>
  <c r="J39" i="7"/>
  <c r="I39" i="7"/>
  <c r="H39" i="7"/>
  <c r="G39" i="7"/>
  <c r="F39" i="7"/>
  <c r="E39" i="7"/>
  <c r="D39" i="7"/>
  <c r="C39" i="7"/>
  <c r="B39" i="7"/>
  <c r="BD38" i="7"/>
  <c r="BC38" i="7"/>
  <c r="BB38" i="7"/>
  <c r="BA38" i="7"/>
  <c r="AZ38" i="7"/>
  <c r="AY38" i="7"/>
  <c r="AX38" i="7"/>
  <c r="AW38" i="7"/>
  <c r="AV38" i="7"/>
  <c r="AU38" i="7"/>
  <c r="AT38" i="7"/>
  <c r="AS38" i="7"/>
  <c r="AR38" i="7"/>
  <c r="AQ38" i="7"/>
  <c r="AP38" i="7"/>
  <c r="AO38" i="7"/>
  <c r="AN38" i="7"/>
  <c r="AM38" i="7"/>
  <c r="AL38" i="7"/>
  <c r="AK38" i="7"/>
  <c r="AJ38" i="7"/>
  <c r="AI38" i="7"/>
  <c r="AH38" i="7"/>
  <c r="AG38" i="7"/>
  <c r="AF38" i="7"/>
  <c r="AE38" i="7"/>
  <c r="AD38" i="7"/>
  <c r="AC38" i="7"/>
  <c r="V38" i="7"/>
  <c r="U38" i="7"/>
  <c r="T38" i="7"/>
  <c r="S38" i="7"/>
  <c r="R38" i="7"/>
  <c r="Q38" i="7"/>
  <c r="P38" i="7"/>
  <c r="O38" i="7"/>
  <c r="N38" i="7"/>
  <c r="M38" i="7"/>
  <c r="L38" i="7"/>
  <c r="K38" i="7"/>
  <c r="J38" i="7"/>
  <c r="I38" i="7"/>
  <c r="H38" i="7"/>
  <c r="G38" i="7"/>
  <c r="F38" i="7"/>
  <c r="E38" i="7"/>
  <c r="D38" i="7"/>
  <c r="C38" i="7"/>
  <c r="B38" i="7"/>
  <c r="BD37" i="7"/>
  <c r="BC37" i="7"/>
  <c r="BB37" i="7"/>
  <c r="BA37" i="7"/>
  <c r="AZ37" i="7"/>
  <c r="AY37" i="7"/>
  <c r="AX37" i="7"/>
  <c r="AW37" i="7"/>
  <c r="AV37" i="7"/>
  <c r="AU37" i="7"/>
  <c r="AT37" i="7"/>
  <c r="AS37" i="7"/>
  <c r="AR37" i="7"/>
  <c r="AQ37" i="7"/>
  <c r="AP37" i="7"/>
  <c r="AO37" i="7"/>
  <c r="AN37" i="7"/>
  <c r="AM37" i="7"/>
  <c r="AL37" i="7"/>
  <c r="AK37" i="7"/>
  <c r="AJ37" i="7"/>
  <c r="AI37" i="7"/>
  <c r="AH37" i="7"/>
  <c r="AG37" i="7"/>
  <c r="AF37" i="7"/>
  <c r="AE37" i="7"/>
  <c r="AD37" i="7"/>
  <c r="AC37" i="7"/>
  <c r="V37" i="7"/>
  <c r="U37" i="7"/>
  <c r="T37" i="7"/>
  <c r="S37" i="7"/>
  <c r="R37" i="7"/>
  <c r="Q37" i="7"/>
  <c r="P37" i="7"/>
  <c r="O37" i="7"/>
  <c r="N37" i="7"/>
  <c r="M37" i="7"/>
  <c r="L37" i="7"/>
  <c r="K37" i="7"/>
  <c r="J37" i="7"/>
  <c r="I37" i="7"/>
  <c r="H37" i="7"/>
  <c r="G37" i="7"/>
  <c r="F37" i="7"/>
  <c r="E37" i="7"/>
  <c r="D37" i="7"/>
  <c r="C37" i="7"/>
  <c r="B37"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V36" i="7"/>
  <c r="U36" i="7"/>
  <c r="T36" i="7"/>
  <c r="S36" i="7"/>
  <c r="R36" i="7"/>
  <c r="Q36" i="7"/>
  <c r="P36" i="7"/>
  <c r="O36" i="7"/>
  <c r="N36" i="7"/>
  <c r="M36" i="7"/>
  <c r="L36" i="7"/>
  <c r="K36" i="7"/>
  <c r="J36" i="7"/>
  <c r="I36" i="7"/>
  <c r="H36" i="7"/>
  <c r="G36" i="7"/>
  <c r="F36" i="7"/>
  <c r="E36" i="7"/>
  <c r="D36" i="7"/>
  <c r="C36" i="7"/>
  <c r="B36" i="7"/>
  <c r="BD35" i="7"/>
  <c r="BC35" i="7"/>
  <c r="BB35" i="7"/>
  <c r="BA35" i="7"/>
  <c r="AZ35" i="7"/>
  <c r="AY35" i="7"/>
  <c r="AX35" i="7"/>
  <c r="AW35" i="7"/>
  <c r="AV35" i="7"/>
  <c r="AU35" i="7"/>
  <c r="AT35" i="7"/>
  <c r="AS35" i="7"/>
  <c r="AR35" i="7"/>
  <c r="AQ35" i="7"/>
  <c r="AP35" i="7"/>
  <c r="AO35" i="7"/>
  <c r="AN35" i="7"/>
  <c r="AM35" i="7"/>
  <c r="AL35" i="7"/>
  <c r="AK35" i="7"/>
  <c r="AJ35" i="7"/>
  <c r="AI35" i="7"/>
  <c r="AH35" i="7"/>
  <c r="AG35" i="7"/>
  <c r="AF35" i="7"/>
  <c r="AE35" i="7"/>
  <c r="AD35" i="7"/>
  <c r="AC35" i="7"/>
  <c r="V35" i="7"/>
  <c r="U35" i="7"/>
  <c r="T35" i="7"/>
  <c r="S35" i="7"/>
  <c r="R35" i="7"/>
  <c r="Q35" i="7"/>
  <c r="P35" i="7"/>
  <c r="O35" i="7"/>
  <c r="N35" i="7"/>
  <c r="M35" i="7"/>
  <c r="L35" i="7"/>
  <c r="K35" i="7"/>
  <c r="J35" i="7"/>
  <c r="I35" i="7"/>
  <c r="H35" i="7"/>
  <c r="G35" i="7"/>
  <c r="F35" i="7"/>
  <c r="E35" i="7"/>
  <c r="D35" i="7"/>
  <c r="C35" i="7"/>
  <c r="B35" i="7"/>
  <c r="BD33" i="7"/>
  <c r="BC33" i="7"/>
  <c r="BB33" i="7"/>
  <c r="BA33" i="7"/>
  <c r="AZ33" i="7"/>
  <c r="AY33" i="7"/>
  <c r="AX33" i="7"/>
  <c r="AW33" i="7"/>
  <c r="AV33" i="7"/>
  <c r="AU33" i="7"/>
  <c r="AT33" i="7"/>
  <c r="AS33" i="7"/>
  <c r="AR33" i="7"/>
  <c r="AQ33" i="7"/>
  <c r="AP33" i="7"/>
  <c r="AO33" i="7"/>
  <c r="AN33" i="7"/>
  <c r="AM33" i="7"/>
  <c r="AL33" i="7"/>
  <c r="AK33" i="7"/>
  <c r="AJ33" i="7"/>
  <c r="AI33" i="7"/>
  <c r="AH33" i="7"/>
  <c r="AG33" i="7"/>
  <c r="AF33" i="7"/>
  <c r="AE33" i="7"/>
  <c r="AD33" i="7"/>
  <c r="AC33" i="7"/>
  <c r="V33" i="7"/>
  <c r="U33" i="7"/>
  <c r="T33" i="7"/>
  <c r="S33" i="7"/>
  <c r="R33" i="7"/>
  <c r="Q33" i="7"/>
  <c r="P33" i="7"/>
  <c r="O33" i="7"/>
  <c r="N33" i="7"/>
  <c r="M33" i="7"/>
  <c r="L33" i="7"/>
  <c r="K33" i="7"/>
  <c r="J33" i="7"/>
  <c r="I33" i="7"/>
  <c r="H33" i="7"/>
  <c r="G33" i="7"/>
  <c r="F33" i="7"/>
  <c r="E33" i="7"/>
  <c r="D33" i="7"/>
  <c r="C33" i="7"/>
  <c r="B33" i="7"/>
  <c r="BD32" i="7"/>
  <c r="BC32" i="7"/>
  <c r="BB32" i="7"/>
  <c r="BA32" i="7"/>
  <c r="AZ32" i="7"/>
  <c r="AY32" i="7"/>
  <c r="AX32" i="7"/>
  <c r="AW32" i="7"/>
  <c r="AV32" i="7"/>
  <c r="AU32" i="7"/>
  <c r="AT32" i="7"/>
  <c r="AS32" i="7"/>
  <c r="AR32" i="7"/>
  <c r="AQ32" i="7"/>
  <c r="AP32" i="7"/>
  <c r="AO32" i="7"/>
  <c r="AN32" i="7"/>
  <c r="AM32" i="7"/>
  <c r="AL32" i="7"/>
  <c r="AK32" i="7"/>
  <c r="AJ32" i="7"/>
  <c r="AI32" i="7"/>
  <c r="AH32" i="7"/>
  <c r="AG32" i="7"/>
  <c r="AF32" i="7"/>
  <c r="AE32" i="7"/>
  <c r="AD32" i="7"/>
  <c r="AC32" i="7"/>
  <c r="V32" i="7"/>
  <c r="U32" i="7"/>
  <c r="T32" i="7"/>
  <c r="S32" i="7"/>
  <c r="R32" i="7"/>
  <c r="Q32" i="7"/>
  <c r="P32" i="7"/>
  <c r="O32" i="7"/>
  <c r="N32" i="7"/>
  <c r="M32" i="7"/>
  <c r="L32" i="7"/>
  <c r="K32" i="7"/>
  <c r="J32" i="7"/>
  <c r="I32" i="7"/>
  <c r="H32" i="7"/>
  <c r="G32" i="7"/>
  <c r="F32" i="7"/>
  <c r="E32" i="7"/>
  <c r="D32" i="7"/>
  <c r="C32" i="7"/>
  <c r="B32"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V31" i="7"/>
  <c r="U31" i="7"/>
  <c r="T31" i="7"/>
  <c r="S31" i="7"/>
  <c r="R31" i="7"/>
  <c r="Q31" i="7"/>
  <c r="P31" i="7"/>
  <c r="O31" i="7"/>
  <c r="N31" i="7"/>
  <c r="M31" i="7"/>
  <c r="L31" i="7"/>
  <c r="K31" i="7"/>
  <c r="J31" i="7"/>
  <c r="I31" i="7"/>
  <c r="H31" i="7"/>
  <c r="G31" i="7"/>
  <c r="F31" i="7"/>
  <c r="E31" i="7"/>
  <c r="D31" i="7"/>
  <c r="C31" i="7"/>
  <c r="B31" i="7"/>
  <c r="BD30" i="7"/>
  <c r="BC30" i="7"/>
  <c r="BB30" i="7"/>
  <c r="BA30" i="7"/>
  <c r="AZ30" i="7"/>
  <c r="AY30" i="7"/>
  <c r="AX30" i="7"/>
  <c r="AW30" i="7"/>
  <c r="AV30" i="7"/>
  <c r="AU30" i="7"/>
  <c r="AT30" i="7"/>
  <c r="AS30" i="7"/>
  <c r="AR30" i="7"/>
  <c r="AQ30" i="7"/>
  <c r="AP30" i="7"/>
  <c r="AO30" i="7"/>
  <c r="AN30" i="7"/>
  <c r="AM30" i="7"/>
  <c r="AL30" i="7"/>
  <c r="AK30" i="7"/>
  <c r="AJ30" i="7"/>
  <c r="AI30" i="7"/>
  <c r="AH30" i="7"/>
  <c r="AG30" i="7"/>
  <c r="AF30" i="7"/>
  <c r="AE30" i="7"/>
  <c r="AD30" i="7"/>
  <c r="AC30" i="7"/>
  <c r="V30" i="7"/>
  <c r="U30" i="7"/>
  <c r="T30" i="7"/>
  <c r="S30" i="7"/>
  <c r="R30" i="7"/>
  <c r="Q30" i="7"/>
  <c r="P30" i="7"/>
  <c r="O30" i="7"/>
  <c r="N30" i="7"/>
  <c r="M30" i="7"/>
  <c r="L30" i="7"/>
  <c r="K30" i="7"/>
  <c r="J30" i="7"/>
  <c r="I30" i="7"/>
  <c r="H30" i="7"/>
  <c r="G30" i="7"/>
  <c r="F30" i="7"/>
  <c r="E30" i="7"/>
  <c r="D30" i="7"/>
  <c r="C30" i="7"/>
  <c r="B30" i="7"/>
  <c r="BD29" i="7"/>
  <c r="BC29" i="7"/>
  <c r="BB29" i="7"/>
  <c r="BA29" i="7"/>
  <c r="AZ29" i="7"/>
  <c r="AY29" i="7"/>
  <c r="AX29" i="7"/>
  <c r="AW29" i="7"/>
  <c r="AV29" i="7"/>
  <c r="AU29" i="7"/>
  <c r="AT29" i="7"/>
  <c r="AS29" i="7"/>
  <c r="AR29" i="7"/>
  <c r="AQ29" i="7"/>
  <c r="AP29" i="7"/>
  <c r="AO29" i="7"/>
  <c r="AN29" i="7"/>
  <c r="AM29" i="7"/>
  <c r="AL29" i="7"/>
  <c r="AK29" i="7"/>
  <c r="AJ29" i="7"/>
  <c r="AI29" i="7"/>
  <c r="AH29" i="7"/>
  <c r="AG29" i="7"/>
  <c r="AF29" i="7"/>
  <c r="AE29" i="7"/>
  <c r="AD29" i="7"/>
  <c r="AC29" i="7"/>
  <c r="V29" i="7"/>
  <c r="U29" i="7"/>
  <c r="T29" i="7"/>
  <c r="S29" i="7"/>
  <c r="R29" i="7"/>
  <c r="Q29" i="7"/>
  <c r="P29" i="7"/>
  <c r="O29" i="7"/>
  <c r="N29" i="7"/>
  <c r="M29" i="7"/>
  <c r="L29" i="7"/>
  <c r="K29" i="7"/>
  <c r="J29" i="7"/>
  <c r="I29" i="7"/>
  <c r="H29" i="7"/>
  <c r="G29" i="7"/>
  <c r="F29" i="7"/>
  <c r="E29" i="7"/>
  <c r="D29" i="7"/>
  <c r="C29" i="7"/>
  <c r="B29" i="7"/>
  <c r="BD28" i="7"/>
  <c r="BC28" i="7"/>
  <c r="BB28" i="7"/>
  <c r="BA28" i="7"/>
  <c r="AZ28" i="7"/>
  <c r="AY28" i="7"/>
  <c r="AX28" i="7"/>
  <c r="AW28" i="7"/>
  <c r="AV28" i="7"/>
  <c r="AU28" i="7"/>
  <c r="AT28" i="7"/>
  <c r="AS28" i="7"/>
  <c r="AR28" i="7"/>
  <c r="AQ28" i="7"/>
  <c r="AP28" i="7"/>
  <c r="AO28" i="7"/>
  <c r="AN28" i="7"/>
  <c r="AM28" i="7"/>
  <c r="AL28" i="7"/>
  <c r="AK28" i="7"/>
  <c r="AJ28" i="7"/>
  <c r="AI28" i="7"/>
  <c r="AH28" i="7"/>
  <c r="AG28" i="7"/>
  <c r="AF28" i="7"/>
  <c r="AE28" i="7"/>
  <c r="AD28" i="7"/>
  <c r="AC28" i="7"/>
  <c r="V28" i="7"/>
  <c r="U28" i="7"/>
  <c r="T28" i="7"/>
  <c r="S28" i="7"/>
  <c r="R28" i="7"/>
  <c r="Q28" i="7"/>
  <c r="P28" i="7"/>
  <c r="O28" i="7"/>
  <c r="N28" i="7"/>
  <c r="M28" i="7"/>
  <c r="L28" i="7"/>
  <c r="K28" i="7"/>
  <c r="J28" i="7"/>
  <c r="I28" i="7"/>
  <c r="H28" i="7"/>
  <c r="G28" i="7"/>
  <c r="F28" i="7"/>
  <c r="E28" i="7"/>
  <c r="D28" i="7"/>
  <c r="C28" i="7"/>
  <c r="B28" i="7"/>
  <c r="BD27" i="7"/>
  <c r="BC27" i="7"/>
  <c r="BB27" i="7"/>
  <c r="BA27" i="7"/>
  <c r="AZ27" i="7"/>
  <c r="AY27" i="7"/>
  <c r="AX27" i="7"/>
  <c r="AW27" i="7"/>
  <c r="AV27" i="7"/>
  <c r="AU27" i="7"/>
  <c r="AT27" i="7"/>
  <c r="AS27" i="7"/>
  <c r="AR27" i="7"/>
  <c r="AQ27" i="7"/>
  <c r="AP27" i="7"/>
  <c r="AO27" i="7"/>
  <c r="AN27" i="7"/>
  <c r="AM27" i="7"/>
  <c r="AL27" i="7"/>
  <c r="AK27" i="7"/>
  <c r="AJ27" i="7"/>
  <c r="AI27" i="7"/>
  <c r="AH27" i="7"/>
  <c r="AG27" i="7"/>
  <c r="AF27" i="7"/>
  <c r="AE27" i="7"/>
  <c r="AD27" i="7"/>
  <c r="AC27" i="7"/>
  <c r="V27" i="7"/>
  <c r="U27" i="7"/>
  <c r="T27" i="7"/>
  <c r="S27" i="7"/>
  <c r="R27" i="7"/>
  <c r="Q27" i="7"/>
  <c r="P27" i="7"/>
  <c r="O27" i="7"/>
  <c r="N27" i="7"/>
  <c r="M27" i="7"/>
  <c r="L27" i="7"/>
  <c r="K27" i="7"/>
  <c r="J27" i="7"/>
  <c r="I27" i="7"/>
  <c r="H27" i="7"/>
  <c r="G27" i="7"/>
  <c r="F27" i="7"/>
  <c r="E27" i="7"/>
  <c r="D27" i="7"/>
  <c r="C27" i="7"/>
  <c r="B27" i="7"/>
  <c r="BD26" i="7"/>
  <c r="BC26" i="7"/>
  <c r="BB26" i="7"/>
  <c r="BA26" i="7"/>
  <c r="AZ26" i="7"/>
  <c r="AY26" i="7"/>
  <c r="AX26" i="7"/>
  <c r="AW26" i="7"/>
  <c r="AV26" i="7"/>
  <c r="AU26" i="7"/>
  <c r="AT26" i="7"/>
  <c r="AS26" i="7"/>
  <c r="AR26" i="7"/>
  <c r="AQ26" i="7"/>
  <c r="AP26" i="7"/>
  <c r="AO26" i="7"/>
  <c r="AN26" i="7"/>
  <c r="AM26" i="7"/>
  <c r="AL26" i="7"/>
  <c r="AK26" i="7"/>
  <c r="AJ26" i="7"/>
  <c r="AI26" i="7"/>
  <c r="AH26" i="7"/>
  <c r="AG26" i="7"/>
  <c r="AF26" i="7"/>
  <c r="AE26" i="7"/>
  <c r="AD26" i="7"/>
  <c r="AC26" i="7"/>
  <c r="V26" i="7"/>
  <c r="U26" i="7"/>
  <c r="T26" i="7"/>
  <c r="S26" i="7"/>
  <c r="R26" i="7"/>
  <c r="Q26" i="7"/>
  <c r="P26" i="7"/>
  <c r="O26" i="7"/>
  <c r="N26" i="7"/>
  <c r="M26" i="7"/>
  <c r="L26" i="7"/>
  <c r="K26" i="7"/>
  <c r="J26" i="7"/>
  <c r="I26" i="7"/>
  <c r="H26" i="7"/>
  <c r="G26" i="7"/>
  <c r="F26" i="7"/>
  <c r="E26" i="7"/>
  <c r="D26" i="7"/>
  <c r="C26" i="7"/>
  <c r="B26" i="7"/>
  <c r="BD24" i="7"/>
  <c r="BC24" i="7"/>
  <c r="BB24" i="7"/>
  <c r="BA24" i="7"/>
  <c r="AZ24" i="7"/>
  <c r="AY24" i="7"/>
  <c r="AX24" i="7"/>
  <c r="AW24" i="7"/>
  <c r="AV24" i="7"/>
  <c r="AU24" i="7"/>
  <c r="AT24" i="7"/>
  <c r="AS24" i="7"/>
  <c r="AR24" i="7"/>
  <c r="AQ24" i="7"/>
  <c r="AP24" i="7"/>
  <c r="AO24" i="7"/>
  <c r="AN24" i="7"/>
  <c r="AM24" i="7"/>
  <c r="AL24" i="7"/>
  <c r="AK24" i="7"/>
  <c r="AJ24" i="7"/>
  <c r="AI24" i="7"/>
  <c r="AH24" i="7"/>
  <c r="AG24" i="7"/>
  <c r="AF24" i="7"/>
  <c r="AE24" i="7"/>
  <c r="AD24" i="7"/>
  <c r="AC24" i="7"/>
  <c r="V24" i="7"/>
  <c r="U24" i="7"/>
  <c r="T24" i="7"/>
  <c r="S24" i="7"/>
  <c r="R24" i="7"/>
  <c r="Q24" i="7"/>
  <c r="P24" i="7"/>
  <c r="O24" i="7"/>
  <c r="N24" i="7"/>
  <c r="M24" i="7"/>
  <c r="L24" i="7"/>
  <c r="K24" i="7"/>
  <c r="J24" i="7"/>
  <c r="I24" i="7"/>
  <c r="H24" i="7"/>
  <c r="G24" i="7"/>
  <c r="F24" i="7"/>
  <c r="E24" i="7"/>
  <c r="D24" i="7"/>
  <c r="C24" i="7"/>
  <c r="B24" i="7"/>
  <c r="BD23" i="7"/>
  <c r="BC23" i="7"/>
  <c r="BB23" i="7"/>
  <c r="BA23" i="7"/>
  <c r="AZ23" i="7"/>
  <c r="AY23" i="7"/>
  <c r="AX23" i="7"/>
  <c r="AW23" i="7"/>
  <c r="AV23" i="7"/>
  <c r="AU23" i="7"/>
  <c r="AT23" i="7"/>
  <c r="AS23" i="7"/>
  <c r="AR23" i="7"/>
  <c r="AQ23" i="7"/>
  <c r="AP23" i="7"/>
  <c r="AO23" i="7"/>
  <c r="AN23" i="7"/>
  <c r="AM23" i="7"/>
  <c r="AL23" i="7"/>
  <c r="AK23" i="7"/>
  <c r="AJ23" i="7"/>
  <c r="AI23" i="7"/>
  <c r="AH23" i="7"/>
  <c r="AG23" i="7"/>
  <c r="AF23" i="7"/>
  <c r="AE23" i="7"/>
  <c r="AD23" i="7"/>
  <c r="AC23" i="7"/>
  <c r="V23" i="7"/>
  <c r="U23" i="7"/>
  <c r="T23" i="7"/>
  <c r="S23" i="7"/>
  <c r="R23" i="7"/>
  <c r="Q23" i="7"/>
  <c r="P23" i="7"/>
  <c r="O23" i="7"/>
  <c r="N23" i="7"/>
  <c r="M23" i="7"/>
  <c r="L23" i="7"/>
  <c r="K23" i="7"/>
  <c r="J23" i="7"/>
  <c r="I23" i="7"/>
  <c r="H23" i="7"/>
  <c r="G23" i="7"/>
  <c r="F23" i="7"/>
  <c r="E23" i="7"/>
  <c r="D23" i="7"/>
  <c r="C23" i="7"/>
  <c r="B23" i="7"/>
  <c r="BD22" i="7"/>
  <c r="BC22" i="7"/>
  <c r="BB22" i="7"/>
  <c r="BA22" i="7"/>
  <c r="AZ22" i="7"/>
  <c r="AY22" i="7"/>
  <c r="AX22" i="7"/>
  <c r="AW22" i="7"/>
  <c r="AV22" i="7"/>
  <c r="AU22" i="7"/>
  <c r="AT22" i="7"/>
  <c r="AS22" i="7"/>
  <c r="AR22" i="7"/>
  <c r="AQ22" i="7"/>
  <c r="AP22" i="7"/>
  <c r="AO22" i="7"/>
  <c r="AN22" i="7"/>
  <c r="AM22" i="7"/>
  <c r="AL22" i="7"/>
  <c r="AK22" i="7"/>
  <c r="AJ22" i="7"/>
  <c r="AI22" i="7"/>
  <c r="AH22" i="7"/>
  <c r="AG22" i="7"/>
  <c r="AF22" i="7"/>
  <c r="AE22" i="7"/>
  <c r="AD22" i="7"/>
  <c r="AC22" i="7"/>
  <c r="V22" i="7"/>
  <c r="U22" i="7"/>
  <c r="T22" i="7"/>
  <c r="S22" i="7"/>
  <c r="R22" i="7"/>
  <c r="Q22" i="7"/>
  <c r="P22" i="7"/>
  <c r="O22" i="7"/>
  <c r="N22" i="7"/>
  <c r="M22" i="7"/>
  <c r="L22" i="7"/>
  <c r="K22" i="7"/>
  <c r="J22" i="7"/>
  <c r="I22" i="7"/>
  <c r="H22" i="7"/>
  <c r="G22" i="7"/>
  <c r="F22" i="7"/>
  <c r="E22" i="7"/>
  <c r="D22" i="7"/>
  <c r="C22" i="7"/>
  <c r="B22" i="7"/>
  <c r="BD21" i="7"/>
  <c r="BC21" i="7"/>
  <c r="BB21" i="7"/>
  <c r="BA21" i="7"/>
  <c r="AZ21" i="7"/>
  <c r="AY21" i="7"/>
  <c r="AX21" i="7"/>
  <c r="AW21" i="7"/>
  <c r="AV21" i="7"/>
  <c r="AU21" i="7"/>
  <c r="AT21" i="7"/>
  <c r="AS21" i="7"/>
  <c r="AR21" i="7"/>
  <c r="AQ21" i="7"/>
  <c r="AP21" i="7"/>
  <c r="AO21" i="7"/>
  <c r="AN21" i="7"/>
  <c r="AM21" i="7"/>
  <c r="AL21" i="7"/>
  <c r="AK21" i="7"/>
  <c r="AJ21" i="7"/>
  <c r="AI21" i="7"/>
  <c r="AH21" i="7"/>
  <c r="AG21" i="7"/>
  <c r="AF21" i="7"/>
  <c r="AE21" i="7"/>
  <c r="AD21" i="7"/>
  <c r="AC21" i="7"/>
  <c r="V21" i="7"/>
  <c r="U21" i="7"/>
  <c r="T21" i="7"/>
  <c r="S21" i="7"/>
  <c r="R21" i="7"/>
  <c r="Q21" i="7"/>
  <c r="P21" i="7"/>
  <c r="O21" i="7"/>
  <c r="N21" i="7"/>
  <c r="M21" i="7"/>
  <c r="L21" i="7"/>
  <c r="K21" i="7"/>
  <c r="J21" i="7"/>
  <c r="I21" i="7"/>
  <c r="H21" i="7"/>
  <c r="G21" i="7"/>
  <c r="F21" i="7"/>
  <c r="E21" i="7"/>
  <c r="D21" i="7"/>
  <c r="C21" i="7"/>
  <c r="B21" i="7"/>
  <c r="BD20" i="7"/>
  <c r="BC20" i="7"/>
  <c r="BB20" i="7"/>
  <c r="BA20" i="7"/>
  <c r="AZ20" i="7"/>
  <c r="AY20" i="7"/>
  <c r="AX20" i="7"/>
  <c r="AW20" i="7"/>
  <c r="AV20" i="7"/>
  <c r="AU20" i="7"/>
  <c r="AT20" i="7"/>
  <c r="AS20" i="7"/>
  <c r="AR20" i="7"/>
  <c r="AQ20" i="7"/>
  <c r="AP20" i="7"/>
  <c r="AO20" i="7"/>
  <c r="AN20" i="7"/>
  <c r="AM20" i="7"/>
  <c r="AL20" i="7"/>
  <c r="AK20" i="7"/>
  <c r="AJ20" i="7"/>
  <c r="AI20" i="7"/>
  <c r="AH20" i="7"/>
  <c r="AG20" i="7"/>
  <c r="AF20" i="7"/>
  <c r="AE20" i="7"/>
  <c r="AD20" i="7"/>
  <c r="AC20" i="7"/>
  <c r="V20" i="7"/>
  <c r="U20" i="7"/>
  <c r="T20" i="7"/>
  <c r="S20" i="7"/>
  <c r="R20" i="7"/>
  <c r="Q20" i="7"/>
  <c r="P20" i="7"/>
  <c r="O20" i="7"/>
  <c r="N20" i="7"/>
  <c r="M20" i="7"/>
  <c r="L20" i="7"/>
  <c r="K20" i="7"/>
  <c r="J20" i="7"/>
  <c r="I20" i="7"/>
  <c r="H20" i="7"/>
  <c r="G20" i="7"/>
  <c r="F20" i="7"/>
  <c r="E20" i="7"/>
  <c r="D20" i="7"/>
  <c r="C20" i="7"/>
  <c r="B20" i="7"/>
  <c r="BD19" i="7"/>
  <c r="BC19" i="7"/>
  <c r="BB19" i="7"/>
  <c r="BA19" i="7"/>
  <c r="AZ19" i="7"/>
  <c r="AY19" i="7"/>
  <c r="AX19" i="7"/>
  <c r="AW19" i="7"/>
  <c r="AV19" i="7"/>
  <c r="AU19" i="7"/>
  <c r="AT19" i="7"/>
  <c r="AS19" i="7"/>
  <c r="AR19" i="7"/>
  <c r="AQ19" i="7"/>
  <c r="AP19" i="7"/>
  <c r="AO19" i="7"/>
  <c r="AN19" i="7"/>
  <c r="AM19" i="7"/>
  <c r="AL19" i="7"/>
  <c r="AK19" i="7"/>
  <c r="AJ19" i="7"/>
  <c r="AI19" i="7"/>
  <c r="AH19" i="7"/>
  <c r="AG19" i="7"/>
  <c r="AF19" i="7"/>
  <c r="AE19" i="7"/>
  <c r="AD19" i="7"/>
  <c r="AC19" i="7"/>
  <c r="V19" i="7"/>
  <c r="U19" i="7"/>
  <c r="T19" i="7"/>
  <c r="S19" i="7"/>
  <c r="R19" i="7"/>
  <c r="Q19" i="7"/>
  <c r="P19" i="7"/>
  <c r="O19" i="7"/>
  <c r="N19" i="7"/>
  <c r="M19" i="7"/>
  <c r="L19" i="7"/>
  <c r="K19" i="7"/>
  <c r="J19" i="7"/>
  <c r="I19" i="7"/>
  <c r="H19" i="7"/>
  <c r="G19" i="7"/>
  <c r="F19" i="7"/>
  <c r="E19" i="7"/>
  <c r="D19" i="7"/>
  <c r="C19" i="7"/>
  <c r="B19"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V18" i="7"/>
  <c r="U18" i="7"/>
  <c r="T18" i="7"/>
  <c r="S18" i="7"/>
  <c r="R18" i="7"/>
  <c r="Q18" i="7"/>
  <c r="P18" i="7"/>
  <c r="O18" i="7"/>
  <c r="N18" i="7"/>
  <c r="M18" i="7"/>
  <c r="L18" i="7"/>
  <c r="K18" i="7"/>
  <c r="J18" i="7"/>
  <c r="I18" i="7"/>
  <c r="H18" i="7"/>
  <c r="G18" i="7"/>
  <c r="F18" i="7"/>
  <c r="E18" i="7"/>
  <c r="D18" i="7"/>
  <c r="C18" i="7"/>
  <c r="B18" i="7"/>
  <c r="BD16" i="7"/>
  <c r="BC16" i="7"/>
  <c r="BB16" i="7"/>
  <c r="BA16" i="7"/>
  <c r="AZ16" i="7"/>
  <c r="AY16" i="7"/>
  <c r="AX16" i="7"/>
  <c r="AW16" i="7"/>
  <c r="AV16" i="7"/>
  <c r="AU16" i="7"/>
  <c r="AT16" i="7"/>
  <c r="AS16" i="7"/>
  <c r="AR16" i="7"/>
  <c r="AQ16" i="7"/>
  <c r="AP16" i="7"/>
  <c r="AO16" i="7"/>
  <c r="AN16" i="7"/>
  <c r="AM16" i="7"/>
  <c r="AL16" i="7"/>
  <c r="AK16" i="7"/>
  <c r="AJ16" i="7"/>
  <c r="AI16" i="7"/>
  <c r="AH16" i="7"/>
  <c r="AG16" i="7"/>
  <c r="AF16" i="7"/>
  <c r="AE16" i="7"/>
  <c r="AD16" i="7"/>
  <c r="AC16" i="7"/>
  <c r="V16" i="7"/>
  <c r="U16" i="7"/>
  <c r="T16" i="7"/>
  <c r="S16" i="7"/>
  <c r="R16" i="7"/>
  <c r="Q16" i="7"/>
  <c r="P16" i="7"/>
  <c r="O16" i="7"/>
  <c r="N16" i="7"/>
  <c r="M16" i="7"/>
  <c r="L16" i="7"/>
  <c r="K16" i="7"/>
  <c r="J16" i="7"/>
  <c r="I16" i="7"/>
  <c r="H16" i="7"/>
  <c r="G16" i="7"/>
  <c r="F16" i="7"/>
  <c r="E16" i="7"/>
  <c r="D16" i="7"/>
  <c r="C16" i="7"/>
  <c r="B16" i="7"/>
  <c r="BD15" i="7"/>
  <c r="BC15" i="7"/>
  <c r="BB15" i="7"/>
  <c r="BA15" i="7"/>
  <c r="AZ15" i="7"/>
  <c r="AY15" i="7"/>
  <c r="AX15" i="7"/>
  <c r="AW15" i="7"/>
  <c r="AV15" i="7"/>
  <c r="AU15" i="7"/>
  <c r="AT15" i="7"/>
  <c r="AS15" i="7"/>
  <c r="AR15" i="7"/>
  <c r="AQ15" i="7"/>
  <c r="AP15" i="7"/>
  <c r="AO15" i="7"/>
  <c r="AN15" i="7"/>
  <c r="AM15" i="7"/>
  <c r="AL15" i="7"/>
  <c r="AK15" i="7"/>
  <c r="AJ15" i="7"/>
  <c r="AI15" i="7"/>
  <c r="AH15" i="7"/>
  <c r="AG15" i="7"/>
  <c r="AF15" i="7"/>
  <c r="AE15" i="7"/>
  <c r="AD15" i="7"/>
  <c r="AC15" i="7"/>
  <c r="V15" i="7"/>
  <c r="U15" i="7"/>
  <c r="T15" i="7"/>
  <c r="S15" i="7"/>
  <c r="R15" i="7"/>
  <c r="Q15" i="7"/>
  <c r="P15" i="7"/>
  <c r="O15" i="7"/>
  <c r="N15" i="7"/>
  <c r="M15" i="7"/>
  <c r="L15" i="7"/>
  <c r="K15" i="7"/>
  <c r="J15" i="7"/>
  <c r="I15" i="7"/>
  <c r="H15" i="7"/>
  <c r="G15" i="7"/>
  <c r="F15" i="7"/>
  <c r="E15" i="7"/>
  <c r="D15" i="7"/>
  <c r="C15" i="7"/>
  <c r="B15" i="7"/>
  <c r="BD14" i="7"/>
  <c r="BC14" i="7"/>
  <c r="BB14" i="7"/>
  <c r="BA14" i="7"/>
  <c r="AZ14" i="7"/>
  <c r="AY14" i="7"/>
  <c r="AX14" i="7"/>
  <c r="AW14" i="7"/>
  <c r="AV14" i="7"/>
  <c r="AU14" i="7"/>
  <c r="AT14" i="7"/>
  <c r="AS14" i="7"/>
  <c r="AR14" i="7"/>
  <c r="AQ14" i="7"/>
  <c r="AP14" i="7"/>
  <c r="AO14" i="7"/>
  <c r="AN14" i="7"/>
  <c r="AM14" i="7"/>
  <c r="AL14" i="7"/>
  <c r="AK14" i="7"/>
  <c r="AJ14" i="7"/>
  <c r="AI14" i="7"/>
  <c r="AH14" i="7"/>
  <c r="AG14" i="7"/>
  <c r="AF14" i="7"/>
  <c r="AE14" i="7"/>
  <c r="AD14" i="7"/>
  <c r="AC14" i="7"/>
  <c r="V14" i="7"/>
  <c r="U14" i="7"/>
  <c r="T14" i="7"/>
  <c r="S14" i="7"/>
  <c r="R14" i="7"/>
  <c r="Q14" i="7"/>
  <c r="P14" i="7"/>
  <c r="O14" i="7"/>
  <c r="N14" i="7"/>
  <c r="M14" i="7"/>
  <c r="L14" i="7"/>
  <c r="K14" i="7"/>
  <c r="J14" i="7"/>
  <c r="I14" i="7"/>
  <c r="H14" i="7"/>
  <c r="G14" i="7"/>
  <c r="F14" i="7"/>
  <c r="E14" i="7"/>
  <c r="D14" i="7"/>
  <c r="C14" i="7"/>
  <c r="B14"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V13" i="7"/>
  <c r="U13" i="7"/>
  <c r="T13" i="7"/>
  <c r="S13" i="7"/>
  <c r="R13" i="7"/>
  <c r="Q13" i="7"/>
  <c r="P13" i="7"/>
  <c r="O13" i="7"/>
  <c r="N13" i="7"/>
  <c r="M13" i="7"/>
  <c r="L13" i="7"/>
  <c r="K13" i="7"/>
  <c r="J13" i="7"/>
  <c r="I13" i="7"/>
  <c r="H13" i="7"/>
  <c r="G13" i="7"/>
  <c r="F13" i="7"/>
  <c r="E13" i="7"/>
  <c r="D13" i="7"/>
  <c r="C13" i="7"/>
  <c r="B13" i="7"/>
  <c r="BD12" i="7"/>
  <c r="BC12" i="7"/>
  <c r="BB12" i="7"/>
  <c r="BA12" i="7"/>
  <c r="AZ12" i="7"/>
  <c r="AY12" i="7"/>
  <c r="AX12" i="7"/>
  <c r="AW12" i="7"/>
  <c r="AV12" i="7"/>
  <c r="AU12" i="7"/>
  <c r="AT12" i="7"/>
  <c r="AS12" i="7"/>
  <c r="AR12" i="7"/>
  <c r="AQ12" i="7"/>
  <c r="AP12" i="7"/>
  <c r="AO12" i="7"/>
  <c r="AN12" i="7"/>
  <c r="AM12" i="7"/>
  <c r="AL12" i="7"/>
  <c r="AK12" i="7"/>
  <c r="AJ12" i="7"/>
  <c r="AI12" i="7"/>
  <c r="AH12" i="7"/>
  <c r="AG12" i="7"/>
  <c r="AF12" i="7"/>
  <c r="AE12" i="7"/>
  <c r="AD12" i="7"/>
  <c r="AC12" i="7"/>
  <c r="V12" i="7"/>
  <c r="U12" i="7"/>
  <c r="T12" i="7"/>
  <c r="S12" i="7"/>
  <c r="R12" i="7"/>
  <c r="Q12" i="7"/>
  <c r="P12" i="7"/>
  <c r="O12" i="7"/>
  <c r="N12" i="7"/>
  <c r="M12" i="7"/>
  <c r="L12" i="7"/>
  <c r="K12" i="7"/>
  <c r="J12" i="7"/>
  <c r="I12" i="7"/>
  <c r="H12" i="7"/>
  <c r="G12" i="7"/>
  <c r="F12" i="7"/>
  <c r="E12" i="7"/>
  <c r="D12" i="7"/>
  <c r="C12" i="7"/>
  <c r="B12" i="7"/>
  <c r="BD11" i="7"/>
  <c r="BC11" i="7"/>
  <c r="BB11" i="7"/>
  <c r="BA11" i="7"/>
  <c r="AZ11" i="7"/>
  <c r="AY11" i="7"/>
  <c r="AX11" i="7"/>
  <c r="AW11" i="7"/>
  <c r="AV11" i="7"/>
  <c r="AU11" i="7"/>
  <c r="AT11" i="7"/>
  <c r="AS11" i="7"/>
  <c r="AR11" i="7"/>
  <c r="AQ11" i="7"/>
  <c r="AP11" i="7"/>
  <c r="AO11" i="7"/>
  <c r="AN11" i="7"/>
  <c r="AM11" i="7"/>
  <c r="AL11" i="7"/>
  <c r="AK11" i="7"/>
  <c r="AJ11" i="7"/>
  <c r="AI11" i="7"/>
  <c r="AH11" i="7"/>
  <c r="AG11" i="7"/>
  <c r="AF11" i="7"/>
  <c r="AE11" i="7"/>
  <c r="AD11" i="7"/>
  <c r="AC11" i="7"/>
  <c r="V11" i="7"/>
  <c r="U11" i="7"/>
  <c r="T11" i="7"/>
  <c r="S11" i="7"/>
  <c r="R11" i="7"/>
  <c r="Q11" i="7"/>
  <c r="P11" i="7"/>
  <c r="O11" i="7"/>
  <c r="N11" i="7"/>
  <c r="M11" i="7"/>
  <c r="L11" i="7"/>
  <c r="K11" i="7"/>
  <c r="J11" i="7"/>
  <c r="I11" i="7"/>
  <c r="H11" i="7"/>
  <c r="G11" i="7"/>
  <c r="F11" i="7"/>
  <c r="E11" i="7"/>
  <c r="D11" i="7"/>
  <c r="C11" i="7"/>
  <c r="B11"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V10" i="7"/>
  <c r="U10" i="7"/>
  <c r="T10" i="7"/>
  <c r="S10" i="7"/>
  <c r="R10" i="7"/>
  <c r="Q10" i="7"/>
  <c r="P10" i="7"/>
  <c r="O10" i="7"/>
  <c r="N10" i="7"/>
  <c r="M10" i="7"/>
  <c r="L10" i="7"/>
  <c r="K10" i="7"/>
  <c r="J10" i="7"/>
  <c r="I10" i="7"/>
  <c r="H10" i="7"/>
  <c r="G10" i="7"/>
  <c r="F10" i="7"/>
  <c r="E10" i="7"/>
  <c r="D10" i="7"/>
  <c r="C10" i="7"/>
  <c r="B10" i="7"/>
  <c r="BD9" i="7"/>
  <c r="BC9" i="7"/>
  <c r="BB9" i="7"/>
  <c r="BA9" i="7"/>
  <c r="AZ9" i="7"/>
  <c r="AY9" i="7"/>
  <c r="AX9" i="7"/>
  <c r="AW9" i="7"/>
  <c r="AV9" i="7"/>
  <c r="AU9" i="7"/>
  <c r="AT9" i="7"/>
  <c r="AS9" i="7"/>
  <c r="AR9" i="7"/>
  <c r="AQ9" i="7"/>
  <c r="AP9" i="7"/>
  <c r="AO9" i="7"/>
  <c r="AN9" i="7"/>
  <c r="AM9" i="7"/>
  <c r="AL9" i="7"/>
  <c r="AK9" i="7"/>
  <c r="AJ9" i="7"/>
  <c r="AI9" i="7"/>
  <c r="AH9" i="7"/>
  <c r="AG9" i="7"/>
  <c r="AF9" i="7"/>
  <c r="AE9" i="7"/>
  <c r="AD9" i="7"/>
  <c r="AC9" i="7"/>
  <c r="V9" i="7"/>
  <c r="U9" i="7"/>
  <c r="T9" i="7"/>
  <c r="S9" i="7"/>
  <c r="R9" i="7"/>
  <c r="Q9" i="7"/>
  <c r="P9" i="7"/>
  <c r="O9" i="7"/>
  <c r="N9" i="7"/>
  <c r="M9" i="7"/>
  <c r="L9" i="7"/>
  <c r="K9" i="7"/>
  <c r="J9" i="7"/>
  <c r="I9" i="7"/>
  <c r="H9" i="7"/>
  <c r="G9" i="7"/>
  <c r="F9" i="7"/>
  <c r="E9" i="7"/>
  <c r="D9" i="7"/>
  <c r="C9" i="7"/>
  <c r="B9" i="7"/>
  <c r="BD8" i="7"/>
  <c r="BC8" i="7"/>
  <c r="BB8" i="7"/>
  <c r="BA8" i="7"/>
  <c r="AZ8" i="7"/>
  <c r="AY8" i="7"/>
  <c r="AX8" i="7"/>
  <c r="AW8" i="7"/>
  <c r="AV8" i="7"/>
  <c r="AU8" i="7"/>
  <c r="AT8" i="7"/>
  <c r="AS8" i="7"/>
  <c r="AR8" i="7"/>
  <c r="AQ8" i="7"/>
  <c r="AP8" i="7"/>
  <c r="AO8" i="7"/>
  <c r="AN8" i="7"/>
  <c r="AM8" i="7"/>
  <c r="AL8" i="7"/>
  <c r="AK8" i="7"/>
  <c r="AJ8" i="7"/>
  <c r="AI8" i="7"/>
  <c r="AH8" i="7"/>
  <c r="AG8" i="7"/>
  <c r="AF8" i="7"/>
  <c r="AE8" i="7"/>
  <c r="AD8" i="7"/>
  <c r="AC8" i="7"/>
  <c r="V8" i="7"/>
  <c r="U8" i="7"/>
  <c r="T8" i="7"/>
  <c r="S8" i="7"/>
  <c r="R8" i="7"/>
  <c r="Q8" i="7"/>
  <c r="P8" i="7"/>
  <c r="O8" i="7"/>
  <c r="N8" i="7"/>
  <c r="M8" i="7"/>
  <c r="L8" i="7"/>
  <c r="K8" i="7"/>
  <c r="J8" i="7"/>
  <c r="I8" i="7"/>
  <c r="H8" i="7"/>
  <c r="G8" i="7"/>
  <c r="F8" i="7"/>
  <c r="E8" i="7"/>
  <c r="D8" i="7"/>
  <c r="C8" i="7"/>
  <c r="B8"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V7" i="7"/>
  <c r="U7" i="7"/>
  <c r="T7" i="7"/>
  <c r="S7" i="7"/>
  <c r="R7" i="7"/>
  <c r="Q7" i="7"/>
  <c r="P7" i="7"/>
  <c r="O7" i="7"/>
  <c r="N7" i="7"/>
  <c r="M7" i="7"/>
  <c r="L7" i="7"/>
  <c r="K7" i="7"/>
  <c r="J7" i="7"/>
  <c r="I7" i="7"/>
  <c r="H7" i="7"/>
  <c r="G7" i="7"/>
  <c r="F7" i="7"/>
  <c r="E7" i="7"/>
  <c r="D7" i="7"/>
  <c r="C7" i="7"/>
  <c r="B7" i="7"/>
  <c r="BD6" i="7"/>
  <c r="BC6" i="7"/>
  <c r="BB6" i="7"/>
  <c r="BA6" i="7"/>
  <c r="AZ6" i="7"/>
  <c r="AY6" i="7"/>
  <c r="AX6" i="7"/>
  <c r="AW6" i="7"/>
  <c r="AV6" i="7"/>
  <c r="AU6" i="7"/>
  <c r="AT6" i="7"/>
  <c r="AS6" i="7"/>
  <c r="AR6" i="7"/>
  <c r="AQ6" i="7"/>
  <c r="AP6" i="7"/>
  <c r="AO6" i="7"/>
  <c r="AN6" i="7"/>
  <c r="AM6" i="7"/>
  <c r="AL6" i="7"/>
  <c r="AK6" i="7"/>
  <c r="AJ6" i="7"/>
  <c r="AI6" i="7"/>
  <c r="AH6" i="7"/>
  <c r="AG6" i="7"/>
  <c r="AF6" i="7"/>
  <c r="AE6" i="7"/>
  <c r="AD6" i="7"/>
  <c r="AC6" i="7"/>
  <c r="V6" i="7"/>
  <c r="U6" i="7"/>
  <c r="T6" i="7"/>
  <c r="S6" i="7"/>
  <c r="R6" i="7"/>
  <c r="Q6" i="7"/>
  <c r="P6" i="7"/>
  <c r="O6" i="7"/>
  <c r="N6" i="7"/>
  <c r="M6" i="7"/>
  <c r="L6" i="7"/>
  <c r="K6" i="7"/>
  <c r="J6" i="7"/>
  <c r="I6" i="7"/>
  <c r="H6" i="7"/>
  <c r="G6" i="7"/>
  <c r="F6" i="7"/>
  <c r="E6" i="7"/>
  <c r="D6" i="7"/>
  <c r="C6" i="7"/>
  <c r="B6" i="7"/>
  <c r="BD5" i="7"/>
  <c r="BC5" i="7"/>
  <c r="BB5" i="7"/>
  <c r="BA5" i="7"/>
  <c r="AZ5" i="7"/>
  <c r="AY5" i="7"/>
  <c r="AX5" i="7"/>
  <c r="AW5" i="7"/>
  <c r="AV5" i="7"/>
  <c r="AU5" i="7"/>
  <c r="AT5" i="7"/>
  <c r="AS5" i="7"/>
  <c r="AR5" i="7"/>
  <c r="AQ5" i="7"/>
  <c r="AP5" i="7"/>
  <c r="AO5" i="7"/>
  <c r="AN5" i="7"/>
  <c r="AM5" i="7"/>
  <c r="AL5" i="7"/>
  <c r="AK5" i="7"/>
  <c r="AJ5" i="7"/>
  <c r="AI5" i="7"/>
  <c r="AH5" i="7"/>
  <c r="AG5" i="7"/>
  <c r="AF5" i="7"/>
  <c r="AE5" i="7"/>
  <c r="AD5" i="7"/>
  <c r="AC5" i="7"/>
  <c r="V5" i="7"/>
  <c r="U5" i="7"/>
  <c r="T5" i="7"/>
  <c r="S5" i="7"/>
  <c r="R5" i="7"/>
  <c r="Q5" i="7"/>
  <c r="P5" i="7"/>
  <c r="O5" i="7"/>
  <c r="N5" i="7"/>
  <c r="M5" i="7"/>
  <c r="L5" i="7"/>
  <c r="K5" i="7"/>
  <c r="J5" i="7"/>
  <c r="I5" i="7"/>
  <c r="H5" i="7"/>
  <c r="G5" i="7"/>
  <c r="F5" i="7"/>
  <c r="E5" i="7"/>
  <c r="D5" i="7"/>
  <c r="C5" i="7"/>
  <c r="B5" i="7"/>
  <c r="H55" i="10" l="1"/>
  <c r="F55" i="10" s="1"/>
  <c r="F54" i="10"/>
  <c r="E55" i="10"/>
  <c r="E54" i="10"/>
  <c r="AS41" i="9"/>
  <c r="E41" i="9"/>
  <c r="M41" i="9"/>
  <c r="AC41" i="9"/>
  <c r="C41" i="9"/>
  <c r="AI41" i="9"/>
  <c r="U41" i="9"/>
  <c r="AK41" i="9"/>
  <c r="BA41" i="9"/>
  <c r="O41" i="9"/>
  <c r="AU41" i="9"/>
  <c r="BC41" i="9"/>
  <c r="AY41" i="9"/>
  <c r="AQ41" i="9"/>
  <c r="S41" i="9"/>
  <c r="K41" i="9"/>
  <c r="AW41" i="9"/>
  <c r="AO41" i="9"/>
  <c r="AG41" i="9"/>
  <c r="Q41" i="9"/>
  <c r="I41" i="9"/>
  <c r="AM41" i="9"/>
  <c r="AE41" i="9"/>
  <c r="G41" i="9"/>
  <c r="BD41" i="9"/>
  <c r="AV41" i="9"/>
  <c r="AN41" i="9"/>
  <c r="AF41" i="9"/>
  <c r="P41" i="9"/>
  <c r="H41" i="9"/>
  <c r="AZ41" i="9"/>
  <c r="AR41" i="9"/>
  <c r="AJ41" i="9"/>
  <c r="T41" i="9"/>
  <c r="L41" i="9"/>
  <c r="D41" i="9"/>
  <c r="AP41" i="9"/>
  <c r="J41" i="9"/>
  <c r="AX41" i="9"/>
  <c r="AH41" i="9"/>
  <c r="R41" i="9"/>
  <c r="B41" i="9"/>
  <c r="BB41" i="9"/>
  <c r="AT41" i="9"/>
  <c r="AL41" i="9"/>
  <c r="AD41" i="9"/>
  <c r="V41" i="9"/>
  <c r="N41" i="9"/>
  <c r="F41" i="9"/>
  <c r="BD4" i="7"/>
  <c r="BC4" i="7"/>
  <c r="BB4" i="7"/>
  <c r="BA4" i="7"/>
  <c r="AY4" i="7"/>
  <c r="AZ4" i="7"/>
  <c r="AX4" i="7"/>
  <c r="AW4" i="7"/>
  <c r="AV4" i="7"/>
  <c r="AU4" i="7"/>
  <c r="AT4" i="7"/>
  <c r="AS4" i="7"/>
  <c r="AR4" i="7"/>
  <c r="AQ4" i="7"/>
  <c r="AP4" i="7"/>
  <c r="AO4" i="7"/>
  <c r="AN4" i="7"/>
  <c r="AM4" i="7"/>
  <c r="AL4" i="7"/>
  <c r="AK4" i="7"/>
  <c r="AJ4" i="7"/>
  <c r="AI4" i="7"/>
  <c r="AH4" i="7"/>
  <c r="AG4" i="7"/>
  <c r="AF4" i="7"/>
  <c r="AE4" i="7"/>
  <c r="AD4" i="7"/>
  <c r="AC4" i="7"/>
  <c r="V4" i="7"/>
  <c r="U4" i="7"/>
  <c r="T4" i="7"/>
  <c r="S4" i="7"/>
  <c r="R4" i="7"/>
  <c r="Q4" i="7"/>
  <c r="P4" i="7"/>
  <c r="O4" i="7"/>
  <c r="N4" i="7"/>
  <c r="M4" i="7"/>
  <c r="L4" i="7"/>
  <c r="K4" i="7"/>
  <c r="J4" i="7"/>
  <c r="I4" i="7"/>
  <c r="H4" i="7"/>
  <c r="G4" i="7"/>
  <c r="F4" i="7"/>
  <c r="E4" i="7"/>
  <c r="D4" i="7"/>
  <c r="C4" i="7"/>
  <c r="B4" i="7"/>
  <c r="E6" i="44"/>
  <c r="O6" i="44"/>
  <c r="E12" i="44"/>
  <c r="F12" i="44"/>
  <c r="E13" i="44"/>
  <c r="F13" i="44"/>
  <c r="F14" i="44"/>
  <c r="F15" i="44"/>
  <c r="G16" i="44"/>
  <c r="H16" i="44"/>
  <c r="I16" i="44"/>
  <c r="J16" i="44"/>
  <c r="K16" i="44"/>
  <c r="L16" i="44"/>
  <c r="M16" i="44"/>
  <c r="N16" i="44"/>
  <c r="O16" i="44"/>
  <c r="P16" i="44"/>
  <c r="Q16" i="44"/>
  <c r="R16" i="44"/>
  <c r="G17" i="44"/>
  <c r="H17" i="44"/>
  <c r="I17" i="44"/>
  <c r="J17" i="44"/>
  <c r="K17" i="44"/>
  <c r="L17" i="44"/>
  <c r="M17" i="44"/>
  <c r="N17" i="44"/>
  <c r="O17" i="44"/>
  <c r="P17" i="44"/>
  <c r="Q17" i="44"/>
  <c r="R17" i="44"/>
  <c r="E18" i="44"/>
  <c r="F18" i="44"/>
  <c r="E19" i="44"/>
  <c r="F19" i="44"/>
  <c r="E20" i="44"/>
  <c r="F20" i="44"/>
  <c r="E21" i="44"/>
  <c r="F21" i="44"/>
  <c r="E22" i="44"/>
  <c r="F22" i="44"/>
  <c r="E23" i="44"/>
  <c r="F23" i="44"/>
  <c r="E26" i="44"/>
  <c r="F26" i="44"/>
  <c r="E27" i="44"/>
  <c r="F27" i="44"/>
  <c r="E28" i="44"/>
  <c r="F28" i="44"/>
  <c r="E29" i="44"/>
  <c r="F29" i="44"/>
  <c r="E30" i="44"/>
  <c r="F30" i="44"/>
  <c r="E31" i="44"/>
  <c r="F31" i="44"/>
  <c r="G32" i="44"/>
  <c r="H32" i="44"/>
  <c r="I32" i="44"/>
  <c r="I24" i="44" s="1"/>
  <c r="J32" i="44"/>
  <c r="J24" i="44" s="1"/>
  <c r="K32" i="44"/>
  <c r="K24" i="44" s="1"/>
  <c r="Y40" i="9" s="1"/>
  <c r="L32" i="44"/>
  <c r="L24" i="44" s="1"/>
  <c r="M32" i="44"/>
  <c r="M24" i="44" s="1"/>
  <c r="N32" i="44"/>
  <c r="N24" i="44" s="1"/>
  <c r="O32" i="44"/>
  <c r="O24" i="44" s="1"/>
  <c r="P32" i="44"/>
  <c r="P24" i="44" s="1"/>
  <c r="P54" i="44" s="1"/>
  <c r="Q32" i="44"/>
  <c r="Q24" i="44" s="1"/>
  <c r="AB40" i="9" s="1"/>
  <c r="R32" i="44"/>
  <c r="R24" i="44" s="1"/>
  <c r="R54" i="44" s="1"/>
  <c r="G33" i="44"/>
  <c r="H33" i="44"/>
  <c r="I33" i="44"/>
  <c r="I25" i="44" s="1"/>
  <c r="J33" i="44"/>
  <c r="J25" i="44" s="1"/>
  <c r="K33" i="44"/>
  <c r="K25" i="44" s="1"/>
  <c r="L33" i="44"/>
  <c r="L25" i="44" s="1"/>
  <c r="M33" i="44"/>
  <c r="M25" i="44" s="1"/>
  <c r="N33" i="44"/>
  <c r="N25" i="44" s="1"/>
  <c r="O33" i="44"/>
  <c r="O25" i="44" s="1"/>
  <c r="AA40" i="7" s="1"/>
  <c r="P33" i="44"/>
  <c r="P25" i="44" s="1"/>
  <c r="P55" i="44" s="1"/>
  <c r="Q33" i="44"/>
  <c r="Q25" i="44" s="1"/>
  <c r="R33" i="44"/>
  <c r="R25" i="44" s="1"/>
  <c r="R55" i="44" s="1"/>
  <c r="E34" i="44"/>
  <c r="F34" i="44"/>
  <c r="E35" i="44"/>
  <c r="F35" i="44"/>
  <c r="E36" i="44"/>
  <c r="F36" i="44"/>
  <c r="E37" i="44"/>
  <c r="F37" i="44"/>
  <c r="G38" i="44"/>
  <c r="H38" i="44"/>
  <c r="I38" i="44"/>
  <c r="J38" i="44"/>
  <c r="K38" i="44"/>
  <c r="L38" i="44"/>
  <c r="M38" i="44"/>
  <c r="N38" i="44"/>
  <c r="G39" i="44"/>
  <c r="H39" i="44"/>
  <c r="I39" i="44"/>
  <c r="J39" i="44"/>
  <c r="K39" i="44"/>
  <c r="L39" i="44"/>
  <c r="M39" i="44"/>
  <c r="N39" i="44"/>
  <c r="E40" i="44"/>
  <c r="F40" i="44"/>
  <c r="E41" i="44"/>
  <c r="F41" i="44"/>
  <c r="E42" i="44"/>
  <c r="F42" i="44"/>
  <c r="E43" i="44"/>
  <c r="F43" i="44"/>
  <c r="E44" i="44"/>
  <c r="F44" i="44"/>
  <c r="E45" i="44"/>
  <c r="F45" i="44"/>
  <c r="E46" i="44"/>
  <c r="F46" i="44"/>
  <c r="E47" i="44"/>
  <c r="F47" i="44"/>
  <c r="E48" i="44"/>
  <c r="F48" i="44"/>
  <c r="E49" i="44"/>
  <c r="F49" i="44"/>
  <c r="E50" i="44"/>
  <c r="F50" i="44"/>
  <c r="E51" i="44"/>
  <c r="F51" i="44"/>
  <c r="E52" i="44"/>
  <c r="F52" i="44"/>
  <c r="E53" i="44"/>
  <c r="F53" i="44"/>
  <c r="E6" i="43"/>
  <c r="O6" i="43"/>
  <c r="E12" i="43"/>
  <c r="F12" i="43"/>
  <c r="E13" i="43"/>
  <c r="F13" i="43"/>
  <c r="F14" i="43"/>
  <c r="F15" i="43"/>
  <c r="G16" i="43"/>
  <c r="H16" i="43"/>
  <c r="I16" i="43"/>
  <c r="J16" i="43"/>
  <c r="K16" i="43"/>
  <c r="L16" i="43"/>
  <c r="M16" i="43"/>
  <c r="N16" i="43"/>
  <c r="O16" i="43"/>
  <c r="P16" i="43"/>
  <c r="Q16" i="43"/>
  <c r="R16" i="43"/>
  <c r="G17" i="43"/>
  <c r="H17" i="43"/>
  <c r="I17" i="43"/>
  <c r="J17" i="43"/>
  <c r="K17" i="43"/>
  <c r="L17" i="43"/>
  <c r="M17" i="43"/>
  <c r="N17" i="43"/>
  <c r="O17" i="43"/>
  <c r="P17" i="43"/>
  <c r="Q17" i="43"/>
  <c r="R17" i="43"/>
  <c r="E18" i="43"/>
  <c r="F18" i="43"/>
  <c r="E19" i="43"/>
  <c r="F19" i="43"/>
  <c r="E20" i="43"/>
  <c r="F20" i="43"/>
  <c r="E21" i="43"/>
  <c r="S21" i="43" s="1"/>
  <c r="F21" i="43"/>
  <c r="E22" i="43"/>
  <c r="F22" i="43"/>
  <c r="E23" i="43"/>
  <c r="F23" i="43"/>
  <c r="E26" i="43"/>
  <c r="F26" i="43"/>
  <c r="E27" i="43"/>
  <c r="F27" i="43"/>
  <c r="E28" i="43"/>
  <c r="F28" i="43"/>
  <c r="E29" i="43"/>
  <c r="F29" i="43"/>
  <c r="E30" i="43"/>
  <c r="F30" i="43"/>
  <c r="E31" i="43"/>
  <c r="F31" i="43"/>
  <c r="G32" i="43"/>
  <c r="G24" i="43" s="1"/>
  <c r="W39" i="9" s="1"/>
  <c r="H32" i="43"/>
  <c r="H24" i="43" s="1"/>
  <c r="I32" i="43"/>
  <c r="J32" i="43"/>
  <c r="J24" i="43" s="1"/>
  <c r="K32" i="43"/>
  <c r="K24" i="43" s="1"/>
  <c r="Y39" i="9" s="1"/>
  <c r="L32" i="43"/>
  <c r="L24" i="43" s="1"/>
  <c r="M32" i="43"/>
  <c r="M24" i="43" s="1"/>
  <c r="N32" i="43"/>
  <c r="N24" i="43" s="1"/>
  <c r="O32" i="43"/>
  <c r="O24" i="43" s="1"/>
  <c r="P32" i="43"/>
  <c r="P24" i="43" s="1"/>
  <c r="Q32" i="43"/>
  <c r="Q24" i="43" s="1"/>
  <c r="AB39" i="9" s="1"/>
  <c r="R32" i="43"/>
  <c r="R24" i="43" s="1"/>
  <c r="R54" i="43" s="1"/>
  <c r="G33" i="43"/>
  <c r="G25" i="43" s="1"/>
  <c r="W39" i="7" s="1"/>
  <c r="H33" i="43"/>
  <c r="H25" i="43" s="1"/>
  <c r="I33" i="43"/>
  <c r="I25" i="43" s="1"/>
  <c r="J33" i="43"/>
  <c r="K33" i="43"/>
  <c r="K25" i="43" s="1"/>
  <c r="L33" i="43"/>
  <c r="L25" i="43" s="1"/>
  <c r="M33" i="43"/>
  <c r="M25" i="43" s="1"/>
  <c r="Z39" i="7" s="1"/>
  <c r="N33" i="43"/>
  <c r="N25" i="43" s="1"/>
  <c r="O33" i="43"/>
  <c r="O25" i="43" s="1"/>
  <c r="AA39" i="7" s="1"/>
  <c r="P33" i="43"/>
  <c r="P25" i="43" s="1"/>
  <c r="Q33" i="43"/>
  <c r="Q25" i="43" s="1"/>
  <c r="R33" i="43"/>
  <c r="R25" i="43" s="1"/>
  <c r="R55" i="43" s="1"/>
  <c r="E34" i="43"/>
  <c r="F34" i="43"/>
  <c r="E35" i="43"/>
  <c r="F35" i="43"/>
  <c r="E36" i="43"/>
  <c r="F36" i="43"/>
  <c r="E37" i="43"/>
  <c r="F37" i="43"/>
  <c r="G38" i="43"/>
  <c r="H38" i="43"/>
  <c r="I38" i="43"/>
  <c r="J38" i="43"/>
  <c r="K38" i="43"/>
  <c r="L38" i="43"/>
  <c r="M38" i="43"/>
  <c r="N38" i="43"/>
  <c r="G39" i="43"/>
  <c r="H39" i="43"/>
  <c r="I39" i="43"/>
  <c r="J39" i="43"/>
  <c r="K39" i="43"/>
  <c r="L39" i="43"/>
  <c r="M39" i="43"/>
  <c r="N39" i="43"/>
  <c r="E40" i="43"/>
  <c r="F40" i="43"/>
  <c r="E41" i="43"/>
  <c r="F41" i="43"/>
  <c r="E42" i="43"/>
  <c r="F42" i="43"/>
  <c r="E43" i="43"/>
  <c r="F43" i="43"/>
  <c r="E44" i="43"/>
  <c r="F44" i="43"/>
  <c r="E45" i="43"/>
  <c r="F45" i="43"/>
  <c r="E46" i="43"/>
  <c r="F46" i="43"/>
  <c r="E47" i="43"/>
  <c r="F47" i="43"/>
  <c r="E48" i="43"/>
  <c r="F48" i="43"/>
  <c r="E49" i="43"/>
  <c r="F49" i="43"/>
  <c r="E50" i="43"/>
  <c r="F50" i="43"/>
  <c r="E51" i="43"/>
  <c r="F51" i="43"/>
  <c r="E52" i="43"/>
  <c r="F52" i="43"/>
  <c r="E53" i="43"/>
  <c r="F53" i="43"/>
  <c r="E6" i="42"/>
  <c r="O6" i="42"/>
  <c r="E12" i="42"/>
  <c r="F12" i="42"/>
  <c r="E13" i="42"/>
  <c r="F13" i="42"/>
  <c r="F14" i="42"/>
  <c r="F15" i="42"/>
  <c r="G16" i="42"/>
  <c r="H16" i="42"/>
  <c r="I16" i="42"/>
  <c r="J16" i="42"/>
  <c r="K16" i="42"/>
  <c r="L16" i="42"/>
  <c r="M16" i="42"/>
  <c r="N16" i="42"/>
  <c r="O16" i="42"/>
  <c r="P16" i="42"/>
  <c r="Q16" i="42"/>
  <c r="R16" i="42"/>
  <c r="G17" i="42"/>
  <c r="H17" i="42"/>
  <c r="I17" i="42"/>
  <c r="J17" i="42"/>
  <c r="K17" i="42"/>
  <c r="L17" i="42"/>
  <c r="M17" i="42"/>
  <c r="N17" i="42"/>
  <c r="O17" i="42"/>
  <c r="P17" i="42"/>
  <c r="Q17" i="42"/>
  <c r="R17" i="42"/>
  <c r="E18" i="42"/>
  <c r="F18" i="42"/>
  <c r="E19" i="42"/>
  <c r="F19" i="42"/>
  <c r="E20" i="42"/>
  <c r="F20" i="42"/>
  <c r="E21" i="42"/>
  <c r="F21" i="42"/>
  <c r="E22" i="42"/>
  <c r="F22" i="42"/>
  <c r="E23" i="42"/>
  <c r="S23" i="42" s="1"/>
  <c r="F23" i="42"/>
  <c r="E26" i="42"/>
  <c r="S26" i="42" s="1"/>
  <c r="F26" i="42"/>
  <c r="E27" i="42"/>
  <c r="F27" i="42"/>
  <c r="E28" i="42"/>
  <c r="S28" i="42" s="1"/>
  <c r="F28" i="42"/>
  <c r="E29" i="42"/>
  <c r="F29" i="42"/>
  <c r="E30" i="42"/>
  <c r="S30" i="42" s="1"/>
  <c r="F30" i="42"/>
  <c r="E31" i="42"/>
  <c r="F31" i="42"/>
  <c r="G32" i="42"/>
  <c r="H32" i="42"/>
  <c r="H24" i="42" s="1"/>
  <c r="I32" i="42"/>
  <c r="I24" i="42" s="1"/>
  <c r="X38" i="9" s="1"/>
  <c r="J32" i="42"/>
  <c r="J24" i="42" s="1"/>
  <c r="K32" i="42"/>
  <c r="K24" i="42" s="1"/>
  <c r="Y38" i="9" s="1"/>
  <c r="L32" i="42"/>
  <c r="L24" i="42" s="1"/>
  <c r="M32" i="42"/>
  <c r="M24" i="42" s="1"/>
  <c r="N32" i="42"/>
  <c r="N24" i="42" s="1"/>
  <c r="O32" i="42"/>
  <c r="O24" i="42" s="1"/>
  <c r="AA38" i="9" s="1"/>
  <c r="P32" i="42"/>
  <c r="P24" i="42" s="1"/>
  <c r="Q32" i="42"/>
  <c r="Q24" i="42" s="1"/>
  <c r="AB38" i="9" s="1"/>
  <c r="R32" i="42"/>
  <c r="R24" i="42" s="1"/>
  <c r="R54" i="42" s="1"/>
  <c r="G33" i="42"/>
  <c r="H33" i="42"/>
  <c r="I33" i="42"/>
  <c r="I25" i="42" s="1"/>
  <c r="X38" i="7" s="1"/>
  <c r="J33" i="42"/>
  <c r="J25" i="42" s="1"/>
  <c r="K33" i="42"/>
  <c r="K25" i="42" s="1"/>
  <c r="Y38" i="7" s="1"/>
  <c r="L33" i="42"/>
  <c r="L25" i="42" s="1"/>
  <c r="M33" i="42"/>
  <c r="M25" i="42" s="1"/>
  <c r="Z38" i="7" s="1"/>
  <c r="N33" i="42"/>
  <c r="N25" i="42" s="1"/>
  <c r="O33" i="42"/>
  <c r="O25" i="42" s="1"/>
  <c r="AA38" i="7" s="1"/>
  <c r="P33" i="42"/>
  <c r="P25" i="42" s="1"/>
  <c r="P55" i="42" s="1"/>
  <c r="Q33" i="42"/>
  <c r="Q25" i="42" s="1"/>
  <c r="R33" i="42"/>
  <c r="R25" i="42" s="1"/>
  <c r="E34" i="42"/>
  <c r="F34" i="42"/>
  <c r="E35" i="42"/>
  <c r="F35" i="42"/>
  <c r="E36" i="42"/>
  <c r="F36" i="42"/>
  <c r="E37" i="42"/>
  <c r="F37" i="42"/>
  <c r="G38" i="42"/>
  <c r="H38" i="42"/>
  <c r="I38" i="42"/>
  <c r="J38" i="42"/>
  <c r="K38" i="42"/>
  <c r="L38" i="42"/>
  <c r="M38" i="42"/>
  <c r="N38" i="42"/>
  <c r="G39" i="42"/>
  <c r="H39" i="42"/>
  <c r="I39" i="42"/>
  <c r="J39" i="42"/>
  <c r="K39" i="42"/>
  <c r="L39" i="42"/>
  <c r="M39" i="42"/>
  <c r="N39" i="42"/>
  <c r="E40" i="42"/>
  <c r="F40" i="42"/>
  <c r="E41" i="42"/>
  <c r="F41" i="42"/>
  <c r="E42" i="42"/>
  <c r="F42" i="42"/>
  <c r="E43" i="42"/>
  <c r="F43" i="42"/>
  <c r="E44" i="42"/>
  <c r="F44" i="42"/>
  <c r="E45" i="42"/>
  <c r="F45" i="42"/>
  <c r="E46" i="42"/>
  <c r="F46" i="42"/>
  <c r="E47" i="42"/>
  <c r="F47" i="42"/>
  <c r="E48" i="42"/>
  <c r="F48" i="42"/>
  <c r="E49" i="42"/>
  <c r="F49" i="42"/>
  <c r="E50" i="42"/>
  <c r="F50" i="42"/>
  <c r="E51" i="42"/>
  <c r="F51" i="42"/>
  <c r="E52" i="42"/>
  <c r="F52" i="42"/>
  <c r="E53" i="42"/>
  <c r="F53" i="42"/>
  <c r="S53" i="42" s="1"/>
  <c r="E6" i="41"/>
  <c r="O6" i="41"/>
  <c r="E12" i="41"/>
  <c r="S12" i="41" s="1"/>
  <c r="F12" i="41"/>
  <c r="E13" i="41"/>
  <c r="F13" i="41"/>
  <c r="F14" i="41"/>
  <c r="F15" i="41"/>
  <c r="G16" i="41"/>
  <c r="H16" i="41"/>
  <c r="I16" i="41"/>
  <c r="J16" i="41"/>
  <c r="K16" i="41"/>
  <c r="L16" i="41"/>
  <c r="M16" i="41"/>
  <c r="N16" i="41"/>
  <c r="O16" i="41"/>
  <c r="P16" i="41"/>
  <c r="Q16" i="41"/>
  <c r="R16" i="41"/>
  <c r="G17" i="41"/>
  <c r="H17" i="41"/>
  <c r="I17" i="41"/>
  <c r="J17" i="41"/>
  <c r="K17" i="41"/>
  <c r="L17" i="41"/>
  <c r="M17" i="41"/>
  <c r="N17" i="41"/>
  <c r="O17" i="41"/>
  <c r="P17" i="41"/>
  <c r="Q17" i="41"/>
  <c r="R17" i="41"/>
  <c r="E18" i="41"/>
  <c r="F18" i="41"/>
  <c r="E19" i="41"/>
  <c r="F19" i="41"/>
  <c r="E20" i="41"/>
  <c r="F20" i="41"/>
  <c r="E21" i="41"/>
  <c r="F21" i="41"/>
  <c r="E22" i="41"/>
  <c r="F22" i="41"/>
  <c r="E23" i="41"/>
  <c r="F23" i="41"/>
  <c r="E26" i="41"/>
  <c r="F26" i="41"/>
  <c r="E27" i="41"/>
  <c r="F27" i="41"/>
  <c r="E28" i="41"/>
  <c r="F28" i="41"/>
  <c r="E29" i="41"/>
  <c r="F29" i="41"/>
  <c r="E30" i="41"/>
  <c r="F30" i="41"/>
  <c r="E31" i="41"/>
  <c r="F31" i="41"/>
  <c r="G32" i="41"/>
  <c r="H32" i="41"/>
  <c r="H24" i="41" s="1"/>
  <c r="I32" i="41"/>
  <c r="I24" i="41" s="1"/>
  <c r="X37" i="9" s="1"/>
  <c r="J32" i="41"/>
  <c r="K32" i="41"/>
  <c r="K24" i="41" s="1"/>
  <c r="L32" i="41"/>
  <c r="L24" i="41" s="1"/>
  <c r="M32" i="41"/>
  <c r="M24" i="41" s="1"/>
  <c r="N32" i="41"/>
  <c r="N24" i="41" s="1"/>
  <c r="O32" i="41"/>
  <c r="O24" i="41" s="1"/>
  <c r="AA37" i="9" s="1"/>
  <c r="P32" i="41"/>
  <c r="P24" i="41" s="1"/>
  <c r="P54" i="41" s="1"/>
  <c r="Q32" i="41"/>
  <c r="Q24" i="41" s="1"/>
  <c r="AB37" i="9" s="1"/>
  <c r="R32" i="41"/>
  <c r="R24" i="41" s="1"/>
  <c r="R54" i="41" s="1"/>
  <c r="G33" i="41"/>
  <c r="G25" i="41" s="1"/>
  <c r="W37" i="7" s="1"/>
  <c r="H33" i="41"/>
  <c r="I33" i="41"/>
  <c r="I25" i="41" s="1"/>
  <c r="J33" i="41"/>
  <c r="J25" i="41" s="1"/>
  <c r="K33" i="41"/>
  <c r="K25" i="41" s="1"/>
  <c r="Y37" i="7" s="1"/>
  <c r="L33" i="41"/>
  <c r="L25" i="41" s="1"/>
  <c r="M33" i="41"/>
  <c r="M25" i="41" s="1"/>
  <c r="Z37" i="7" s="1"/>
  <c r="N33" i="41"/>
  <c r="N25" i="41" s="1"/>
  <c r="O33" i="41"/>
  <c r="O25" i="41" s="1"/>
  <c r="P33" i="41"/>
  <c r="P25" i="41" s="1"/>
  <c r="P55" i="41" s="1"/>
  <c r="Q33" i="41"/>
  <c r="Q25" i="41" s="1"/>
  <c r="R33" i="41"/>
  <c r="R25" i="41" s="1"/>
  <c r="E34" i="41"/>
  <c r="F34" i="41"/>
  <c r="E35" i="41"/>
  <c r="F35" i="41"/>
  <c r="E36" i="41"/>
  <c r="F36" i="41"/>
  <c r="E37" i="41"/>
  <c r="F37" i="41"/>
  <c r="G38" i="41"/>
  <c r="H38" i="41"/>
  <c r="I38" i="41"/>
  <c r="J38" i="41"/>
  <c r="K38" i="41"/>
  <c r="L38" i="41"/>
  <c r="M38" i="41"/>
  <c r="N38" i="41"/>
  <c r="G39" i="41"/>
  <c r="H39" i="41"/>
  <c r="I39" i="41"/>
  <c r="J39" i="41"/>
  <c r="K39" i="41"/>
  <c r="L39" i="41"/>
  <c r="M39" i="41"/>
  <c r="N39" i="41"/>
  <c r="E40" i="41"/>
  <c r="F40" i="41"/>
  <c r="E41" i="41"/>
  <c r="F41" i="41"/>
  <c r="E42" i="41"/>
  <c r="F42" i="41"/>
  <c r="E43" i="41"/>
  <c r="F43" i="41"/>
  <c r="E44" i="41"/>
  <c r="F44" i="41"/>
  <c r="E45" i="41"/>
  <c r="F45" i="41"/>
  <c r="E46" i="41"/>
  <c r="F46" i="41"/>
  <c r="E47" i="41"/>
  <c r="F47" i="41"/>
  <c r="E48" i="41"/>
  <c r="F48" i="41"/>
  <c r="E49" i="41"/>
  <c r="F49" i="41"/>
  <c r="E50" i="41"/>
  <c r="F50" i="41"/>
  <c r="E51" i="41"/>
  <c r="F51" i="41"/>
  <c r="E52" i="41"/>
  <c r="F52" i="41"/>
  <c r="E53" i="41"/>
  <c r="F53" i="41"/>
  <c r="E6" i="40"/>
  <c r="O6" i="40"/>
  <c r="E12" i="40"/>
  <c r="S12" i="40" s="1"/>
  <c r="F12" i="40"/>
  <c r="E13" i="40"/>
  <c r="F13" i="40"/>
  <c r="F14" i="40"/>
  <c r="F15" i="40"/>
  <c r="G16" i="40"/>
  <c r="H16" i="40"/>
  <c r="I16" i="40"/>
  <c r="J16" i="40"/>
  <c r="K16" i="40"/>
  <c r="L16" i="40"/>
  <c r="M16" i="40"/>
  <c r="N16" i="40"/>
  <c r="O16" i="40"/>
  <c r="P16" i="40"/>
  <c r="Q16" i="40"/>
  <c r="R16" i="40"/>
  <c r="G17" i="40"/>
  <c r="H17" i="40"/>
  <c r="I17" i="40"/>
  <c r="J17" i="40"/>
  <c r="K17" i="40"/>
  <c r="L17" i="40"/>
  <c r="M17" i="40"/>
  <c r="N17" i="40"/>
  <c r="O17" i="40"/>
  <c r="P17" i="40"/>
  <c r="Q17" i="40"/>
  <c r="R17" i="40"/>
  <c r="E18" i="40"/>
  <c r="F18" i="40"/>
  <c r="E19" i="40"/>
  <c r="F19" i="40"/>
  <c r="E20" i="40"/>
  <c r="F20" i="40"/>
  <c r="E21" i="40"/>
  <c r="F21" i="40"/>
  <c r="E22" i="40"/>
  <c r="F22" i="40"/>
  <c r="E23" i="40"/>
  <c r="F23" i="40"/>
  <c r="E26" i="40"/>
  <c r="F26" i="40"/>
  <c r="E27" i="40"/>
  <c r="F27" i="40"/>
  <c r="E28" i="40"/>
  <c r="S28" i="40" s="1"/>
  <c r="F28" i="40"/>
  <c r="E29" i="40"/>
  <c r="F29" i="40"/>
  <c r="E30" i="40"/>
  <c r="F30" i="40"/>
  <c r="E31" i="40"/>
  <c r="F31" i="40"/>
  <c r="G32" i="40"/>
  <c r="G24" i="40" s="1"/>
  <c r="W36" i="9" s="1"/>
  <c r="H32" i="40"/>
  <c r="H24" i="40" s="1"/>
  <c r="I32" i="40"/>
  <c r="I24" i="40" s="1"/>
  <c r="J32" i="40"/>
  <c r="K32" i="40"/>
  <c r="K24" i="40" s="1"/>
  <c r="L32" i="40"/>
  <c r="L24" i="40" s="1"/>
  <c r="M32" i="40"/>
  <c r="M24" i="40" s="1"/>
  <c r="Z36" i="9" s="1"/>
  <c r="N32" i="40"/>
  <c r="N24" i="40" s="1"/>
  <c r="O32" i="40"/>
  <c r="O24" i="40" s="1"/>
  <c r="AA36" i="9" s="1"/>
  <c r="P32" i="40"/>
  <c r="P24" i="40" s="1"/>
  <c r="P54" i="40" s="1"/>
  <c r="Q32" i="40"/>
  <c r="Q24" i="40" s="1"/>
  <c r="AB36" i="9" s="1"/>
  <c r="R32" i="40"/>
  <c r="R24" i="40" s="1"/>
  <c r="R54" i="40" s="1"/>
  <c r="G33" i="40"/>
  <c r="G25" i="40" s="1"/>
  <c r="W36" i="7" s="1"/>
  <c r="H33" i="40"/>
  <c r="H25" i="40" s="1"/>
  <c r="I33" i="40"/>
  <c r="I25" i="40" s="1"/>
  <c r="X36" i="7" s="1"/>
  <c r="J33" i="40"/>
  <c r="J25" i="40" s="1"/>
  <c r="K33" i="40"/>
  <c r="K25" i="40" s="1"/>
  <c r="Y36" i="7" s="1"/>
  <c r="L33" i="40"/>
  <c r="L25" i="40" s="1"/>
  <c r="M33" i="40"/>
  <c r="M25" i="40" s="1"/>
  <c r="Z36" i="7" s="1"/>
  <c r="N33" i="40"/>
  <c r="N25" i="40" s="1"/>
  <c r="O33" i="40"/>
  <c r="O25" i="40" s="1"/>
  <c r="P33" i="40"/>
  <c r="P25" i="40" s="1"/>
  <c r="Q33" i="40"/>
  <c r="Q25" i="40" s="1"/>
  <c r="AB36" i="7" s="1"/>
  <c r="R33" i="40"/>
  <c r="R25" i="40" s="1"/>
  <c r="E34" i="40"/>
  <c r="F34" i="40"/>
  <c r="E35" i="40"/>
  <c r="F35" i="40"/>
  <c r="E36" i="40"/>
  <c r="F36" i="40"/>
  <c r="E37" i="40"/>
  <c r="F37" i="40"/>
  <c r="G38" i="40"/>
  <c r="H38" i="40"/>
  <c r="I38" i="40"/>
  <c r="J38" i="40"/>
  <c r="K38" i="40"/>
  <c r="L38" i="40"/>
  <c r="M38" i="40"/>
  <c r="N38" i="40"/>
  <c r="G39" i="40"/>
  <c r="H39" i="40"/>
  <c r="I39" i="40"/>
  <c r="J39" i="40"/>
  <c r="K39" i="40"/>
  <c r="L39" i="40"/>
  <c r="M39" i="40"/>
  <c r="N39" i="40"/>
  <c r="E40" i="40"/>
  <c r="F40" i="40"/>
  <c r="E41" i="40"/>
  <c r="F41" i="40"/>
  <c r="E42" i="40"/>
  <c r="F42" i="40"/>
  <c r="E43" i="40"/>
  <c r="F43" i="40"/>
  <c r="E44" i="40"/>
  <c r="F44" i="40"/>
  <c r="E45" i="40"/>
  <c r="F45" i="40"/>
  <c r="E46" i="40"/>
  <c r="F46" i="40"/>
  <c r="E47" i="40"/>
  <c r="F47" i="40"/>
  <c r="E48" i="40"/>
  <c r="F48" i="40"/>
  <c r="E49" i="40"/>
  <c r="F49" i="40"/>
  <c r="E50" i="40"/>
  <c r="F50" i="40"/>
  <c r="E51" i="40"/>
  <c r="F51" i="40"/>
  <c r="E52" i="40"/>
  <c r="F52" i="40"/>
  <c r="E53" i="40"/>
  <c r="F53" i="40"/>
  <c r="E6" i="39"/>
  <c r="O6" i="39"/>
  <c r="E12" i="39"/>
  <c r="F12" i="39"/>
  <c r="E13" i="39"/>
  <c r="F13" i="39"/>
  <c r="F14" i="39"/>
  <c r="F15" i="39"/>
  <c r="G16" i="39"/>
  <c r="H16" i="39"/>
  <c r="I16" i="39"/>
  <c r="J16" i="39"/>
  <c r="K16" i="39"/>
  <c r="L16" i="39"/>
  <c r="M16" i="39"/>
  <c r="N16" i="39"/>
  <c r="O16" i="39"/>
  <c r="P16" i="39"/>
  <c r="Q16" i="39"/>
  <c r="R16" i="39"/>
  <c r="G17" i="39"/>
  <c r="H17" i="39"/>
  <c r="I17" i="39"/>
  <c r="J17" i="39"/>
  <c r="K17" i="39"/>
  <c r="L17" i="39"/>
  <c r="M17" i="39"/>
  <c r="N17" i="39"/>
  <c r="O17" i="39"/>
  <c r="P17" i="39"/>
  <c r="Q17" i="39"/>
  <c r="R17" i="39"/>
  <c r="E18" i="39"/>
  <c r="F18" i="39"/>
  <c r="E19" i="39"/>
  <c r="F19" i="39"/>
  <c r="E20" i="39"/>
  <c r="F20" i="39"/>
  <c r="E21" i="39"/>
  <c r="F21" i="39"/>
  <c r="E22" i="39"/>
  <c r="F22" i="39"/>
  <c r="E23" i="39"/>
  <c r="S23" i="39" s="1"/>
  <c r="F23" i="39"/>
  <c r="E26" i="39"/>
  <c r="F26" i="39"/>
  <c r="E27" i="39"/>
  <c r="F27" i="39"/>
  <c r="E28" i="39"/>
  <c r="F28" i="39"/>
  <c r="E29" i="39"/>
  <c r="F29" i="39"/>
  <c r="E30" i="39"/>
  <c r="F30" i="39"/>
  <c r="E31" i="39"/>
  <c r="F31" i="39"/>
  <c r="G32" i="39"/>
  <c r="G24" i="39" s="1"/>
  <c r="H32" i="39"/>
  <c r="I32" i="39"/>
  <c r="I24" i="39" s="1"/>
  <c r="X35" i="9" s="1"/>
  <c r="J32" i="39"/>
  <c r="J24" i="39" s="1"/>
  <c r="K32" i="39"/>
  <c r="K24" i="39" s="1"/>
  <c r="L32" i="39"/>
  <c r="L24" i="39" s="1"/>
  <c r="M32" i="39"/>
  <c r="M24" i="39" s="1"/>
  <c r="N32" i="39"/>
  <c r="N24" i="39" s="1"/>
  <c r="O32" i="39"/>
  <c r="O24" i="39" s="1"/>
  <c r="AA35" i="9" s="1"/>
  <c r="P32" i="39"/>
  <c r="P24" i="39" s="1"/>
  <c r="Q32" i="39"/>
  <c r="Q24" i="39" s="1"/>
  <c r="AB35" i="9" s="1"/>
  <c r="R32" i="39"/>
  <c r="R24" i="39" s="1"/>
  <c r="G33" i="39"/>
  <c r="G25" i="39" s="1"/>
  <c r="W35" i="7" s="1"/>
  <c r="H33" i="39"/>
  <c r="I33" i="39"/>
  <c r="J33" i="39"/>
  <c r="J25" i="39" s="1"/>
  <c r="K33" i="39"/>
  <c r="K25" i="39" s="1"/>
  <c r="L33" i="39"/>
  <c r="L25" i="39" s="1"/>
  <c r="M33" i="39"/>
  <c r="M25" i="39" s="1"/>
  <c r="Z35" i="7" s="1"/>
  <c r="N33" i="39"/>
  <c r="N25" i="39" s="1"/>
  <c r="O33" i="39"/>
  <c r="O25" i="39" s="1"/>
  <c r="AA35" i="7" s="1"/>
  <c r="P33" i="39"/>
  <c r="P25" i="39" s="1"/>
  <c r="P55" i="39" s="1"/>
  <c r="Q33" i="39"/>
  <c r="Q25" i="39" s="1"/>
  <c r="AB35" i="7" s="1"/>
  <c r="R33" i="39"/>
  <c r="R25" i="39" s="1"/>
  <c r="R55" i="39" s="1"/>
  <c r="E34" i="39"/>
  <c r="F34" i="39"/>
  <c r="E35" i="39"/>
  <c r="F35" i="39"/>
  <c r="E36" i="39"/>
  <c r="F36" i="39"/>
  <c r="E37" i="39"/>
  <c r="F37" i="39"/>
  <c r="G38" i="39"/>
  <c r="H38" i="39"/>
  <c r="I38" i="39"/>
  <c r="J38" i="39"/>
  <c r="K38" i="39"/>
  <c r="L38" i="39"/>
  <c r="M38" i="39"/>
  <c r="N38" i="39"/>
  <c r="G39" i="39"/>
  <c r="H39" i="39"/>
  <c r="I39" i="39"/>
  <c r="J39" i="39"/>
  <c r="K39" i="39"/>
  <c r="L39" i="39"/>
  <c r="M39" i="39"/>
  <c r="N39" i="39"/>
  <c r="E40" i="39"/>
  <c r="F40" i="39"/>
  <c r="E41" i="39"/>
  <c r="F41" i="39"/>
  <c r="E42" i="39"/>
  <c r="S42" i="39" s="1"/>
  <c r="F42" i="39"/>
  <c r="E43" i="39"/>
  <c r="F43" i="39"/>
  <c r="E44" i="39"/>
  <c r="F44" i="39"/>
  <c r="E45" i="39"/>
  <c r="F45" i="39"/>
  <c r="E46" i="39"/>
  <c r="F46" i="39"/>
  <c r="E47" i="39"/>
  <c r="F47" i="39"/>
  <c r="E48" i="39"/>
  <c r="F48" i="39"/>
  <c r="E49" i="39"/>
  <c r="F49" i="39"/>
  <c r="E50" i="39"/>
  <c r="S50" i="39" s="1"/>
  <c r="F50" i="39"/>
  <c r="E51" i="39"/>
  <c r="F51" i="39"/>
  <c r="E52" i="39"/>
  <c r="F52" i="39"/>
  <c r="E53" i="39"/>
  <c r="F53" i="39"/>
  <c r="E6" i="38"/>
  <c r="O6" i="38"/>
  <c r="E12" i="38"/>
  <c r="F12" i="38"/>
  <c r="E13" i="38"/>
  <c r="F13" i="38"/>
  <c r="F14" i="38"/>
  <c r="F15" i="38"/>
  <c r="G16" i="38"/>
  <c r="H16" i="38"/>
  <c r="I16" i="38"/>
  <c r="J16" i="38"/>
  <c r="K16" i="38"/>
  <c r="L16" i="38"/>
  <c r="M16" i="38"/>
  <c r="N16" i="38"/>
  <c r="O16" i="38"/>
  <c r="P16" i="38"/>
  <c r="Q16" i="38"/>
  <c r="R16" i="38"/>
  <c r="G17" i="38"/>
  <c r="H17" i="38"/>
  <c r="I17" i="38"/>
  <c r="J17" i="38"/>
  <c r="K17" i="38"/>
  <c r="L17" i="38"/>
  <c r="M17" i="38"/>
  <c r="N17" i="38"/>
  <c r="O17" i="38"/>
  <c r="P17" i="38"/>
  <c r="Q17" i="38"/>
  <c r="R17" i="38"/>
  <c r="E18" i="38"/>
  <c r="S18" i="38" s="1"/>
  <c r="F18" i="38"/>
  <c r="E19" i="38"/>
  <c r="F19" i="38"/>
  <c r="S19" i="38"/>
  <c r="E20" i="38"/>
  <c r="F20" i="38"/>
  <c r="E21" i="38"/>
  <c r="F21" i="38"/>
  <c r="E22" i="38"/>
  <c r="F22" i="38"/>
  <c r="S22" i="38" s="1"/>
  <c r="E23" i="38"/>
  <c r="F23" i="38"/>
  <c r="E26" i="38"/>
  <c r="F26" i="38"/>
  <c r="E27" i="38"/>
  <c r="F27" i="38"/>
  <c r="E28" i="38"/>
  <c r="S28" i="38" s="1"/>
  <c r="F28" i="38"/>
  <c r="E29" i="38"/>
  <c r="F29" i="38"/>
  <c r="E30" i="38"/>
  <c r="F30" i="38"/>
  <c r="E31" i="38"/>
  <c r="F31" i="38"/>
  <c r="G32" i="38"/>
  <c r="G24" i="38" s="1"/>
  <c r="W33" i="9" s="1"/>
  <c r="H32" i="38"/>
  <c r="H24" i="38" s="1"/>
  <c r="I32" i="38"/>
  <c r="J32" i="38"/>
  <c r="J24" i="38" s="1"/>
  <c r="K32" i="38"/>
  <c r="K24" i="38" s="1"/>
  <c r="Y33" i="9" s="1"/>
  <c r="L32" i="38"/>
  <c r="L24" i="38" s="1"/>
  <c r="M32" i="38"/>
  <c r="M24" i="38" s="1"/>
  <c r="Z33" i="9" s="1"/>
  <c r="N32" i="38"/>
  <c r="N24" i="38" s="1"/>
  <c r="O32" i="38"/>
  <c r="O24" i="38" s="1"/>
  <c r="P32" i="38"/>
  <c r="P24" i="38" s="1"/>
  <c r="Q32" i="38"/>
  <c r="Q24" i="38" s="1"/>
  <c r="AB33" i="9" s="1"/>
  <c r="R32" i="38"/>
  <c r="R24" i="38" s="1"/>
  <c r="G33" i="38"/>
  <c r="H33" i="38"/>
  <c r="H25" i="38" s="1"/>
  <c r="I33" i="38"/>
  <c r="I25" i="38" s="1"/>
  <c r="X33" i="7" s="1"/>
  <c r="J33" i="38"/>
  <c r="K33" i="38"/>
  <c r="K25" i="38" s="1"/>
  <c r="Y33" i="7" s="1"/>
  <c r="L33" i="38"/>
  <c r="L25" i="38" s="1"/>
  <c r="M33" i="38"/>
  <c r="M25" i="38" s="1"/>
  <c r="N33" i="38"/>
  <c r="N25" i="38" s="1"/>
  <c r="O33" i="38"/>
  <c r="O25" i="38" s="1"/>
  <c r="AA33" i="7" s="1"/>
  <c r="P33" i="38"/>
  <c r="P25" i="38" s="1"/>
  <c r="Q33" i="38"/>
  <c r="Q25" i="38" s="1"/>
  <c r="AB33" i="7" s="1"/>
  <c r="R33" i="38"/>
  <c r="R25" i="38" s="1"/>
  <c r="E34" i="38"/>
  <c r="F34" i="38"/>
  <c r="E35" i="38"/>
  <c r="F35" i="38"/>
  <c r="E36" i="38"/>
  <c r="F36" i="38"/>
  <c r="E37" i="38"/>
  <c r="F37" i="38"/>
  <c r="G38" i="38"/>
  <c r="H38" i="38"/>
  <c r="I38" i="38"/>
  <c r="J38" i="38"/>
  <c r="K38" i="38"/>
  <c r="L38" i="38"/>
  <c r="M38" i="38"/>
  <c r="N38" i="38"/>
  <c r="G39" i="38"/>
  <c r="H39" i="38"/>
  <c r="I39" i="38"/>
  <c r="J39" i="38"/>
  <c r="K39" i="38"/>
  <c r="L39" i="38"/>
  <c r="M39" i="38"/>
  <c r="N39" i="38"/>
  <c r="E40" i="38"/>
  <c r="F40" i="38"/>
  <c r="E41" i="38"/>
  <c r="F41" i="38"/>
  <c r="E42" i="38"/>
  <c r="F42" i="38"/>
  <c r="E43" i="38"/>
  <c r="F43" i="38"/>
  <c r="S43" i="38"/>
  <c r="E44" i="38"/>
  <c r="F44" i="38"/>
  <c r="E45" i="38"/>
  <c r="S45" i="38" s="1"/>
  <c r="F45" i="38"/>
  <c r="E46" i="38"/>
  <c r="F46" i="38"/>
  <c r="E47" i="38"/>
  <c r="F47" i="38"/>
  <c r="E48" i="38"/>
  <c r="F48" i="38"/>
  <c r="E49" i="38"/>
  <c r="S49" i="38" s="1"/>
  <c r="F49" i="38"/>
  <c r="E50" i="38"/>
  <c r="F50" i="38"/>
  <c r="E51" i="38"/>
  <c r="F51" i="38"/>
  <c r="E52" i="38"/>
  <c r="F52" i="38"/>
  <c r="E53" i="38"/>
  <c r="F53" i="38"/>
  <c r="N54" i="38"/>
  <c r="E6" i="37"/>
  <c r="O6" i="37"/>
  <c r="E12" i="37"/>
  <c r="F12" i="37"/>
  <c r="E13" i="37"/>
  <c r="F13" i="37"/>
  <c r="F14" i="37"/>
  <c r="F15" i="37"/>
  <c r="G16" i="37"/>
  <c r="H16" i="37"/>
  <c r="I16" i="37"/>
  <c r="J16" i="37"/>
  <c r="K16" i="37"/>
  <c r="L16" i="37"/>
  <c r="M16" i="37"/>
  <c r="N16" i="37"/>
  <c r="O16" i="37"/>
  <c r="P16" i="37"/>
  <c r="Q16" i="37"/>
  <c r="R16" i="37"/>
  <c r="G17" i="37"/>
  <c r="H17" i="37"/>
  <c r="I17" i="37"/>
  <c r="J17" i="37"/>
  <c r="K17" i="37"/>
  <c r="L17" i="37"/>
  <c r="M17" i="37"/>
  <c r="N17" i="37"/>
  <c r="O17" i="37"/>
  <c r="P17" i="37"/>
  <c r="Q17" i="37"/>
  <c r="R17" i="37"/>
  <c r="E18" i="37"/>
  <c r="F18" i="37"/>
  <c r="E19" i="37"/>
  <c r="F19" i="37"/>
  <c r="E20" i="37"/>
  <c r="F20" i="37"/>
  <c r="E21" i="37"/>
  <c r="F21" i="37"/>
  <c r="E22" i="37"/>
  <c r="S22" i="37" s="1"/>
  <c r="F22" i="37"/>
  <c r="E23" i="37"/>
  <c r="F23" i="37"/>
  <c r="E26" i="37"/>
  <c r="F26" i="37"/>
  <c r="E27" i="37"/>
  <c r="S27" i="37" s="1"/>
  <c r="F27" i="37"/>
  <c r="E28" i="37"/>
  <c r="F28" i="37"/>
  <c r="S28" i="37" s="1"/>
  <c r="E29" i="37"/>
  <c r="F29" i="37"/>
  <c r="E30" i="37"/>
  <c r="F30" i="37"/>
  <c r="E31" i="37"/>
  <c r="F31" i="37"/>
  <c r="G32" i="37"/>
  <c r="G24" i="37" s="1"/>
  <c r="W32" i="9" s="1"/>
  <c r="H32" i="37"/>
  <c r="H24" i="37" s="1"/>
  <c r="I32" i="37"/>
  <c r="I24" i="37" s="1"/>
  <c r="X32" i="9" s="1"/>
  <c r="J32" i="37"/>
  <c r="J24" i="37" s="1"/>
  <c r="K32" i="37"/>
  <c r="K24" i="37" s="1"/>
  <c r="Y32" i="9" s="1"/>
  <c r="L32" i="37"/>
  <c r="L24" i="37" s="1"/>
  <c r="M32" i="37"/>
  <c r="M24" i="37" s="1"/>
  <c r="N32" i="37"/>
  <c r="O32" i="37"/>
  <c r="O24" i="37" s="1"/>
  <c r="AA32" i="9" s="1"/>
  <c r="P32" i="37"/>
  <c r="P24" i="37" s="1"/>
  <c r="Q32" i="37"/>
  <c r="Q24" i="37" s="1"/>
  <c r="AB32" i="9" s="1"/>
  <c r="R32" i="37"/>
  <c r="R24" i="37" s="1"/>
  <c r="R54" i="37" s="1"/>
  <c r="G33" i="37"/>
  <c r="H33" i="37"/>
  <c r="H25" i="37" s="1"/>
  <c r="I33" i="37"/>
  <c r="I25" i="37" s="1"/>
  <c r="X32" i="7" s="1"/>
  <c r="J33" i="37"/>
  <c r="J25" i="37" s="1"/>
  <c r="K33" i="37"/>
  <c r="K25" i="37" s="1"/>
  <c r="L33" i="37"/>
  <c r="L25" i="37" s="1"/>
  <c r="M33" i="37"/>
  <c r="M25" i="37" s="1"/>
  <c r="N33" i="37"/>
  <c r="N25" i="37" s="1"/>
  <c r="O33" i="37"/>
  <c r="O25" i="37" s="1"/>
  <c r="AA32" i="7" s="1"/>
  <c r="P33" i="37"/>
  <c r="P25" i="37" s="1"/>
  <c r="Q33" i="37"/>
  <c r="Q25" i="37" s="1"/>
  <c r="AB32" i="7" s="1"/>
  <c r="R33" i="37"/>
  <c r="R25" i="37" s="1"/>
  <c r="R55" i="37" s="1"/>
  <c r="E34" i="37"/>
  <c r="F34" i="37"/>
  <c r="E35" i="37"/>
  <c r="F35" i="37"/>
  <c r="E36" i="37"/>
  <c r="F36" i="37"/>
  <c r="E37" i="37"/>
  <c r="F37" i="37"/>
  <c r="G38" i="37"/>
  <c r="H38" i="37"/>
  <c r="I38" i="37"/>
  <c r="I54" i="37" s="1"/>
  <c r="J38" i="37"/>
  <c r="K38" i="37"/>
  <c r="L38" i="37"/>
  <c r="L54" i="37" s="1"/>
  <c r="M38" i="37"/>
  <c r="N38" i="37"/>
  <c r="G39" i="37"/>
  <c r="H39" i="37"/>
  <c r="I39" i="37"/>
  <c r="J39" i="37"/>
  <c r="K39" i="37"/>
  <c r="L39" i="37"/>
  <c r="M39" i="37"/>
  <c r="N39" i="37"/>
  <c r="E40" i="37"/>
  <c r="F40" i="37"/>
  <c r="S40" i="37" s="1"/>
  <c r="E41" i="37"/>
  <c r="F41" i="37"/>
  <c r="E42" i="37"/>
  <c r="F42" i="37"/>
  <c r="E43" i="37"/>
  <c r="F43" i="37"/>
  <c r="E44" i="37"/>
  <c r="F44" i="37"/>
  <c r="E45" i="37"/>
  <c r="F45" i="37"/>
  <c r="E46" i="37"/>
  <c r="F46" i="37"/>
  <c r="E47" i="37"/>
  <c r="F47" i="37"/>
  <c r="E48" i="37"/>
  <c r="F48" i="37"/>
  <c r="E49" i="37"/>
  <c r="F49" i="37"/>
  <c r="E50" i="37"/>
  <c r="F50" i="37"/>
  <c r="E51" i="37"/>
  <c r="F51" i="37"/>
  <c r="E52" i="37"/>
  <c r="F52" i="37"/>
  <c r="E53" i="37"/>
  <c r="F53" i="37"/>
  <c r="E6" i="36"/>
  <c r="O6" i="36"/>
  <c r="E12" i="36"/>
  <c r="F12" i="36"/>
  <c r="S12" i="36" s="1"/>
  <c r="E13" i="36"/>
  <c r="F13" i="36"/>
  <c r="F14" i="36"/>
  <c r="F15" i="36"/>
  <c r="G16" i="36"/>
  <c r="H16" i="36"/>
  <c r="I16" i="36"/>
  <c r="J16" i="36"/>
  <c r="K16" i="36"/>
  <c r="L16" i="36"/>
  <c r="M16" i="36"/>
  <c r="N16" i="36"/>
  <c r="O16" i="36"/>
  <c r="P16" i="36"/>
  <c r="Q16" i="36"/>
  <c r="R16" i="36"/>
  <c r="G17" i="36"/>
  <c r="H17" i="36"/>
  <c r="I17" i="36"/>
  <c r="J17" i="36"/>
  <c r="K17" i="36"/>
  <c r="L17" i="36"/>
  <c r="M17" i="36"/>
  <c r="N17" i="36"/>
  <c r="O17" i="36"/>
  <c r="P17" i="36"/>
  <c r="Q17" i="36"/>
  <c r="R17" i="36"/>
  <c r="E18" i="36"/>
  <c r="F18" i="36"/>
  <c r="E19" i="36"/>
  <c r="F19" i="36"/>
  <c r="E20" i="36"/>
  <c r="S20" i="36" s="1"/>
  <c r="F20" i="36"/>
  <c r="E21" i="36"/>
  <c r="F21" i="36"/>
  <c r="E22" i="36"/>
  <c r="F22" i="36"/>
  <c r="E23" i="36"/>
  <c r="F23" i="36"/>
  <c r="E26" i="36"/>
  <c r="F26" i="36"/>
  <c r="E27" i="36"/>
  <c r="F27" i="36"/>
  <c r="E28" i="36"/>
  <c r="F28" i="36"/>
  <c r="E29" i="36"/>
  <c r="F29" i="36"/>
  <c r="E30" i="36"/>
  <c r="F30" i="36"/>
  <c r="E31" i="36"/>
  <c r="F31" i="36"/>
  <c r="G32" i="36"/>
  <c r="H32" i="36"/>
  <c r="H24" i="36" s="1"/>
  <c r="I32" i="36"/>
  <c r="I24" i="36" s="1"/>
  <c r="X31" i="9" s="1"/>
  <c r="J32" i="36"/>
  <c r="J24" i="36" s="1"/>
  <c r="K32" i="36"/>
  <c r="K24" i="36" s="1"/>
  <c r="Y31" i="9" s="1"/>
  <c r="L32" i="36"/>
  <c r="L24" i="36" s="1"/>
  <c r="M32" i="36"/>
  <c r="M24" i="36" s="1"/>
  <c r="Z31" i="9" s="1"/>
  <c r="N32" i="36"/>
  <c r="N24" i="36" s="1"/>
  <c r="O32" i="36"/>
  <c r="O24" i="36" s="1"/>
  <c r="AA31" i="9" s="1"/>
  <c r="P32" i="36"/>
  <c r="P24" i="36" s="1"/>
  <c r="P54" i="36" s="1"/>
  <c r="Q32" i="36"/>
  <c r="Q24" i="36" s="1"/>
  <c r="AB31" i="9" s="1"/>
  <c r="R32" i="36"/>
  <c r="R24" i="36" s="1"/>
  <c r="G33" i="36"/>
  <c r="G25" i="36" s="1"/>
  <c r="W31" i="7" s="1"/>
  <c r="H33" i="36"/>
  <c r="I33" i="36"/>
  <c r="I25" i="36" s="1"/>
  <c r="X31" i="7" s="1"/>
  <c r="J33" i="36"/>
  <c r="J25" i="36" s="1"/>
  <c r="K33" i="36"/>
  <c r="K25" i="36" s="1"/>
  <c r="Y31" i="7" s="1"/>
  <c r="L33" i="36"/>
  <c r="L25" i="36" s="1"/>
  <c r="M33" i="36"/>
  <c r="M25" i="36" s="1"/>
  <c r="Z31" i="7" s="1"/>
  <c r="N33" i="36"/>
  <c r="N25" i="36" s="1"/>
  <c r="O33" i="36"/>
  <c r="O25" i="36" s="1"/>
  <c r="AA31" i="7" s="1"/>
  <c r="P33" i="36"/>
  <c r="P25" i="36" s="1"/>
  <c r="Q33" i="36"/>
  <c r="Q25" i="36" s="1"/>
  <c r="R33" i="36"/>
  <c r="R25" i="36" s="1"/>
  <c r="E34" i="36"/>
  <c r="F34" i="36"/>
  <c r="E35" i="36"/>
  <c r="F35" i="36"/>
  <c r="E36" i="36"/>
  <c r="F36" i="36"/>
  <c r="E37" i="36"/>
  <c r="F37" i="36"/>
  <c r="G38" i="36"/>
  <c r="H38" i="36"/>
  <c r="I38" i="36"/>
  <c r="J38" i="36"/>
  <c r="K38" i="36"/>
  <c r="L38" i="36"/>
  <c r="M38" i="36"/>
  <c r="N38" i="36"/>
  <c r="G39" i="36"/>
  <c r="H39" i="36"/>
  <c r="I39" i="36"/>
  <c r="J39" i="36"/>
  <c r="K39" i="36"/>
  <c r="L39" i="36"/>
  <c r="M39" i="36"/>
  <c r="N39" i="36"/>
  <c r="E40" i="36"/>
  <c r="F40" i="36"/>
  <c r="E41" i="36"/>
  <c r="F41" i="36"/>
  <c r="E42" i="36"/>
  <c r="F42" i="36"/>
  <c r="E43" i="36"/>
  <c r="F43" i="36"/>
  <c r="E44" i="36"/>
  <c r="F44" i="36"/>
  <c r="E45" i="36"/>
  <c r="F45" i="36"/>
  <c r="E46" i="36"/>
  <c r="S46" i="36" s="1"/>
  <c r="F46" i="36"/>
  <c r="E47" i="36"/>
  <c r="F47" i="36"/>
  <c r="E48" i="36"/>
  <c r="F48" i="36"/>
  <c r="E49" i="36"/>
  <c r="F49" i="36"/>
  <c r="E50" i="36"/>
  <c r="F50" i="36"/>
  <c r="E51" i="36"/>
  <c r="F51" i="36"/>
  <c r="E52" i="36"/>
  <c r="F52" i="36"/>
  <c r="E53" i="36"/>
  <c r="F53" i="36"/>
  <c r="E6" i="35"/>
  <c r="O6" i="35"/>
  <c r="E12" i="35"/>
  <c r="F12" i="35"/>
  <c r="S12" i="35"/>
  <c r="E13" i="35"/>
  <c r="F13" i="35"/>
  <c r="F14" i="35"/>
  <c r="F15" i="35"/>
  <c r="G16" i="35"/>
  <c r="H16" i="35"/>
  <c r="I16" i="35"/>
  <c r="J16" i="35"/>
  <c r="K16" i="35"/>
  <c r="L16" i="35"/>
  <c r="M16" i="35"/>
  <c r="N16" i="35"/>
  <c r="O16" i="35"/>
  <c r="P16" i="35"/>
  <c r="Q16" i="35"/>
  <c r="R16" i="35"/>
  <c r="G17" i="35"/>
  <c r="H17" i="35"/>
  <c r="I17" i="35"/>
  <c r="J17" i="35"/>
  <c r="K17" i="35"/>
  <c r="L17" i="35"/>
  <c r="M17" i="35"/>
  <c r="N17" i="35"/>
  <c r="O17" i="35"/>
  <c r="P17" i="35"/>
  <c r="Q17" i="35"/>
  <c r="R17" i="35"/>
  <c r="E18" i="35"/>
  <c r="F18" i="35"/>
  <c r="E19" i="35"/>
  <c r="F19" i="35"/>
  <c r="E20" i="35"/>
  <c r="F20" i="35"/>
  <c r="E21" i="35"/>
  <c r="F21" i="35"/>
  <c r="E22" i="35"/>
  <c r="F22" i="35"/>
  <c r="E23" i="35"/>
  <c r="F23" i="35"/>
  <c r="E26" i="35"/>
  <c r="F26" i="35"/>
  <c r="E27" i="35"/>
  <c r="F27" i="35"/>
  <c r="E28" i="35"/>
  <c r="F28" i="35"/>
  <c r="E29" i="35"/>
  <c r="F29" i="35"/>
  <c r="E30" i="35"/>
  <c r="F30" i="35"/>
  <c r="E31" i="35"/>
  <c r="F31" i="35"/>
  <c r="S31" i="35" s="1"/>
  <c r="G32" i="35"/>
  <c r="H32" i="35"/>
  <c r="H24" i="35" s="1"/>
  <c r="I32" i="35"/>
  <c r="I24" i="35" s="1"/>
  <c r="X30" i="9" s="1"/>
  <c r="J32" i="35"/>
  <c r="J24" i="35" s="1"/>
  <c r="K32" i="35"/>
  <c r="K24" i="35" s="1"/>
  <c r="L32" i="35"/>
  <c r="M32" i="35"/>
  <c r="M24" i="35" s="1"/>
  <c r="N32" i="35"/>
  <c r="N24" i="35" s="1"/>
  <c r="O32" i="35"/>
  <c r="O24" i="35" s="1"/>
  <c r="AA30" i="9" s="1"/>
  <c r="P32" i="35"/>
  <c r="P24" i="35" s="1"/>
  <c r="Q32" i="35"/>
  <c r="Q24" i="35" s="1"/>
  <c r="AB30" i="9" s="1"/>
  <c r="R32" i="35"/>
  <c r="R24" i="35" s="1"/>
  <c r="G33" i="35"/>
  <c r="H33" i="35"/>
  <c r="I33" i="35"/>
  <c r="I25" i="35" s="1"/>
  <c r="X30" i="7" s="1"/>
  <c r="J33" i="35"/>
  <c r="J25" i="35" s="1"/>
  <c r="K33" i="35"/>
  <c r="K25" i="35" s="1"/>
  <c r="L33" i="35"/>
  <c r="L25" i="35" s="1"/>
  <c r="M33" i="35"/>
  <c r="M25" i="35" s="1"/>
  <c r="Z30" i="7" s="1"/>
  <c r="N33" i="35"/>
  <c r="N25" i="35" s="1"/>
  <c r="O33" i="35"/>
  <c r="O25" i="35" s="1"/>
  <c r="AA30" i="7" s="1"/>
  <c r="P33" i="35"/>
  <c r="P25" i="35" s="1"/>
  <c r="P55" i="35" s="1"/>
  <c r="Q33" i="35"/>
  <c r="Q25" i="35" s="1"/>
  <c r="AB30" i="7" s="1"/>
  <c r="R33" i="35"/>
  <c r="R25" i="35" s="1"/>
  <c r="E34" i="35"/>
  <c r="F34" i="35"/>
  <c r="E35" i="35"/>
  <c r="F35" i="35"/>
  <c r="E36" i="35"/>
  <c r="F36" i="35"/>
  <c r="E37" i="35"/>
  <c r="F37" i="35"/>
  <c r="G38" i="35"/>
  <c r="H38" i="35"/>
  <c r="I38" i="35"/>
  <c r="J38" i="35"/>
  <c r="K38" i="35"/>
  <c r="L38" i="35"/>
  <c r="M38" i="35"/>
  <c r="N38" i="35"/>
  <c r="G39" i="35"/>
  <c r="H39" i="35"/>
  <c r="I39" i="35"/>
  <c r="J39" i="35"/>
  <c r="K39" i="35"/>
  <c r="L39" i="35"/>
  <c r="M39" i="35"/>
  <c r="N39" i="35"/>
  <c r="E40" i="35"/>
  <c r="S40" i="35" s="1"/>
  <c r="F40" i="35"/>
  <c r="E41" i="35"/>
  <c r="F41" i="35"/>
  <c r="E42" i="35"/>
  <c r="F42" i="35"/>
  <c r="E43" i="35"/>
  <c r="F43" i="35"/>
  <c r="E44" i="35"/>
  <c r="S44" i="35" s="1"/>
  <c r="F44" i="35"/>
  <c r="E45" i="35"/>
  <c r="F45" i="35"/>
  <c r="E46" i="35"/>
  <c r="F46" i="35"/>
  <c r="E47" i="35"/>
  <c r="F47" i="35"/>
  <c r="E48" i="35"/>
  <c r="F48" i="35"/>
  <c r="E49" i="35"/>
  <c r="F49" i="35"/>
  <c r="E50" i="35"/>
  <c r="F50" i="35"/>
  <c r="E51" i="35"/>
  <c r="F51" i="35"/>
  <c r="E52" i="35"/>
  <c r="F52" i="35"/>
  <c r="E53" i="35"/>
  <c r="F53" i="35"/>
  <c r="E6" i="34"/>
  <c r="O6" i="34"/>
  <c r="E12" i="34"/>
  <c r="F12" i="34"/>
  <c r="E13" i="34"/>
  <c r="F13" i="34"/>
  <c r="S13" i="34" s="1"/>
  <c r="F14" i="34"/>
  <c r="F15" i="34"/>
  <c r="G16" i="34"/>
  <c r="H16" i="34"/>
  <c r="I16" i="34"/>
  <c r="J16" i="34"/>
  <c r="K16" i="34"/>
  <c r="L16" i="34"/>
  <c r="M16" i="34"/>
  <c r="N16" i="34"/>
  <c r="O16" i="34"/>
  <c r="P16" i="34"/>
  <c r="Q16" i="34"/>
  <c r="R16" i="34"/>
  <c r="G17" i="34"/>
  <c r="H17" i="34"/>
  <c r="I17" i="34"/>
  <c r="J17" i="34"/>
  <c r="K17" i="34"/>
  <c r="L17" i="34"/>
  <c r="M17" i="34"/>
  <c r="N17" i="34"/>
  <c r="O17" i="34"/>
  <c r="P17" i="34"/>
  <c r="Q17" i="34"/>
  <c r="R17" i="34"/>
  <c r="E18" i="34"/>
  <c r="F18" i="34"/>
  <c r="E19" i="34"/>
  <c r="F19" i="34"/>
  <c r="E20" i="34"/>
  <c r="F20" i="34"/>
  <c r="E21" i="34"/>
  <c r="F21" i="34"/>
  <c r="E22" i="34"/>
  <c r="F22" i="34"/>
  <c r="E23" i="34"/>
  <c r="F23" i="34"/>
  <c r="E26" i="34"/>
  <c r="S26" i="34" s="1"/>
  <c r="F26" i="34"/>
  <c r="E27" i="34"/>
  <c r="F27" i="34"/>
  <c r="E28" i="34"/>
  <c r="F28" i="34"/>
  <c r="E29" i="34"/>
  <c r="F29" i="34"/>
  <c r="E30" i="34"/>
  <c r="F30" i="34"/>
  <c r="E31" i="34"/>
  <c r="F31" i="34"/>
  <c r="G32" i="34"/>
  <c r="H32" i="34"/>
  <c r="H24" i="34" s="1"/>
  <c r="I32" i="34"/>
  <c r="I24" i="34" s="1"/>
  <c r="X29" i="9" s="1"/>
  <c r="J32" i="34"/>
  <c r="J24" i="34" s="1"/>
  <c r="K32" i="34"/>
  <c r="K24" i="34" s="1"/>
  <c r="L32" i="34"/>
  <c r="L24" i="34" s="1"/>
  <c r="M32" i="34"/>
  <c r="M24" i="34" s="1"/>
  <c r="Z29" i="9" s="1"/>
  <c r="N32" i="34"/>
  <c r="N24" i="34" s="1"/>
  <c r="O32" i="34"/>
  <c r="O24" i="34" s="1"/>
  <c r="P32" i="34"/>
  <c r="P24" i="34" s="1"/>
  <c r="P54" i="34" s="1"/>
  <c r="Q32" i="34"/>
  <c r="Q24" i="34" s="1"/>
  <c r="AB29" i="9" s="1"/>
  <c r="R32" i="34"/>
  <c r="R24" i="34" s="1"/>
  <c r="G33" i="34"/>
  <c r="G25" i="34" s="1"/>
  <c r="W29" i="7" s="1"/>
  <c r="H33" i="34"/>
  <c r="I33" i="34"/>
  <c r="I25" i="34" s="1"/>
  <c r="J33" i="34"/>
  <c r="J25" i="34" s="1"/>
  <c r="K33" i="34"/>
  <c r="K25" i="34" s="1"/>
  <c r="Y29" i="7" s="1"/>
  <c r="L33" i="34"/>
  <c r="L25" i="34" s="1"/>
  <c r="M33" i="34"/>
  <c r="M25" i="34" s="1"/>
  <c r="Z29" i="7" s="1"/>
  <c r="N33" i="34"/>
  <c r="N25" i="34" s="1"/>
  <c r="O33" i="34"/>
  <c r="O25" i="34" s="1"/>
  <c r="P33" i="34"/>
  <c r="P25" i="34" s="1"/>
  <c r="P55" i="34" s="1"/>
  <c r="Q33" i="34"/>
  <c r="Q25" i="34" s="1"/>
  <c r="R33" i="34"/>
  <c r="R25" i="34" s="1"/>
  <c r="E34" i="34"/>
  <c r="F34" i="34"/>
  <c r="E35" i="34"/>
  <c r="F35" i="34"/>
  <c r="E36" i="34"/>
  <c r="F36" i="34"/>
  <c r="E37" i="34"/>
  <c r="F37" i="34"/>
  <c r="G38" i="34"/>
  <c r="H38" i="34"/>
  <c r="I38" i="34"/>
  <c r="J38" i="34"/>
  <c r="K38" i="34"/>
  <c r="L38" i="34"/>
  <c r="M38" i="34"/>
  <c r="N38" i="34"/>
  <c r="G39" i="34"/>
  <c r="H39" i="34"/>
  <c r="I39" i="34"/>
  <c r="J39" i="34"/>
  <c r="K39" i="34"/>
  <c r="L39" i="34"/>
  <c r="M39" i="34"/>
  <c r="N39" i="34"/>
  <c r="E40" i="34"/>
  <c r="F40" i="34"/>
  <c r="E41" i="34"/>
  <c r="F41" i="34"/>
  <c r="E42" i="34"/>
  <c r="S42" i="34" s="1"/>
  <c r="F42" i="34"/>
  <c r="E43" i="34"/>
  <c r="F43" i="34"/>
  <c r="E44" i="34"/>
  <c r="F44" i="34"/>
  <c r="E45" i="34"/>
  <c r="S45" i="34" s="1"/>
  <c r="F45" i="34"/>
  <c r="E46" i="34"/>
  <c r="F46" i="34"/>
  <c r="E47" i="34"/>
  <c r="F47" i="34"/>
  <c r="E48" i="34"/>
  <c r="F48" i="34"/>
  <c r="E49" i="34"/>
  <c r="S49" i="34" s="1"/>
  <c r="F49" i="34"/>
  <c r="E50" i="34"/>
  <c r="S50" i="34" s="1"/>
  <c r="F50" i="34"/>
  <c r="E51" i="34"/>
  <c r="F51" i="34"/>
  <c r="E52" i="34"/>
  <c r="F52" i="34"/>
  <c r="E53" i="34"/>
  <c r="S53" i="34" s="1"/>
  <c r="F53" i="34"/>
  <c r="E6" i="33"/>
  <c r="O6" i="33"/>
  <c r="E12" i="33"/>
  <c r="F12" i="33"/>
  <c r="E13" i="33"/>
  <c r="F13" i="33"/>
  <c r="F14" i="33"/>
  <c r="F15" i="33"/>
  <c r="G16" i="33"/>
  <c r="H16" i="33"/>
  <c r="I16" i="33"/>
  <c r="J16" i="33"/>
  <c r="K16" i="33"/>
  <c r="L16" i="33"/>
  <c r="M16" i="33"/>
  <c r="N16" i="33"/>
  <c r="O16" i="33"/>
  <c r="P16" i="33"/>
  <c r="Q16" i="33"/>
  <c r="R16" i="33"/>
  <c r="G17" i="33"/>
  <c r="H17" i="33"/>
  <c r="I17" i="33"/>
  <c r="J17" i="33"/>
  <c r="K17" i="33"/>
  <c r="L17" i="33"/>
  <c r="M17" i="33"/>
  <c r="N17" i="33"/>
  <c r="O17" i="33"/>
  <c r="P17" i="33"/>
  <c r="Q17" i="33"/>
  <c r="R17" i="33"/>
  <c r="E18" i="33"/>
  <c r="F18" i="33"/>
  <c r="E19" i="33"/>
  <c r="S19" i="33" s="1"/>
  <c r="F19" i="33"/>
  <c r="E20" i="33"/>
  <c r="F20" i="33"/>
  <c r="E21" i="33"/>
  <c r="F21" i="33"/>
  <c r="E22" i="33"/>
  <c r="F22" i="33"/>
  <c r="E23" i="33"/>
  <c r="F23" i="33"/>
  <c r="E26" i="33"/>
  <c r="S26" i="33" s="1"/>
  <c r="F26" i="33"/>
  <c r="E27" i="33"/>
  <c r="F27" i="33"/>
  <c r="E28" i="33"/>
  <c r="F28" i="33"/>
  <c r="E29" i="33"/>
  <c r="F29" i="33"/>
  <c r="E30" i="33"/>
  <c r="S30" i="33" s="1"/>
  <c r="F30" i="33"/>
  <c r="E31" i="33"/>
  <c r="F31" i="33"/>
  <c r="G32" i="33"/>
  <c r="G24" i="33" s="1"/>
  <c r="W28" i="9" s="1"/>
  <c r="H32" i="33"/>
  <c r="I32" i="33"/>
  <c r="I24" i="33" s="1"/>
  <c r="X28" i="9" s="1"/>
  <c r="J32" i="33"/>
  <c r="J24" i="33" s="1"/>
  <c r="K32" i="33"/>
  <c r="K24" i="33" s="1"/>
  <c r="Y28" i="9" s="1"/>
  <c r="L32" i="33"/>
  <c r="L24" i="33" s="1"/>
  <c r="M32" i="33"/>
  <c r="M24" i="33" s="1"/>
  <c r="N32" i="33"/>
  <c r="N24" i="33" s="1"/>
  <c r="O32" i="33"/>
  <c r="O24" i="33" s="1"/>
  <c r="AA28" i="9" s="1"/>
  <c r="P32" i="33"/>
  <c r="P24" i="33" s="1"/>
  <c r="P54" i="33" s="1"/>
  <c r="Q32" i="33"/>
  <c r="Q24" i="33" s="1"/>
  <c r="AB28" i="9" s="1"/>
  <c r="R32" i="33"/>
  <c r="R24" i="33" s="1"/>
  <c r="G33" i="33"/>
  <c r="G25" i="33" s="1"/>
  <c r="W28" i="7" s="1"/>
  <c r="H33" i="33"/>
  <c r="H25" i="33" s="1"/>
  <c r="I33" i="33"/>
  <c r="I25" i="33" s="1"/>
  <c r="J33" i="33"/>
  <c r="J25" i="33" s="1"/>
  <c r="K33" i="33"/>
  <c r="K25" i="33" s="1"/>
  <c r="Y28" i="7" s="1"/>
  <c r="L33" i="33"/>
  <c r="L25" i="33" s="1"/>
  <c r="M33" i="33"/>
  <c r="M25" i="33" s="1"/>
  <c r="Z28" i="7" s="1"/>
  <c r="N33" i="33"/>
  <c r="N25" i="33" s="1"/>
  <c r="O33" i="33"/>
  <c r="O25" i="33" s="1"/>
  <c r="P33" i="33"/>
  <c r="P25" i="33" s="1"/>
  <c r="Q33" i="33"/>
  <c r="Q25" i="33" s="1"/>
  <c r="AB28" i="7" s="1"/>
  <c r="R33" i="33"/>
  <c r="R25" i="33" s="1"/>
  <c r="E34" i="33"/>
  <c r="F34" i="33"/>
  <c r="E35" i="33"/>
  <c r="F35" i="33"/>
  <c r="E36" i="33"/>
  <c r="S36" i="33" s="1"/>
  <c r="F36" i="33"/>
  <c r="E37" i="33"/>
  <c r="F37" i="33"/>
  <c r="G38" i="33"/>
  <c r="H38" i="33"/>
  <c r="I38" i="33"/>
  <c r="J38" i="33"/>
  <c r="K38" i="33"/>
  <c r="L38" i="33"/>
  <c r="M38" i="33"/>
  <c r="N38" i="33"/>
  <c r="G39" i="33"/>
  <c r="H39" i="33"/>
  <c r="I39" i="33"/>
  <c r="J39" i="33"/>
  <c r="K39" i="33"/>
  <c r="L39" i="33"/>
  <c r="M39" i="33"/>
  <c r="N39" i="33"/>
  <c r="E40" i="33"/>
  <c r="F40" i="33"/>
  <c r="E41" i="33"/>
  <c r="F41" i="33"/>
  <c r="E42" i="33"/>
  <c r="S42" i="33" s="1"/>
  <c r="F42" i="33"/>
  <c r="E43" i="33"/>
  <c r="F43" i="33"/>
  <c r="E44" i="33"/>
  <c r="F44" i="33"/>
  <c r="E45" i="33"/>
  <c r="F45" i="33"/>
  <c r="E46" i="33"/>
  <c r="F46" i="33"/>
  <c r="E47" i="33"/>
  <c r="F47" i="33"/>
  <c r="E48" i="33"/>
  <c r="F48" i="33"/>
  <c r="E49" i="33"/>
  <c r="F49" i="33"/>
  <c r="E50" i="33"/>
  <c r="S50" i="33" s="1"/>
  <c r="F50" i="33"/>
  <c r="E51" i="33"/>
  <c r="F51" i="33"/>
  <c r="E52" i="33"/>
  <c r="F52" i="33"/>
  <c r="E53" i="33"/>
  <c r="F53" i="33"/>
  <c r="K54" i="33"/>
  <c r="P55" i="33"/>
  <c r="E6" i="32"/>
  <c r="O6" i="32"/>
  <c r="E12" i="32"/>
  <c r="F12" i="32"/>
  <c r="E13" i="32"/>
  <c r="F13" i="32"/>
  <c r="F14" i="32"/>
  <c r="F15" i="32"/>
  <c r="G16" i="32"/>
  <c r="H16" i="32"/>
  <c r="I16" i="32"/>
  <c r="J16" i="32"/>
  <c r="K16" i="32"/>
  <c r="L16" i="32"/>
  <c r="M16" i="32"/>
  <c r="N16" i="32"/>
  <c r="O16" i="32"/>
  <c r="P16" i="32"/>
  <c r="Q16" i="32"/>
  <c r="R16" i="32"/>
  <c r="G17" i="32"/>
  <c r="H17" i="32"/>
  <c r="I17" i="32"/>
  <c r="J17" i="32"/>
  <c r="K17" i="32"/>
  <c r="L17" i="32"/>
  <c r="M17" i="32"/>
  <c r="N17" i="32"/>
  <c r="O17" i="32"/>
  <c r="P17" i="32"/>
  <c r="Q17" i="32"/>
  <c r="R17" i="32"/>
  <c r="E18" i="32"/>
  <c r="F18" i="32"/>
  <c r="E19" i="32"/>
  <c r="F19" i="32"/>
  <c r="E20" i="32"/>
  <c r="F20" i="32"/>
  <c r="E21" i="32"/>
  <c r="F21" i="32"/>
  <c r="E22" i="32"/>
  <c r="F22" i="32"/>
  <c r="E23" i="32"/>
  <c r="F23" i="32"/>
  <c r="E26" i="32"/>
  <c r="F26" i="32"/>
  <c r="S26" i="32" s="1"/>
  <c r="E27" i="32"/>
  <c r="F27" i="32"/>
  <c r="E28" i="32"/>
  <c r="F28" i="32"/>
  <c r="E29" i="32"/>
  <c r="F29" i="32"/>
  <c r="E30" i="32"/>
  <c r="F30" i="32"/>
  <c r="E31" i="32"/>
  <c r="F31" i="32"/>
  <c r="G32" i="32"/>
  <c r="G24" i="32" s="1"/>
  <c r="H32" i="32"/>
  <c r="H24" i="32" s="1"/>
  <c r="I32" i="32"/>
  <c r="I24" i="32" s="1"/>
  <c r="J32" i="32"/>
  <c r="J24" i="32" s="1"/>
  <c r="K32" i="32"/>
  <c r="K24" i="32" s="1"/>
  <c r="L32" i="32"/>
  <c r="L24" i="32" s="1"/>
  <c r="M32" i="32"/>
  <c r="M24" i="32" s="1"/>
  <c r="Z27" i="9" s="1"/>
  <c r="N32" i="32"/>
  <c r="N24" i="32" s="1"/>
  <c r="O32" i="32"/>
  <c r="O24" i="32" s="1"/>
  <c r="AA27" i="9" s="1"/>
  <c r="P32" i="32"/>
  <c r="P24" i="32" s="1"/>
  <c r="Q32" i="32"/>
  <c r="Q24" i="32" s="1"/>
  <c r="AB27" i="9" s="1"/>
  <c r="R32" i="32"/>
  <c r="R24" i="32" s="1"/>
  <c r="G33" i="32"/>
  <c r="G25" i="32" s="1"/>
  <c r="H33" i="32"/>
  <c r="H25" i="32" s="1"/>
  <c r="I33" i="32"/>
  <c r="I25" i="32" s="1"/>
  <c r="X27" i="7" s="1"/>
  <c r="J33" i="32"/>
  <c r="J25" i="32" s="1"/>
  <c r="K33" i="32"/>
  <c r="K25" i="32" s="1"/>
  <c r="Y27" i="7" s="1"/>
  <c r="L33" i="32"/>
  <c r="L25" i="32" s="1"/>
  <c r="M33" i="32"/>
  <c r="M25" i="32" s="1"/>
  <c r="N33" i="32"/>
  <c r="N25" i="32" s="1"/>
  <c r="O33" i="32"/>
  <c r="O25" i="32" s="1"/>
  <c r="AA27" i="7" s="1"/>
  <c r="P33" i="32"/>
  <c r="P25" i="32" s="1"/>
  <c r="Q33" i="32"/>
  <c r="Q25" i="32" s="1"/>
  <c r="AB27" i="7" s="1"/>
  <c r="R33" i="32"/>
  <c r="R25" i="32" s="1"/>
  <c r="R55" i="32" s="1"/>
  <c r="E34" i="32"/>
  <c r="F34" i="32"/>
  <c r="E35" i="32"/>
  <c r="F35" i="32"/>
  <c r="E36" i="32"/>
  <c r="F36" i="32"/>
  <c r="E37" i="32"/>
  <c r="F37" i="32"/>
  <c r="G38" i="32"/>
  <c r="H38" i="32"/>
  <c r="I38" i="32"/>
  <c r="J38" i="32"/>
  <c r="K38" i="32"/>
  <c r="L38" i="32"/>
  <c r="M38" i="32"/>
  <c r="N38" i="32"/>
  <c r="G39" i="32"/>
  <c r="H39" i="32"/>
  <c r="I39" i="32"/>
  <c r="J39" i="32"/>
  <c r="K39" i="32"/>
  <c r="L39" i="32"/>
  <c r="M39" i="32"/>
  <c r="N39" i="32"/>
  <c r="E40" i="32"/>
  <c r="F40" i="32"/>
  <c r="E41" i="32"/>
  <c r="F41" i="32"/>
  <c r="E42" i="32"/>
  <c r="F42" i="32"/>
  <c r="E43" i="32"/>
  <c r="S43" i="32" s="1"/>
  <c r="F43" i="32"/>
  <c r="E44" i="32"/>
  <c r="S44" i="32" s="1"/>
  <c r="F44" i="32"/>
  <c r="E45" i="32"/>
  <c r="F45" i="32"/>
  <c r="E46" i="32"/>
  <c r="S46" i="32" s="1"/>
  <c r="F46" i="32"/>
  <c r="E47" i="32"/>
  <c r="F47" i="32"/>
  <c r="E48" i="32"/>
  <c r="F48" i="32"/>
  <c r="E49" i="32"/>
  <c r="F49" i="32"/>
  <c r="E50" i="32"/>
  <c r="F50" i="32"/>
  <c r="E51" i="32"/>
  <c r="F51" i="32"/>
  <c r="E52" i="32"/>
  <c r="F52" i="32"/>
  <c r="E53" i="32"/>
  <c r="F53" i="32"/>
  <c r="E6" i="31"/>
  <c r="O6" i="31"/>
  <c r="E12" i="31"/>
  <c r="F12" i="31"/>
  <c r="S12" i="31" s="1"/>
  <c r="E13" i="31"/>
  <c r="F13" i="31"/>
  <c r="F14" i="31"/>
  <c r="F15" i="31"/>
  <c r="G16" i="31"/>
  <c r="H16" i="31"/>
  <c r="I16" i="31"/>
  <c r="J16" i="31"/>
  <c r="K16" i="31"/>
  <c r="L16" i="31"/>
  <c r="M16" i="31"/>
  <c r="N16" i="31"/>
  <c r="O16" i="31"/>
  <c r="P16" i="31"/>
  <c r="Q16" i="31"/>
  <c r="R16" i="31"/>
  <c r="G17" i="31"/>
  <c r="H17" i="31"/>
  <c r="I17" i="31"/>
  <c r="J17" i="31"/>
  <c r="K17" i="31"/>
  <c r="L17" i="31"/>
  <c r="M17" i="31"/>
  <c r="N17" i="31"/>
  <c r="O17" i="31"/>
  <c r="P17" i="31"/>
  <c r="Q17" i="31"/>
  <c r="R17" i="31"/>
  <c r="E18" i="31"/>
  <c r="F18" i="31"/>
  <c r="E19" i="31"/>
  <c r="S19" i="31" s="1"/>
  <c r="F19" i="31"/>
  <c r="E20" i="31"/>
  <c r="F20" i="31"/>
  <c r="E21" i="31"/>
  <c r="F21" i="31"/>
  <c r="E22" i="31"/>
  <c r="F22" i="31"/>
  <c r="E23" i="31"/>
  <c r="F23" i="31"/>
  <c r="O24" i="31"/>
  <c r="E26" i="31"/>
  <c r="F26" i="31"/>
  <c r="E27" i="31"/>
  <c r="F27" i="31"/>
  <c r="E28" i="31"/>
  <c r="F28" i="31"/>
  <c r="E29" i="31"/>
  <c r="F29" i="31"/>
  <c r="S29" i="31" s="1"/>
  <c r="E30" i="31"/>
  <c r="F30" i="31"/>
  <c r="E31" i="31"/>
  <c r="F31" i="31"/>
  <c r="G32" i="31"/>
  <c r="H32" i="31"/>
  <c r="H24" i="31" s="1"/>
  <c r="I32" i="31"/>
  <c r="I24" i="31" s="1"/>
  <c r="X26" i="9" s="1"/>
  <c r="J32" i="31"/>
  <c r="J24" i="31" s="1"/>
  <c r="K32" i="31"/>
  <c r="K24" i="31" s="1"/>
  <c r="L32" i="31"/>
  <c r="L24" i="31" s="1"/>
  <c r="M32" i="31"/>
  <c r="M24" i="31" s="1"/>
  <c r="Z26" i="9" s="1"/>
  <c r="N32" i="31"/>
  <c r="N24" i="31" s="1"/>
  <c r="O32" i="31"/>
  <c r="P32" i="31"/>
  <c r="P24" i="31" s="1"/>
  <c r="Q32" i="31"/>
  <c r="Q24" i="31" s="1"/>
  <c r="AB26" i="9" s="1"/>
  <c r="R32" i="31"/>
  <c r="R24" i="31" s="1"/>
  <c r="R54" i="31" s="1"/>
  <c r="G33" i="31"/>
  <c r="G25" i="31" s="1"/>
  <c r="W26" i="7" s="1"/>
  <c r="H33" i="31"/>
  <c r="I33" i="31"/>
  <c r="I25" i="31" s="1"/>
  <c r="X26" i="7" s="1"/>
  <c r="J33" i="31"/>
  <c r="J25" i="31" s="1"/>
  <c r="K33" i="31"/>
  <c r="K25" i="31" s="1"/>
  <c r="L33" i="31"/>
  <c r="L25" i="31" s="1"/>
  <c r="M33" i="31"/>
  <c r="M25" i="31" s="1"/>
  <c r="N33" i="31"/>
  <c r="N25" i="31" s="1"/>
  <c r="O33" i="31"/>
  <c r="O25" i="31" s="1"/>
  <c r="AA26" i="7" s="1"/>
  <c r="P33" i="31"/>
  <c r="P25" i="31" s="1"/>
  <c r="Q33" i="31"/>
  <c r="Q25" i="31" s="1"/>
  <c r="AB26" i="7" s="1"/>
  <c r="R33" i="31"/>
  <c r="R25" i="31" s="1"/>
  <c r="R55" i="31" s="1"/>
  <c r="E34" i="31"/>
  <c r="F34" i="31"/>
  <c r="E35" i="31"/>
  <c r="F35" i="31"/>
  <c r="E36" i="31"/>
  <c r="F36" i="31"/>
  <c r="E37" i="31"/>
  <c r="F37" i="31"/>
  <c r="G38" i="31"/>
  <c r="H38" i="31"/>
  <c r="I38" i="31"/>
  <c r="J38" i="31"/>
  <c r="K38" i="31"/>
  <c r="L38" i="31"/>
  <c r="M38" i="31"/>
  <c r="N38" i="31"/>
  <c r="G39" i="31"/>
  <c r="H39" i="31"/>
  <c r="I39" i="31"/>
  <c r="J39" i="31"/>
  <c r="K39" i="31"/>
  <c r="L39" i="31"/>
  <c r="M39" i="31"/>
  <c r="N39" i="31"/>
  <c r="E40" i="31"/>
  <c r="S40" i="31" s="1"/>
  <c r="F40" i="31"/>
  <c r="E41" i="31"/>
  <c r="F41" i="31"/>
  <c r="E42" i="31"/>
  <c r="F42" i="31"/>
  <c r="E43" i="31"/>
  <c r="F43" i="31"/>
  <c r="E44" i="31"/>
  <c r="S44" i="31" s="1"/>
  <c r="F44" i="31"/>
  <c r="E45" i="31"/>
  <c r="F45" i="31"/>
  <c r="E46" i="31"/>
  <c r="F46" i="31"/>
  <c r="E47" i="31"/>
  <c r="F47" i="31"/>
  <c r="E48" i="31"/>
  <c r="S48" i="31" s="1"/>
  <c r="F48" i="31"/>
  <c r="E49" i="31"/>
  <c r="F49" i="31"/>
  <c r="E50" i="31"/>
  <c r="F50" i="31"/>
  <c r="E51" i="31"/>
  <c r="F51" i="31"/>
  <c r="E52" i="31"/>
  <c r="S52" i="31" s="1"/>
  <c r="F52" i="31"/>
  <c r="E53" i="31"/>
  <c r="F53" i="31"/>
  <c r="E6" i="30"/>
  <c r="O6" i="30"/>
  <c r="E12" i="30"/>
  <c r="F12" i="30"/>
  <c r="E13" i="30"/>
  <c r="S13" i="30" s="1"/>
  <c r="F13" i="30"/>
  <c r="F14" i="30"/>
  <c r="F15" i="30"/>
  <c r="G16" i="30"/>
  <c r="H16" i="30"/>
  <c r="I16" i="30"/>
  <c r="J16" i="30"/>
  <c r="K16" i="30"/>
  <c r="L16" i="30"/>
  <c r="M16" i="30"/>
  <c r="N16" i="30"/>
  <c r="O16" i="30"/>
  <c r="P16" i="30"/>
  <c r="Q16" i="30"/>
  <c r="R16" i="30"/>
  <c r="G17" i="30"/>
  <c r="H17" i="30"/>
  <c r="I17" i="30"/>
  <c r="J17" i="30"/>
  <c r="K17" i="30"/>
  <c r="L17" i="30"/>
  <c r="M17" i="30"/>
  <c r="N17" i="30"/>
  <c r="O17" i="30"/>
  <c r="P17" i="30"/>
  <c r="Q17" i="30"/>
  <c r="R17" i="30"/>
  <c r="E18" i="30"/>
  <c r="F18" i="30"/>
  <c r="E19" i="30"/>
  <c r="F19" i="30"/>
  <c r="E20" i="30"/>
  <c r="F20" i="30"/>
  <c r="E21" i="30"/>
  <c r="F21" i="30"/>
  <c r="E22" i="30"/>
  <c r="F22" i="30"/>
  <c r="E23" i="30"/>
  <c r="F23" i="30"/>
  <c r="E26" i="30"/>
  <c r="F26" i="30"/>
  <c r="S26" i="30" s="1"/>
  <c r="E27" i="30"/>
  <c r="S27" i="30" s="1"/>
  <c r="F27" i="30"/>
  <c r="E28" i="30"/>
  <c r="F28" i="30"/>
  <c r="S28" i="30" s="1"/>
  <c r="E29" i="30"/>
  <c r="F29" i="30"/>
  <c r="E30" i="30"/>
  <c r="F30" i="30"/>
  <c r="E31" i="30"/>
  <c r="S31" i="30" s="1"/>
  <c r="F31" i="30"/>
  <c r="G32" i="30"/>
  <c r="H32" i="30"/>
  <c r="H24" i="30" s="1"/>
  <c r="I32" i="30"/>
  <c r="I24" i="30" s="1"/>
  <c r="X24" i="9" s="1"/>
  <c r="J32" i="30"/>
  <c r="J24" i="30" s="1"/>
  <c r="K32" i="30"/>
  <c r="K24" i="30" s="1"/>
  <c r="L32" i="30"/>
  <c r="L24" i="30" s="1"/>
  <c r="M32" i="30"/>
  <c r="M24" i="30" s="1"/>
  <c r="N32" i="30"/>
  <c r="O32" i="30"/>
  <c r="O24" i="30" s="1"/>
  <c r="AA24" i="9" s="1"/>
  <c r="P32" i="30"/>
  <c r="P24" i="30" s="1"/>
  <c r="Q32" i="30"/>
  <c r="Q24" i="30" s="1"/>
  <c r="R32" i="30"/>
  <c r="R24" i="30" s="1"/>
  <c r="G33" i="30"/>
  <c r="H33" i="30"/>
  <c r="I33" i="30"/>
  <c r="I25" i="30" s="1"/>
  <c r="X24" i="7" s="1"/>
  <c r="J33" i="30"/>
  <c r="J25" i="30" s="1"/>
  <c r="K33" i="30"/>
  <c r="K25" i="30" s="1"/>
  <c r="L33" i="30"/>
  <c r="L25" i="30" s="1"/>
  <c r="M33" i="30"/>
  <c r="M25" i="30" s="1"/>
  <c r="Z24" i="7" s="1"/>
  <c r="N33" i="30"/>
  <c r="N25" i="30" s="1"/>
  <c r="O33" i="30"/>
  <c r="O25" i="30" s="1"/>
  <c r="AA24" i="7" s="1"/>
  <c r="P33" i="30"/>
  <c r="P25" i="30" s="1"/>
  <c r="Q33" i="30"/>
  <c r="Q25" i="30" s="1"/>
  <c r="R33" i="30"/>
  <c r="R25" i="30" s="1"/>
  <c r="R55" i="30" s="1"/>
  <c r="E34" i="30"/>
  <c r="F34" i="30"/>
  <c r="E35" i="30"/>
  <c r="F35" i="30"/>
  <c r="E36" i="30"/>
  <c r="F36" i="30"/>
  <c r="E37" i="30"/>
  <c r="S37" i="30" s="1"/>
  <c r="F37" i="30"/>
  <c r="G38" i="30"/>
  <c r="H38" i="30"/>
  <c r="I38" i="30"/>
  <c r="J38" i="30"/>
  <c r="K38" i="30"/>
  <c r="L38" i="30"/>
  <c r="M38" i="30"/>
  <c r="N38" i="30"/>
  <c r="G39" i="30"/>
  <c r="H39" i="30"/>
  <c r="I39" i="30"/>
  <c r="J39" i="30"/>
  <c r="K39" i="30"/>
  <c r="L39" i="30"/>
  <c r="M39" i="30"/>
  <c r="N39" i="30"/>
  <c r="E40" i="30"/>
  <c r="F40" i="30"/>
  <c r="E41" i="30"/>
  <c r="F41" i="30"/>
  <c r="E42" i="30"/>
  <c r="F42" i="30"/>
  <c r="S42" i="30" s="1"/>
  <c r="E43" i="30"/>
  <c r="F43" i="30"/>
  <c r="E44" i="30"/>
  <c r="F44" i="30"/>
  <c r="E45" i="30"/>
  <c r="F45" i="30"/>
  <c r="E46" i="30"/>
  <c r="F46" i="30"/>
  <c r="E47" i="30"/>
  <c r="S47" i="30" s="1"/>
  <c r="F47" i="30"/>
  <c r="E48" i="30"/>
  <c r="F48" i="30"/>
  <c r="E49" i="30"/>
  <c r="F49" i="30"/>
  <c r="E50" i="30"/>
  <c r="F50" i="30"/>
  <c r="S50" i="30" s="1"/>
  <c r="E51" i="30"/>
  <c r="S51" i="30" s="1"/>
  <c r="F51" i="30"/>
  <c r="E52" i="30"/>
  <c r="F52" i="30"/>
  <c r="E53" i="30"/>
  <c r="F53" i="30"/>
  <c r="E6" i="29"/>
  <c r="O6" i="29"/>
  <c r="E12" i="29"/>
  <c r="F12" i="29"/>
  <c r="E13" i="29"/>
  <c r="F13" i="29"/>
  <c r="F14" i="29"/>
  <c r="F15" i="29"/>
  <c r="G16" i="29"/>
  <c r="H16" i="29"/>
  <c r="I16" i="29"/>
  <c r="J16" i="29"/>
  <c r="K16" i="29"/>
  <c r="L16" i="29"/>
  <c r="M16" i="29"/>
  <c r="N16" i="29"/>
  <c r="O16" i="29"/>
  <c r="P16" i="29"/>
  <c r="Q16" i="29"/>
  <c r="R16" i="29"/>
  <c r="G17" i="29"/>
  <c r="H17" i="29"/>
  <c r="I17" i="29"/>
  <c r="J17" i="29"/>
  <c r="K17" i="29"/>
  <c r="L17" i="29"/>
  <c r="M17" i="29"/>
  <c r="N17" i="29"/>
  <c r="O17" i="29"/>
  <c r="P17" i="29"/>
  <c r="Q17" i="29"/>
  <c r="R17" i="29"/>
  <c r="E18" i="29"/>
  <c r="F18" i="29"/>
  <c r="E19" i="29"/>
  <c r="F19" i="29"/>
  <c r="E20" i="29"/>
  <c r="F20" i="29"/>
  <c r="E21" i="29"/>
  <c r="F21" i="29"/>
  <c r="S21" i="29" s="1"/>
  <c r="E22" i="29"/>
  <c r="F22" i="29"/>
  <c r="E23" i="29"/>
  <c r="S23" i="29" s="1"/>
  <c r="F23" i="29"/>
  <c r="E26" i="29"/>
  <c r="F26" i="29"/>
  <c r="E27" i="29"/>
  <c r="F27" i="29"/>
  <c r="E28" i="29"/>
  <c r="F28" i="29"/>
  <c r="E29" i="29"/>
  <c r="F29" i="29"/>
  <c r="E30" i="29"/>
  <c r="F30" i="29"/>
  <c r="E31" i="29"/>
  <c r="F31" i="29"/>
  <c r="G32" i="29"/>
  <c r="H32" i="29"/>
  <c r="I32" i="29"/>
  <c r="I24" i="29" s="1"/>
  <c r="X23" i="9" s="1"/>
  <c r="J32" i="29"/>
  <c r="J24" i="29" s="1"/>
  <c r="K32" i="29"/>
  <c r="K24" i="29" s="1"/>
  <c r="L32" i="29"/>
  <c r="L24" i="29" s="1"/>
  <c r="M32" i="29"/>
  <c r="M24" i="29" s="1"/>
  <c r="Z23" i="9" s="1"/>
  <c r="N32" i="29"/>
  <c r="N24" i="29" s="1"/>
  <c r="O32" i="29"/>
  <c r="O24" i="29" s="1"/>
  <c r="AA23" i="9" s="1"/>
  <c r="P32" i="29"/>
  <c r="P24" i="29" s="1"/>
  <c r="P54" i="29" s="1"/>
  <c r="Q32" i="29"/>
  <c r="Q24" i="29" s="1"/>
  <c r="AB23" i="9" s="1"/>
  <c r="R32" i="29"/>
  <c r="R24" i="29" s="1"/>
  <c r="G33" i="29"/>
  <c r="H33" i="29"/>
  <c r="I33" i="29"/>
  <c r="I25" i="29" s="1"/>
  <c r="X23" i="7" s="1"/>
  <c r="J33" i="29"/>
  <c r="J25" i="29" s="1"/>
  <c r="K33" i="29"/>
  <c r="K25" i="29" s="1"/>
  <c r="Y23" i="7" s="1"/>
  <c r="L33" i="29"/>
  <c r="L25" i="29" s="1"/>
  <c r="M33" i="29"/>
  <c r="M25" i="29" s="1"/>
  <c r="Z23" i="7" s="1"/>
  <c r="N33" i="29"/>
  <c r="N25" i="29" s="1"/>
  <c r="O33" i="29"/>
  <c r="O25" i="29" s="1"/>
  <c r="P33" i="29"/>
  <c r="P25" i="29" s="1"/>
  <c r="Q33" i="29"/>
  <c r="Q25" i="29" s="1"/>
  <c r="AB23" i="7" s="1"/>
  <c r="R33" i="29"/>
  <c r="R25" i="29" s="1"/>
  <c r="E34" i="29"/>
  <c r="F34" i="29"/>
  <c r="E35" i="29"/>
  <c r="F35" i="29"/>
  <c r="E36" i="29"/>
  <c r="F36" i="29"/>
  <c r="E37" i="29"/>
  <c r="F37" i="29"/>
  <c r="G38" i="29"/>
  <c r="H38" i="29"/>
  <c r="I38" i="29"/>
  <c r="J38" i="29"/>
  <c r="K38" i="29"/>
  <c r="L38" i="29"/>
  <c r="M38" i="29"/>
  <c r="N38" i="29"/>
  <c r="G39" i="29"/>
  <c r="H39" i="29"/>
  <c r="I39" i="29"/>
  <c r="J39" i="29"/>
  <c r="K39" i="29"/>
  <c r="L39" i="29"/>
  <c r="M39" i="29"/>
  <c r="N39" i="29"/>
  <c r="E40" i="29"/>
  <c r="F40" i="29"/>
  <c r="E41" i="29"/>
  <c r="F41" i="29"/>
  <c r="E42" i="29"/>
  <c r="S42" i="29" s="1"/>
  <c r="F42" i="29"/>
  <c r="E43" i="29"/>
  <c r="F43" i="29"/>
  <c r="E44" i="29"/>
  <c r="F44" i="29"/>
  <c r="E45" i="29"/>
  <c r="F45" i="29"/>
  <c r="E46" i="29"/>
  <c r="S46" i="29" s="1"/>
  <c r="F46" i="29"/>
  <c r="E47" i="29"/>
  <c r="F47" i="29"/>
  <c r="E48" i="29"/>
  <c r="F48" i="29"/>
  <c r="E49" i="29"/>
  <c r="F49" i="29"/>
  <c r="E50" i="29"/>
  <c r="S50" i="29" s="1"/>
  <c r="F50" i="29"/>
  <c r="E51" i="29"/>
  <c r="F51" i="29"/>
  <c r="E52" i="29"/>
  <c r="F52" i="29"/>
  <c r="E53" i="29"/>
  <c r="F53" i="29"/>
  <c r="E6" i="28"/>
  <c r="O6" i="28"/>
  <c r="E12" i="28"/>
  <c r="F12" i="28"/>
  <c r="E13" i="28"/>
  <c r="F13" i="28"/>
  <c r="F14" i="28"/>
  <c r="F15" i="28"/>
  <c r="G16" i="28"/>
  <c r="H16" i="28"/>
  <c r="I16" i="28"/>
  <c r="J16" i="28"/>
  <c r="K16" i="28"/>
  <c r="L16" i="28"/>
  <c r="M16" i="28"/>
  <c r="N16" i="28"/>
  <c r="O16" i="28"/>
  <c r="P16" i="28"/>
  <c r="Q16" i="28"/>
  <c r="R16" i="28"/>
  <c r="G17" i="28"/>
  <c r="H17" i="28"/>
  <c r="I17" i="28"/>
  <c r="J17" i="28"/>
  <c r="K17" i="28"/>
  <c r="L17" i="28"/>
  <c r="M17" i="28"/>
  <c r="N17" i="28"/>
  <c r="O17" i="28"/>
  <c r="P17" i="28"/>
  <c r="Q17" i="28"/>
  <c r="R17" i="28"/>
  <c r="E18" i="28"/>
  <c r="F18" i="28"/>
  <c r="E19" i="28"/>
  <c r="F19" i="28"/>
  <c r="E20" i="28"/>
  <c r="F20" i="28"/>
  <c r="E21" i="28"/>
  <c r="F21" i="28"/>
  <c r="E22" i="28"/>
  <c r="F22" i="28"/>
  <c r="E23" i="28"/>
  <c r="F23" i="28"/>
  <c r="E26" i="28"/>
  <c r="F26" i="28"/>
  <c r="S26" i="28" s="1"/>
  <c r="E27" i="28"/>
  <c r="F27" i="28"/>
  <c r="E28" i="28"/>
  <c r="F28" i="28"/>
  <c r="E29" i="28"/>
  <c r="F29" i="28"/>
  <c r="E30" i="28"/>
  <c r="F30" i="28"/>
  <c r="E31" i="28"/>
  <c r="F31" i="28"/>
  <c r="G32" i="28"/>
  <c r="G24" i="28" s="1"/>
  <c r="W22" i="9" s="1"/>
  <c r="H32" i="28"/>
  <c r="I32" i="28"/>
  <c r="I24" i="28" s="1"/>
  <c r="J32" i="28"/>
  <c r="J24" i="28" s="1"/>
  <c r="K32" i="28"/>
  <c r="K24" i="28" s="1"/>
  <c r="Y22" i="9" s="1"/>
  <c r="L32" i="28"/>
  <c r="L24" i="28" s="1"/>
  <c r="M32" i="28"/>
  <c r="M24" i="28" s="1"/>
  <c r="Z22" i="9" s="1"/>
  <c r="N32" i="28"/>
  <c r="N24" i="28" s="1"/>
  <c r="O32" i="28"/>
  <c r="O24" i="28" s="1"/>
  <c r="P32" i="28"/>
  <c r="P24" i="28" s="1"/>
  <c r="P54" i="28" s="1"/>
  <c r="Q32" i="28"/>
  <c r="Q24" i="28" s="1"/>
  <c r="AB22" i="9" s="1"/>
  <c r="R32" i="28"/>
  <c r="R24" i="28" s="1"/>
  <c r="G33" i="28"/>
  <c r="G25" i="28" s="1"/>
  <c r="W22" i="7" s="1"/>
  <c r="H33" i="28"/>
  <c r="H25" i="28" s="1"/>
  <c r="I33" i="28"/>
  <c r="J33" i="28"/>
  <c r="J25" i="28" s="1"/>
  <c r="K33" i="28"/>
  <c r="K25" i="28" s="1"/>
  <c r="L33" i="28"/>
  <c r="L25" i="28" s="1"/>
  <c r="M33" i="28"/>
  <c r="M25" i="28" s="1"/>
  <c r="Z22" i="7" s="1"/>
  <c r="N33" i="28"/>
  <c r="N25" i="28" s="1"/>
  <c r="O33" i="28"/>
  <c r="O25" i="28" s="1"/>
  <c r="AA22" i="7" s="1"/>
  <c r="P33" i="28"/>
  <c r="P25" i="28" s="1"/>
  <c r="P55" i="28" s="1"/>
  <c r="Q33" i="28"/>
  <c r="Q25" i="28" s="1"/>
  <c r="R33" i="28"/>
  <c r="R25" i="28" s="1"/>
  <c r="R55" i="28" s="1"/>
  <c r="E34" i="28"/>
  <c r="F34" i="28"/>
  <c r="E35" i="28"/>
  <c r="F35" i="28"/>
  <c r="E36" i="28"/>
  <c r="F36" i="28"/>
  <c r="E37" i="28"/>
  <c r="F37" i="28"/>
  <c r="G38" i="28"/>
  <c r="H38" i="28"/>
  <c r="I38" i="28"/>
  <c r="J38" i="28"/>
  <c r="K38" i="28"/>
  <c r="L38" i="28"/>
  <c r="M38" i="28"/>
  <c r="N38" i="28"/>
  <c r="G39" i="28"/>
  <c r="H39" i="28"/>
  <c r="I39" i="28"/>
  <c r="J39" i="28"/>
  <c r="K39" i="28"/>
  <c r="L39" i="28"/>
  <c r="M39" i="28"/>
  <c r="N39" i="28"/>
  <c r="E40" i="28"/>
  <c r="F40" i="28"/>
  <c r="E41" i="28"/>
  <c r="F41" i="28"/>
  <c r="E42" i="28"/>
  <c r="F42" i="28"/>
  <c r="S42" i="28" s="1"/>
  <c r="E43" i="28"/>
  <c r="S43" i="28" s="1"/>
  <c r="F43" i="28"/>
  <c r="E44" i="28"/>
  <c r="F44" i="28"/>
  <c r="S44" i="28" s="1"/>
  <c r="E45" i="28"/>
  <c r="F45" i="28"/>
  <c r="E46" i="28"/>
  <c r="F46" i="28"/>
  <c r="S46" i="28" s="1"/>
  <c r="E47" i="28"/>
  <c r="S47" i="28" s="1"/>
  <c r="F47" i="28"/>
  <c r="E48" i="28"/>
  <c r="F48" i="28"/>
  <c r="E49" i="28"/>
  <c r="S49" i="28" s="1"/>
  <c r="F49" i="28"/>
  <c r="E50" i="28"/>
  <c r="F50" i="28"/>
  <c r="E51" i="28"/>
  <c r="S51" i="28" s="1"/>
  <c r="F51" i="28"/>
  <c r="E52" i="28"/>
  <c r="F52" i="28"/>
  <c r="S52" i="28" s="1"/>
  <c r="E53" i="28"/>
  <c r="S53" i="28" s="1"/>
  <c r="F53" i="28"/>
  <c r="K54" i="28"/>
  <c r="E6" i="27"/>
  <c r="O6" i="27"/>
  <c r="E12" i="27"/>
  <c r="S12" i="27" s="1"/>
  <c r="F12" i="27"/>
  <c r="E13" i="27"/>
  <c r="F13" i="27"/>
  <c r="F14" i="27"/>
  <c r="F15" i="27"/>
  <c r="G16" i="27"/>
  <c r="H16" i="27"/>
  <c r="I16" i="27"/>
  <c r="J16" i="27"/>
  <c r="K16" i="27"/>
  <c r="L16" i="27"/>
  <c r="M16" i="27"/>
  <c r="N16" i="27"/>
  <c r="O16" i="27"/>
  <c r="P16" i="27"/>
  <c r="Q16" i="27"/>
  <c r="R16" i="27"/>
  <c r="G17" i="27"/>
  <c r="H17" i="27"/>
  <c r="I17" i="27"/>
  <c r="J17" i="27"/>
  <c r="K17" i="27"/>
  <c r="L17" i="27"/>
  <c r="M17" i="27"/>
  <c r="N17" i="27"/>
  <c r="O17" i="27"/>
  <c r="P17" i="27"/>
  <c r="Q17" i="27"/>
  <c r="R17" i="27"/>
  <c r="E18" i="27"/>
  <c r="F18" i="27"/>
  <c r="E19" i="27"/>
  <c r="F19" i="27"/>
  <c r="S19" i="27" s="1"/>
  <c r="E20" i="27"/>
  <c r="F20" i="27"/>
  <c r="E21" i="27"/>
  <c r="F21" i="27"/>
  <c r="E22" i="27"/>
  <c r="S22" i="27" s="1"/>
  <c r="F22" i="27"/>
  <c r="E23" i="27"/>
  <c r="F23" i="27"/>
  <c r="E26" i="27"/>
  <c r="F26" i="27"/>
  <c r="E27" i="27"/>
  <c r="F27" i="27"/>
  <c r="E28" i="27"/>
  <c r="F28" i="27"/>
  <c r="E29" i="27"/>
  <c r="F29" i="27"/>
  <c r="E30" i="27"/>
  <c r="F30" i="27"/>
  <c r="S30" i="27" s="1"/>
  <c r="E31" i="27"/>
  <c r="F31" i="27"/>
  <c r="G32" i="27"/>
  <c r="H32" i="27"/>
  <c r="H24" i="27" s="1"/>
  <c r="I32" i="27"/>
  <c r="I24" i="27" s="1"/>
  <c r="J32" i="27"/>
  <c r="J24" i="27" s="1"/>
  <c r="K32" i="27"/>
  <c r="K24" i="27" s="1"/>
  <c r="Y21" i="9" s="1"/>
  <c r="L32" i="27"/>
  <c r="L24" i="27" s="1"/>
  <c r="M32" i="27"/>
  <c r="M24" i="27" s="1"/>
  <c r="Z21" i="9" s="1"/>
  <c r="N32" i="27"/>
  <c r="N24" i="27" s="1"/>
  <c r="O32" i="27"/>
  <c r="O24" i="27" s="1"/>
  <c r="P32" i="27"/>
  <c r="P24" i="27" s="1"/>
  <c r="Q32" i="27"/>
  <c r="Q24" i="27" s="1"/>
  <c r="R32" i="27"/>
  <c r="R24" i="27" s="1"/>
  <c r="G33" i="27"/>
  <c r="H33" i="27"/>
  <c r="I33" i="27"/>
  <c r="I25" i="27" s="1"/>
  <c r="X21" i="7" s="1"/>
  <c r="J33" i="27"/>
  <c r="J25" i="27" s="1"/>
  <c r="K33" i="27"/>
  <c r="K25" i="27" s="1"/>
  <c r="Y21" i="7" s="1"/>
  <c r="L33" i="27"/>
  <c r="L25" i="27" s="1"/>
  <c r="M33" i="27"/>
  <c r="M25" i="27" s="1"/>
  <c r="Z21" i="7" s="1"/>
  <c r="N33" i="27"/>
  <c r="N25" i="27" s="1"/>
  <c r="O33" i="27"/>
  <c r="O25" i="27" s="1"/>
  <c r="AA21" i="7" s="1"/>
  <c r="P33" i="27"/>
  <c r="P25" i="27" s="1"/>
  <c r="P55" i="27" s="1"/>
  <c r="Q33" i="27"/>
  <c r="Q25" i="27" s="1"/>
  <c r="AB21" i="7" s="1"/>
  <c r="R33" i="27"/>
  <c r="R25" i="27" s="1"/>
  <c r="E34" i="27"/>
  <c r="F34" i="27"/>
  <c r="E35" i="27"/>
  <c r="F35" i="27"/>
  <c r="S35" i="27" s="1"/>
  <c r="E36" i="27"/>
  <c r="F36" i="27"/>
  <c r="E37" i="27"/>
  <c r="F37" i="27"/>
  <c r="G38" i="27"/>
  <c r="H38" i="27"/>
  <c r="I38" i="27"/>
  <c r="J38" i="27"/>
  <c r="K38" i="27"/>
  <c r="L38" i="27"/>
  <c r="M38" i="27"/>
  <c r="N38" i="27"/>
  <c r="G39" i="27"/>
  <c r="H39" i="27"/>
  <c r="I39" i="27"/>
  <c r="J39" i="27"/>
  <c r="K39" i="27"/>
  <c r="L39" i="27"/>
  <c r="M39" i="27"/>
  <c r="N39" i="27"/>
  <c r="E40" i="27"/>
  <c r="S40" i="27" s="1"/>
  <c r="F40" i="27"/>
  <c r="E41" i="27"/>
  <c r="F41" i="27"/>
  <c r="E42" i="27"/>
  <c r="F42" i="27"/>
  <c r="E43" i="27"/>
  <c r="S43" i="27" s="1"/>
  <c r="F43" i="27"/>
  <c r="E44" i="27"/>
  <c r="S44" i="27" s="1"/>
  <c r="F44" i="27"/>
  <c r="E45" i="27"/>
  <c r="F45" i="27"/>
  <c r="S45" i="27" s="1"/>
  <c r="E46" i="27"/>
  <c r="F46" i="27"/>
  <c r="E47" i="27"/>
  <c r="F47" i="27"/>
  <c r="E48" i="27"/>
  <c r="S48" i="27" s="1"/>
  <c r="F48" i="27"/>
  <c r="E49" i="27"/>
  <c r="F49" i="27"/>
  <c r="E50" i="27"/>
  <c r="F50" i="27"/>
  <c r="E51" i="27"/>
  <c r="S51" i="27" s="1"/>
  <c r="F51" i="27"/>
  <c r="E52" i="27"/>
  <c r="F52" i="27"/>
  <c r="E53" i="27"/>
  <c r="F53" i="27"/>
  <c r="S53" i="27"/>
  <c r="E6" i="26"/>
  <c r="O6" i="26"/>
  <c r="E12" i="26"/>
  <c r="F12" i="26"/>
  <c r="E13" i="26"/>
  <c r="F13" i="26"/>
  <c r="F14" i="26"/>
  <c r="F15" i="26"/>
  <c r="G16" i="26"/>
  <c r="H16" i="26"/>
  <c r="I16" i="26"/>
  <c r="J16" i="26"/>
  <c r="K16" i="26"/>
  <c r="L16" i="26"/>
  <c r="M16" i="26"/>
  <c r="N16" i="26"/>
  <c r="O16" i="26"/>
  <c r="P16" i="26"/>
  <c r="Q16" i="26"/>
  <c r="R16" i="26"/>
  <c r="G17" i="26"/>
  <c r="H17" i="26"/>
  <c r="I17" i="26"/>
  <c r="J17" i="26"/>
  <c r="K17" i="26"/>
  <c r="L17" i="26"/>
  <c r="M17" i="26"/>
  <c r="N17" i="26"/>
  <c r="O17" i="26"/>
  <c r="P17" i="26"/>
  <c r="Q17" i="26"/>
  <c r="R17" i="26"/>
  <c r="E18" i="26"/>
  <c r="F18" i="26"/>
  <c r="E19" i="26"/>
  <c r="F19" i="26"/>
  <c r="E20" i="26"/>
  <c r="F20" i="26"/>
  <c r="E21" i="26"/>
  <c r="F21" i="26"/>
  <c r="E22" i="26"/>
  <c r="S22" i="26" s="1"/>
  <c r="F22" i="26"/>
  <c r="E23" i="26"/>
  <c r="F23" i="26"/>
  <c r="E26" i="26"/>
  <c r="F26" i="26"/>
  <c r="E27" i="26"/>
  <c r="F27" i="26"/>
  <c r="E28" i="26"/>
  <c r="S28" i="26" s="1"/>
  <c r="F28" i="26"/>
  <c r="E29" i="26"/>
  <c r="F29" i="26"/>
  <c r="S29" i="26" s="1"/>
  <c r="E30" i="26"/>
  <c r="F30" i="26"/>
  <c r="E31" i="26"/>
  <c r="F31" i="26"/>
  <c r="G32" i="26"/>
  <c r="H32" i="26"/>
  <c r="H24" i="26" s="1"/>
  <c r="I32" i="26"/>
  <c r="I24" i="26" s="1"/>
  <c r="X20" i="9" s="1"/>
  <c r="J32" i="26"/>
  <c r="J24" i="26" s="1"/>
  <c r="K32" i="26"/>
  <c r="K24" i="26" s="1"/>
  <c r="Y20" i="9" s="1"/>
  <c r="L32" i="26"/>
  <c r="L24" i="26" s="1"/>
  <c r="M32" i="26"/>
  <c r="M24" i="26" s="1"/>
  <c r="Z20" i="9" s="1"/>
  <c r="N32" i="26"/>
  <c r="N24" i="26" s="1"/>
  <c r="O32" i="26"/>
  <c r="O24" i="26" s="1"/>
  <c r="P32" i="26"/>
  <c r="P24" i="26" s="1"/>
  <c r="Q32" i="26"/>
  <c r="Q24" i="26" s="1"/>
  <c r="AB20" i="9" s="1"/>
  <c r="R32" i="26"/>
  <c r="R24" i="26" s="1"/>
  <c r="G33" i="26"/>
  <c r="H33" i="26"/>
  <c r="I33" i="26"/>
  <c r="I25" i="26" s="1"/>
  <c r="X20" i="7" s="1"/>
  <c r="J33" i="26"/>
  <c r="J25" i="26" s="1"/>
  <c r="K33" i="26"/>
  <c r="K25" i="26" s="1"/>
  <c r="Y20" i="7" s="1"/>
  <c r="L33" i="26"/>
  <c r="L25" i="26" s="1"/>
  <c r="M33" i="26"/>
  <c r="M25" i="26" s="1"/>
  <c r="Z20" i="7" s="1"/>
  <c r="N33" i="26"/>
  <c r="N25" i="26" s="1"/>
  <c r="O33" i="26"/>
  <c r="O25" i="26" s="1"/>
  <c r="AA20" i="7" s="1"/>
  <c r="P33" i="26"/>
  <c r="P25" i="26" s="1"/>
  <c r="Q33" i="26"/>
  <c r="Q25" i="26" s="1"/>
  <c r="AB20" i="7" s="1"/>
  <c r="R33" i="26"/>
  <c r="R25" i="26" s="1"/>
  <c r="R55" i="26" s="1"/>
  <c r="E34" i="26"/>
  <c r="F34" i="26"/>
  <c r="E35" i="26"/>
  <c r="F35" i="26"/>
  <c r="E36" i="26"/>
  <c r="F36" i="26"/>
  <c r="E37" i="26"/>
  <c r="F37" i="26"/>
  <c r="G38" i="26"/>
  <c r="H38" i="26"/>
  <c r="I38" i="26"/>
  <c r="J38" i="26"/>
  <c r="K38" i="26"/>
  <c r="L38" i="26"/>
  <c r="M38" i="26"/>
  <c r="N38" i="26"/>
  <c r="G39" i="26"/>
  <c r="H39" i="26"/>
  <c r="I39" i="26"/>
  <c r="J39" i="26"/>
  <c r="K39" i="26"/>
  <c r="L39" i="26"/>
  <c r="M39" i="26"/>
  <c r="N39" i="26"/>
  <c r="E40" i="26"/>
  <c r="F40" i="26"/>
  <c r="E41" i="26"/>
  <c r="F41" i="26"/>
  <c r="E42" i="26"/>
  <c r="F42" i="26"/>
  <c r="E43" i="26"/>
  <c r="F43" i="26"/>
  <c r="E44" i="26"/>
  <c r="F44" i="26"/>
  <c r="E45" i="26"/>
  <c r="F45" i="26"/>
  <c r="E46" i="26"/>
  <c r="F46" i="26"/>
  <c r="E47" i="26"/>
  <c r="F47" i="26"/>
  <c r="E48" i="26"/>
  <c r="F48" i="26"/>
  <c r="E49" i="26"/>
  <c r="F49" i="26"/>
  <c r="E50" i="26"/>
  <c r="F50" i="26"/>
  <c r="E51" i="26"/>
  <c r="F51" i="26"/>
  <c r="E52" i="26"/>
  <c r="F52" i="26"/>
  <c r="E53" i="26"/>
  <c r="F53" i="26"/>
  <c r="E6" i="25"/>
  <c r="O6" i="25"/>
  <c r="E12" i="25"/>
  <c r="F12" i="25"/>
  <c r="E13" i="25"/>
  <c r="F13" i="25"/>
  <c r="F14" i="25"/>
  <c r="F15" i="25"/>
  <c r="G16" i="25"/>
  <c r="H16" i="25"/>
  <c r="I16" i="25"/>
  <c r="J16" i="25"/>
  <c r="K16" i="25"/>
  <c r="L16" i="25"/>
  <c r="M16" i="25"/>
  <c r="N16" i="25"/>
  <c r="O16" i="25"/>
  <c r="P16" i="25"/>
  <c r="Q16" i="25"/>
  <c r="R16" i="25"/>
  <c r="G17" i="25"/>
  <c r="H17" i="25"/>
  <c r="I17" i="25"/>
  <c r="J17" i="25"/>
  <c r="K17" i="25"/>
  <c r="L17" i="25"/>
  <c r="M17" i="25"/>
  <c r="N17" i="25"/>
  <c r="O17" i="25"/>
  <c r="P17" i="25"/>
  <c r="Q17" i="25"/>
  <c r="R17" i="25"/>
  <c r="E18" i="25"/>
  <c r="F18" i="25"/>
  <c r="S18" i="25" s="1"/>
  <c r="E19" i="25"/>
  <c r="F19" i="25"/>
  <c r="E20" i="25"/>
  <c r="F20" i="25"/>
  <c r="E21" i="25"/>
  <c r="F21" i="25"/>
  <c r="E22" i="25"/>
  <c r="F22" i="25"/>
  <c r="E23" i="25"/>
  <c r="F23" i="25"/>
  <c r="E26" i="25"/>
  <c r="F26" i="25"/>
  <c r="E27" i="25"/>
  <c r="F27" i="25"/>
  <c r="E28" i="25"/>
  <c r="S28" i="25" s="1"/>
  <c r="F28" i="25"/>
  <c r="E29" i="25"/>
  <c r="F29" i="25"/>
  <c r="E30" i="25"/>
  <c r="S30" i="25" s="1"/>
  <c r="F30" i="25"/>
  <c r="E31" i="25"/>
  <c r="F31" i="25"/>
  <c r="G32" i="25"/>
  <c r="G24" i="25" s="1"/>
  <c r="W19" i="9" s="1"/>
  <c r="H32" i="25"/>
  <c r="H24" i="25" s="1"/>
  <c r="I32" i="25"/>
  <c r="I24" i="25" s="1"/>
  <c r="X19" i="9" s="1"/>
  <c r="J32" i="25"/>
  <c r="J24" i="25" s="1"/>
  <c r="K32" i="25"/>
  <c r="K24" i="25" s="1"/>
  <c r="L32" i="25"/>
  <c r="L24" i="25" s="1"/>
  <c r="M32" i="25"/>
  <c r="M24" i="25" s="1"/>
  <c r="Z19" i="9" s="1"/>
  <c r="N32" i="25"/>
  <c r="O32" i="25"/>
  <c r="O24" i="25" s="1"/>
  <c r="P32" i="25"/>
  <c r="P24" i="25" s="1"/>
  <c r="P54" i="25" s="1"/>
  <c r="Q32" i="25"/>
  <c r="Q24" i="25" s="1"/>
  <c r="AB19" i="9" s="1"/>
  <c r="R32" i="25"/>
  <c r="R24" i="25" s="1"/>
  <c r="R54" i="25" s="1"/>
  <c r="G33" i="25"/>
  <c r="G25" i="25" s="1"/>
  <c r="W19" i="7" s="1"/>
  <c r="H33" i="25"/>
  <c r="H25" i="25" s="1"/>
  <c r="I33" i="25"/>
  <c r="I25" i="25" s="1"/>
  <c r="X19" i="7" s="1"/>
  <c r="J33" i="25"/>
  <c r="K33" i="25"/>
  <c r="K25" i="25" s="1"/>
  <c r="L33" i="25"/>
  <c r="L25" i="25" s="1"/>
  <c r="M33" i="25"/>
  <c r="M25" i="25" s="1"/>
  <c r="Z19" i="7" s="1"/>
  <c r="N33" i="25"/>
  <c r="N25" i="25" s="1"/>
  <c r="O33" i="25"/>
  <c r="O25" i="25" s="1"/>
  <c r="AA19" i="7" s="1"/>
  <c r="P33" i="25"/>
  <c r="P25" i="25" s="1"/>
  <c r="Q33" i="25"/>
  <c r="Q25" i="25" s="1"/>
  <c r="AB19" i="7" s="1"/>
  <c r="R33" i="25"/>
  <c r="R25" i="25" s="1"/>
  <c r="E34" i="25"/>
  <c r="F34" i="25"/>
  <c r="E35" i="25"/>
  <c r="F35" i="25"/>
  <c r="E36" i="25"/>
  <c r="F36" i="25"/>
  <c r="E37" i="25"/>
  <c r="F37" i="25"/>
  <c r="G38" i="25"/>
  <c r="H38" i="25"/>
  <c r="I38" i="25"/>
  <c r="J38" i="25"/>
  <c r="K38" i="25"/>
  <c r="L38" i="25"/>
  <c r="M38" i="25"/>
  <c r="N38" i="25"/>
  <c r="G39" i="25"/>
  <c r="H39" i="25"/>
  <c r="I39" i="25"/>
  <c r="J39" i="25"/>
  <c r="K39" i="25"/>
  <c r="L39" i="25"/>
  <c r="M39" i="25"/>
  <c r="N39" i="25"/>
  <c r="E40" i="25"/>
  <c r="F40" i="25"/>
  <c r="E41" i="25"/>
  <c r="F41" i="25"/>
  <c r="E42" i="25"/>
  <c r="F42" i="25"/>
  <c r="E43" i="25"/>
  <c r="S43" i="25" s="1"/>
  <c r="F43" i="25"/>
  <c r="E44" i="25"/>
  <c r="F44" i="25"/>
  <c r="E45" i="25"/>
  <c r="F45" i="25"/>
  <c r="E46" i="25"/>
  <c r="F46" i="25"/>
  <c r="E47" i="25"/>
  <c r="F47" i="25"/>
  <c r="E48" i="25"/>
  <c r="F48" i="25"/>
  <c r="E49" i="25"/>
  <c r="F49" i="25"/>
  <c r="E50" i="25"/>
  <c r="F50" i="25"/>
  <c r="E51" i="25"/>
  <c r="S51" i="25" s="1"/>
  <c r="F51" i="25"/>
  <c r="E52" i="25"/>
  <c r="F52" i="25"/>
  <c r="E53" i="25"/>
  <c r="F53" i="25"/>
  <c r="E6" i="24"/>
  <c r="O6" i="24"/>
  <c r="E12" i="24"/>
  <c r="S12" i="24" s="1"/>
  <c r="F12" i="24"/>
  <c r="E13" i="24"/>
  <c r="F13" i="24"/>
  <c r="F14" i="24"/>
  <c r="F15" i="24"/>
  <c r="G16" i="24"/>
  <c r="H16" i="24"/>
  <c r="I16" i="24"/>
  <c r="J16" i="24"/>
  <c r="K16" i="24"/>
  <c r="L16" i="24"/>
  <c r="M16" i="24"/>
  <c r="N16" i="24"/>
  <c r="O16" i="24"/>
  <c r="P16" i="24"/>
  <c r="Q16" i="24"/>
  <c r="R16" i="24"/>
  <c r="G17" i="24"/>
  <c r="H17" i="24"/>
  <c r="I17" i="24"/>
  <c r="J17" i="24"/>
  <c r="K17" i="24"/>
  <c r="L17" i="24"/>
  <c r="M17" i="24"/>
  <c r="N17" i="24"/>
  <c r="O17" i="24"/>
  <c r="P17" i="24"/>
  <c r="Q17" i="24"/>
  <c r="R17" i="24"/>
  <c r="E18" i="24"/>
  <c r="F18" i="24"/>
  <c r="E19" i="24"/>
  <c r="F19" i="24"/>
  <c r="E20" i="24"/>
  <c r="F20" i="24"/>
  <c r="E21" i="24"/>
  <c r="F21" i="24"/>
  <c r="E22" i="24"/>
  <c r="S22" i="24" s="1"/>
  <c r="F22" i="24"/>
  <c r="E23" i="24"/>
  <c r="S23" i="24" s="1"/>
  <c r="F23" i="24"/>
  <c r="E26" i="24"/>
  <c r="F26" i="24"/>
  <c r="E27" i="24"/>
  <c r="F27" i="24"/>
  <c r="E28" i="24"/>
  <c r="F28" i="24"/>
  <c r="E29" i="24"/>
  <c r="F29" i="24"/>
  <c r="E30" i="24"/>
  <c r="F30" i="24"/>
  <c r="E31" i="24"/>
  <c r="F31" i="24"/>
  <c r="G32" i="24"/>
  <c r="G24" i="24" s="1"/>
  <c r="W18" i="9" s="1"/>
  <c r="H32" i="24"/>
  <c r="I32" i="24"/>
  <c r="I24" i="24" s="1"/>
  <c r="X18" i="9" s="1"/>
  <c r="J32" i="24"/>
  <c r="J24" i="24" s="1"/>
  <c r="K32" i="24"/>
  <c r="K24" i="24" s="1"/>
  <c r="L32" i="24"/>
  <c r="L24" i="24" s="1"/>
  <c r="M32" i="24"/>
  <c r="N32" i="24"/>
  <c r="N24" i="24" s="1"/>
  <c r="O32" i="24"/>
  <c r="O24" i="24" s="1"/>
  <c r="AA18" i="9" s="1"/>
  <c r="P32" i="24"/>
  <c r="P24" i="24" s="1"/>
  <c r="Q32" i="24"/>
  <c r="Q24" i="24" s="1"/>
  <c r="AB18" i="9" s="1"/>
  <c r="R32" i="24"/>
  <c r="R24" i="24" s="1"/>
  <c r="R54" i="24" s="1"/>
  <c r="G33" i="24"/>
  <c r="G25" i="24" s="1"/>
  <c r="W18" i="7" s="1"/>
  <c r="H33" i="24"/>
  <c r="H25" i="24" s="1"/>
  <c r="I33" i="24"/>
  <c r="I25" i="24" s="1"/>
  <c r="X18" i="7" s="1"/>
  <c r="J33" i="24"/>
  <c r="J25" i="24" s="1"/>
  <c r="K33" i="24"/>
  <c r="K25" i="24" s="1"/>
  <c r="L33" i="24"/>
  <c r="L25" i="24" s="1"/>
  <c r="M33" i="24"/>
  <c r="M25" i="24" s="1"/>
  <c r="Z18" i="7" s="1"/>
  <c r="N33" i="24"/>
  <c r="N25" i="24" s="1"/>
  <c r="O33" i="24"/>
  <c r="O25" i="24" s="1"/>
  <c r="P33" i="24"/>
  <c r="P25" i="24" s="1"/>
  <c r="Q33" i="24"/>
  <c r="Q25" i="24" s="1"/>
  <c r="AB18" i="7" s="1"/>
  <c r="R33" i="24"/>
  <c r="R25" i="24" s="1"/>
  <c r="E34" i="24"/>
  <c r="S34" i="24" s="1"/>
  <c r="F34" i="24"/>
  <c r="E35" i="24"/>
  <c r="F35" i="24"/>
  <c r="E36" i="24"/>
  <c r="F36" i="24"/>
  <c r="E37" i="24"/>
  <c r="F37" i="24"/>
  <c r="G38" i="24"/>
  <c r="H38" i="24"/>
  <c r="I38" i="24"/>
  <c r="J38" i="24"/>
  <c r="K38" i="24"/>
  <c r="L38" i="24"/>
  <c r="M38" i="24"/>
  <c r="N38" i="24"/>
  <c r="G39" i="24"/>
  <c r="H39" i="24"/>
  <c r="I39" i="24"/>
  <c r="J39" i="24"/>
  <c r="K39" i="24"/>
  <c r="L39" i="24"/>
  <c r="M39" i="24"/>
  <c r="N39" i="24"/>
  <c r="E40" i="24"/>
  <c r="S40" i="24" s="1"/>
  <c r="F40" i="24"/>
  <c r="E41" i="24"/>
  <c r="F41" i="24"/>
  <c r="E42" i="24"/>
  <c r="F42" i="24"/>
  <c r="E43" i="24"/>
  <c r="S43" i="24" s="1"/>
  <c r="F43" i="24"/>
  <c r="E44" i="24"/>
  <c r="F44" i="24"/>
  <c r="E45" i="24"/>
  <c r="F45" i="24"/>
  <c r="E46" i="24"/>
  <c r="F46" i="24"/>
  <c r="E47" i="24"/>
  <c r="F47" i="24"/>
  <c r="E48" i="24"/>
  <c r="F48" i="24"/>
  <c r="E49" i="24"/>
  <c r="F49" i="24"/>
  <c r="E50" i="24"/>
  <c r="F50" i="24"/>
  <c r="E51" i="24"/>
  <c r="F51" i="24"/>
  <c r="E52" i="24"/>
  <c r="F52" i="24"/>
  <c r="E53" i="24"/>
  <c r="F53" i="24"/>
  <c r="E6" i="23"/>
  <c r="O6" i="23"/>
  <c r="E12" i="23"/>
  <c r="F12" i="23"/>
  <c r="E13" i="23"/>
  <c r="F13" i="23"/>
  <c r="F14" i="23"/>
  <c r="F15" i="23"/>
  <c r="G16" i="23"/>
  <c r="H16" i="23"/>
  <c r="I16" i="23"/>
  <c r="J16" i="23"/>
  <c r="K16" i="23"/>
  <c r="L16" i="23"/>
  <c r="M16" i="23"/>
  <c r="N16" i="23"/>
  <c r="O16" i="23"/>
  <c r="P16" i="23"/>
  <c r="Q16" i="23"/>
  <c r="R16" i="23"/>
  <c r="G17" i="23"/>
  <c r="H17" i="23"/>
  <c r="I17" i="23"/>
  <c r="J17" i="23"/>
  <c r="K17" i="23"/>
  <c r="L17" i="23"/>
  <c r="M17" i="23"/>
  <c r="N17" i="23"/>
  <c r="O17" i="23"/>
  <c r="P17" i="23"/>
  <c r="Q17" i="23"/>
  <c r="R17" i="23"/>
  <c r="E18" i="23"/>
  <c r="F18" i="23"/>
  <c r="E19" i="23"/>
  <c r="F19" i="23"/>
  <c r="E20" i="23"/>
  <c r="F20" i="23"/>
  <c r="E21" i="23"/>
  <c r="F21" i="23"/>
  <c r="E22" i="23"/>
  <c r="F22" i="23"/>
  <c r="E23" i="23"/>
  <c r="F23" i="23"/>
  <c r="E26" i="23"/>
  <c r="F26" i="23"/>
  <c r="E27" i="23"/>
  <c r="F27" i="23"/>
  <c r="S27" i="23" s="1"/>
  <c r="E28" i="23"/>
  <c r="F28" i="23"/>
  <c r="E29" i="23"/>
  <c r="F29" i="23"/>
  <c r="E30" i="23"/>
  <c r="F30" i="23"/>
  <c r="E31" i="23"/>
  <c r="F31" i="23"/>
  <c r="G32" i="23"/>
  <c r="G24" i="23" s="1"/>
  <c r="W16" i="9" s="1"/>
  <c r="H32" i="23"/>
  <c r="H24" i="23" s="1"/>
  <c r="I32" i="23"/>
  <c r="I24" i="23" s="1"/>
  <c r="X16" i="9" s="1"/>
  <c r="J32" i="23"/>
  <c r="J24" i="23" s="1"/>
  <c r="K32" i="23"/>
  <c r="K24" i="23" s="1"/>
  <c r="L32" i="23"/>
  <c r="L24" i="23" s="1"/>
  <c r="M32" i="23"/>
  <c r="M24" i="23" s="1"/>
  <c r="Z16" i="9" s="1"/>
  <c r="N32" i="23"/>
  <c r="N24" i="23" s="1"/>
  <c r="O32" i="23"/>
  <c r="O24" i="23" s="1"/>
  <c r="P32" i="23"/>
  <c r="P24" i="23" s="1"/>
  <c r="P54" i="23" s="1"/>
  <c r="Q32" i="23"/>
  <c r="Q24" i="23" s="1"/>
  <c r="AB16" i="9" s="1"/>
  <c r="R32" i="23"/>
  <c r="R24" i="23" s="1"/>
  <c r="G33" i="23"/>
  <c r="G25" i="23" s="1"/>
  <c r="H33" i="23"/>
  <c r="H25" i="23" s="1"/>
  <c r="I33" i="23"/>
  <c r="I25" i="23" s="1"/>
  <c r="X16" i="7" s="1"/>
  <c r="J33" i="23"/>
  <c r="J25" i="23" s="1"/>
  <c r="K33" i="23"/>
  <c r="K25" i="23" s="1"/>
  <c r="L33" i="23"/>
  <c r="L25" i="23" s="1"/>
  <c r="M33" i="23"/>
  <c r="M25" i="23" s="1"/>
  <c r="Z16" i="7" s="1"/>
  <c r="N33" i="23"/>
  <c r="N25" i="23" s="1"/>
  <c r="O33" i="23"/>
  <c r="O25" i="23" s="1"/>
  <c r="P33" i="23"/>
  <c r="P25" i="23" s="1"/>
  <c r="P55" i="23" s="1"/>
  <c r="Q33" i="23"/>
  <c r="Q25" i="23" s="1"/>
  <c r="AB16" i="7" s="1"/>
  <c r="R33" i="23"/>
  <c r="R25" i="23" s="1"/>
  <c r="E34" i="23"/>
  <c r="F34" i="23"/>
  <c r="E35" i="23"/>
  <c r="F35" i="23"/>
  <c r="E36" i="23"/>
  <c r="F36" i="23"/>
  <c r="E37" i="23"/>
  <c r="F37" i="23"/>
  <c r="G38" i="23"/>
  <c r="H38" i="23"/>
  <c r="I38" i="23"/>
  <c r="J38" i="23"/>
  <c r="K38" i="23"/>
  <c r="L38" i="23"/>
  <c r="M38" i="23"/>
  <c r="N38" i="23"/>
  <c r="G39" i="23"/>
  <c r="H39" i="23"/>
  <c r="I39" i="23"/>
  <c r="J39" i="23"/>
  <c r="K39" i="23"/>
  <c r="L39" i="23"/>
  <c r="M39" i="23"/>
  <c r="N39" i="23"/>
  <c r="E40" i="23"/>
  <c r="F40" i="23"/>
  <c r="E41" i="23"/>
  <c r="F41" i="23"/>
  <c r="E42" i="23"/>
  <c r="F42" i="23"/>
  <c r="E43" i="23"/>
  <c r="F43" i="23"/>
  <c r="E44" i="23"/>
  <c r="F44" i="23"/>
  <c r="E45" i="23"/>
  <c r="F45" i="23"/>
  <c r="E46" i="23"/>
  <c r="F46" i="23"/>
  <c r="E47" i="23"/>
  <c r="F47" i="23"/>
  <c r="E48" i="23"/>
  <c r="F48" i="23"/>
  <c r="E49" i="23"/>
  <c r="F49" i="23"/>
  <c r="E50" i="23"/>
  <c r="F50" i="23"/>
  <c r="E51" i="23"/>
  <c r="F51" i="23"/>
  <c r="E52" i="23"/>
  <c r="F52" i="23"/>
  <c r="E53" i="23"/>
  <c r="F53" i="23"/>
  <c r="E6" i="22"/>
  <c r="O6" i="22"/>
  <c r="E12" i="22"/>
  <c r="S12" i="22" s="1"/>
  <c r="F12" i="22"/>
  <c r="E13" i="22"/>
  <c r="F13" i="22"/>
  <c r="F14" i="22"/>
  <c r="F15" i="22"/>
  <c r="G16" i="22"/>
  <c r="H16" i="22"/>
  <c r="I16" i="22"/>
  <c r="J16" i="22"/>
  <c r="K16" i="22"/>
  <c r="L16" i="22"/>
  <c r="M16" i="22"/>
  <c r="N16" i="22"/>
  <c r="O16" i="22"/>
  <c r="P16" i="22"/>
  <c r="Q16" i="22"/>
  <c r="R16" i="22"/>
  <c r="G17" i="22"/>
  <c r="H17" i="22"/>
  <c r="I17" i="22"/>
  <c r="J17" i="22"/>
  <c r="K17" i="22"/>
  <c r="L17" i="22"/>
  <c r="M17" i="22"/>
  <c r="N17" i="22"/>
  <c r="O17" i="22"/>
  <c r="P17" i="22"/>
  <c r="Q17" i="22"/>
  <c r="R17" i="22"/>
  <c r="E18" i="22"/>
  <c r="F18" i="22"/>
  <c r="E19" i="22"/>
  <c r="F19" i="22"/>
  <c r="S19" i="22" s="1"/>
  <c r="E20" i="22"/>
  <c r="F20" i="22"/>
  <c r="E21" i="22"/>
  <c r="F21" i="22"/>
  <c r="E22" i="22"/>
  <c r="F22" i="22"/>
  <c r="E23" i="22"/>
  <c r="F23" i="22"/>
  <c r="S23" i="22" s="1"/>
  <c r="E26" i="22"/>
  <c r="F26" i="22"/>
  <c r="E27" i="22"/>
  <c r="F27" i="22"/>
  <c r="S27" i="22" s="1"/>
  <c r="E28" i="22"/>
  <c r="F28" i="22"/>
  <c r="E29" i="22"/>
  <c r="F29" i="22"/>
  <c r="E30" i="22"/>
  <c r="F30" i="22"/>
  <c r="E31" i="22"/>
  <c r="F31" i="22"/>
  <c r="S31" i="22" s="1"/>
  <c r="G32" i="22"/>
  <c r="H32" i="22"/>
  <c r="H24" i="22" s="1"/>
  <c r="I32" i="22"/>
  <c r="I24" i="22" s="1"/>
  <c r="X15" i="9" s="1"/>
  <c r="J32" i="22"/>
  <c r="J24" i="22" s="1"/>
  <c r="K32" i="22"/>
  <c r="K24" i="22" s="1"/>
  <c r="Y15" i="9" s="1"/>
  <c r="L32" i="22"/>
  <c r="L24" i="22" s="1"/>
  <c r="M32" i="22"/>
  <c r="M24" i="22" s="1"/>
  <c r="N32" i="22"/>
  <c r="N24" i="22" s="1"/>
  <c r="O32" i="22"/>
  <c r="O24" i="22" s="1"/>
  <c r="AA15" i="9" s="1"/>
  <c r="P32" i="22"/>
  <c r="P24" i="22" s="1"/>
  <c r="Q32" i="22"/>
  <c r="Q24" i="22" s="1"/>
  <c r="AB15" i="9" s="1"/>
  <c r="R32" i="22"/>
  <c r="R24" i="22" s="1"/>
  <c r="G33" i="22"/>
  <c r="H33" i="22"/>
  <c r="H25" i="22" s="1"/>
  <c r="I33" i="22"/>
  <c r="I25" i="22" s="1"/>
  <c r="X15" i="7" s="1"/>
  <c r="J33" i="22"/>
  <c r="J25" i="22" s="1"/>
  <c r="K33" i="22"/>
  <c r="K25" i="22" s="1"/>
  <c r="Y15" i="7" s="1"/>
  <c r="L33" i="22"/>
  <c r="L25" i="22" s="1"/>
  <c r="M33" i="22"/>
  <c r="M25" i="22" s="1"/>
  <c r="Z15" i="7" s="1"/>
  <c r="N33" i="22"/>
  <c r="N25" i="22" s="1"/>
  <c r="O33" i="22"/>
  <c r="O25" i="22" s="1"/>
  <c r="AA15" i="7" s="1"/>
  <c r="P33" i="22"/>
  <c r="P25" i="22" s="1"/>
  <c r="Q33" i="22"/>
  <c r="Q25" i="22" s="1"/>
  <c r="AB15" i="7" s="1"/>
  <c r="R33" i="22"/>
  <c r="R25" i="22" s="1"/>
  <c r="E34" i="22"/>
  <c r="F34" i="22"/>
  <c r="E35" i="22"/>
  <c r="F35" i="22"/>
  <c r="E36" i="22"/>
  <c r="F36" i="22"/>
  <c r="E37" i="22"/>
  <c r="F37" i="22"/>
  <c r="G38" i="22"/>
  <c r="H38" i="22"/>
  <c r="I38" i="22"/>
  <c r="J38" i="22"/>
  <c r="K38" i="22"/>
  <c r="K54" i="22" s="1"/>
  <c r="L38" i="22"/>
  <c r="M38" i="22"/>
  <c r="N38" i="22"/>
  <c r="G39" i="22"/>
  <c r="H39" i="22"/>
  <c r="I39" i="22"/>
  <c r="J39" i="22"/>
  <c r="K39" i="22"/>
  <c r="L39" i="22"/>
  <c r="M39" i="22"/>
  <c r="N39" i="22"/>
  <c r="E40" i="22"/>
  <c r="S40" i="22" s="1"/>
  <c r="F40" i="22"/>
  <c r="E41" i="22"/>
  <c r="F41" i="22"/>
  <c r="E42" i="22"/>
  <c r="F42" i="22"/>
  <c r="E43" i="22"/>
  <c r="F43" i="22"/>
  <c r="S43" i="22" s="1"/>
  <c r="E44" i="22"/>
  <c r="F44" i="22"/>
  <c r="E45" i="22"/>
  <c r="F45" i="22"/>
  <c r="S45" i="22" s="1"/>
  <c r="E46" i="22"/>
  <c r="F46" i="22"/>
  <c r="E47" i="22"/>
  <c r="F47" i="22"/>
  <c r="S47" i="22" s="1"/>
  <c r="E48" i="22"/>
  <c r="S48" i="22" s="1"/>
  <c r="F48" i="22"/>
  <c r="E49" i="22"/>
  <c r="F49" i="22"/>
  <c r="E50" i="22"/>
  <c r="F50" i="22"/>
  <c r="E51" i="22"/>
  <c r="F51" i="22"/>
  <c r="E52" i="22"/>
  <c r="F52" i="22"/>
  <c r="E53" i="22"/>
  <c r="F53" i="22"/>
  <c r="E6" i="21"/>
  <c r="O6" i="21"/>
  <c r="E12" i="21"/>
  <c r="F12" i="21"/>
  <c r="E13" i="21"/>
  <c r="F13" i="21"/>
  <c r="F14" i="21"/>
  <c r="F15" i="21"/>
  <c r="G16" i="21"/>
  <c r="H16" i="21"/>
  <c r="I16" i="21"/>
  <c r="J16" i="21"/>
  <c r="K16" i="21"/>
  <c r="L16" i="21"/>
  <c r="M16" i="21"/>
  <c r="N16" i="21"/>
  <c r="O16" i="21"/>
  <c r="P16" i="21"/>
  <c r="Q16" i="21"/>
  <c r="R16" i="21"/>
  <c r="G17" i="21"/>
  <c r="H17" i="21"/>
  <c r="I17" i="21"/>
  <c r="J17" i="21"/>
  <c r="K17" i="21"/>
  <c r="L17" i="21"/>
  <c r="M17" i="21"/>
  <c r="N17" i="21"/>
  <c r="O17" i="21"/>
  <c r="P17" i="21"/>
  <c r="Q17" i="21"/>
  <c r="R17" i="21"/>
  <c r="E18" i="21"/>
  <c r="F18" i="21"/>
  <c r="E19" i="21"/>
  <c r="F19" i="21"/>
  <c r="E20" i="21"/>
  <c r="S20" i="21" s="1"/>
  <c r="F20" i="21"/>
  <c r="E21" i="21"/>
  <c r="F21" i="21"/>
  <c r="E22" i="21"/>
  <c r="F22" i="21"/>
  <c r="S22" i="21" s="1"/>
  <c r="E23" i="21"/>
  <c r="F23" i="21"/>
  <c r="E26" i="21"/>
  <c r="F26" i="21"/>
  <c r="E27" i="21"/>
  <c r="F27" i="21"/>
  <c r="E28" i="21"/>
  <c r="F28" i="21"/>
  <c r="E29" i="21"/>
  <c r="F29" i="21"/>
  <c r="E30" i="21"/>
  <c r="F30" i="21"/>
  <c r="E31" i="21"/>
  <c r="F31" i="21"/>
  <c r="G32" i="21"/>
  <c r="H32" i="21"/>
  <c r="I32" i="21"/>
  <c r="I24" i="21" s="1"/>
  <c r="X14" i="9" s="1"/>
  <c r="J32" i="21"/>
  <c r="J24" i="21" s="1"/>
  <c r="K32" i="21"/>
  <c r="K24" i="21" s="1"/>
  <c r="Y14" i="9" s="1"/>
  <c r="L32" i="21"/>
  <c r="L24" i="21" s="1"/>
  <c r="M32" i="21"/>
  <c r="M24" i="21" s="1"/>
  <c r="N32" i="21"/>
  <c r="N24" i="21" s="1"/>
  <c r="O32" i="21"/>
  <c r="O24" i="21" s="1"/>
  <c r="P32" i="21"/>
  <c r="P24" i="21" s="1"/>
  <c r="Q32" i="21"/>
  <c r="Q24" i="21" s="1"/>
  <c r="AB14" i="9" s="1"/>
  <c r="R32" i="21"/>
  <c r="R24" i="21" s="1"/>
  <c r="G33" i="21"/>
  <c r="G25" i="21" s="1"/>
  <c r="W14" i="7" s="1"/>
  <c r="H33" i="21"/>
  <c r="I33" i="21"/>
  <c r="J33" i="21"/>
  <c r="J25" i="21" s="1"/>
  <c r="K33" i="21"/>
  <c r="K25" i="21" s="1"/>
  <c r="Y14" i="7" s="1"/>
  <c r="L33" i="21"/>
  <c r="L25" i="21" s="1"/>
  <c r="M33" i="21"/>
  <c r="M25" i="21" s="1"/>
  <c r="Z14" i="7" s="1"/>
  <c r="N33" i="21"/>
  <c r="N25" i="21" s="1"/>
  <c r="O33" i="21"/>
  <c r="O25" i="21" s="1"/>
  <c r="AA14" i="7" s="1"/>
  <c r="P33" i="21"/>
  <c r="P25" i="21" s="1"/>
  <c r="P55" i="21" s="1"/>
  <c r="Q33" i="21"/>
  <c r="Q25" i="21" s="1"/>
  <c r="AB14" i="7" s="1"/>
  <c r="R33" i="21"/>
  <c r="R25" i="21" s="1"/>
  <c r="R55" i="21" s="1"/>
  <c r="E34" i="21"/>
  <c r="F34" i="21"/>
  <c r="E35" i="21"/>
  <c r="S35" i="21" s="1"/>
  <c r="F35" i="21"/>
  <c r="E36" i="21"/>
  <c r="F36" i="21"/>
  <c r="E37" i="21"/>
  <c r="F37" i="21"/>
  <c r="G38" i="21"/>
  <c r="H38" i="21"/>
  <c r="I38" i="21"/>
  <c r="J38" i="21"/>
  <c r="K38" i="21"/>
  <c r="L38" i="21"/>
  <c r="M38" i="21"/>
  <c r="N38" i="21"/>
  <c r="N54" i="21" s="1"/>
  <c r="G39" i="21"/>
  <c r="G55" i="21" s="1"/>
  <c r="H39" i="21"/>
  <c r="I39" i="21"/>
  <c r="J39" i="21"/>
  <c r="K39" i="21"/>
  <c r="L39" i="21"/>
  <c r="M39" i="21"/>
  <c r="N39" i="21"/>
  <c r="E40" i="21"/>
  <c r="F40" i="21"/>
  <c r="E41" i="21"/>
  <c r="F41" i="21"/>
  <c r="E42" i="21"/>
  <c r="F42" i="21"/>
  <c r="E43" i="21"/>
  <c r="F43" i="21"/>
  <c r="E44" i="21"/>
  <c r="F44" i="21"/>
  <c r="E45" i="21"/>
  <c r="F45" i="21"/>
  <c r="E46" i="21"/>
  <c r="F46" i="21"/>
  <c r="E47" i="21"/>
  <c r="F47" i="21"/>
  <c r="E48" i="21"/>
  <c r="F48" i="21"/>
  <c r="E49" i="21"/>
  <c r="F49" i="21"/>
  <c r="E50" i="21"/>
  <c r="F50" i="21"/>
  <c r="E51" i="21"/>
  <c r="F51" i="21"/>
  <c r="E52" i="21"/>
  <c r="S52" i="21" s="1"/>
  <c r="F52" i="21"/>
  <c r="E53" i="21"/>
  <c r="F53" i="21"/>
  <c r="E6" i="20"/>
  <c r="O6" i="20"/>
  <c r="E12" i="20"/>
  <c r="F12" i="20"/>
  <c r="E13" i="20"/>
  <c r="F13" i="20"/>
  <c r="F14" i="20"/>
  <c r="F15" i="20"/>
  <c r="G16" i="20"/>
  <c r="H16" i="20"/>
  <c r="I16" i="20"/>
  <c r="J16" i="20"/>
  <c r="K16" i="20"/>
  <c r="L16" i="20"/>
  <c r="M16" i="20"/>
  <c r="N16" i="20"/>
  <c r="O16" i="20"/>
  <c r="P16" i="20"/>
  <c r="Q16" i="20"/>
  <c r="R16" i="20"/>
  <c r="G17" i="20"/>
  <c r="H17" i="20"/>
  <c r="I17" i="20"/>
  <c r="J17" i="20"/>
  <c r="K17" i="20"/>
  <c r="L17" i="20"/>
  <c r="M17" i="20"/>
  <c r="N17" i="20"/>
  <c r="O17" i="20"/>
  <c r="P17" i="20"/>
  <c r="Q17" i="20"/>
  <c r="R17" i="20"/>
  <c r="E18" i="20"/>
  <c r="F18" i="20"/>
  <c r="E19" i="20"/>
  <c r="F19" i="20"/>
  <c r="E20" i="20"/>
  <c r="F20" i="20"/>
  <c r="E21" i="20"/>
  <c r="F21" i="20"/>
  <c r="E22" i="20"/>
  <c r="F22" i="20"/>
  <c r="E23" i="20"/>
  <c r="F23" i="20"/>
  <c r="E26" i="20"/>
  <c r="F26" i="20"/>
  <c r="E27" i="20"/>
  <c r="F27" i="20"/>
  <c r="E28" i="20"/>
  <c r="S28" i="20" s="1"/>
  <c r="F28" i="20"/>
  <c r="E29" i="20"/>
  <c r="S29" i="20" s="1"/>
  <c r="F29" i="20"/>
  <c r="E30" i="20"/>
  <c r="F30" i="20"/>
  <c r="E31" i="20"/>
  <c r="F31" i="20"/>
  <c r="G32" i="20"/>
  <c r="G24" i="20" s="1"/>
  <c r="W13" i="9" s="1"/>
  <c r="H32" i="20"/>
  <c r="H24" i="20" s="1"/>
  <c r="I32" i="20"/>
  <c r="I24" i="20" s="1"/>
  <c r="J32" i="20"/>
  <c r="J24" i="20" s="1"/>
  <c r="K32" i="20"/>
  <c r="L32" i="20"/>
  <c r="L24" i="20" s="1"/>
  <c r="M32" i="20"/>
  <c r="M24" i="20" s="1"/>
  <c r="Z13" i="9" s="1"/>
  <c r="N32" i="20"/>
  <c r="N24" i="20" s="1"/>
  <c r="O32" i="20"/>
  <c r="O24" i="20" s="1"/>
  <c r="AA13" i="9" s="1"/>
  <c r="P32" i="20"/>
  <c r="P24" i="20" s="1"/>
  <c r="Q32" i="20"/>
  <c r="Q24" i="20" s="1"/>
  <c r="AB13" i="9" s="1"/>
  <c r="R32" i="20"/>
  <c r="R24" i="20" s="1"/>
  <c r="G33" i="20"/>
  <c r="H33" i="20"/>
  <c r="H25" i="20" s="1"/>
  <c r="I33" i="20"/>
  <c r="I25" i="20" s="1"/>
  <c r="X13" i="7" s="1"/>
  <c r="J33" i="20"/>
  <c r="J25" i="20" s="1"/>
  <c r="K33" i="20"/>
  <c r="K25" i="20" s="1"/>
  <c r="Y13" i="7" s="1"/>
  <c r="L33" i="20"/>
  <c r="L25" i="20" s="1"/>
  <c r="M33" i="20"/>
  <c r="M25" i="20" s="1"/>
  <c r="Z13" i="7" s="1"/>
  <c r="N33" i="20"/>
  <c r="N25" i="20" s="1"/>
  <c r="O33" i="20"/>
  <c r="O25" i="20" s="1"/>
  <c r="AA13" i="7" s="1"/>
  <c r="P33" i="20"/>
  <c r="P25" i="20" s="1"/>
  <c r="Q33" i="20"/>
  <c r="Q25" i="20" s="1"/>
  <c r="R33" i="20"/>
  <c r="R25" i="20" s="1"/>
  <c r="E34" i="20"/>
  <c r="F34" i="20"/>
  <c r="E35" i="20"/>
  <c r="F35" i="20"/>
  <c r="E36" i="20"/>
  <c r="F36" i="20"/>
  <c r="E37" i="20"/>
  <c r="F37" i="20"/>
  <c r="G38" i="20"/>
  <c r="H38" i="20"/>
  <c r="I38" i="20"/>
  <c r="J38" i="20"/>
  <c r="K38" i="20"/>
  <c r="L38" i="20"/>
  <c r="M38" i="20"/>
  <c r="N38" i="20"/>
  <c r="G39" i="20"/>
  <c r="H39" i="20"/>
  <c r="I39" i="20"/>
  <c r="J39" i="20"/>
  <c r="K39" i="20"/>
  <c r="L39" i="20"/>
  <c r="M39" i="20"/>
  <c r="N39" i="20"/>
  <c r="E40" i="20"/>
  <c r="F40" i="20"/>
  <c r="E41" i="20"/>
  <c r="F41" i="20"/>
  <c r="E42" i="20"/>
  <c r="F42" i="20"/>
  <c r="E43" i="20"/>
  <c r="F43" i="20"/>
  <c r="E44" i="20"/>
  <c r="F44" i="20"/>
  <c r="E45" i="20"/>
  <c r="F45" i="20"/>
  <c r="E46" i="20"/>
  <c r="F46" i="20"/>
  <c r="E47" i="20"/>
  <c r="F47" i="20"/>
  <c r="E48" i="20"/>
  <c r="F48" i="20"/>
  <c r="E49" i="20"/>
  <c r="F49" i="20"/>
  <c r="E50" i="20"/>
  <c r="F50" i="20"/>
  <c r="E51" i="20"/>
  <c r="F51" i="20"/>
  <c r="E52" i="20"/>
  <c r="F52" i="20"/>
  <c r="E53" i="20"/>
  <c r="F53" i="20"/>
  <c r="E6" i="19"/>
  <c r="O6" i="19"/>
  <c r="E12" i="19"/>
  <c r="F12" i="19"/>
  <c r="S12" i="19" s="1"/>
  <c r="E13" i="19"/>
  <c r="F13" i="19"/>
  <c r="F14" i="19"/>
  <c r="F15" i="19"/>
  <c r="G16" i="19"/>
  <c r="H16" i="19"/>
  <c r="I16" i="19"/>
  <c r="J16" i="19"/>
  <c r="K16" i="19"/>
  <c r="L16" i="19"/>
  <c r="M16" i="19"/>
  <c r="N16" i="19"/>
  <c r="O16" i="19"/>
  <c r="P16" i="19"/>
  <c r="Q16" i="19"/>
  <c r="R16" i="19"/>
  <c r="G17" i="19"/>
  <c r="H17" i="19"/>
  <c r="I17" i="19"/>
  <c r="J17" i="19"/>
  <c r="K17" i="19"/>
  <c r="L17" i="19"/>
  <c r="M17" i="19"/>
  <c r="N17" i="19"/>
  <c r="O17" i="19"/>
  <c r="P17" i="19"/>
  <c r="Q17" i="19"/>
  <c r="R17" i="19"/>
  <c r="E18" i="19"/>
  <c r="F18" i="19"/>
  <c r="E19" i="19"/>
  <c r="F19" i="19"/>
  <c r="S19" i="19" s="1"/>
  <c r="E20" i="19"/>
  <c r="F20" i="19"/>
  <c r="E21" i="19"/>
  <c r="F21" i="19"/>
  <c r="E22" i="19"/>
  <c r="F22" i="19"/>
  <c r="E23" i="19"/>
  <c r="F23" i="19"/>
  <c r="E26" i="19"/>
  <c r="F26" i="19"/>
  <c r="E27" i="19"/>
  <c r="F27" i="19"/>
  <c r="S27" i="19" s="1"/>
  <c r="E28" i="19"/>
  <c r="F28" i="19"/>
  <c r="E29" i="19"/>
  <c r="F29" i="19"/>
  <c r="E30" i="19"/>
  <c r="F30" i="19"/>
  <c r="E31" i="19"/>
  <c r="F31" i="19"/>
  <c r="G32" i="19"/>
  <c r="H32" i="19"/>
  <c r="H24" i="19" s="1"/>
  <c r="I32" i="19"/>
  <c r="I24" i="19" s="1"/>
  <c r="X12" i="9" s="1"/>
  <c r="J32" i="19"/>
  <c r="K32" i="19"/>
  <c r="K24" i="19" s="1"/>
  <c r="Y12" i="9" s="1"/>
  <c r="L32" i="19"/>
  <c r="L24" i="19" s="1"/>
  <c r="M32" i="19"/>
  <c r="M24" i="19" s="1"/>
  <c r="Z12" i="9" s="1"/>
  <c r="N32" i="19"/>
  <c r="N24" i="19" s="1"/>
  <c r="O32" i="19"/>
  <c r="O24" i="19" s="1"/>
  <c r="AA12" i="9" s="1"/>
  <c r="P32" i="19"/>
  <c r="P24" i="19" s="1"/>
  <c r="Q32" i="19"/>
  <c r="Q24" i="19" s="1"/>
  <c r="R32" i="19"/>
  <c r="R24" i="19" s="1"/>
  <c r="R54" i="19" s="1"/>
  <c r="G33" i="19"/>
  <c r="H33" i="19"/>
  <c r="H25" i="19" s="1"/>
  <c r="I33" i="19"/>
  <c r="I25" i="19" s="1"/>
  <c r="X12" i="7" s="1"/>
  <c r="J33" i="19"/>
  <c r="J25" i="19" s="1"/>
  <c r="K33" i="19"/>
  <c r="K25" i="19" s="1"/>
  <c r="Y12" i="7" s="1"/>
  <c r="L33" i="19"/>
  <c r="L25" i="19" s="1"/>
  <c r="M33" i="19"/>
  <c r="M25" i="19" s="1"/>
  <c r="Z12" i="7" s="1"/>
  <c r="N33" i="19"/>
  <c r="N25" i="19" s="1"/>
  <c r="O33" i="19"/>
  <c r="O25" i="19" s="1"/>
  <c r="AA12" i="7" s="1"/>
  <c r="P33" i="19"/>
  <c r="P25" i="19" s="1"/>
  <c r="Q33" i="19"/>
  <c r="Q25" i="19" s="1"/>
  <c r="AB12" i="7" s="1"/>
  <c r="R33" i="19"/>
  <c r="R25" i="19" s="1"/>
  <c r="E34" i="19"/>
  <c r="S34" i="19" s="1"/>
  <c r="F34" i="19"/>
  <c r="E35" i="19"/>
  <c r="F35" i="19"/>
  <c r="E36" i="19"/>
  <c r="F36" i="19"/>
  <c r="E37" i="19"/>
  <c r="F37" i="19"/>
  <c r="G38" i="19"/>
  <c r="H38" i="19"/>
  <c r="I38" i="19"/>
  <c r="J38" i="19"/>
  <c r="K38" i="19"/>
  <c r="L38" i="19"/>
  <c r="M38" i="19"/>
  <c r="N38" i="19"/>
  <c r="G39" i="19"/>
  <c r="H39" i="19"/>
  <c r="I39" i="19"/>
  <c r="J39" i="19"/>
  <c r="K39" i="19"/>
  <c r="L39" i="19"/>
  <c r="M39" i="19"/>
  <c r="N39" i="19"/>
  <c r="E40" i="19"/>
  <c r="F40" i="19"/>
  <c r="E41" i="19"/>
  <c r="F41" i="19"/>
  <c r="E42" i="19"/>
  <c r="S42" i="19" s="1"/>
  <c r="F42" i="19"/>
  <c r="E43" i="19"/>
  <c r="F43" i="19"/>
  <c r="E44" i="19"/>
  <c r="F44" i="19"/>
  <c r="E45" i="19"/>
  <c r="F45" i="19"/>
  <c r="E46" i="19"/>
  <c r="F46" i="19"/>
  <c r="E47" i="19"/>
  <c r="F47" i="19"/>
  <c r="E48" i="19"/>
  <c r="F48" i="19"/>
  <c r="E49" i="19"/>
  <c r="F49" i="19"/>
  <c r="E50" i="19"/>
  <c r="S50" i="19" s="1"/>
  <c r="F50" i="19"/>
  <c r="E51" i="19"/>
  <c r="F51" i="19"/>
  <c r="E52" i="19"/>
  <c r="F52" i="19"/>
  <c r="E53" i="19"/>
  <c r="F53" i="19"/>
  <c r="E6" i="18"/>
  <c r="O6" i="18"/>
  <c r="E12" i="18"/>
  <c r="F12" i="18"/>
  <c r="E13" i="18"/>
  <c r="F13" i="18"/>
  <c r="F14" i="18"/>
  <c r="F15" i="18"/>
  <c r="G16" i="18"/>
  <c r="H16" i="18"/>
  <c r="I16" i="18"/>
  <c r="J16" i="18"/>
  <c r="K16" i="18"/>
  <c r="L16" i="18"/>
  <c r="M16" i="18"/>
  <c r="N16" i="18"/>
  <c r="O16" i="18"/>
  <c r="P16" i="18"/>
  <c r="Q16" i="18"/>
  <c r="R16" i="18"/>
  <c r="G17" i="18"/>
  <c r="H17" i="18"/>
  <c r="I17" i="18"/>
  <c r="J17" i="18"/>
  <c r="K17" i="18"/>
  <c r="L17" i="18"/>
  <c r="M17" i="18"/>
  <c r="E17" i="18" s="1"/>
  <c r="N17" i="18"/>
  <c r="O17" i="18"/>
  <c r="P17" i="18"/>
  <c r="Q17" i="18"/>
  <c r="R17" i="18"/>
  <c r="E18" i="18"/>
  <c r="F18" i="18"/>
  <c r="E19" i="18"/>
  <c r="F19" i="18"/>
  <c r="E20" i="18"/>
  <c r="F20" i="18"/>
  <c r="E21" i="18"/>
  <c r="S21" i="18" s="1"/>
  <c r="F21" i="18"/>
  <c r="E22" i="18"/>
  <c r="S22" i="18" s="1"/>
  <c r="F22" i="18"/>
  <c r="E23" i="18"/>
  <c r="F23" i="18"/>
  <c r="E26" i="18"/>
  <c r="F26" i="18"/>
  <c r="E27" i="18"/>
  <c r="F27" i="18"/>
  <c r="E28" i="18"/>
  <c r="F28" i="18"/>
  <c r="E29" i="18"/>
  <c r="F29" i="18"/>
  <c r="E30" i="18"/>
  <c r="F30" i="18"/>
  <c r="E31" i="18"/>
  <c r="F31" i="18"/>
  <c r="G32" i="18"/>
  <c r="H32" i="18"/>
  <c r="H24" i="18" s="1"/>
  <c r="I32" i="18"/>
  <c r="I24" i="18" s="1"/>
  <c r="X11" i="9" s="1"/>
  <c r="J32" i="18"/>
  <c r="J24" i="18" s="1"/>
  <c r="K32" i="18"/>
  <c r="K24" i="18" s="1"/>
  <c r="Y11" i="9" s="1"/>
  <c r="L32" i="18"/>
  <c r="L24" i="18" s="1"/>
  <c r="M32" i="18"/>
  <c r="M24" i="18" s="1"/>
  <c r="N32" i="18"/>
  <c r="N24" i="18" s="1"/>
  <c r="O32" i="18"/>
  <c r="O24" i="18" s="1"/>
  <c r="AA11" i="9" s="1"/>
  <c r="P32" i="18"/>
  <c r="P24" i="18" s="1"/>
  <c r="Q32" i="18"/>
  <c r="Q24" i="18" s="1"/>
  <c r="AB11" i="9" s="1"/>
  <c r="R32" i="18"/>
  <c r="R24" i="18" s="1"/>
  <c r="G33" i="18"/>
  <c r="G25" i="18" s="1"/>
  <c r="W11" i="7" s="1"/>
  <c r="H33" i="18"/>
  <c r="I33" i="18"/>
  <c r="I25" i="18" s="1"/>
  <c r="X11" i="7" s="1"/>
  <c r="J33" i="18"/>
  <c r="J25" i="18" s="1"/>
  <c r="K33" i="18"/>
  <c r="K25" i="18" s="1"/>
  <c r="L33" i="18"/>
  <c r="L25" i="18" s="1"/>
  <c r="M33" i="18"/>
  <c r="M25" i="18" s="1"/>
  <c r="Z11" i="7" s="1"/>
  <c r="N33" i="18"/>
  <c r="N25" i="18" s="1"/>
  <c r="O33" i="18"/>
  <c r="O25" i="18" s="1"/>
  <c r="AA11" i="7" s="1"/>
  <c r="P33" i="18"/>
  <c r="P25" i="18" s="1"/>
  <c r="P55" i="18" s="1"/>
  <c r="Q33" i="18"/>
  <c r="Q25" i="18" s="1"/>
  <c r="AB11" i="7" s="1"/>
  <c r="R33" i="18"/>
  <c r="R25" i="18" s="1"/>
  <c r="E34" i="18"/>
  <c r="F34" i="18"/>
  <c r="E35" i="18"/>
  <c r="F35" i="18"/>
  <c r="E36" i="18"/>
  <c r="F36" i="18"/>
  <c r="E37" i="18"/>
  <c r="F37" i="18"/>
  <c r="G38" i="18"/>
  <c r="H38" i="18"/>
  <c r="I38" i="18"/>
  <c r="J38" i="18"/>
  <c r="K38" i="18"/>
  <c r="L38" i="18"/>
  <c r="M38" i="18"/>
  <c r="N38" i="18"/>
  <c r="G39" i="18"/>
  <c r="H39" i="18"/>
  <c r="I39" i="18"/>
  <c r="J39" i="18"/>
  <c r="K39" i="18"/>
  <c r="L39" i="18"/>
  <c r="M39" i="18"/>
  <c r="N39" i="18"/>
  <c r="E40" i="18"/>
  <c r="F40" i="18"/>
  <c r="E41" i="18"/>
  <c r="F41" i="18"/>
  <c r="E42" i="18"/>
  <c r="F42" i="18"/>
  <c r="E43" i="18"/>
  <c r="F43" i="18"/>
  <c r="E44" i="18"/>
  <c r="F44" i="18"/>
  <c r="E45" i="18"/>
  <c r="F45" i="18"/>
  <c r="E46" i="18"/>
  <c r="F46" i="18"/>
  <c r="E47" i="18"/>
  <c r="F47" i="18"/>
  <c r="E48" i="18"/>
  <c r="F48" i="18"/>
  <c r="E49" i="18"/>
  <c r="F49" i="18"/>
  <c r="E50" i="18"/>
  <c r="F50" i="18"/>
  <c r="E51" i="18"/>
  <c r="F51" i="18"/>
  <c r="E52" i="18"/>
  <c r="F52" i="18"/>
  <c r="E53" i="18"/>
  <c r="F53" i="18"/>
  <c r="E6" i="17"/>
  <c r="O6" i="17"/>
  <c r="E12" i="17"/>
  <c r="S12" i="17" s="1"/>
  <c r="F12" i="17"/>
  <c r="E13" i="17"/>
  <c r="F13" i="17"/>
  <c r="F14" i="17"/>
  <c r="F15" i="17"/>
  <c r="G16" i="17"/>
  <c r="H16" i="17"/>
  <c r="I16" i="17"/>
  <c r="J16" i="17"/>
  <c r="K16" i="17"/>
  <c r="L16" i="17"/>
  <c r="M16" i="17"/>
  <c r="N16" i="17"/>
  <c r="O16" i="17"/>
  <c r="P16" i="17"/>
  <c r="Q16" i="17"/>
  <c r="R16" i="17"/>
  <c r="G17" i="17"/>
  <c r="H17" i="17"/>
  <c r="I17" i="17"/>
  <c r="J17" i="17"/>
  <c r="K17" i="17"/>
  <c r="L17" i="17"/>
  <c r="M17" i="17"/>
  <c r="N17" i="17"/>
  <c r="O17" i="17"/>
  <c r="P17" i="17"/>
  <c r="Q17" i="17"/>
  <c r="R17" i="17"/>
  <c r="E18" i="17"/>
  <c r="F18" i="17"/>
  <c r="E19" i="17"/>
  <c r="F19" i="17"/>
  <c r="E20" i="17"/>
  <c r="F20" i="17"/>
  <c r="E21" i="17"/>
  <c r="F21" i="17"/>
  <c r="E22" i="17"/>
  <c r="F22" i="17"/>
  <c r="E23" i="17"/>
  <c r="F23" i="17"/>
  <c r="E26" i="17"/>
  <c r="S26" i="17" s="1"/>
  <c r="F26" i="17"/>
  <c r="E27" i="17"/>
  <c r="F27" i="17"/>
  <c r="E28" i="17"/>
  <c r="F28" i="17"/>
  <c r="E29" i="17"/>
  <c r="F29" i="17"/>
  <c r="E30" i="17"/>
  <c r="S30" i="17" s="1"/>
  <c r="F30" i="17"/>
  <c r="E31" i="17"/>
  <c r="F31" i="17"/>
  <c r="G32" i="17"/>
  <c r="H32" i="17"/>
  <c r="H24" i="17" s="1"/>
  <c r="I32" i="17"/>
  <c r="I24" i="17" s="1"/>
  <c r="X10" i="9" s="1"/>
  <c r="J32" i="17"/>
  <c r="K32" i="17"/>
  <c r="K24" i="17" s="1"/>
  <c r="Y10" i="9" s="1"/>
  <c r="L32" i="17"/>
  <c r="L24" i="17" s="1"/>
  <c r="M32" i="17"/>
  <c r="M24" i="17" s="1"/>
  <c r="N32" i="17"/>
  <c r="N24" i="17" s="1"/>
  <c r="O32" i="17"/>
  <c r="O24" i="17" s="1"/>
  <c r="AA10" i="9" s="1"/>
  <c r="P32" i="17"/>
  <c r="P24" i="17" s="1"/>
  <c r="Q32" i="17"/>
  <c r="Q24" i="17" s="1"/>
  <c r="AB10" i="9" s="1"/>
  <c r="R32" i="17"/>
  <c r="R24" i="17" s="1"/>
  <c r="G33" i="17"/>
  <c r="G25" i="17" s="1"/>
  <c r="H33" i="17"/>
  <c r="I33" i="17"/>
  <c r="I25" i="17" s="1"/>
  <c r="J33" i="17"/>
  <c r="J25" i="17" s="1"/>
  <c r="K33" i="17"/>
  <c r="K25" i="17" s="1"/>
  <c r="Y10" i="7" s="1"/>
  <c r="L33" i="17"/>
  <c r="L25" i="17" s="1"/>
  <c r="M33" i="17"/>
  <c r="M25" i="17" s="1"/>
  <c r="Z10" i="7" s="1"/>
  <c r="N33" i="17"/>
  <c r="N25" i="17" s="1"/>
  <c r="O33" i="17"/>
  <c r="O25" i="17" s="1"/>
  <c r="AA10" i="7" s="1"/>
  <c r="P33" i="17"/>
  <c r="P25" i="17" s="1"/>
  <c r="Q33" i="17"/>
  <c r="Q25" i="17" s="1"/>
  <c r="R33" i="17"/>
  <c r="R25" i="17" s="1"/>
  <c r="E34" i="17"/>
  <c r="F34" i="17"/>
  <c r="E35" i="17"/>
  <c r="S35" i="17" s="1"/>
  <c r="F35" i="17"/>
  <c r="E36" i="17"/>
  <c r="S36" i="17" s="1"/>
  <c r="F36" i="17"/>
  <c r="E37" i="17"/>
  <c r="F37" i="17"/>
  <c r="G38" i="17"/>
  <c r="H38" i="17"/>
  <c r="I38" i="17"/>
  <c r="J38" i="17"/>
  <c r="K38" i="17"/>
  <c r="L38" i="17"/>
  <c r="M38" i="17"/>
  <c r="N38" i="17"/>
  <c r="G39" i="17"/>
  <c r="H39" i="17"/>
  <c r="I39" i="17"/>
  <c r="J39" i="17"/>
  <c r="K39" i="17"/>
  <c r="L39" i="17"/>
  <c r="M39" i="17"/>
  <c r="N39" i="17"/>
  <c r="E40" i="17"/>
  <c r="F40" i="17"/>
  <c r="E41" i="17"/>
  <c r="F41" i="17"/>
  <c r="E42" i="17"/>
  <c r="F42" i="17"/>
  <c r="E43" i="17"/>
  <c r="F43" i="17"/>
  <c r="E44" i="17"/>
  <c r="F44" i="17"/>
  <c r="E45" i="17"/>
  <c r="F45" i="17"/>
  <c r="E46" i="17"/>
  <c r="F46" i="17"/>
  <c r="E47" i="17"/>
  <c r="F47" i="17"/>
  <c r="E48" i="17"/>
  <c r="F48" i="17"/>
  <c r="E49" i="17"/>
  <c r="F49" i="17"/>
  <c r="E50" i="17"/>
  <c r="F50" i="17"/>
  <c r="E51" i="17"/>
  <c r="F51" i="17"/>
  <c r="E52" i="17"/>
  <c r="F52" i="17"/>
  <c r="E53" i="17"/>
  <c r="F53" i="17"/>
  <c r="E6" i="16"/>
  <c r="O6" i="16"/>
  <c r="E12" i="16"/>
  <c r="F12" i="16"/>
  <c r="E13" i="16"/>
  <c r="S13" i="16" s="1"/>
  <c r="F13" i="16"/>
  <c r="F14" i="16"/>
  <c r="F15" i="16"/>
  <c r="G16" i="16"/>
  <c r="H16" i="16"/>
  <c r="I16" i="16"/>
  <c r="J16" i="16"/>
  <c r="K16" i="16"/>
  <c r="L16" i="16"/>
  <c r="M16" i="16"/>
  <c r="N16" i="16"/>
  <c r="O16" i="16"/>
  <c r="P16" i="16"/>
  <c r="Q16" i="16"/>
  <c r="R16" i="16"/>
  <c r="G17" i="16"/>
  <c r="H17" i="16"/>
  <c r="I17" i="16"/>
  <c r="J17" i="16"/>
  <c r="K17" i="16"/>
  <c r="L17" i="16"/>
  <c r="M17" i="16"/>
  <c r="N17" i="16"/>
  <c r="O17" i="16"/>
  <c r="P17" i="16"/>
  <c r="Q17" i="16"/>
  <c r="R17" i="16"/>
  <c r="E18" i="16"/>
  <c r="F18" i="16"/>
  <c r="E19" i="16"/>
  <c r="F19" i="16"/>
  <c r="E20" i="16"/>
  <c r="F20" i="16"/>
  <c r="E21" i="16"/>
  <c r="F21" i="16"/>
  <c r="E22" i="16"/>
  <c r="F22" i="16"/>
  <c r="E23" i="16"/>
  <c r="F23" i="16"/>
  <c r="E26" i="16"/>
  <c r="S26" i="16" s="1"/>
  <c r="F26" i="16"/>
  <c r="E27" i="16"/>
  <c r="F27" i="16"/>
  <c r="E28" i="16"/>
  <c r="F28" i="16"/>
  <c r="E29" i="16"/>
  <c r="F29" i="16"/>
  <c r="E30" i="16"/>
  <c r="F30" i="16"/>
  <c r="E31" i="16"/>
  <c r="F31" i="16"/>
  <c r="G32" i="16"/>
  <c r="G24" i="16" s="1"/>
  <c r="W9" i="9" s="1"/>
  <c r="H32" i="16"/>
  <c r="H24" i="16" s="1"/>
  <c r="I32" i="16"/>
  <c r="I24" i="16" s="1"/>
  <c r="X9" i="9" s="1"/>
  <c r="J32" i="16"/>
  <c r="K32" i="16"/>
  <c r="K24" i="16" s="1"/>
  <c r="Y9" i="9" s="1"/>
  <c r="L32" i="16"/>
  <c r="L24" i="16" s="1"/>
  <c r="M32" i="16"/>
  <c r="M24" i="16" s="1"/>
  <c r="Z9" i="9" s="1"/>
  <c r="N32" i="16"/>
  <c r="N24" i="16" s="1"/>
  <c r="O32" i="16"/>
  <c r="O24" i="16" s="1"/>
  <c r="AA9" i="9" s="1"/>
  <c r="P32" i="16"/>
  <c r="P24" i="16" s="1"/>
  <c r="Q32" i="16"/>
  <c r="Q24" i="16" s="1"/>
  <c r="AB9" i="9" s="1"/>
  <c r="R32" i="16"/>
  <c r="R24" i="16" s="1"/>
  <c r="G33" i="16"/>
  <c r="G25" i="16" s="1"/>
  <c r="W9" i="7" s="1"/>
  <c r="H33" i="16"/>
  <c r="H25" i="16" s="1"/>
  <c r="I33" i="16"/>
  <c r="I25" i="16" s="1"/>
  <c r="X9" i="7" s="1"/>
  <c r="J33" i="16"/>
  <c r="J25" i="16" s="1"/>
  <c r="K33" i="16"/>
  <c r="L33" i="16"/>
  <c r="L25" i="16" s="1"/>
  <c r="M33" i="16"/>
  <c r="M25" i="16" s="1"/>
  <c r="Z9" i="7" s="1"/>
  <c r="N33" i="16"/>
  <c r="N25" i="16" s="1"/>
  <c r="O33" i="16"/>
  <c r="O25" i="16" s="1"/>
  <c r="P33" i="16"/>
  <c r="P25" i="16" s="1"/>
  <c r="Q33" i="16"/>
  <c r="Q25" i="16" s="1"/>
  <c r="AB9" i="7" s="1"/>
  <c r="R33" i="16"/>
  <c r="R25" i="16" s="1"/>
  <c r="E34" i="16"/>
  <c r="F34" i="16"/>
  <c r="E35" i="16"/>
  <c r="F35" i="16"/>
  <c r="E36" i="16"/>
  <c r="F36" i="16"/>
  <c r="E37" i="16"/>
  <c r="F37" i="16"/>
  <c r="G38" i="16"/>
  <c r="H38" i="16"/>
  <c r="I38" i="16"/>
  <c r="J38" i="16"/>
  <c r="K38" i="16"/>
  <c r="L38" i="16"/>
  <c r="M38" i="16"/>
  <c r="N38" i="16"/>
  <c r="G39" i="16"/>
  <c r="H39" i="16"/>
  <c r="I39" i="16"/>
  <c r="J39" i="16"/>
  <c r="K39" i="16"/>
  <c r="L39" i="16"/>
  <c r="M39" i="16"/>
  <c r="N39" i="16"/>
  <c r="E40" i="16"/>
  <c r="F40" i="16"/>
  <c r="E41" i="16"/>
  <c r="F41" i="16"/>
  <c r="E42" i="16"/>
  <c r="S42" i="16" s="1"/>
  <c r="F42" i="16"/>
  <c r="E43" i="16"/>
  <c r="F43" i="16"/>
  <c r="E44" i="16"/>
  <c r="F44" i="16"/>
  <c r="E45" i="16"/>
  <c r="F45" i="16"/>
  <c r="E46" i="16"/>
  <c r="F46" i="16"/>
  <c r="E47" i="16"/>
  <c r="F47" i="16"/>
  <c r="E48" i="16"/>
  <c r="F48" i="16"/>
  <c r="E49" i="16"/>
  <c r="F49" i="16"/>
  <c r="E50" i="16"/>
  <c r="F50" i="16"/>
  <c r="E51" i="16"/>
  <c r="F51" i="16"/>
  <c r="E52" i="16"/>
  <c r="F52" i="16"/>
  <c r="E53" i="16"/>
  <c r="F53" i="16"/>
  <c r="E6" i="15"/>
  <c r="O6" i="15"/>
  <c r="E12" i="15"/>
  <c r="F12" i="15"/>
  <c r="E13" i="15"/>
  <c r="F13" i="15"/>
  <c r="F14" i="15"/>
  <c r="F15" i="15"/>
  <c r="G16" i="15"/>
  <c r="H16" i="15"/>
  <c r="I16" i="15"/>
  <c r="J16" i="15"/>
  <c r="K16" i="15"/>
  <c r="L16" i="15"/>
  <c r="M16" i="15"/>
  <c r="N16" i="15"/>
  <c r="O16" i="15"/>
  <c r="P16" i="15"/>
  <c r="Q16" i="15"/>
  <c r="R16" i="15"/>
  <c r="G17" i="15"/>
  <c r="H17" i="15"/>
  <c r="I17" i="15"/>
  <c r="J17" i="15"/>
  <c r="K17" i="15"/>
  <c r="L17" i="15"/>
  <c r="M17" i="15"/>
  <c r="N17" i="15"/>
  <c r="O17" i="15"/>
  <c r="P17" i="15"/>
  <c r="Q17" i="15"/>
  <c r="R17" i="15"/>
  <c r="E18" i="15"/>
  <c r="F18" i="15"/>
  <c r="E19" i="15"/>
  <c r="F19" i="15"/>
  <c r="E20" i="15"/>
  <c r="F20" i="15"/>
  <c r="E21" i="15"/>
  <c r="F21" i="15"/>
  <c r="E22" i="15"/>
  <c r="F22" i="15"/>
  <c r="E23" i="15"/>
  <c r="F23" i="15"/>
  <c r="E26" i="15"/>
  <c r="F26" i="15"/>
  <c r="E27" i="15"/>
  <c r="S27" i="15" s="1"/>
  <c r="F27" i="15"/>
  <c r="E28" i="15"/>
  <c r="F28" i="15"/>
  <c r="E29" i="15"/>
  <c r="F29" i="15"/>
  <c r="E30" i="15"/>
  <c r="F30" i="15"/>
  <c r="E31" i="15"/>
  <c r="S31" i="15" s="1"/>
  <c r="F31" i="15"/>
  <c r="G32" i="15"/>
  <c r="G24" i="15" s="1"/>
  <c r="W8" i="9" s="1"/>
  <c r="H32" i="15"/>
  <c r="I32" i="15"/>
  <c r="I24" i="15" s="1"/>
  <c r="X8" i="9" s="1"/>
  <c r="J32" i="15"/>
  <c r="J24" i="15" s="1"/>
  <c r="K32" i="15"/>
  <c r="K24" i="15" s="1"/>
  <c r="Y8" i="9" s="1"/>
  <c r="L32" i="15"/>
  <c r="L24" i="15" s="1"/>
  <c r="M32" i="15"/>
  <c r="N32" i="15"/>
  <c r="N24" i="15" s="1"/>
  <c r="O32" i="15"/>
  <c r="O24" i="15" s="1"/>
  <c r="AA8" i="9" s="1"/>
  <c r="P32" i="15"/>
  <c r="P24" i="15" s="1"/>
  <c r="Q32" i="15"/>
  <c r="Q24" i="15" s="1"/>
  <c r="R32" i="15"/>
  <c r="R24" i="15" s="1"/>
  <c r="G33" i="15"/>
  <c r="G25" i="15" s="1"/>
  <c r="W8" i="7" s="1"/>
  <c r="H33" i="15"/>
  <c r="H25" i="15" s="1"/>
  <c r="I33" i="15"/>
  <c r="I25" i="15" s="1"/>
  <c r="X8" i="7" s="1"/>
  <c r="J33" i="15"/>
  <c r="J25" i="15" s="1"/>
  <c r="K33" i="15"/>
  <c r="K25" i="15" s="1"/>
  <c r="Y8" i="7" s="1"/>
  <c r="L33" i="15"/>
  <c r="L25" i="15" s="1"/>
  <c r="M33" i="15"/>
  <c r="M25" i="15" s="1"/>
  <c r="Z8" i="7" s="1"/>
  <c r="N33" i="15"/>
  <c r="N25" i="15" s="1"/>
  <c r="O33" i="15"/>
  <c r="O25" i="15" s="1"/>
  <c r="AA8" i="7" s="1"/>
  <c r="P33" i="15"/>
  <c r="P25" i="15" s="1"/>
  <c r="Q33" i="15"/>
  <c r="Q25" i="15" s="1"/>
  <c r="R33" i="15"/>
  <c r="R25" i="15" s="1"/>
  <c r="E34" i="15"/>
  <c r="S34" i="15" s="1"/>
  <c r="F34" i="15"/>
  <c r="E35" i="15"/>
  <c r="F35" i="15"/>
  <c r="E36" i="15"/>
  <c r="F36" i="15"/>
  <c r="E37" i="15"/>
  <c r="F37" i="15"/>
  <c r="G38" i="15"/>
  <c r="H38" i="15"/>
  <c r="I38" i="15"/>
  <c r="J38" i="15"/>
  <c r="K38" i="15"/>
  <c r="L38" i="15"/>
  <c r="M38" i="15"/>
  <c r="N38" i="15"/>
  <c r="G39" i="15"/>
  <c r="H39" i="15"/>
  <c r="I39" i="15"/>
  <c r="J39" i="15"/>
  <c r="K39" i="15"/>
  <c r="L39" i="15"/>
  <c r="M39" i="15"/>
  <c r="N39" i="15"/>
  <c r="E40" i="15"/>
  <c r="F40" i="15"/>
  <c r="E41" i="15"/>
  <c r="F41" i="15"/>
  <c r="E42" i="15"/>
  <c r="S42" i="15" s="1"/>
  <c r="F42" i="15"/>
  <c r="E43" i="15"/>
  <c r="F43" i="15"/>
  <c r="E44" i="15"/>
  <c r="F44" i="15"/>
  <c r="E45" i="15"/>
  <c r="F45" i="15"/>
  <c r="E46" i="15"/>
  <c r="F46" i="15"/>
  <c r="E47" i="15"/>
  <c r="F47" i="15"/>
  <c r="E48" i="15"/>
  <c r="F48" i="15"/>
  <c r="E49" i="15"/>
  <c r="F49" i="15"/>
  <c r="E50" i="15"/>
  <c r="F50" i="15"/>
  <c r="E51" i="15"/>
  <c r="F51" i="15"/>
  <c r="E52" i="15"/>
  <c r="F52" i="15"/>
  <c r="E53" i="15"/>
  <c r="F53" i="15"/>
  <c r="E6" i="14"/>
  <c r="O6" i="14"/>
  <c r="E12" i="14"/>
  <c r="F12" i="14"/>
  <c r="E13" i="14"/>
  <c r="F13" i="14"/>
  <c r="F14" i="14"/>
  <c r="F15" i="14"/>
  <c r="G16" i="14"/>
  <c r="H16" i="14"/>
  <c r="I16" i="14"/>
  <c r="J16" i="14"/>
  <c r="K16" i="14"/>
  <c r="L16" i="14"/>
  <c r="M16" i="14"/>
  <c r="N16" i="14"/>
  <c r="O16" i="14"/>
  <c r="P16" i="14"/>
  <c r="Q16" i="14"/>
  <c r="R16" i="14"/>
  <c r="G17" i="14"/>
  <c r="H17" i="14"/>
  <c r="I17" i="14"/>
  <c r="J17" i="14"/>
  <c r="K17" i="14"/>
  <c r="L17" i="14"/>
  <c r="M17" i="14"/>
  <c r="N17" i="14"/>
  <c r="O17" i="14"/>
  <c r="P17" i="14"/>
  <c r="Q17" i="14"/>
  <c r="R17" i="14"/>
  <c r="E18" i="14"/>
  <c r="F18" i="14"/>
  <c r="E19" i="14"/>
  <c r="F19" i="14"/>
  <c r="E20" i="14"/>
  <c r="S20" i="14" s="1"/>
  <c r="F20" i="14"/>
  <c r="E21" i="14"/>
  <c r="F21" i="14"/>
  <c r="E22" i="14"/>
  <c r="F22" i="14"/>
  <c r="E23" i="14"/>
  <c r="F23" i="14"/>
  <c r="E26" i="14"/>
  <c r="F26" i="14"/>
  <c r="E27" i="14"/>
  <c r="F27" i="14"/>
  <c r="E28" i="14"/>
  <c r="F28" i="14"/>
  <c r="E29" i="14"/>
  <c r="F29" i="14"/>
  <c r="E30" i="14"/>
  <c r="F30" i="14"/>
  <c r="E31" i="14"/>
  <c r="F31" i="14"/>
  <c r="G32" i="14"/>
  <c r="G24" i="14" s="1"/>
  <c r="H32" i="14"/>
  <c r="I32" i="14"/>
  <c r="I24" i="14" s="1"/>
  <c r="X7" i="9" s="1"/>
  <c r="J32" i="14"/>
  <c r="J24" i="14" s="1"/>
  <c r="K32" i="14"/>
  <c r="K24" i="14" s="1"/>
  <c r="Y7" i="9" s="1"/>
  <c r="L32" i="14"/>
  <c r="L24" i="14" s="1"/>
  <c r="M32" i="14"/>
  <c r="M24" i="14" s="1"/>
  <c r="N32" i="14"/>
  <c r="N24" i="14" s="1"/>
  <c r="O32" i="14"/>
  <c r="O24" i="14" s="1"/>
  <c r="AA7" i="9" s="1"/>
  <c r="P32" i="14"/>
  <c r="P24" i="14" s="1"/>
  <c r="Q32" i="14"/>
  <c r="Q24" i="14" s="1"/>
  <c r="AB7" i="9" s="1"/>
  <c r="R32" i="14"/>
  <c r="R24" i="14" s="1"/>
  <c r="G33" i="14"/>
  <c r="G25" i="14" s="1"/>
  <c r="W7" i="7" s="1"/>
  <c r="H33" i="14"/>
  <c r="H25" i="14" s="1"/>
  <c r="I33" i="14"/>
  <c r="J33" i="14"/>
  <c r="J25" i="14" s="1"/>
  <c r="K33" i="14"/>
  <c r="K25" i="14" s="1"/>
  <c r="Y7" i="7" s="1"/>
  <c r="L33" i="14"/>
  <c r="L25" i="14" s="1"/>
  <c r="M33" i="14"/>
  <c r="M25" i="14" s="1"/>
  <c r="N33" i="14"/>
  <c r="N25" i="14" s="1"/>
  <c r="O33" i="14"/>
  <c r="O25" i="14" s="1"/>
  <c r="AA7" i="7" s="1"/>
  <c r="P33" i="14"/>
  <c r="P25" i="14" s="1"/>
  <c r="Q33" i="14"/>
  <c r="Q25" i="14" s="1"/>
  <c r="AB7" i="7" s="1"/>
  <c r="R33" i="14"/>
  <c r="R25" i="14" s="1"/>
  <c r="E34" i="14"/>
  <c r="F34" i="14"/>
  <c r="E35" i="14"/>
  <c r="F35" i="14"/>
  <c r="E36" i="14"/>
  <c r="F36" i="14"/>
  <c r="E37" i="14"/>
  <c r="F37" i="14"/>
  <c r="G38" i="14"/>
  <c r="H38" i="14"/>
  <c r="I38" i="14"/>
  <c r="J38" i="14"/>
  <c r="K38" i="14"/>
  <c r="L38" i="14"/>
  <c r="M38" i="14"/>
  <c r="N38" i="14"/>
  <c r="G39" i="14"/>
  <c r="H39" i="14"/>
  <c r="I39" i="14"/>
  <c r="J39" i="14"/>
  <c r="K39" i="14"/>
  <c r="L39" i="14"/>
  <c r="M39" i="14"/>
  <c r="N39" i="14"/>
  <c r="E40" i="14"/>
  <c r="F40" i="14"/>
  <c r="E41" i="14"/>
  <c r="F41" i="14"/>
  <c r="E42" i="14"/>
  <c r="F42" i="14"/>
  <c r="E43" i="14"/>
  <c r="F43" i="14"/>
  <c r="E44" i="14"/>
  <c r="F44" i="14"/>
  <c r="E45" i="14"/>
  <c r="F45" i="14"/>
  <c r="E46" i="14"/>
  <c r="F46" i="14"/>
  <c r="E47" i="14"/>
  <c r="F47" i="14"/>
  <c r="E48" i="14"/>
  <c r="F48" i="14"/>
  <c r="E49" i="14"/>
  <c r="S49" i="14" s="1"/>
  <c r="F49" i="14"/>
  <c r="E50" i="14"/>
  <c r="F50" i="14"/>
  <c r="E51" i="14"/>
  <c r="F51" i="14"/>
  <c r="E52" i="14"/>
  <c r="F52" i="14"/>
  <c r="E53" i="14"/>
  <c r="F53" i="14"/>
  <c r="E6" i="13"/>
  <c r="O6" i="13"/>
  <c r="E12" i="13"/>
  <c r="F12" i="13"/>
  <c r="E13" i="13"/>
  <c r="F13" i="13"/>
  <c r="F14" i="13"/>
  <c r="F15" i="13"/>
  <c r="G16" i="13"/>
  <c r="H16" i="13"/>
  <c r="I16" i="13"/>
  <c r="J16" i="13"/>
  <c r="K16" i="13"/>
  <c r="L16" i="13"/>
  <c r="M16" i="13"/>
  <c r="N16" i="13"/>
  <c r="O16" i="13"/>
  <c r="P16" i="13"/>
  <c r="Q16" i="13"/>
  <c r="R16" i="13"/>
  <c r="G17" i="13"/>
  <c r="H17" i="13"/>
  <c r="I17" i="13"/>
  <c r="J17" i="13"/>
  <c r="K17" i="13"/>
  <c r="L17" i="13"/>
  <c r="M17" i="13"/>
  <c r="N17" i="13"/>
  <c r="O17" i="13"/>
  <c r="P17" i="13"/>
  <c r="Q17" i="13"/>
  <c r="R17" i="13"/>
  <c r="E18" i="13"/>
  <c r="S18" i="13" s="1"/>
  <c r="F18" i="13"/>
  <c r="E19" i="13"/>
  <c r="F19" i="13"/>
  <c r="E20" i="13"/>
  <c r="F20" i="13"/>
  <c r="E21" i="13"/>
  <c r="F21" i="13"/>
  <c r="E22" i="13"/>
  <c r="F22" i="13"/>
  <c r="E23" i="13"/>
  <c r="F23" i="13"/>
  <c r="E26" i="13"/>
  <c r="F26" i="13"/>
  <c r="E27" i="13"/>
  <c r="F27" i="13"/>
  <c r="E28" i="13"/>
  <c r="F28" i="13"/>
  <c r="E29" i="13"/>
  <c r="F29" i="13"/>
  <c r="S29" i="13" s="1"/>
  <c r="E30" i="13"/>
  <c r="F30" i="13"/>
  <c r="E31" i="13"/>
  <c r="F31" i="13"/>
  <c r="G32" i="13"/>
  <c r="G24" i="13" s="1"/>
  <c r="H32" i="13"/>
  <c r="H24" i="13" s="1"/>
  <c r="I32" i="13"/>
  <c r="I24" i="13" s="1"/>
  <c r="X6" i="9" s="1"/>
  <c r="J32" i="13"/>
  <c r="J24" i="13" s="1"/>
  <c r="K32" i="13"/>
  <c r="L32" i="13"/>
  <c r="L24" i="13" s="1"/>
  <c r="M32" i="13"/>
  <c r="M24" i="13" s="1"/>
  <c r="Z6" i="9" s="1"/>
  <c r="N32" i="13"/>
  <c r="N24" i="13" s="1"/>
  <c r="O32" i="13"/>
  <c r="O24" i="13" s="1"/>
  <c r="AA6" i="9" s="1"/>
  <c r="P32" i="13"/>
  <c r="P24" i="13" s="1"/>
  <c r="Q32" i="13"/>
  <c r="Q24" i="13" s="1"/>
  <c r="AB6" i="9" s="1"/>
  <c r="R32" i="13"/>
  <c r="R24" i="13" s="1"/>
  <c r="G33" i="13"/>
  <c r="H33" i="13"/>
  <c r="H25" i="13" s="1"/>
  <c r="I33" i="13"/>
  <c r="I25" i="13" s="1"/>
  <c r="J33" i="13"/>
  <c r="J25" i="13" s="1"/>
  <c r="K33" i="13"/>
  <c r="K25" i="13" s="1"/>
  <c r="L33" i="13"/>
  <c r="L25" i="13" s="1"/>
  <c r="M33" i="13"/>
  <c r="M25" i="13" s="1"/>
  <c r="Z6" i="7" s="1"/>
  <c r="N33" i="13"/>
  <c r="N25" i="13" s="1"/>
  <c r="O33" i="13"/>
  <c r="O25" i="13" s="1"/>
  <c r="P33" i="13"/>
  <c r="P25" i="13" s="1"/>
  <c r="P55" i="13" s="1"/>
  <c r="Q33" i="13"/>
  <c r="Q25" i="13" s="1"/>
  <c r="R33" i="13"/>
  <c r="R25" i="13" s="1"/>
  <c r="R55" i="13" s="1"/>
  <c r="E34" i="13"/>
  <c r="F34" i="13"/>
  <c r="E35" i="13"/>
  <c r="F35" i="13"/>
  <c r="E36" i="13"/>
  <c r="F36" i="13"/>
  <c r="S36" i="13" s="1"/>
  <c r="E37" i="13"/>
  <c r="F37" i="13"/>
  <c r="G38" i="13"/>
  <c r="H38" i="13"/>
  <c r="I38" i="13"/>
  <c r="J38" i="13"/>
  <c r="K38" i="13"/>
  <c r="L38" i="13"/>
  <c r="M38" i="13"/>
  <c r="N38" i="13"/>
  <c r="G39" i="13"/>
  <c r="H39" i="13"/>
  <c r="I39" i="13"/>
  <c r="J39" i="13"/>
  <c r="K39" i="13"/>
  <c r="L39" i="13"/>
  <c r="M39" i="13"/>
  <c r="N39" i="13"/>
  <c r="E40" i="13"/>
  <c r="F40" i="13"/>
  <c r="E41" i="13"/>
  <c r="F41" i="13"/>
  <c r="E42" i="13"/>
  <c r="F42" i="13"/>
  <c r="E43" i="13"/>
  <c r="S43" i="13" s="1"/>
  <c r="F43" i="13"/>
  <c r="E44" i="13"/>
  <c r="F44" i="13"/>
  <c r="E45" i="13"/>
  <c r="F45" i="13"/>
  <c r="E46" i="13"/>
  <c r="F46" i="13"/>
  <c r="E47" i="13"/>
  <c r="F47" i="13"/>
  <c r="E48" i="13"/>
  <c r="F48" i="13"/>
  <c r="E49" i="13"/>
  <c r="F49" i="13"/>
  <c r="E50" i="13"/>
  <c r="F50" i="13"/>
  <c r="E51" i="13"/>
  <c r="F51" i="13"/>
  <c r="E52" i="13"/>
  <c r="F52" i="13"/>
  <c r="E53" i="13"/>
  <c r="F53" i="13"/>
  <c r="E6" i="12"/>
  <c r="O6" i="12"/>
  <c r="E12" i="12"/>
  <c r="F12" i="12"/>
  <c r="E13" i="12"/>
  <c r="S13" i="12" s="1"/>
  <c r="F13" i="12"/>
  <c r="F14" i="12"/>
  <c r="F15" i="12"/>
  <c r="G16" i="12"/>
  <c r="H16" i="12"/>
  <c r="I16" i="12"/>
  <c r="J16" i="12"/>
  <c r="K16" i="12"/>
  <c r="L16" i="12"/>
  <c r="M16" i="12"/>
  <c r="N16" i="12"/>
  <c r="O16" i="12"/>
  <c r="P16" i="12"/>
  <c r="Q16" i="12"/>
  <c r="R16" i="12"/>
  <c r="G17" i="12"/>
  <c r="H17" i="12"/>
  <c r="I17" i="12"/>
  <c r="J17" i="12"/>
  <c r="K17" i="12"/>
  <c r="L17" i="12"/>
  <c r="M17" i="12"/>
  <c r="N17" i="12"/>
  <c r="O17" i="12"/>
  <c r="P17" i="12"/>
  <c r="Q17" i="12"/>
  <c r="R17" i="12"/>
  <c r="E18" i="12"/>
  <c r="F18" i="12"/>
  <c r="E19" i="12"/>
  <c r="F19" i="12"/>
  <c r="E20" i="12"/>
  <c r="F20" i="12"/>
  <c r="E21" i="12"/>
  <c r="F21" i="12"/>
  <c r="E22" i="12"/>
  <c r="F22" i="12"/>
  <c r="E23" i="12"/>
  <c r="F23" i="12"/>
  <c r="E26" i="12"/>
  <c r="F26" i="12"/>
  <c r="E27" i="12"/>
  <c r="F27" i="12"/>
  <c r="S27" i="12" s="1"/>
  <c r="E28" i="12"/>
  <c r="F28" i="12"/>
  <c r="E29" i="12"/>
  <c r="S29" i="12" s="1"/>
  <c r="F29" i="12"/>
  <c r="E30" i="12"/>
  <c r="F30" i="12"/>
  <c r="E31" i="12"/>
  <c r="F31" i="12"/>
  <c r="G32" i="12"/>
  <c r="H32" i="12"/>
  <c r="I32" i="12"/>
  <c r="I24" i="12" s="1"/>
  <c r="J32" i="12"/>
  <c r="J24" i="12" s="1"/>
  <c r="K32" i="12"/>
  <c r="K24" i="12" s="1"/>
  <c r="L32" i="12"/>
  <c r="L24" i="12" s="1"/>
  <c r="M32" i="12"/>
  <c r="M24" i="12" s="1"/>
  <c r="Z5" i="9" s="1"/>
  <c r="N32" i="12"/>
  <c r="N24" i="12" s="1"/>
  <c r="O32" i="12"/>
  <c r="O24" i="12" s="1"/>
  <c r="AA5" i="9" s="1"/>
  <c r="P32" i="12"/>
  <c r="P24" i="12" s="1"/>
  <c r="P54" i="12" s="1"/>
  <c r="Q32" i="12"/>
  <c r="Q24" i="12" s="1"/>
  <c r="R32" i="12"/>
  <c r="R24" i="12" s="1"/>
  <c r="G33" i="12"/>
  <c r="G25" i="12" s="1"/>
  <c r="W5" i="7" s="1"/>
  <c r="H33" i="12"/>
  <c r="I33" i="12"/>
  <c r="J33" i="12"/>
  <c r="J25" i="12" s="1"/>
  <c r="K33" i="12"/>
  <c r="K25" i="12" s="1"/>
  <c r="Y5" i="7" s="1"/>
  <c r="L33" i="12"/>
  <c r="L25" i="12" s="1"/>
  <c r="M33" i="12"/>
  <c r="M25" i="12" s="1"/>
  <c r="Z5" i="7" s="1"/>
  <c r="N33" i="12"/>
  <c r="N25" i="12" s="1"/>
  <c r="O33" i="12"/>
  <c r="O25" i="12" s="1"/>
  <c r="P33" i="12"/>
  <c r="P25" i="12" s="1"/>
  <c r="Q33" i="12"/>
  <c r="Q25" i="12" s="1"/>
  <c r="R33" i="12"/>
  <c r="R25" i="12" s="1"/>
  <c r="R55" i="12" s="1"/>
  <c r="E34" i="12"/>
  <c r="F34" i="12"/>
  <c r="E35" i="12"/>
  <c r="F35" i="12"/>
  <c r="E36" i="12"/>
  <c r="F36" i="12"/>
  <c r="E37" i="12"/>
  <c r="F37" i="12"/>
  <c r="G38" i="12"/>
  <c r="H38" i="12"/>
  <c r="I38" i="12"/>
  <c r="J38" i="12"/>
  <c r="K38" i="12"/>
  <c r="L38" i="12"/>
  <c r="M38" i="12"/>
  <c r="N38" i="12"/>
  <c r="G39" i="12"/>
  <c r="H39" i="12"/>
  <c r="I39" i="12"/>
  <c r="J39" i="12"/>
  <c r="K39" i="12"/>
  <c r="L39" i="12"/>
  <c r="M39" i="12"/>
  <c r="N39" i="12"/>
  <c r="E40" i="12"/>
  <c r="F40" i="12"/>
  <c r="E41" i="12"/>
  <c r="F41" i="12"/>
  <c r="E42" i="12"/>
  <c r="F42" i="12"/>
  <c r="E43" i="12"/>
  <c r="F43" i="12"/>
  <c r="S43" i="12" s="1"/>
  <c r="E44" i="12"/>
  <c r="F44" i="12"/>
  <c r="E45" i="12"/>
  <c r="F45" i="12"/>
  <c r="E46" i="12"/>
  <c r="F46" i="12"/>
  <c r="E47" i="12"/>
  <c r="F47" i="12"/>
  <c r="E48" i="12"/>
  <c r="F48" i="12"/>
  <c r="E49" i="12"/>
  <c r="F49" i="12"/>
  <c r="E50" i="12"/>
  <c r="F50" i="12"/>
  <c r="E51" i="12"/>
  <c r="F51" i="12"/>
  <c r="E52" i="12"/>
  <c r="F52" i="12"/>
  <c r="E53" i="12"/>
  <c r="F53" i="12"/>
  <c r="E6" i="11"/>
  <c r="O6" i="11"/>
  <c r="S13" i="11"/>
  <c r="S18" i="11"/>
  <c r="S22" i="11"/>
  <c r="S28" i="11"/>
  <c r="S29" i="11"/>
  <c r="W4" i="9"/>
  <c r="Z4" i="9"/>
  <c r="AA4" i="9"/>
  <c r="W4" i="7"/>
  <c r="Y4" i="7"/>
  <c r="S34" i="11"/>
  <c r="S41" i="11"/>
  <c r="S44" i="11"/>
  <c r="S49" i="11"/>
  <c r="S50" i="11"/>
  <c r="Q4" i="10"/>
  <c r="E6" i="10"/>
  <c r="O6" i="10"/>
  <c r="S36" i="43" l="1"/>
  <c r="S37" i="43"/>
  <c r="S46" i="42"/>
  <c r="S45" i="42"/>
  <c r="S34" i="42"/>
  <c r="M55" i="42"/>
  <c r="S31" i="42"/>
  <c r="S29" i="42"/>
  <c r="S13" i="42"/>
  <c r="S29" i="41"/>
  <c r="S30" i="41"/>
  <c r="S47" i="40"/>
  <c r="S43" i="40"/>
  <c r="S34" i="40"/>
  <c r="S43" i="39"/>
  <c r="S41" i="39"/>
  <c r="S34" i="39"/>
  <c r="S35" i="39"/>
  <c r="S26" i="39"/>
  <c r="G55" i="39"/>
  <c r="S13" i="39"/>
  <c r="S53" i="38"/>
  <c r="S44" i="38"/>
  <c r="S51" i="38"/>
  <c r="S27" i="38"/>
  <c r="S41" i="37"/>
  <c r="S44" i="37"/>
  <c r="P55" i="37"/>
  <c r="S26" i="37"/>
  <c r="S21" i="37"/>
  <c r="S45" i="36"/>
  <c r="S37" i="36"/>
  <c r="S31" i="36"/>
  <c r="S30" i="36"/>
  <c r="S22" i="36"/>
  <c r="S49" i="35"/>
  <c r="S45" i="35"/>
  <c r="S37" i="35"/>
  <c r="S22" i="35"/>
  <c r="S23" i="35"/>
  <c r="S13" i="35"/>
  <c r="S49" i="33"/>
  <c r="S41" i="33"/>
  <c r="S51" i="33"/>
  <c r="S35" i="33"/>
  <c r="S34" i="33"/>
  <c r="S13" i="33"/>
  <c r="S53" i="32"/>
  <c r="S45" i="32"/>
  <c r="S42" i="32"/>
  <c r="S37" i="32"/>
  <c r="S28" i="32"/>
  <c r="S36" i="31"/>
  <c r="S27" i="31"/>
  <c r="S30" i="31"/>
  <c r="S26" i="31"/>
  <c r="S21" i="31"/>
  <c r="S53" i="30"/>
  <c r="F39" i="30"/>
  <c r="S41" i="30"/>
  <c r="L54" i="30"/>
  <c r="S45" i="30"/>
  <c r="F38" i="30"/>
  <c r="S23" i="30"/>
  <c r="S53" i="29"/>
  <c r="S41" i="29"/>
  <c r="E39" i="29"/>
  <c r="S26" i="29"/>
  <c r="S35" i="28"/>
  <c r="S18" i="28"/>
  <c r="S50" i="27"/>
  <c r="S42" i="27"/>
  <c r="S46" i="27"/>
  <c r="S29" i="27"/>
  <c r="S28" i="27"/>
  <c r="S20" i="27"/>
  <c r="M55" i="27"/>
  <c r="S44" i="26"/>
  <c r="S40" i="26"/>
  <c r="S36" i="26"/>
  <c r="S27" i="26"/>
  <c r="S45" i="25"/>
  <c r="S50" i="25"/>
  <c r="S23" i="25"/>
  <c r="S47" i="24"/>
  <c r="S46" i="24"/>
  <c r="S48" i="24"/>
  <c r="S27" i="24"/>
  <c r="S31" i="24"/>
  <c r="S21" i="24"/>
  <c r="S40" i="23"/>
  <c r="N55" i="23"/>
  <c r="S50" i="22"/>
  <c r="S42" i="22"/>
  <c r="S30" i="22"/>
  <c r="S20" i="22"/>
  <c r="S21" i="22"/>
  <c r="S13" i="22"/>
  <c r="S30" i="21"/>
  <c r="J55" i="21"/>
  <c r="S36" i="20"/>
  <c r="S31" i="20"/>
  <c r="S13" i="20"/>
  <c r="E38" i="19"/>
  <c r="S18" i="19"/>
  <c r="P54" i="19"/>
  <c r="S29" i="18"/>
  <c r="S23" i="18"/>
  <c r="S47" i="17"/>
  <c r="S43" i="17"/>
  <c r="S31" i="17"/>
  <c r="S27" i="17"/>
  <c r="S26" i="15"/>
  <c r="S40" i="14"/>
  <c r="S34" i="14"/>
  <c r="S28" i="14"/>
  <c r="S50" i="13"/>
  <c r="S49" i="13"/>
  <c r="S47" i="13"/>
  <c r="S34" i="13"/>
  <c r="S20" i="13"/>
  <c r="S21" i="13"/>
  <c r="S13" i="13"/>
  <c r="S52" i="12"/>
  <c r="S48" i="12"/>
  <c r="S40" i="12"/>
  <c r="E33" i="12"/>
  <c r="S22" i="12"/>
  <c r="S12" i="12"/>
  <c r="S45" i="18"/>
  <c r="S41" i="18"/>
  <c r="S46" i="18"/>
  <c r="S35" i="18"/>
  <c r="S36" i="18"/>
  <c r="S30" i="18"/>
  <c r="S26" i="18"/>
  <c r="S27" i="44"/>
  <c r="S22" i="44"/>
  <c r="S26" i="43"/>
  <c r="S30" i="43"/>
  <c r="S20" i="43"/>
  <c r="S51" i="42"/>
  <c r="S47" i="42"/>
  <c r="S52" i="42"/>
  <c r="S40" i="42"/>
  <c r="S40" i="41"/>
  <c r="S53" i="41"/>
  <c r="S45" i="41"/>
  <c r="S34" i="41"/>
  <c r="S48" i="40"/>
  <c r="S41" i="40"/>
  <c r="E38" i="40"/>
  <c r="S29" i="40"/>
  <c r="K55" i="40"/>
  <c r="S26" i="40"/>
  <c r="S23" i="40"/>
  <c r="N55" i="40"/>
  <c r="S46" i="39"/>
  <c r="L54" i="39"/>
  <c r="S49" i="39"/>
  <c r="S51" i="39"/>
  <c r="S40" i="39"/>
  <c r="S52" i="38"/>
  <c r="E39" i="38"/>
  <c r="S36" i="38"/>
  <c r="S20" i="38"/>
  <c r="S50" i="37"/>
  <c r="S46" i="37"/>
  <c r="S53" i="37"/>
  <c r="S49" i="37"/>
  <c r="J54" i="37"/>
  <c r="S52" i="37"/>
  <c r="S48" i="37"/>
  <c r="S47" i="37"/>
  <c r="S36" i="37"/>
  <c r="S34" i="37"/>
  <c r="H55" i="37"/>
  <c r="H54" i="36"/>
  <c r="S44" i="36"/>
  <c r="K54" i="36"/>
  <c r="S34" i="36"/>
  <c r="S28" i="36"/>
  <c r="P55" i="36"/>
  <c r="S48" i="35"/>
  <c r="E39" i="35"/>
  <c r="I55" i="35"/>
  <c r="S36" i="35"/>
  <c r="S29" i="35"/>
  <c r="P54" i="35"/>
  <c r="S40" i="34"/>
  <c r="S36" i="34"/>
  <c r="S29" i="34"/>
  <c r="E39" i="33"/>
  <c r="O54" i="33"/>
  <c r="S27" i="32"/>
  <c r="J54" i="32"/>
  <c r="S18" i="32"/>
  <c r="S50" i="31"/>
  <c r="L54" i="31"/>
  <c r="S52" i="30"/>
  <c r="S40" i="30"/>
  <c r="L55" i="30"/>
  <c r="S35" i="30"/>
  <c r="E32" i="30"/>
  <c r="S21" i="30"/>
  <c r="P55" i="29"/>
  <c r="S18" i="29"/>
  <c r="S13" i="29"/>
  <c r="S41" i="28"/>
  <c r="S40" i="28"/>
  <c r="J55" i="28"/>
  <c r="L54" i="28"/>
  <c r="S31" i="28"/>
  <c r="S27" i="28"/>
  <c r="S23" i="28"/>
  <c r="R54" i="28"/>
  <c r="S13" i="28"/>
  <c r="N54" i="27"/>
  <c r="S53" i="26"/>
  <c r="S45" i="26"/>
  <c r="S48" i="26"/>
  <c r="E39" i="26"/>
  <c r="S43" i="26"/>
  <c r="S30" i="26"/>
  <c r="S26" i="26"/>
  <c r="P54" i="26"/>
  <c r="S13" i="26"/>
  <c r="S41" i="25"/>
  <c r="S37" i="25"/>
  <c r="S26" i="25"/>
  <c r="S29" i="25"/>
  <c r="S12" i="25"/>
  <c r="S13" i="25"/>
  <c r="S50" i="24"/>
  <c r="S28" i="24"/>
  <c r="S30" i="24"/>
  <c r="S26" i="24"/>
  <c r="J54" i="24"/>
  <c r="S19" i="24"/>
  <c r="J54" i="23"/>
  <c r="N55" i="22"/>
  <c r="S35" i="22"/>
  <c r="S40" i="21"/>
  <c r="S49" i="21"/>
  <c r="S41" i="21"/>
  <c r="S29" i="21"/>
  <c r="S19" i="21"/>
  <c r="S53" i="19"/>
  <c r="S45" i="19"/>
  <c r="S41" i="19"/>
  <c r="S52" i="19"/>
  <c r="L55" i="19"/>
  <c r="S47" i="19"/>
  <c r="S43" i="19"/>
  <c r="L54" i="19"/>
  <c r="S26" i="19"/>
  <c r="R55" i="19"/>
  <c r="S13" i="18"/>
  <c r="S53" i="17"/>
  <c r="S49" i="17"/>
  <c r="S45" i="17"/>
  <c r="S41" i="17"/>
  <c r="S23" i="17"/>
  <c r="S20" i="17"/>
  <c r="F38" i="16"/>
  <c r="S49" i="16"/>
  <c r="S41" i="16"/>
  <c r="S34" i="16"/>
  <c r="S35" i="15"/>
  <c r="S29" i="15"/>
  <c r="S23" i="15"/>
  <c r="P54" i="15"/>
  <c r="N54" i="15"/>
  <c r="R55" i="15"/>
  <c r="S18" i="14"/>
  <c r="S45" i="13"/>
  <c r="S41" i="13"/>
  <c r="S44" i="13"/>
  <c r="S35" i="13"/>
  <c r="R54" i="13"/>
  <c r="S45" i="12"/>
  <c r="S41" i="12"/>
  <c r="N54" i="12"/>
  <c r="S49" i="12"/>
  <c r="J55" i="12"/>
  <c r="S30" i="12"/>
  <c r="S26" i="12"/>
  <c r="S28" i="12"/>
  <c r="S18" i="23"/>
  <c r="S53" i="23"/>
  <c r="S49" i="23"/>
  <c r="S41" i="23"/>
  <c r="S52" i="23"/>
  <c r="S44" i="23"/>
  <c r="S50" i="23"/>
  <c r="S46" i="23"/>
  <c r="S42" i="23"/>
  <c r="S35" i="23"/>
  <c r="S36" i="23"/>
  <c r="S29" i="23"/>
  <c r="S28" i="23"/>
  <c r="R54" i="23"/>
  <c r="S23" i="23"/>
  <c r="S19" i="23"/>
  <c r="S12" i="23"/>
  <c r="S13" i="44"/>
  <c r="S36" i="44"/>
  <c r="S42" i="44"/>
  <c r="S26" i="44"/>
  <c r="S28" i="44"/>
  <c r="S20" i="44"/>
  <c r="S23" i="44"/>
  <c r="S19" i="44"/>
  <c r="S29" i="44"/>
  <c r="S31" i="44"/>
  <c r="S44" i="44"/>
  <c r="E39" i="44"/>
  <c r="S35" i="44"/>
  <c r="S34" i="44"/>
  <c r="E33" i="44"/>
  <c r="S37" i="44"/>
  <c r="S45" i="44"/>
  <c r="S51" i="44"/>
  <c r="S43" i="44"/>
  <c r="S46" i="44"/>
  <c r="S52" i="44"/>
  <c r="L54" i="44"/>
  <c r="S53" i="44"/>
  <c r="S12" i="43"/>
  <c r="S13" i="43"/>
  <c r="S52" i="43"/>
  <c r="S53" i="43"/>
  <c r="S45" i="43"/>
  <c r="S41" i="44"/>
  <c r="S47" i="44"/>
  <c r="S40" i="44"/>
  <c r="E38" i="44"/>
  <c r="S50" i="44"/>
  <c r="F39" i="44"/>
  <c r="S39" i="44" s="1"/>
  <c r="F38" i="44"/>
  <c r="J55" i="44"/>
  <c r="N54" i="44"/>
  <c r="S49" i="44"/>
  <c r="S48" i="44"/>
  <c r="K54" i="44"/>
  <c r="F32" i="44"/>
  <c r="E32" i="44"/>
  <c r="F33" i="44"/>
  <c r="K55" i="44"/>
  <c r="Y40" i="7"/>
  <c r="M55" i="44"/>
  <c r="Z40" i="7"/>
  <c r="I54" i="44"/>
  <c r="X40" i="9"/>
  <c r="O54" i="44"/>
  <c r="AA40" i="9"/>
  <c r="Q55" i="44"/>
  <c r="AB40" i="7"/>
  <c r="I55" i="44"/>
  <c r="X40" i="7"/>
  <c r="M54" i="44"/>
  <c r="Z40" i="9"/>
  <c r="S30" i="44"/>
  <c r="Q54" i="44"/>
  <c r="E17" i="44"/>
  <c r="O55" i="44"/>
  <c r="S18" i="44"/>
  <c r="S21" i="44"/>
  <c r="F17" i="44"/>
  <c r="N55" i="44"/>
  <c r="J54" i="44"/>
  <c r="F16" i="44"/>
  <c r="E16" i="44"/>
  <c r="S44" i="43"/>
  <c r="S40" i="43"/>
  <c r="S47" i="43"/>
  <c r="S46" i="43"/>
  <c r="S34" i="43"/>
  <c r="S29" i="43"/>
  <c r="S22" i="43"/>
  <c r="S23" i="43"/>
  <c r="S19" i="43"/>
  <c r="E16" i="43"/>
  <c r="P55" i="43"/>
  <c r="S28" i="43"/>
  <c r="F33" i="43"/>
  <c r="E38" i="43"/>
  <c r="F39" i="43"/>
  <c r="L55" i="43"/>
  <c r="E39" i="43"/>
  <c r="S42" i="43"/>
  <c r="S49" i="43"/>
  <c r="L54" i="43"/>
  <c r="S43" i="43"/>
  <c r="S50" i="43"/>
  <c r="S48" i="43"/>
  <c r="N55" i="43"/>
  <c r="J54" i="43"/>
  <c r="S41" i="43"/>
  <c r="S51" i="43"/>
  <c r="F38" i="43"/>
  <c r="S35" i="43"/>
  <c r="E32" i="43"/>
  <c r="Q55" i="43"/>
  <c r="AB39" i="7"/>
  <c r="I55" i="43"/>
  <c r="X39" i="7"/>
  <c r="M54" i="43"/>
  <c r="Z39" i="9"/>
  <c r="S27" i="43"/>
  <c r="K55" i="43"/>
  <c r="Y39" i="7"/>
  <c r="O54" i="43"/>
  <c r="AA39" i="9"/>
  <c r="S31" i="43"/>
  <c r="Q54" i="43"/>
  <c r="P54" i="43"/>
  <c r="M55" i="43"/>
  <c r="S18" i="43"/>
  <c r="F17" i="43"/>
  <c r="F16" i="43"/>
  <c r="P54" i="42"/>
  <c r="S37" i="42"/>
  <c r="F33" i="42"/>
  <c r="R55" i="42"/>
  <c r="AB41" i="9"/>
  <c r="S50" i="42"/>
  <c r="S43" i="42"/>
  <c r="S49" i="42"/>
  <c r="F39" i="42"/>
  <c r="L54" i="42"/>
  <c r="J55" i="42"/>
  <c r="N54" i="42"/>
  <c r="S48" i="42"/>
  <c r="S42" i="42"/>
  <c r="F38" i="42"/>
  <c r="N55" i="42"/>
  <c r="J54" i="42"/>
  <c r="S41" i="42"/>
  <c r="S44" i="42"/>
  <c r="E38" i="42"/>
  <c r="S36" i="42"/>
  <c r="E33" i="42"/>
  <c r="S33" i="42" s="1"/>
  <c r="S35" i="42"/>
  <c r="E32" i="42"/>
  <c r="Q55" i="42"/>
  <c r="AB38" i="7"/>
  <c r="M54" i="42"/>
  <c r="Z38" i="9"/>
  <c r="L55" i="42"/>
  <c r="S27" i="42"/>
  <c r="O54" i="42"/>
  <c r="S21" i="42"/>
  <c r="S22" i="42"/>
  <c r="E16" i="42"/>
  <c r="S20" i="42"/>
  <c r="S19" i="42"/>
  <c r="K55" i="42"/>
  <c r="F17" i="42"/>
  <c r="S18" i="42"/>
  <c r="S36" i="41"/>
  <c r="S23" i="41"/>
  <c r="S47" i="41"/>
  <c r="S51" i="41"/>
  <c r="S46" i="41"/>
  <c r="S43" i="41"/>
  <c r="S48" i="41"/>
  <c r="S31" i="41"/>
  <c r="S22" i="41"/>
  <c r="S20" i="41"/>
  <c r="S18" i="41"/>
  <c r="S28" i="41"/>
  <c r="S26" i="41"/>
  <c r="S42" i="41"/>
  <c r="S52" i="41"/>
  <c r="S41" i="41"/>
  <c r="F39" i="41"/>
  <c r="N55" i="41"/>
  <c r="S44" i="41"/>
  <c r="S50" i="41"/>
  <c r="E39" i="41"/>
  <c r="F38" i="41"/>
  <c r="S49" i="41"/>
  <c r="E38" i="41"/>
  <c r="S37" i="41"/>
  <c r="F33" i="41"/>
  <c r="F32" i="41"/>
  <c r="S35" i="41"/>
  <c r="O55" i="41"/>
  <c r="AA37" i="7"/>
  <c r="Q55" i="41"/>
  <c r="AB37" i="7"/>
  <c r="I55" i="41"/>
  <c r="X37" i="7"/>
  <c r="M54" i="41"/>
  <c r="Z37" i="9"/>
  <c r="O54" i="41"/>
  <c r="S27" i="41"/>
  <c r="K54" i="41"/>
  <c r="Y37" i="9"/>
  <c r="S21" i="41"/>
  <c r="F17" i="41"/>
  <c r="K55" i="41"/>
  <c r="N54" i="41"/>
  <c r="F16" i="41"/>
  <c r="S19" i="41"/>
  <c r="E17" i="41"/>
  <c r="S46" i="40"/>
  <c r="S49" i="40"/>
  <c r="L55" i="40"/>
  <c r="S40" i="40"/>
  <c r="S37" i="40"/>
  <c r="S31" i="40"/>
  <c r="S27" i="40"/>
  <c r="S13" i="40"/>
  <c r="S45" i="40"/>
  <c r="S51" i="40"/>
  <c r="S52" i="40"/>
  <c r="S50" i="40"/>
  <c r="S44" i="40"/>
  <c r="F39" i="40"/>
  <c r="F38" i="40"/>
  <c r="S38" i="40" s="1"/>
  <c r="H54" i="40"/>
  <c r="S53" i="40"/>
  <c r="S42" i="40"/>
  <c r="E39" i="40"/>
  <c r="Q55" i="40"/>
  <c r="S36" i="40"/>
  <c r="F32" i="40"/>
  <c r="S35" i="40"/>
  <c r="S30" i="40"/>
  <c r="I55" i="40"/>
  <c r="M54" i="40"/>
  <c r="O55" i="40"/>
  <c r="AA36" i="7"/>
  <c r="I54" i="40"/>
  <c r="X36" i="9"/>
  <c r="K54" i="40"/>
  <c r="Y36" i="9"/>
  <c r="Q54" i="40"/>
  <c r="R55" i="40"/>
  <c r="S21" i="40"/>
  <c r="E17" i="40"/>
  <c r="S18" i="40"/>
  <c r="S20" i="40"/>
  <c r="N54" i="40"/>
  <c r="S22" i="40"/>
  <c r="P54" i="39"/>
  <c r="S18" i="39"/>
  <c r="M54" i="39"/>
  <c r="F17" i="39"/>
  <c r="S31" i="39"/>
  <c r="J55" i="39"/>
  <c r="S29" i="39"/>
  <c r="S36" i="39"/>
  <c r="S37" i="39"/>
  <c r="E38" i="39"/>
  <c r="S47" i="39"/>
  <c r="F39" i="39"/>
  <c r="F38" i="39"/>
  <c r="L55" i="39"/>
  <c r="S52" i="39"/>
  <c r="E39" i="39"/>
  <c r="S48" i="39"/>
  <c r="N54" i="39"/>
  <c r="W35" i="9"/>
  <c r="G54" i="39"/>
  <c r="F32" i="39"/>
  <c r="E32" i="39"/>
  <c r="O54" i="39"/>
  <c r="F33" i="39"/>
  <c r="M55" i="39"/>
  <c r="I54" i="39"/>
  <c r="K54" i="39"/>
  <c r="Y35" i="9"/>
  <c r="S30" i="39"/>
  <c r="Q55" i="39"/>
  <c r="K55" i="39"/>
  <c r="Y35" i="7"/>
  <c r="S28" i="39"/>
  <c r="E24" i="39"/>
  <c r="Z35" i="9"/>
  <c r="Q54" i="39"/>
  <c r="S27" i="39"/>
  <c r="O55" i="39"/>
  <c r="R54" i="39"/>
  <c r="E16" i="39"/>
  <c r="J54" i="39"/>
  <c r="S22" i="39"/>
  <c r="E17" i="39"/>
  <c r="S20" i="39"/>
  <c r="S19" i="39"/>
  <c r="S12" i="39"/>
  <c r="S23" i="38"/>
  <c r="S29" i="38"/>
  <c r="S26" i="38"/>
  <c r="S30" i="38"/>
  <c r="O55" i="38"/>
  <c r="Q54" i="38"/>
  <c r="S37" i="38"/>
  <c r="S35" i="38"/>
  <c r="S48" i="38"/>
  <c r="S46" i="38"/>
  <c r="S40" i="38"/>
  <c r="S41" i="38"/>
  <c r="S50" i="38"/>
  <c r="F39" i="38"/>
  <c r="F38" i="38"/>
  <c r="J54" i="38"/>
  <c r="L54" i="38"/>
  <c r="S42" i="38"/>
  <c r="F33" i="38"/>
  <c r="S34" i="38"/>
  <c r="E32" i="38"/>
  <c r="M55" i="38"/>
  <c r="Z33" i="7"/>
  <c r="O54" i="38"/>
  <c r="AA33" i="9"/>
  <c r="R55" i="38"/>
  <c r="R54" i="38"/>
  <c r="P55" i="38"/>
  <c r="S21" i="38"/>
  <c r="F16" i="38"/>
  <c r="F17" i="38"/>
  <c r="S13" i="38"/>
  <c r="S29" i="37"/>
  <c r="S31" i="37"/>
  <c r="S30" i="37"/>
  <c r="S37" i="37"/>
  <c r="F32" i="37"/>
  <c r="Q54" i="37"/>
  <c r="S35" i="37"/>
  <c r="S45" i="37"/>
  <c r="S42" i="37"/>
  <c r="E38" i="37"/>
  <c r="F39" i="37"/>
  <c r="S51" i="37"/>
  <c r="S43" i="37"/>
  <c r="J55" i="37"/>
  <c r="O54" i="37"/>
  <c r="N24" i="37"/>
  <c r="N54" i="37" s="1"/>
  <c r="M54" i="37"/>
  <c r="Z32" i="9"/>
  <c r="M55" i="37"/>
  <c r="Z32" i="7"/>
  <c r="K55" i="37"/>
  <c r="Y32" i="7"/>
  <c r="Q55" i="37"/>
  <c r="S18" i="37"/>
  <c r="S20" i="37"/>
  <c r="S19" i="37"/>
  <c r="E16" i="37"/>
  <c r="S23" i="37"/>
  <c r="S13" i="37"/>
  <c r="R54" i="36"/>
  <c r="S23" i="36"/>
  <c r="K55" i="36"/>
  <c r="S36" i="36"/>
  <c r="S53" i="36"/>
  <c r="S48" i="36"/>
  <c r="S47" i="36"/>
  <c r="S50" i="36"/>
  <c r="S52" i="36"/>
  <c r="N55" i="36"/>
  <c r="S40" i="36"/>
  <c r="E38" i="36"/>
  <c r="J54" i="36"/>
  <c r="E33" i="36"/>
  <c r="S29" i="36"/>
  <c r="M55" i="36"/>
  <c r="Q55" i="36"/>
  <c r="AB31" i="7"/>
  <c r="O54" i="36"/>
  <c r="R55" i="36"/>
  <c r="J55" i="36"/>
  <c r="F24" i="36"/>
  <c r="L54" i="36"/>
  <c r="E17" i="36"/>
  <c r="S21" i="36"/>
  <c r="S13" i="36"/>
  <c r="E38" i="35"/>
  <c r="S46" i="35"/>
  <c r="S52" i="35"/>
  <c r="S41" i="35"/>
  <c r="S42" i="35"/>
  <c r="S43" i="35"/>
  <c r="F38" i="35"/>
  <c r="F39" i="35"/>
  <c r="S53" i="35"/>
  <c r="N55" i="35"/>
  <c r="S47" i="35"/>
  <c r="I54" i="35"/>
  <c r="K55" i="35"/>
  <c r="Y30" i="7"/>
  <c r="R54" i="35"/>
  <c r="J54" i="35"/>
  <c r="H54" i="35"/>
  <c r="S28" i="35"/>
  <c r="O54" i="35"/>
  <c r="M54" i="35"/>
  <c r="Z30" i="9"/>
  <c r="N54" i="35"/>
  <c r="Q55" i="35"/>
  <c r="K54" i="35"/>
  <c r="Y30" i="9"/>
  <c r="S30" i="35"/>
  <c r="S26" i="35"/>
  <c r="E17" i="35"/>
  <c r="S19" i="35"/>
  <c r="M55" i="35"/>
  <c r="S21" i="35"/>
  <c r="S51" i="34"/>
  <c r="F39" i="34"/>
  <c r="L55" i="34"/>
  <c r="S41" i="34"/>
  <c r="S47" i="34"/>
  <c r="N54" i="34"/>
  <c r="S34" i="34"/>
  <c r="S37" i="34"/>
  <c r="M55" i="34"/>
  <c r="S31" i="34"/>
  <c r="S30" i="34"/>
  <c r="S20" i="34"/>
  <c r="S23" i="34"/>
  <c r="S12" i="34"/>
  <c r="S52" i="34"/>
  <c r="L54" i="34"/>
  <c r="S48" i="34"/>
  <c r="S43" i="34"/>
  <c r="S46" i="34"/>
  <c r="E38" i="34"/>
  <c r="N55" i="34"/>
  <c r="S44" i="34"/>
  <c r="E39" i="34"/>
  <c r="S39" i="34" s="1"/>
  <c r="Y29" i="9"/>
  <c r="K54" i="34"/>
  <c r="S35" i="34"/>
  <c r="E32" i="34"/>
  <c r="F33" i="34"/>
  <c r="H54" i="34"/>
  <c r="O55" i="34"/>
  <c r="AA29" i="7"/>
  <c r="O54" i="34"/>
  <c r="AA29" i="9"/>
  <c r="R55" i="34"/>
  <c r="J55" i="34"/>
  <c r="S28" i="34"/>
  <c r="M54" i="34"/>
  <c r="Q55" i="34"/>
  <c r="AB29" i="7"/>
  <c r="I55" i="34"/>
  <c r="X29" i="7"/>
  <c r="S27" i="34"/>
  <c r="S19" i="34"/>
  <c r="S18" i="34"/>
  <c r="E16" i="34"/>
  <c r="S21" i="34"/>
  <c r="S22" i="34"/>
  <c r="S22" i="33"/>
  <c r="S27" i="33"/>
  <c r="S47" i="33"/>
  <c r="S43" i="33"/>
  <c r="S48" i="33"/>
  <c r="N54" i="33"/>
  <c r="K55" i="33"/>
  <c r="L54" i="33"/>
  <c r="F39" i="33"/>
  <c r="F38" i="33"/>
  <c r="L55" i="33"/>
  <c r="S53" i="33"/>
  <c r="S46" i="33"/>
  <c r="S40" i="33"/>
  <c r="E38" i="33"/>
  <c r="E32" i="33"/>
  <c r="S29" i="33"/>
  <c r="I55" i="33"/>
  <c r="X28" i="7"/>
  <c r="E24" i="33"/>
  <c r="Z28" i="9"/>
  <c r="S31" i="33"/>
  <c r="O55" i="33"/>
  <c r="AA28" i="7"/>
  <c r="Q55" i="33"/>
  <c r="S18" i="33"/>
  <c r="S21" i="33"/>
  <c r="E17" i="33"/>
  <c r="S23" i="33"/>
  <c r="E16" i="33"/>
  <c r="S20" i="33"/>
  <c r="G54" i="33"/>
  <c r="F16" i="33"/>
  <c r="S52" i="32"/>
  <c r="S47" i="32"/>
  <c r="S40" i="32"/>
  <c r="S50" i="32"/>
  <c r="S35" i="32"/>
  <c r="S34" i="32"/>
  <c r="S36" i="32"/>
  <c r="R54" i="32"/>
  <c r="S31" i="32"/>
  <c r="S19" i="32"/>
  <c r="L54" i="32"/>
  <c r="S21" i="32"/>
  <c r="S23" i="32"/>
  <c r="N54" i="32"/>
  <c r="S12" i="32"/>
  <c r="S41" i="32"/>
  <c r="S48" i="32"/>
  <c r="S51" i="32"/>
  <c r="F39" i="32"/>
  <c r="L55" i="32"/>
  <c r="F38" i="32"/>
  <c r="J55" i="32"/>
  <c r="S49" i="32"/>
  <c r="E32" i="32"/>
  <c r="K55" i="32"/>
  <c r="G54" i="32"/>
  <c r="W27" i="9"/>
  <c r="Q54" i="32"/>
  <c r="G55" i="32"/>
  <c r="W27" i="7"/>
  <c r="E24" i="32"/>
  <c r="Y27" i="9"/>
  <c r="M55" i="32"/>
  <c r="Z27" i="7"/>
  <c r="I54" i="32"/>
  <c r="X27" i="9"/>
  <c r="S29" i="32"/>
  <c r="O54" i="32"/>
  <c r="O55" i="32"/>
  <c r="S20" i="32"/>
  <c r="P55" i="32"/>
  <c r="E16" i="32"/>
  <c r="F17" i="32"/>
  <c r="S13" i="32"/>
  <c r="I54" i="31"/>
  <c r="N55" i="31"/>
  <c r="S51" i="31"/>
  <c r="S46" i="31"/>
  <c r="S53" i="31"/>
  <c r="S49" i="31"/>
  <c r="J55" i="31"/>
  <c r="S45" i="31"/>
  <c r="S41" i="31"/>
  <c r="J54" i="31"/>
  <c r="S47" i="31"/>
  <c r="S42" i="31"/>
  <c r="F38" i="31"/>
  <c r="S43" i="31"/>
  <c r="E39" i="31"/>
  <c r="S34" i="31"/>
  <c r="E32" i="31"/>
  <c r="G24" i="31"/>
  <c r="W26" i="9" s="1"/>
  <c r="S37" i="31"/>
  <c r="S35" i="31"/>
  <c r="K55" i="31"/>
  <c r="Y26" i="7"/>
  <c r="S31" i="31"/>
  <c r="O55" i="31"/>
  <c r="K54" i="31"/>
  <c r="Y26" i="9"/>
  <c r="Q55" i="31"/>
  <c r="S28" i="31"/>
  <c r="Q54" i="31"/>
  <c r="L55" i="31"/>
  <c r="P54" i="31"/>
  <c r="P55" i="31"/>
  <c r="M55" i="31"/>
  <c r="Z26" i="7"/>
  <c r="O54" i="31"/>
  <c r="AA26" i="9"/>
  <c r="F24" i="31"/>
  <c r="S20" i="31"/>
  <c r="S22" i="31"/>
  <c r="M54" i="31"/>
  <c r="S18" i="31"/>
  <c r="S23" i="31"/>
  <c r="S13" i="31"/>
  <c r="P54" i="30"/>
  <c r="S18" i="30"/>
  <c r="S20" i="30"/>
  <c r="S29" i="30"/>
  <c r="F32" i="30"/>
  <c r="J55" i="30"/>
  <c r="S46" i="30"/>
  <c r="S49" i="30"/>
  <c r="H54" i="30"/>
  <c r="S43" i="30"/>
  <c r="E38" i="30"/>
  <c r="S38" i="30" s="1"/>
  <c r="S48" i="30"/>
  <c r="S44" i="30"/>
  <c r="S34" i="30"/>
  <c r="S36" i="30"/>
  <c r="F33" i="30"/>
  <c r="N24" i="30"/>
  <c r="N54" i="30" s="1"/>
  <c r="Q55" i="30"/>
  <c r="AB24" i="7"/>
  <c r="M54" i="30"/>
  <c r="Z24" i="9"/>
  <c r="K54" i="30"/>
  <c r="Y24" i="9"/>
  <c r="S30" i="30"/>
  <c r="Q54" i="30"/>
  <c r="AB24" i="9"/>
  <c r="K55" i="30"/>
  <c r="Y24" i="7"/>
  <c r="P55" i="30"/>
  <c r="R54" i="30"/>
  <c r="S22" i="30"/>
  <c r="N55" i="30"/>
  <c r="J54" i="30"/>
  <c r="M55" i="30"/>
  <c r="I54" i="30"/>
  <c r="S19" i="30"/>
  <c r="S40" i="29"/>
  <c r="S47" i="29"/>
  <c r="S44" i="29"/>
  <c r="L54" i="29"/>
  <c r="S48" i="29"/>
  <c r="S49" i="29"/>
  <c r="E38" i="29"/>
  <c r="S34" i="29"/>
  <c r="S35" i="29"/>
  <c r="O54" i="29"/>
  <c r="S31" i="29"/>
  <c r="S22" i="29"/>
  <c r="S12" i="29"/>
  <c r="S52" i="29"/>
  <c r="S45" i="29"/>
  <c r="N54" i="29"/>
  <c r="S51" i="29"/>
  <c r="S43" i="29"/>
  <c r="N55" i="29"/>
  <c r="F38" i="29"/>
  <c r="E33" i="29"/>
  <c r="S37" i="29"/>
  <c r="I55" i="29"/>
  <c r="S27" i="29"/>
  <c r="M54" i="29"/>
  <c r="O55" i="29"/>
  <c r="AA23" i="7"/>
  <c r="K54" i="29"/>
  <c r="Y23" i="9"/>
  <c r="S30" i="29"/>
  <c r="S29" i="29"/>
  <c r="Q55" i="29"/>
  <c r="S28" i="29"/>
  <c r="F16" i="29"/>
  <c r="S19" i="29"/>
  <c r="E16" i="29"/>
  <c r="M55" i="29"/>
  <c r="E17" i="29"/>
  <c r="S19" i="28"/>
  <c r="S29" i="28"/>
  <c r="S50" i="28"/>
  <c r="N55" i="28"/>
  <c r="E39" i="28"/>
  <c r="N54" i="28"/>
  <c r="S48" i="28"/>
  <c r="M55" i="28"/>
  <c r="F39" i="28"/>
  <c r="F38" i="28"/>
  <c r="E38" i="28"/>
  <c r="Y22" i="7"/>
  <c r="K55" i="28"/>
  <c r="F33" i="28"/>
  <c r="S34" i="28"/>
  <c r="S37" i="28"/>
  <c r="S36" i="28"/>
  <c r="E32" i="28"/>
  <c r="I54" i="28"/>
  <c r="X22" i="9"/>
  <c r="O55" i="28"/>
  <c r="F25" i="28"/>
  <c r="O54" i="28"/>
  <c r="AA22" i="9"/>
  <c r="S28" i="28"/>
  <c r="G55" i="28"/>
  <c r="Q55" i="28"/>
  <c r="AB22" i="7"/>
  <c r="Q54" i="28"/>
  <c r="S21" i="28"/>
  <c r="S20" i="28"/>
  <c r="S22" i="28"/>
  <c r="J54" i="28"/>
  <c r="S12" i="28"/>
  <c r="F17" i="27"/>
  <c r="K55" i="27"/>
  <c r="S31" i="27"/>
  <c r="X21" i="9"/>
  <c r="I54" i="27"/>
  <c r="S34" i="27"/>
  <c r="S37" i="27"/>
  <c r="F33" i="27"/>
  <c r="S49" i="27"/>
  <c r="S52" i="27"/>
  <c r="S47" i="27"/>
  <c r="J54" i="27"/>
  <c r="L55" i="27"/>
  <c r="E39" i="27"/>
  <c r="E38" i="27"/>
  <c r="S41" i="27"/>
  <c r="F39" i="27"/>
  <c r="F38" i="27"/>
  <c r="L54" i="27"/>
  <c r="AB21" i="9"/>
  <c r="Q54" i="27"/>
  <c r="S36" i="27"/>
  <c r="R55" i="27"/>
  <c r="S26" i="27"/>
  <c r="O55" i="27"/>
  <c r="O54" i="27"/>
  <c r="AA21" i="9"/>
  <c r="P54" i="27"/>
  <c r="S27" i="27"/>
  <c r="R54" i="27"/>
  <c r="Q55" i="27"/>
  <c r="S21" i="27"/>
  <c r="S18" i="27"/>
  <c r="E17" i="27"/>
  <c r="I55" i="27"/>
  <c r="J55" i="27"/>
  <c r="E16" i="27"/>
  <c r="S31" i="26"/>
  <c r="E32" i="26"/>
  <c r="S35" i="26"/>
  <c r="S34" i="26"/>
  <c r="S37" i="26"/>
  <c r="M55" i="26"/>
  <c r="S46" i="26"/>
  <c r="S49" i="26"/>
  <c r="H54" i="26"/>
  <c r="S51" i="26"/>
  <c r="S50" i="26"/>
  <c r="J55" i="26"/>
  <c r="F39" i="26"/>
  <c r="S42" i="26"/>
  <c r="S52" i="26"/>
  <c r="S41" i="26"/>
  <c r="F24" i="26"/>
  <c r="R54" i="26"/>
  <c r="J54" i="26"/>
  <c r="Q54" i="26"/>
  <c r="I54" i="26"/>
  <c r="L54" i="26"/>
  <c r="L55" i="26"/>
  <c r="P55" i="26"/>
  <c r="O54" i="26"/>
  <c r="AA20" i="9"/>
  <c r="S21" i="26"/>
  <c r="S19" i="26"/>
  <c r="Q55" i="26"/>
  <c r="S23" i="26"/>
  <c r="S20" i="26"/>
  <c r="I55" i="26"/>
  <c r="M54" i="26"/>
  <c r="S18" i="26"/>
  <c r="S46" i="25"/>
  <c r="L54" i="25"/>
  <c r="S49" i="25"/>
  <c r="S47" i="25"/>
  <c r="S35" i="25"/>
  <c r="F32" i="25"/>
  <c r="S31" i="25"/>
  <c r="P55" i="25"/>
  <c r="S20" i="25"/>
  <c r="S52" i="25"/>
  <c r="J54" i="25"/>
  <c r="H54" i="25"/>
  <c r="S44" i="25"/>
  <c r="S40" i="25"/>
  <c r="E39" i="25"/>
  <c r="E38" i="25"/>
  <c r="S53" i="25"/>
  <c r="S42" i="25"/>
  <c r="S36" i="25"/>
  <c r="E33" i="25"/>
  <c r="G55" i="25"/>
  <c r="S34" i="25"/>
  <c r="N24" i="25"/>
  <c r="N54" i="25" s="1"/>
  <c r="K55" i="25"/>
  <c r="Y19" i="7"/>
  <c r="N55" i="25"/>
  <c r="K54" i="25"/>
  <c r="Y19" i="9"/>
  <c r="S27" i="25"/>
  <c r="O54" i="25"/>
  <c r="AA19" i="9"/>
  <c r="Q55" i="25"/>
  <c r="S21" i="25"/>
  <c r="S22" i="25"/>
  <c r="F16" i="25"/>
  <c r="I55" i="25"/>
  <c r="S19" i="25"/>
  <c r="S49" i="24"/>
  <c r="S51" i="24"/>
  <c r="S44" i="24"/>
  <c r="S52" i="24"/>
  <c r="S29" i="24"/>
  <c r="E39" i="24"/>
  <c r="E38" i="24"/>
  <c r="F38" i="24"/>
  <c r="N54" i="24"/>
  <c r="S53" i="24"/>
  <c r="S42" i="24"/>
  <c r="S36" i="24"/>
  <c r="S35" i="24"/>
  <c r="S37" i="24"/>
  <c r="G54" i="24"/>
  <c r="L55" i="24"/>
  <c r="Q55" i="24"/>
  <c r="I55" i="24"/>
  <c r="P55" i="24"/>
  <c r="K54" i="24"/>
  <c r="Y18" i="9"/>
  <c r="N55" i="24"/>
  <c r="O55" i="24"/>
  <c r="AA18" i="7"/>
  <c r="K55" i="24"/>
  <c r="Y18" i="7"/>
  <c r="O54" i="24"/>
  <c r="J55" i="24"/>
  <c r="E17" i="24"/>
  <c r="S18" i="24"/>
  <c r="S20" i="24"/>
  <c r="S13" i="24"/>
  <c r="I54" i="23"/>
  <c r="S31" i="23"/>
  <c r="R55" i="23"/>
  <c r="S51" i="23"/>
  <c r="S47" i="23"/>
  <c r="S43" i="23"/>
  <c r="H55" i="23"/>
  <c r="J55" i="23"/>
  <c r="L54" i="23"/>
  <c r="S48" i="23"/>
  <c r="F39" i="23"/>
  <c r="F38" i="23"/>
  <c r="S45" i="23"/>
  <c r="E39" i="23"/>
  <c r="E38" i="23"/>
  <c r="K55" i="23"/>
  <c r="S34" i="23"/>
  <c r="S37" i="23"/>
  <c r="Q55" i="23"/>
  <c r="I55" i="23"/>
  <c r="O55" i="23"/>
  <c r="AA16" i="7"/>
  <c r="G55" i="23"/>
  <c r="W16" i="7"/>
  <c r="K54" i="23"/>
  <c r="Y16" i="9"/>
  <c r="S30" i="23"/>
  <c r="S26" i="23"/>
  <c r="O54" i="23"/>
  <c r="AA16" i="9"/>
  <c r="M55" i="23"/>
  <c r="Q54" i="23"/>
  <c r="E25" i="23"/>
  <c r="Y16" i="7"/>
  <c r="S20" i="23"/>
  <c r="S21" i="23"/>
  <c r="E17" i="23"/>
  <c r="N54" i="23"/>
  <c r="M54" i="23"/>
  <c r="S22" i="23"/>
  <c r="S34" i="22"/>
  <c r="S28" i="22"/>
  <c r="S26" i="22"/>
  <c r="S18" i="22"/>
  <c r="S52" i="22"/>
  <c r="S41" i="22"/>
  <c r="S51" i="22"/>
  <c r="S44" i="22"/>
  <c r="E39" i="22"/>
  <c r="S49" i="22"/>
  <c r="J54" i="22"/>
  <c r="F38" i="22"/>
  <c r="N54" i="22"/>
  <c r="E38" i="22"/>
  <c r="S53" i="22"/>
  <c r="L54" i="22"/>
  <c r="S37" i="22"/>
  <c r="S36" i="22"/>
  <c r="E33" i="22"/>
  <c r="Q54" i="22"/>
  <c r="I54" i="22"/>
  <c r="M54" i="22"/>
  <c r="Z15" i="9"/>
  <c r="L55" i="22"/>
  <c r="S29" i="22"/>
  <c r="R54" i="22"/>
  <c r="O55" i="22"/>
  <c r="E16" i="22"/>
  <c r="S22" i="22"/>
  <c r="M55" i="22"/>
  <c r="S44" i="21"/>
  <c r="S51" i="21"/>
  <c r="F39" i="21"/>
  <c r="S43" i="21"/>
  <c r="S34" i="21"/>
  <c r="S36" i="21"/>
  <c r="S31" i="21"/>
  <c r="S27" i="21"/>
  <c r="S12" i="21"/>
  <c r="S47" i="21"/>
  <c r="F38" i="21"/>
  <c r="S53" i="21"/>
  <c r="S46" i="21"/>
  <c r="E38" i="21"/>
  <c r="S45" i="21"/>
  <c r="S42" i="21"/>
  <c r="S48" i="21"/>
  <c r="E39" i="21"/>
  <c r="S39" i="21" s="1"/>
  <c r="J54" i="21"/>
  <c r="F33" i="21"/>
  <c r="S37" i="21"/>
  <c r="E32" i="21"/>
  <c r="M54" i="21"/>
  <c r="Z14" i="9"/>
  <c r="I54" i="21"/>
  <c r="S26" i="21"/>
  <c r="Q55" i="21"/>
  <c r="S28" i="21"/>
  <c r="O54" i="21"/>
  <c r="AA14" i="9"/>
  <c r="K54" i="21"/>
  <c r="O55" i="21"/>
  <c r="Q54" i="21"/>
  <c r="R54" i="21"/>
  <c r="P54" i="21"/>
  <c r="S21" i="21"/>
  <c r="S18" i="21"/>
  <c r="S50" i="20"/>
  <c r="S53" i="20"/>
  <c r="S47" i="20"/>
  <c r="S37" i="20"/>
  <c r="K55" i="20"/>
  <c r="S20" i="20"/>
  <c r="E17" i="20"/>
  <c r="S49" i="20"/>
  <c r="S52" i="20"/>
  <c r="S41" i="20"/>
  <c r="S48" i="20"/>
  <c r="S44" i="20"/>
  <c r="L55" i="20"/>
  <c r="S46" i="20"/>
  <c r="S40" i="20"/>
  <c r="H54" i="20"/>
  <c r="S43" i="20"/>
  <c r="F39" i="20"/>
  <c r="E38" i="20"/>
  <c r="J55" i="20"/>
  <c r="S42" i="20"/>
  <c r="S45" i="20"/>
  <c r="E32" i="20"/>
  <c r="S34" i="20"/>
  <c r="K24" i="20"/>
  <c r="Y13" i="9" s="1"/>
  <c r="Q55" i="20"/>
  <c r="AB13" i="7"/>
  <c r="N55" i="20"/>
  <c r="R54" i="20"/>
  <c r="J54" i="20"/>
  <c r="S26" i="20"/>
  <c r="I54" i="20"/>
  <c r="X13" i="9"/>
  <c r="S30" i="20"/>
  <c r="Q54" i="20"/>
  <c r="R55" i="20"/>
  <c r="S18" i="20"/>
  <c r="P54" i="20"/>
  <c r="S19" i="20"/>
  <c r="S22" i="20"/>
  <c r="M55" i="20"/>
  <c r="S21" i="20"/>
  <c r="E16" i="20"/>
  <c r="F16" i="20"/>
  <c r="S23" i="20"/>
  <c r="S21" i="19"/>
  <c r="S22" i="19"/>
  <c r="K54" i="19"/>
  <c r="S31" i="19"/>
  <c r="S29" i="19"/>
  <c r="S30" i="19"/>
  <c r="P55" i="19"/>
  <c r="S37" i="19"/>
  <c r="S36" i="19"/>
  <c r="S35" i="19"/>
  <c r="F32" i="19"/>
  <c r="S48" i="19"/>
  <c r="S44" i="19"/>
  <c r="S40" i="19"/>
  <c r="N54" i="19"/>
  <c r="S51" i="19"/>
  <c r="S46" i="19"/>
  <c r="E39" i="19"/>
  <c r="S49" i="19"/>
  <c r="F39" i="19"/>
  <c r="F38" i="19"/>
  <c r="S38" i="19" s="1"/>
  <c r="N55" i="19"/>
  <c r="Q55" i="19"/>
  <c r="H55" i="19"/>
  <c r="E32" i="19"/>
  <c r="S32" i="19" s="1"/>
  <c r="M55" i="19"/>
  <c r="Q54" i="19"/>
  <c r="AB12" i="9"/>
  <c r="O55" i="19"/>
  <c r="S23" i="19"/>
  <c r="F16" i="19"/>
  <c r="S13" i="19"/>
  <c r="S48" i="18"/>
  <c r="S44" i="18"/>
  <c r="S40" i="18"/>
  <c r="E39" i="18"/>
  <c r="E38" i="18"/>
  <c r="S47" i="18"/>
  <c r="S42" i="18"/>
  <c r="S34" i="18"/>
  <c r="S28" i="18"/>
  <c r="O54" i="18"/>
  <c r="S31" i="18"/>
  <c r="N55" i="18"/>
  <c r="S12" i="18"/>
  <c r="S51" i="18"/>
  <c r="S43" i="18"/>
  <c r="S53" i="18"/>
  <c r="S52" i="18"/>
  <c r="S50" i="18"/>
  <c r="F39" i="18"/>
  <c r="F38" i="18"/>
  <c r="J54" i="18"/>
  <c r="F33" i="18"/>
  <c r="S37" i="18"/>
  <c r="S27" i="18"/>
  <c r="M54" i="18"/>
  <c r="Z11" i="9"/>
  <c r="K55" i="18"/>
  <c r="Y11" i="7"/>
  <c r="R54" i="18"/>
  <c r="S19" i="18"/>
  <c r="S20" i="18"/>
  <c r="S18" i="18"/>
  <c r="F17" i="18"/>
  <c r="S17" i="18" s="1"/>
  <c r="F16" i="18"/>
  <c r="E38" i="17"/>
  <c r="S48" i="17"/>
  <c r="S50" i="17"/>
  <c r="S40" i="17"/>
  <c r="L55" i="17"/>
  <c r="S22" i="17"/>
  <c r="E17" i="17"/>
  <c r="S13" i="17"/>
  <c r="S46" i="17"/>
  <c r="E39" i="17"/>
  <c r="S52" i="17"/>
  <c r="S51" i="17"/>
  <c r="F39" i="17"/>
  <c r="N55" i="17"/>
  <c r="S44" i="17"/>
  <c r="S42" i="17"/>
  <c r="E32" i="17"/>
  <c r="Q54" i="17"/>
  <c r="I54" i="17"/>
  <c r="F33" i="17"/>
  <c r="F32" i="17"/>
  <c r="S37" i="17"/>
  <c r="Q55" i="17"/>
  <c r="AB10" i="7"/>
  <c r="I55" i="17"/>
  <c r="X10" i="7"/>
  <c r="M54" i="17"/>
  <c r="Z10" i="9"/>
  <c r="E25" i="17"/>
  <c r="W10" i="7"/>
  <c r="S28" i="17"/>
  <c r="K54" i="17"/>
  <c r="S29" i="17"/>
  <c r="R54" i="17"/>
  <c r="E16" i="17"/>
  <c r="S18" i="17"/>
  <c r="P54" i="17"/>
  <c r="S21" i="17"/>
  <c r="F17" i="17"/>
  <c r="S17" i="17" s="1"/>
  <c r="K55" i="17"/>
  <c r="S19" i="17"/>
  <c r="F16" i="17"/>
  <c r="S51" i="16"/>
  <c r="S40" i="16"/>
  <c r="E39" i="16"/>
  <c r="S47" i="16"/>
  <c r="S43" i="16"/>
  <c r="S50" i="16"/>
  <c r="S48" i="16"/>
  <c r="S31" i="16"/>
  <c r="S29" i="16"/>
  <c r="M55" i="16"/>
  <c r="I54" i="16"/>
  <c r="Q54" i="16"/>
  <c r="S28" i="16"/>
  <c r="S18" i="16"/>
  <c r="S23" i="16"/>
  <c r="S20" i="16"/>
  <c r="L55" i="16"/>
  <c r="S12" i="16"/>
  <c r="S46" i="16"/>
  <c r="N54" i="16"/>
  <c r="E38" i="16"/>
  <c r="S38" i="16" s="1"/>
  <c r="S45" i="16"/>
  <c r="F39" i="16"/>
  <c r="S39" i="16" s="1"/>
  <c r="S36" i="16"/>
  <c r="I55" i="16"/>
  <c r="M54" i="16"/>
  <c r="Q55" i="16"/>
  <c r="S37" i="16"/>
  <c r="R54" i="16"/>
  <c r="O55" i="16"/>
  <c r="AA9" i="7"/>
  <c r="K54" i="16"/>
  <c r="R55" i="16"/>
  <c r="J55" i="16"/>
  <c r="L54" i="16"/>
  <c r="S30" i="16"/>
  <c r="S19" i="16"/>
  <c r="P54" i="16"/>
  <c r="S22" i="16"/>
  <c r="N55" i="16"/>
  <c r="E17" i="16"/>
  <c r="S21" i="16"/>
  <c r="O55" i="15"/>
  <c r="S18" i="15"/>
  <c r="S13" i="15"/>
  <c r="S48" i="15"/>
  <c r="S44" i="15"/>
  <c r="S40" i="15"/>
  <c r="L55" i="15"/>
  <c r="L54" i="15"/>
  <c r="S51" i="15"/>
  <c r="S47" i="15"/>
  <c r="S43" i="15"/>
  <c r="S50" i="15"/>
  <c r="S41" i="15"/>
  <c r="F39" i="15"/>
  <c r="J55" i="15"/>
  <c r="S52" i="15"/>
  <c r="S49" i="15"/>
  <c r="S53" i="15"/>
  <c r="E39" i="15"/>
  <c r="E38" i="15"/>
  <c r="S37" i="15"/>
  <c r="E32" i="15"/>
  <c r="Q55" i="15"/>
  <c r="AB8" i="7"/>
  <c r="O54" i="15"/>
  <c r="G54" i="15"/>
  <c r="G55" i="15"/>
  <c r="Q54" i="15"/>
  <c r="AB8" i="9"/>
  <c r="S19" i="15"/>
  <c r="S22" i="15"/>
  <c r="I54" i="15"/>
  <c r="E16" i="15"/>
  <c r="S43" i="14"/>
  <c r="S51" i="14"/>
  <c r="L54" i="14"/>
  <c r="S42" i="14"/>
  <c r="E39" i="14"/>
  <c r="S47" i="14"/>
  <c r="S44" i="14"/>
  <c r="S36" i="14"/>
  <c r="S27" i="14"/>
  <c r="S35" i="14"/>
  <c r="N54" i="14"/>
  <c r="S30" i="14"/>
  <c r="G55" i="14"/>
  <c r="Q54" i="14"/>
  <c r="I54" i="14"/>
  <c r="S19" i="14"/>
  <c r="S23" i="14"/>
  <c r="S48" i="14"/>
  <c r="S41" i="14"/>
  <c r="F38" i="14"/>
  <c r="S50" i="14"/>
  <c r="F39" i="14"/>
  <c r="S53" i="14"/>
  <c r="S46" i="14"/>
  <c r="S52" i="14"/>
  <c r="P55" i="14"/>
  <c r="H55" i="14"/>
  <c r="M55" i="14"/>
  <c r="Z7" i="7"/>
  <c r="S29" i="14"/>
  <c r="S26" i="14"/>
  <c r="Q55" i="14"/>
  <c r="E24" i="14"/>
  <c r="W7" i="9"/>
  <c r="K54" i="14"/>
  <c r="N55" i="14"/>
  <c r="M54" i="14"/>
  <c r="Z7" i="9"/>
  <c r="S31" i="14"/>
  <c r="O55" i="14"/>
  <c r="R55" i="14"/>
  <c r="J55" i="14"/>
  <c r="S22" i="14"/>
  <c r="S13" i="14"/>
  <c r="J55" i="13"/>
  <c r="O54" i="13"/>
  <c r="S28" i="13"/>
  <c r="S27" i="13"/>
  <c r="S26" i="13"/>
  <c r="S19" i="13"/>
  <c r="S52" i="13"/>
  <c r="S51" i="13"/>
  <c r="E39" i="13"/>
  <c r="S42" i="13"/>
  <c r="S53" i="13"/>
  <c r="S46" i="13"/>
  <c r="F39" i="13"/>
  <c r="F38" i="13"/>
  <c r="Y6" i="7"/>
  <c r="K55" i="13"/>
  <c r="S37" i="13"/>
  <c r="J54" i="13"/>
  <c r="E32" i="13"/>
  <c r="Q54" i="13"/>
  <c r="L55" i="13"/>
  <c r="P54" i="13"/>
  <c r="H54" i="13"/>
  <c r="G54" i="13"/>
  <c r="W6" i="9"/>
  <c r="I55" i="13"/>
  <c r="X6" i="7"/>
  <c r="N54" i="13"/>
  <c r="Q55" i="13"/>
  <c r="AB6" i="7"/>
  <c r="S31" i="13"/>
  <c r="L54" i="13"/>
  <c r="I54" i="13"/>
  <c r="O55" i="13"/>
  <c r="AA6" i="7"/>
  <c r="M55" i="13"/>
  <c r="F17" i="13"/>
  <c r="H55" i="13"/>
  <c r="S23" i="13"/>
  <c r="S22" i="13"/>
  <c r="N55" i="13"/>
  <c r="E16" i="13"/>
  <c r="E38" i="12"/>
  <c r="E39" i="12"/>
  <c r="S51" i="12"/>
  <c r="S36" i="12"/>
  <c r="S35" i="12"/>
  <c r="S18" i="12"/>
  <c r="S19" i="12"/>
  <c r="S46" i="12"/>
  <c r="S42" i="12"/>
  <c r="F39" i="12"/>
  <c r="N55" i="12"/>
  <c r="S53" i="12"/>
  <c r="S44" i="12"/>
  <c r="F38" i="12"/>
  <c r="S38" i="12" s="1"/>
  <c r="L55" i="12"/>
  <c r="S50" i="12"/>
  <c r="S47" i="12"/>
  <c r="F33" i="12"/>
  <c r="S33" i="12" s="1"/>
  <c r="S37" i="12"/>
  <c r="F32" i="12"/>
  <c r="S34" i="12"/>
  <c r="E32" i="12"/>
  <c r="Q55" i="12"/>
  <c r="AB5" i="7"/>
  <c r="O55" i="12"/>
  <c r="AA5" i="7"/>
  <c r="K54" i="12"/>
  <c r="Y5" i="9"/>
  <c r="Q54" i="12"/>
  <c r="AB5" i="9"/>
  <c r="I54" i="12"/>
  <c r="X5" i="9"/>
  <c r="S31" i="12"/>
  <c r="E17" i="12"/>
  <c r="F17" i="12"/>
  <c r="S21" i="12"/>
  <c r="S20" i="12"/>
  <c r="M54" i="12"/>
  <c r="S23" i="12"/>
  <c r="F16" i="12"/>
  <c r="E16" i="12"/>
  <c r="S12" i="11"/>
  <c r="S20" i="11"/>
  <c r="S23" i="11"/>
  <c r="S30" i="11"/>
  <c r="S26" i="11"/>
  <c r="S53" i="11"/>
  <c r="S46" i="11"/>
  <c r="S42" i="11"/>
  <c r="S52" i="11"/>
  <c r="S45" i="11"/>
  <c r="S51" i="11"/>
  <c r="S48" i="11"/>
  <c r="S39" i="11"/>
  <c r="S47" i="11"/>
  <c r="S43" i="11"/>
  <c r="S40" i="11"/>
  <c r="S35" i="11"/>
  <c r="S37" i="11"/>
  <c r="S36" i="11"/>
  <c r="S31" i="11"/>
  <c r="X4" i="7"/>
  <c r="Y4" i="9"/>
  <c r="Z4" i="7"/>
  <c r="AB4" i="9"/>
  <c r="X4" i="9"/>
  <c r="AA4" i="7"/>
  <c r="AB4" i="7"/>
  <c r="S27" i="11"/>
  <c r="S19" i="11"/>
  <c r="S21" i="11"/>
  <c r="R54" i="12"/>
  <c r="J54" i="12"/>
  <c r="F24" i="13"/>
  <c r="M55" i="12"/>
  <c r="K55" i="12"/>
  <c r="O54" i="12"/>
  <c r="P54" i="14"/>
  <c r="F25" i="16"/>
  <c r="G55" i="12"/>
  <c r="S39" i="12"/>
  <c r="F25" i="15"/>
  <c r="P55" i="12"/>
  <c r="L54" i="12"/>
  <c r="F25" i="14"/>
  <c r="L55" i="14"/>
  <c r="F32" i="13"/>
  <c r="K24" i="13"/>
  <c r="E24" i="13" s="1"/>
  <c r="F16" i="13"/>
  <c r="S12" i="13"/>
  <c r="E16" i="14"/>
  <c r="F38" i="15"/>
  <c r="F33" i="15"/>
  <c r="E17" i="15"/>
  <c r="F33" i="16"/>
  <c r="E24" i="16"/>
  <c r="P55" i="16"/>
  <c r="H55" i="16"/>
  <c r="F17" i="16"/>
  <c r="E25" i="18"/>
  <c r="O55" i="18"/>
  <c r="G55" i="18"/>
  <c r="K54" i="18"/>
  <c r="E33" i="19"/>
  <c r="G25" i="19"/>
  <c r="W12" i="7" s="1"/>
  <c r="E33" i="20"/>
  <c r="E33" i="13"/>
  <c r="G25" i="13"/>
  <c r="W6" i="7" s="1"/>
  <c r="E17" i="13"/>
  <c r="M54" i="13"/>
  <c r="S45" i="15"/>
  <c r="S30" i="15"/>
  <c r="P55" i="15"/>
  <c r="H55" i="15"/>
  <c r="S52" i="16"/>
  <c r="J24" i="16"/>
  <c r="F24" i="16" s="1"/>
  <c r="F32" i="16"/>
  <c r="M55" i="17"/>
  <c r="F17" i="20"/>
  <c r="S12" i="26"/>
  <c r="I25" i="12"/>
  <c r="H24" i="12"/>
  <c r="F33" i="13"/>
  <c r="F25" i="13"/>
  <c r="E38" i="14"/>
  <c r="F32" i="14"/>
  <c r="F17" i="14"/>
  <c r="K54" i="15"/>
  <c r="E33" i="17"/>
  <c r="Q54" i="18"/>
  <c r="I54" i="18"/>
  <c r="F24" i="22"/>
  <c r="H25" i="12"/>
  <c r="F25" i="12" s="1"/>
  <c r="G24" i="12"/>
  <c r="E33" i="14"/>
  <c r="F32" i="15"/>
  <c r="N55" i="15"/>
  <c r="F17" i="15"/>
  <c r="K25" i="16"/>
  <c r="Y9" i="7" s="1"/>
  <c r="E33" i="16"/>
  <c r="F24" i="18"/>
  <c r="L55" i="18"/>
  <c r="P54" i="18"/>
  <c r="H54" i="18"/>
  <c r="H54" i="19"/>
  <c r="G24" i="22"/>
  <c r="G54" i="22" s="1"/>
  <c r="E32" i="22"/>
  <c r="E17" i="25"/>
  <c r="M55" i="25"/>
  <c r="S45" i="14"/>
  <c r="E32" i="14"/>
  <c r="S21" i="14"/>
  <c r="R54" i="14"/>
  <c r="J54" i="14"/>
  <c r="S36" i="15"/>
  <c r="M24" i="15"/>
  <c r="Z8" i="9" s="1"/>
  <c r="M55" i="15"/>
  <c r="R54" i="15"/>
  <c r="J54" i="15"/>
  <c r="H54" i="16"/>
  <c r="S44" i="16"/>
  <c r="F38" i="17"/>
  <c r="S38" i="17" s="1"/>
  <c r="R55" i="17"/>
  <c r="J55" i="17"/>
  <c r="O54" i="17"/>
  <c r="E32" i="18"/>
  <c r="E16" i="18"/>
  <c r="K55" i="19"/>
  <c r="O54" i="19"/>
  <c r="E16" i="19"/>
  <c r="S16" i="19" s="1"/>
  <c r="S40" i="13"/>
  <c r="S30" i="13"/>
  <c r="H24" i="14"/>
  <c r="F24" i="14" s="1"/>
  <c r="K55" i="14"/>
  <c r="I55" i="15"/>
  <c r="E33" i="15"/>
  <c r="S28" i="15"/>
  <c r="S21" i="15"/>
  <c r="E32" i="16"/>
  <c r="O54" i="16"/>
  <c r="G54" i="16"/>
  <c r="E16" i="16"/>
  <c r="S34" i="17"/>
  <c r="H54" i="17"/>
  <c r="N54" i="17"/>
  <c r="S49" i="18"/>
  <c r="R55" i="18"/>
  <c r="J55" i="18"/>
  <c r="N54" i="18"/>
  <c r="F25" i="19"/>
  <c r="J55" i="19"/>
  <c r="M54" i="19"/>
  <c r="F32" i="20"/>
  <c r="S32" i="20" s="1"/>
  <c r="G25" i="20"/>
  <c r="G55" i="20" s="1"/>
  <c r="S12" i="20"/>
  <c r="F33" i="14"/>
  <c r="F16" i="14"/>
  <c r="S12" i="14"/>
  <c r="H24" i="15"/>
  <c r="K55" i="15"/>
  <c r="F16" i="15"/>
  <c r="P55" i="17"/>
  <c r="Q55" i="18"/>
  <c r="I55" i="18"/>
  <c r="I55" i="19"/>
  <c r="K55" i="21"/>
  <c r="F25" i="22"/>
  <c r="F24" i="23"/>
  <c r="H54" i="23"/>
  <c r="S48" i="13"/>
  <c r="E38" i="13"/>
  <c r="S38" i="13" s="1"/>
  <c r="S37" i="14"/>
  <c r="I25" i="14"/>
  <c r="E17" i="14"/>
  <c r="O54" i="14"/>
  <c r="G54" i="14"/>
  <c r="S46" i="15"/>
  <c r="E25" i="15"/>
  <c r="S20" i="15"/>
  <c r="S12" i="15"/>
  <c r="S53" i="16"/>
  <c r="S35" i="16"/>
  <c r="G55" i="16"/>
  <c r="S27" i="16"/>
  <c r="O55" i="17"/>
  <c r="G55" i="17"/>
  <c r="L54" i="17"/>
  <c r="F25" i="20"/>
  <c r="L54" i="20"/>
  <c r="F24" i="20"/>
  <c r="M54" i="20"/>
  <c r="F16" i="16"/>
  <c r="F33" i="19"/>
  <c r="S28" i="19"/>
  <c r="S20" i="19"/>
  <c r="S35" i="20"/>
  <c r="F33" i="20"/>
  <c r="M55" i="21"/>
  <c r="P54" i="22"/>
  <c r="H54" i="22"/>
  <c r="F16" i="22"/>
  <c r="E32" i="24"/>
  <c r="M24" i="24"/>
  <c r="E24" i="24" s="1"/>
  <c r="F32" i="26"/>
  <c r="S32" i="26" s="1"/>
  <c r="J24" i="17"/>
  <c r="J54" i="17" s="1"/>
  <c r="H25" i="18"/>
  <c r="G24" i="18"/>
  <c r="W11" i="9" s="1"/>
  <c r="J24" i="19"/>
  <c r="F24" i="19" s="1"/>
  <c r="F32" i="21"/>
  <c r="L55" i="21"/>
  <c r="F39" i="22"/>
  <c r="R55" i="22"/>
  <c r="J55" i="22"/>
  <c r="O54" i="22"/>
  <c r="F25" i="24"/>
  <c r="M55" i="18"/>
  <c r="L54" i="18"/>
  <c r="F32" i="18"/>
  <c r="F17" i="19"/>
  <c r="F16" i="21"/>
  <c r="Q55" i="22"/>
  <c r="I55" i="22"/>
  <c r="S13" i="23"/>
  <c r="E25" i="24"/>
  <c r="G55" i="24"/>
  <c r="F17" i="24"/>
  <c r="H55" i="24"/>
  <c r="E17" i="19"/>
  <c r="S17" i="19" s="1"/>
  <c r="S50" i="21"/>
  <c r="E33" i="21"/>
  <c r="H24" i="21"/>
  <c r="F24" i="21" s="1"/>
  <c r="E16" i="21"/>
  <c r="S46" i="22"/>
  <c r="F33" i="22"/>
  <c r="S33" i="22" s="1"/>
  <c r="P55" i="22"/>
  <c r="H55" i="22"/>
  <c r="H25" i="17"/>
  <c r="F25" i="17" s="1"/>
  <c r="G24" i="17"/>
  <c r="E33" i="18"/>
  <c r="G24" i="19"/>
  <c r="E17" i="21"/>
  <c r="E17" i="22"/>
  <c r="I54" i="19"/>
  <c r="I55" i="20"/>
  <c r="S27" i="20"/>
  <c r="P55" i="20"/>
  <c r="H55" i="20"/>
  <c r="O54" i="20"/>
  <c r="G54" i="20"/>
  <c r="I25" i="21"/>
  <c r="S23" i="21"/>
  <c r="F17" i="21"/>
  <c r="F17" i="22"/>
  <c r="E33" i="23"/>
  <c r="L55" i="23"/>
  <c r="F33" i="25"/>
  <c r="S33" i="25" s="1"/>
  <c r="J25" i="25"/>
  <c r="F25" i="25" s="1"/>
  <c r="E24" i="25"/>
  <c r="G54" i="25"/>
  <c r="S51" i="20"/>
  <c r="E39" i="20"/>
  <c r="F38" i="20"/>
  <c r="O55" i="20"/>
  <c r="N54" i="20"/>
  <c r="N55" i="21"/>
  <c r="L54" i="21"/>
  <c r="S13" i="21"/>
  <c r="K55" i="22"/>
  <c r="F32" i="22"/>
  <c r="G25" i="22"/>
  <c r="W15" i="7" s="1"/>
  <c r="E24" i="23"/>
  <c r="S45" i="24"/>
  <c r="F33" i="24"/>
  <c r="L54" i="24"/>
  <c r="S48" i="25"/>
  <c r="Q54" i="25"/>
  <c r="I54" i="25"/>
  <c r="E16" i="25"/>
  <c r="S47" i="26"/>
  <c r="F33" i="26"/>
  <c r="K55" i="26"/>
  <c r="F16" i="23"/>
  <c r="E33" i="24"/>
  <c r="E33" i="26"/>
  <c r="E16" i="26"/>
  <c r="H25" i="21"/>
  <c r="G24" i="21"/>
  <c r="W14" i="9" s="1"/>
  <c r="G54" i="23"/>
  <c r="E16" i="23"/>
  <c r="S41" i="24"/>
  <c r="M55" i="24"/>
  <c r="R55" i="25"/>
  <c r="F17" i="25"/>
  <c r="F38" i="26"/>
  <c r="N55" i="26"/>
  <c r="N54" i="26"/>
  <c r="F16" i="26"/>
  <c r="F17" i="28"/>
  <c r="F17" i="23"/>
  <c r="Q54" i="24"/>
  <c r="I54" i="24"/>
  <c r="F39" i="25"/>
  <c r="E38" i="26"/>
  <c r="G25" i="26"/>
  <c r="G55" i="26" s="1"/>
  <c r="F17" i="26"/>
  <c r="M54" i="27"/>
  <c r="F32" i="24"/>
  <c r="H24" i="24"/>
  <c r="F24" i="24" s="1"/>
  <c r="P54" i="24"/>
  <c r="F16" i="24"/>
  <c r="F38" i="25"/>
  <c r="M54" i="25"/>
  <c r="O55" i="26"/>
  <c r="E17" i="26"/>
  <c r="G54" i="28"/>
  <c r="E24" i="28"/>
  <c r="O55" i="30"/>
  <c r="E17" i="30"/>
  <c r="F32" i="23"/>
  <c r="F39" i="24"/>
  <c r="R55" i="24"/>
  <c r="E16" i="24"/>
  <c r="H55" i="25"/>
  <c r="L55" i="25"/>
  <c r="E32" i="25"/>
  <c r="E25" i="25"/>
  <c r="O55" i="25"/>
  <c r="K54" i="26"/>
  <c r="N55" i="27"/>
  <c r="K54" i="27"/>
  <c r="F33" i="23"/>
  <c r="E32" i="23"/>
  <c r="F25" i="23"/>
  <c r="G24" i="27"/>
  <c r="W21" i="9" s="1"/>
  <c r="E32" i="27"/>
  <c r="I25" i="28"/>
  <c r="E25" i="28" s="1"/>
  <c r="S25" i="28" s="1"/>
  <c r="E33" i="28"/>
  <c r="S33" i="28" s="1"/>
  <c r="F32" i="27"/>
  <c r="L55" i="28"/>
  <c r="F32" i="28"/>
  <c r="S32" i="28" s="1"/>
  <c r="H24" i="28"/>
  <c r="M54" i="28"/>
  <c r="F33" i="29"/>
  <c r="H25" i="29"/>
  <c r="Q54" i="29"/>
  <c r="I54" i="29"/>
  <c r="E33" i="30"/>
  <c r="S33" i="30" s="1"/>
  <c r="F39" i="31"/>
  <c r="E38" i="31"/>
  <c r="F33" i="32"/>
  <c r="E25" i="34"/>
  <c r="G55" i="34"/>
  <c r="H25" i="27"/>
  <c r="H55" i="28"/>
  <c r="E17" i="28"/>
  <c r="K55" i="29"/>
  <c r="F16" i="31"/>
  <c r="H54" i="31"/>
  <c r="E33" i="27"/>
  <c r="F24" i="27"/>
  <c r="R55" i="29"/>
  <c r="J55" i="29"/>
  <c r="E39" i="30"/>
  <c r="S39" i="30" s="1"/>
  <c r="F25" i="33"/>
  <c r="S13" i="27"/>
  <c r="S45" i="28"/>
  <c r="L55" i="29"/>
  <c r="F32" i="29"/>
  <c r="S20" i="29"/>
  <c r="S12" i="30"/>
  <c r="F33" i="31"/>
  <c r="N54" i="31"/>
  <c r="R55" i="33"/>
  <c r="J55" i="33"/>
  <c r="F17" i="33"/>
  <c r="H25" i="26"/>
  <c r="G24" i="26"/>
  <c r="W20" i="9" s="1"/>
  <c r="F16" i="28"/>
  <c r="E32" i="29"/>
  <c r="G24" i="29"/>
  <c r="W23" i="9" s="1"/>
  <c r="F17" i="29"/>
  <c r="G25" i="30"/>
  <c r="O54" i="30"/>
  <c r="I55" i="31"/>
  <c r="F16" i="27"/>
  <c r="I55" i="30"/>
  <c r="F16" i="30"/>
  <c r="H54" i="27"/>
  <c r="S23" i="27"/>
  <c r="S30" i="28"/>
  <c r="E16" i="28"/>
  <c r="F39" i="29"/>
  <c r="S39" i="29" s="1"/>
  <c r="S36" i="29"/>
  <c r="R54" i="29"/>
  <c r="J54" i="29"/>
  <c r="F24" i="30"/>
  <c r="F25" i="32"/>
  <c r="H25" i="30"/>
  <c r="F25" i="30" s="1"/>
  <c r="G24" i="30"/>
  <c r="E24" i="31"/>
  <c r="F32" i="32"/>
  <c r="S32" i="32" s="1"/>
  <c r="F24" i="32"/>
  <c r="S12" i="33"/>
  <c r="F24" i="34"/>
  <c r="K55" i="34"/>
  <c r="E17" i="34"/>
  <c r="E16" i="36"/>
  <c r="G25" i="27"/>
  <c r="W21" i="7" s="1"/>
  <c r="H24" i="29"/>
  <c r="F17" i="30"/>
  <c r="E16" i="30"/>
  <c r="H25" i="31"/>
  <c r="E16" i="31"/>
  <c r="E33" i="32"/>
  <c r="E25" i="32"/>
  <c r="S52" i="33"/>
  <c r="S28" i="33"/>
  <c r="F32" i="34"/>
  <c r="L55" i="37"/>
  <c r="P54" i="38"/>
  <c r="G54" i="31"/>
  <c r="E25" i="31"/>
  <c r="Q55" i="32"/>
  <c r="I55" i="32"/>
  <c r="P54" i="32"/>
  <c r="H54" i="32"/>
  <c r="F16" i="32"/>
  <c r="S16" i="32" s="1"/>
  <c r="E25" i="33"/>
  <c r="M54" i="33"/>
  <c r="G25" i="29"/>
  <c r="W23" i="7" s="1"/>
  <c r="G55" i="31"/>
  <c r="F17" i="31"/>
  <c r="S45" i="33"/>
  <c r="F33" i="33"/>
  <c r="E25" i="36"/>
  <c r="F32" i="31"/>
  <c r="E17" i="31"/>
  <c r="K54" i="32"/>
  <c r="E38" i="32"/>
  <c r="H55" i="33"/>
  <c r="M55" i="33"/>
  <c r="N55" i="33"/>
  <c r="F38" i="34"/>
  <c r="E33" i="34"/>
  <c r="R54" i="34"/>
  <c r="E33" i="31"/>
  <c r="E39" i="32"/>
  <c r="S39" i="32" s="1"/>
  <c r="S30" i="32"/>
  <c r="S22" i="32"/>
  <c r="N55" i="32"/>
  <c r="M54" i="32"/>
  <c r="G55" i="33"/>
  <c r="S44" i="33"/>
  <c r="S37" i="33"/>
  <c r="R54" i="33"/>
  <c r="J54" i="33"/>
  <c r="Q54" i="34"/>
  <c r="I54" i="34"/>
  <c r="L24" i="35"/>
  <c r="L54" i="35" s="1"/>
  <c r="F32" i="35"/>
  <c r="M54" i="36"/>
  <c r="H55" i="32"/>
  <c r="E17" i="32"/>
  <c r="S17" i="32" s="1"/>
  <c r="F32" i="33"/>
  <c r="S32" i="33" s="1"/>
  <c r="Q54" i="33"/>
  <c r="I54" i="33"/>
  <c r="G25" i="35"/>
  <c r="E33" i="35"/>
  <c r="E33" i="33"/>
  <c r="G24" i="34"/>
  <c r="W29" i="9" s="1"/>
  <c r="F17" i="34"/>
  <c r="E32" i="35"/>
  <c r="S20" i="35"/>
  <c r="F17" i="35"/>
  <c r="S51" i="36"/>
  <c r="S41" i="36"/>
  <c r="E32" i="36"/>
  <c r="S26" i="36"/>
  <c r="N54" i="36"/>
  <c r="F16" i="36"/>
  <c r="P54" i="37"/>
  <c r="H54" i="37"/>
  <c r="S12" i="37"/>
  <c r="F24" i="38"/>
  <c r="O55" i="35"/>
  <c r="F39" i="36"/>
  <c r="I55" i="36"/>
  <c r="F32" i="36"/>
  <c r="F17" i="36"/>
  <c r="S17" i="36" s="1"/>
  <c r="F17" i="37"/>
  <c r="K55" i="38"/>
  <c r="F32" i="38"/>
  <c r="Q55" i="38"/>
  <c r="I55" i="38"/>
  <c r="S17" i="39"/>
  <c r="H25" i="34"/>
  <c r="F16" i="34"/>
  <c r="F33" i="35"/>
  <c r="F33" i="36"/>
  <c r="S33" i="36" s="1"/>
  <c r="O55" i="36"/>
  <c r="G55" i="36"/>
  <c r="E24" i="37"/>
  <c r="I55" i="37"/>
  <c r="F16" i="37"/>
  <c r="S39" i="38"/>
  <c r="G54" i="38"/>
  <c r="M54" i="38"/>
  <c r="E24" i="40"/>
  <c r="F16" i="35"/>
  <c r="S47" i="38"/>
  <c r="E17" i="38"/>
  <c r="H24" i="33"/>
  <c r="S51" i="35"/>
  <c r="S35" i="35"/>
  <c r="S18" i="35"/>
  <c r="Q54" i="35"/>
  <c r="S49" i="36"/>
  <c r="S43" i="36"/>
  <c r="E39" i="36"/>
  <c r="F38" i="36"/>
  <c r="S19" i="36"/>
  <c r="F38" i="37"/>
  <c r="F25" i="37"/>
  <c r="O55" i="37"/>
  <c r="E17" i="37"/>
  <c r="H55" i="38"/>
  <c r="S31" i="38"/>
  <c r="N55" i="38"/>
  <c r="K54" i="38"/>
  <c r="J54" i="34"/>
  <c r="S27" i="35"/>
  <c r="S35" i="36"/>
  <c r="L55" i="36"/>
  <c r="Q54" i="36"/>
  <c r="I54" i="36"/>
  <c r="G54" i="37"/>
  <c r="E33" i="37"/>
  <c r="G25" i="37"/>
  <c r="K54" i="37"/>
  <c r="E38" i="38"/>
  <c r="S38" i="38" s="1"/>
  <c r="E33" i="38"/>
  <c r="S50" i="35"/>
  <c r="S34" i="35"/>
  <c r="L55" i="35"/>
  <c r="H25" i="35"/>
  <c r="G24" i="35"/>
  <c r="W30" i="9" s="1"/>
  <c r="R55" i="35"/>
  <c r="J55" i="35"/>
  <c r="E16" i="35"/>
  <c r="S42" i="36"/>
  <c r="S27" i="36"/>
  <c r="H25" i="36"/>
  <c r="G24" i="36"/>
  <c r="S18" i="36"/>
  <c r="E39" i="37"/>
  <c r="S39" i="37" s="1"/>
  <c r="N55" i="37"/>
  <c r="L55" i="38"/>
  <c r="E16" i="38"/>
  <c r="G55" i="40"/>
  <c r="R55" i="41"/>
  <c r="J55" i="41"/>
  <c r="O55" i="43"/>
  <c r="G55" i="43"/>
  <c r="K54" i="43"/>
  <c r="F33" i="37"/>
  <c r="E32" i="37"/>
  <c r="S32" i="37" s="1"/>
  <c r="H54" i="38"/>
  <c r="N55" i="39"/>
  <c r="S53" i="39"/>
  <c r="S44" i="39"/>
  <c r="S21" i="39"/>
  <c r="F16" i="39"/>
  <c r="E33" i="40"/>
  <c r="P55" i="40"/>
  <c r="H55" i="40"/>
  <c r="F17" i="40"/>
  <c r="Q54" i="42"/>
  <c r="I54" i="42"/>
  <c r="H55" i="43"/>
  <c r="J25" i="38"/>
  <c r="J55" i="38" s="1"/>
  <c r="I24" i="38"/>
  <c r="E33" i="39"/>
  <c r="L54" i="40"/>
  <c r="L54" i="41"/>
  <c r="S13" i="41"/>
  <c r="E25" i="43"/>
  <c r="E25" i="41"/>
  <c r="G55" i="41"/>
  <c r="S12" i="38"/>
  <c r="H25" i="39"/>
  <c r="S19" i="40"/>
  <c r="M55" i="40"/>
  <c r="F16" i="40"/>
  <c r="E39" i="42"/>
  <c r="H54" i="42"/>
  <c r="F24" i="42"/>
  <c r="G25" i="38"/>
  <c r="W33" i="7" s="1"/>
  <c r="J55" i="40"/>
  <c r="E32" i="40"/>
  <c r="F25" i="40"/>
  <c r="Q54" i="41"/>
  <c r="I54" i="41"/>
  <c r="F24" i="43"/>
  <c r="H54" i="43"/>
  <c r="E25" i="40"/>
  <c r="L55" i="41"/>
  <c r="H54" i="41"/>
  <c r="G54" i="43"/>
  <c r="L55" i="44"/>
  <c r="S45" i="39"/>
  <c r="F33" i="40"/>
  <c r="O54" i="40"/>
  <c r="G54" i="40"/>
  <c r="E16" i="40"/>
  <c r="S16" i="40" s="1"/>
  <c r="E32" i="41"/>
  <c r="S32" i="41" s="1"/>
  <c r="E16" i="41"/>
  <c r="I55" i="42"/>
  <c r="O55" i="42"/>
  <c r="K54" i="42"/>
  <c r="I25" i="39"/>
  <c r="H24" i="39"/>
  <c r="J24" i="41"/>
  <c r="J54" i="41" s="1"/>
  <c r="H25" i="42"/>
  <c r="G24" i="42"/>
  <c r="W38" i="9" s="1"/>
  <c r="S12" i="42"/>
  <c r="E33" i="43"/>
  <c r="E17" i="43"/>
  <c r="F32" i="42"/>
  <c r="G25" i="42"/>
  <c r="G55" i="42" s="1"/>
  <c r="F16" i="42"/>
  <c r="H24" i="44"/>
  <c r="H25" i="44"/>
  <c r="G24" i="44"/>
  <c r="W40" i="9" s="1"/>
  <c r="S12" i="44"/>
  <c r="J24" i="40"/>
  <c r="J54" i="40" s="1"/>
  <c r="H25" i="41"/>
  <c r="G24" i="41"/>
  <c r="W37" i="9" s="1"/>
  <c r="E17" i="42"/>
  <c r="J25" i="43"/>
  <c r="J55" i="43" s="1"/>
  <c r="I24" i="43"/>
  <c r="G25" i="44"/>
  <c r="W40" i="7" s="1"/>
  <c r="M55" i="41"/>
  <c r="N54" i="43"/>
  <c r="E33" i="41"/>
  <c r="F32" i="43"/>
  <c r="W47" i="7"/>
  <c r="S32" i="42" l="1"/>
  <c r="S16" i="42"/>
  <c r="S16" i="41"/>
  <c r="S32" i="39"/>
  <c r="S39" i="35"/>
  <c r="S39" i="31"/>
  <c r="S32" i="31"/>
  <c r="S32" i="30"/>
  <c r="S39" i="27"/>
  <c r="S39" i="25"/>
  <c r="F24" i="25"/>
  <c r="S16" i="25"/>
  <c r="S32" i="21"/>
  <c r="S38" i="20"/>
  <c r="S39" i="20"/>
  <c r="S32" i="15"/>
  <c r="S38" i="14"/>
  <c r="S38" i="18"/>
  <c r="S39" i="18"/>
  <c r="S38" i="42"/>
  <c r="S39" i="42"/>
  <c r="S39" i="41"/>
  <c r="S33" i="41"/>
  <c r="S32" i="40"/>
  <c r="S17" i="40"/>
  <c r="S39" i="39"/>
  <c r="S33" i="39"/>
  <c r="S32" i="38"/>
  <c r="S38" i="37"/>
  <c r="S38" i="35"/>
  <c r="S17" i="35"/>
  <c r="S32" i="34"/>
  <c r="S16" i="34"/>
  <c r="S39" i="33"/>
  <c r="S38" i="31"/>
  <c r="S33" i="29"/>
  <c r="S17" i="29"/>
  <c r="S16" i="29"/>
  <c r="S39" i="26"/>
  <c r="S32" i="25"/>
  <c r="J55" i="25"/>
  <c r="S25" i="24"/>
  <c r="S39" i="22"/>
  <c r="S38" i="21"/>
  <c r="S17" i="20"/>
  <c r="S39" i="17"/>
  <c r="S32" i="17"/>
  <c r="S33" i="16"/>
  <c r="S17" i="16"/>
  <c r="S39" i="14"/>
  <c r="S39" i="13"/>
  <c r="S32" i="13"/>
  <c r="S32" i="12"/>
  <c r="S49" i="10"/>
  <c r="S38" i="23"/>
  <c r="S17" i="23"/>
  <c r="S25" i="23"/>
  <c r="S17" i="44"/>
  <c r="S32" i="44"/>
  <c r="S33" i="44"/>
  <c r="AA41" i="9"/>
  <c r="S38" i="44"/>
  <c r="S38" i="43"/>
  <c r="S33" i="43"/>
  <c r="S16" i="44"/>
  <c r="S39" i="43"/>
  <c r="S17" i="43"/>
  <c r="S16" i="43"/>
  <c r="S32" i="43"/>
  <c r="I54" i="43"/>
  <c r="E54" i="43" s="1"/>
  <c r="X39" i="9"/>
  <c r="X41" i="9" s="1"/>
  <c r="F54" i="43"/>
  <c r="E55" i="43"/>
  <c r="F54" i="42"/>
  <c r="E25" i="42"/>
  <c r="W38" i="7"/>
  <c r="S17" i="42"/>
  <c r="E55" i="42"/>
  <c r="S17" i="41"/>
  <c r="S38" i="41"/>
  <c r="Z41" i="9"/>
  <c r="W41" i="9"/>
  <c r="S39" i="40"/>
  <c r="Y41" i="9"/>
  <c r="S25" i="40"/>
  <c r="F24" i="40"/>
  <c r="S24" i="40" s="1"/>
  <c r="E54" i="40"/>
  <c r="F55" i="40"/>
  <c r="E55" i="40"/>
  <c r="F54" i="40"/>
  <c r="S16" i="39"/>
  <c r="E54" i="39"/>
  <c r="S38" i="39"/>
  <c r="I55" i="39"/>
  <c r="E55" i="39" s="1"/>
  <c r="X35" i="7"/>
  <c r="E25" i="39"/>
  <c r="S16" i="38"/>
  <c r="S17" i="38"/>
  <c r="S33" i="38"/>
  <c r="I54" i="38"/>
  <c r="E54" i="38" s="1"/>
  <c r="X33" i="9"/>
  <c r="F54" i="38"/>
  <c r="F24" i="37"/>
  <c r="S24" i="37" s="1"/>
  <c r="S33" i="37"/>
  <c r="E25" i="37"/>
  <c r="S25" i="37" s="1"/>
  <c r="W32" i="7"/>
  <c r="F55" i="37"/>
  <c r="S17" i="37"/>
  <c r="S38" i="36"/>
  <c r="F54" i="36"/>
  <c r="E24" i="36"/>
  <c r="S24" i="36" s="1"/>
  <c r="W31" i="9"/>
  <c r="E55" i="36"/>
  <c r="F54" i="35"/>
  <c r="E25" i="35"/>
  <c r="W30" i="7"/>
  <c r="S33" i="34"/>
  <c r="S38" i="34"/>
  <c r="F54" i="34"/>
  <c r="S17" i="33"/>
  <c r="S38" i="33"/>
  <c r="S25" i="33"/>
  <c r="E54" i="33"/>
  <c r="E55" i="33"/>
  <c r="S16" i="33"/>
  <c r="F55" i="33"/>
  <c r="S38" i="32"/>
  <c r="S24" i="32"/>
  <c r="S25" i="32"/>
  <c r="E55" i="32"/>
  <c r="F55" i="32"/>
  <c r="E54" i="32"/>
  <c r="S48" i="10"/>
  <c r="S33" i="31"/>
  <c r="S24" i="31"/>
  <c r="E54" i="31"/>
  <c r="S17" i="31"/>
  <c r="F54" i="31"/>
  <c r="E24" i="30"/>
  <c r="S24" i="30" s="1"/>
  <c r="W24" i="9"/>
  <c r="E25" i="30"/>
  <c r="S25" i="30" s="1"/>
  <c r="W24" i="7"/>
  <c r="F54" i="30"/>
  <c r="S16" i="30"/>
  <c r="S38" i="29"/>
  <c r="S32" i="29"/>
  <c r="S38" i="28"/>
  <c r="S39" i="28"/>
  <c r="I55" i="28"/>
  <c r="E55" i="28" s="1"/>
  <c r="X22" i="7"/>
  <c r="S17" i="28"/>
  <c r="S17" i="27"/>
  <c r="S33" i="27"/>
  <c r="S32" i="27"/>
  <c r="S38" i="27"/>
  <c r="F54" i="27"/>
  <c r="S16" i="27"/>
  <c r="F54" i="26"/>
  <c r="S33" i="26"/>
  <c r="E25" i="26"/>
  <c r="W20" i="7"/>
  <c r="S38" i="25"/>
  <c r="F54" i="25"/>
  <c r="E55" i="25"/>
  <c r="E54" i="25"/>
  <c r="S39" i="24"/>
  <c r="S38" i="24"/>
  <c r="S17" i="24"/>
  <c r="S33" i="24"/>
  <c r="M54" i="24"/>
  <c r="E54" i="24" s="1"/>
  <c r="Z18" i="9"/>
  <c r="F55" i="23"/>
  <c r="F54" i="23"/>
  <c r="E55" i="23"/>
  <c r="S39" i="23"/>
  <c r="E54" i="23"/>
  <c r="S24" i="23"/>
  <c r="S16" i="23"/>
  <c r="S38" i="22"/>
  <c r="S16" i="22"/>
  <c r="E24" i="22"/>
  <c r="S24" i="22" s="1"/>
  <c r="W15" i="9"/>
  <c r="S17" i="22"/>
  <c r="F54" i="22"/>
  <c r="S33" i="21"/>
  <c r="S16" i="21"/>
  <c r="S17" i="21"/>
  <c r="I55" i="21"/>
  <c r="E55" i="21" s="1"/>
  <c r="X14" i="7"/>
  <c r="E25" i="21"/>
  <c r="H54" i="21"/>
  <c r="F54" i="21" s="1"/>
  <c r="K54" i="20"/>
  <c r="E54" i="20" s="1"/>
  <c r="E24" i="20"/>
  <c r="S24" i="20" s="1"/>
  <c r="E25" i="20"/>
  <c r="W13" i="7"/>
  <c r="F54" i="20"/>
  <c r="S16" i="20"/>
  <c r="J54" i="19"/>
  <c r="F54" i="19" s="1"/>
  <c r="F55" i="19"/>
  <c r="S39" i="19"/>
  <c r="E24" i="19"/>
  <c r="W12" i="9"/>
  <c r="S33" i="18"/>
  <c r="S16" i="18"/>
  <c r="S33" i="17"/>
  <c r="H55" i="17"/>
  <c r="F55" i="17" s="1"/>
  <c r="S16" i="17"/>
  <c r="E24" i="17"/>
  <c r="W10" i="9"/>
  <c r="S25" i="17"/>
  <c r="K55" i="16"/>
  <c r="E55" i="16" s="1"/>
  <c r="E25" i="16"/>
  <c r="S25" i="16" s="1"/>
  <c r="J54" i="16"/>
  <c r="F54" i="16" s="1"/>
  <c r="E54" i="16"/>
  <c r="E24" i="15"/>
  <c r="S24" i="15" s="1"/>
  <c r="S25" i="15"/>
  <c r="S16" i="15"/>
  <c r="S38" i="15"/>
  <c r="S39" i="15"/>
  <c r="M54" i="15"/>
  <c r="E54" i="15" s="1"/>
  <c r="E55" i="15"/>
  <c r="S46" i="10"/>
  <c r="S33" i="14"/>
  <c r="S12" i="10"/>
  <c r="F55" i="14"/>
  <c r="S24" i="14"/>
  <c r="E54" i="14"/>
  <c r="I55" i="14"/>
  <c r="E55" i="14" s="1"/>
  <c r="X7" i="7"/>
  <c r="E25" i="14"/>
  <c r="S25" i="14" s="1"/>
  <c r="S17" i="14"/>
  <c r="S52" i="10"/>
  <c r="S24" i="13"/>
  <c r="S35" i="10"/>
  <c r="F54" i="13"/>
  <c r="S36" i="10"/>
  <c r="S33" i="13"/>
  <c r="K54" i="13"/>
  <c r="E54" i="13" s="1"/>
  <c r="Y6" i="9"/>
  <c r="S16" i="13"/>
  <c r="F55" i="13"/>
  <c r="S17" i="13"/>
  <c r="S51" i="10"/>
  <c r="S41" i="10"/>
  <c r="S53" i="10"/>
  <c r="S50" i="10"/>
  <c r="S47" i="10"/>
  <c r="S30" i="10"/>
  <c r="S29" i="10"/>
  <c r="S17" i="12"/>
  <c r="S42" i="10"/>
  <c r="S40" i="10"/>
  <c r="S43" i="10"/>
  <c r="S44" i="10"/>
  <c r="S37" i="10"/>
  <c r="E24" i="12"/>
  <c r="W5" i="9"/>
  <c r="S26" i="10"/>
  <c r="I55" i="12"/>
  <c r="E55" i="12" s="1"/>
  <c r="X5" i="7"/>
  <c r="S16" i="12"/>
  <c r="S13" i="10"/>
  <c r="S23" i="10"/>
  <c r="S18" i="10"/>
  <c r="S17" i="11"/>
  <c r="S22" i="10"/>
  <c r="S21" i="10"/>
  <c r="S28" i="10"/>
  <c r="S32" i="11"/>
  <c r="S38" i="11"/>
  <c r="S39" i="10"/>
  <c r="S45" i="10"/>
  <c r="S25" i="11"/>
  <c r="S33" i="11"/>
  <c r="S34" i="10"/>
  <c r="S31" i="10"/>
  <c r="S27" i="10"/>
  <c r="S20" i="10"/>
  <c r="S16" i="11"/>
  <c r="E25" i="44"/>
  <c r="G55" i="44"/>
  <c r="E55" i="44" s="1"/>
  <c r="E24" i="44"/>
  <c r="G54" i="44"/>
  <c r="E54" i="44" s="1"/>
  <c r="H55" i="39"/>
  <c r="F55" i="39" s="1"/>
  <c r="F25" i="39"/>
  <c r="E24" i="35"/>
  <c r="G54" i="35"/>
  <c r="E54" i="35" s="1"/>
  <c r="G55" i="37"/>
  <c r="E55" i="37" s="1"/>
  <c r="S32" i="36"/>
  <c r="S33" i="33"/>
  <c r="S17" i="34"/>
  <c r="G54" i="30"/>
  <c r="E54" i="30" s="1"/>
  <c r="E24" i="26"/>
  <c r="S24" i="26" s="1"/>
  <c r="G54" i="26"/>
  <c r="E54" i="26" s="1"/>
  <c r="E24" i="27"/>
  <c r="S24" i="27" s="1"/>
  <c r="G54" i="27"/>
  <c r="E54" i="27" s="1"/>
  <c r="F55" i="25"/>
  <c r="E25" i="22"/>
  <c r="S25" i="22" s="1"/>
  <c r="G55" i="22"/>
  <c r="E55" i="22" s="1"/>
  <c r="S24" i="25"/>
  <c r="F55" i="22"/>
  <c r="E54" i="22"/>
  <c r="F54" i="17"/>
  <c r="S32" i="16"/>
  <c r="S32" i="22"/>
  <c r="F55" i="15"/>
  <c r="S19" i="10"/>
  <c r="S33" i="19"/>
  <c r="S24" i="16"/>
  <c r="F25" i="44"/>
  <c r="H55" i="44"/>
  <c r="F55" i="44" s="1"/>
  <c r="F25" i="34"/>
  <c r="S25" i="34" s="1"/>
  <c r="H55" i="34"/>
  <c r="F55" i="34" s="1"/>
  <c r="F24" i="29"/>
  <c r="H54" i="29"/>
  <c r="F54" i="29" s="1"/>
  <c r="F25" i="26"/>
  <c r="H55" i="26"/>
  <c r="F55" i="26" s="1"/>
  <c r="S16" i="37"/>
  <c r="S16" i="24"/>
  <c r="E54" i="28"/>
  <c r="F55" i="24"/>
  <c r="E24" i="18"/>
  <c r="G54" i="18"/>
  <c r="E54" i="18" s="1"/>
  <c r="F24" i="17"/>
  <c r="G54" i="12"/>
  <c r="E54" i="12" s="1"/>
  <c r="E54" i="37"/>
  <c r="S33" i="35"/>
  <c r="E25" i="27"/>
  <c r="G55" i="27"/>
  <c r="E55" i="27" s="1"/>
  <c r="F25" i="29"/>
  <c r="H55" i="29"/>
  <c r="F55" i="29" s="1"/>
  <c r="H54" i="24"/>
  <c r="F54" i="24" s="1"/>
  <c r="S17" i="26"/>
  <c r="S24" i="24"/>
  <c r="E55" i="20"/>
  <c r="S24" i="19"/>
  <c r="G54" i="17"/>
  <c r="E54" i="17" s="1"/>
  <c r="F25" i="18"/>
  <c r="S25" i="18" s="1"/>
  <c r="H55" i="18"/>
  <c r="F55" i="18" s="1"/>
  <c r="S32" i="18"/>
  <c r="S32" i="14"/>
  <c r="H55" i="12"/>
  <c r="F55" i="12" s="1"/>
  <c r="E55" i="18"/>
  <c r="F55" i="43"/>
  <c r="S33" i="40"/>
  <c r="F54" i="37"/>
  <c r="E55" i="31"/>
  <c r="F54" i="32"/>
  <c r="S33" i="32"/>
  <c r="S16" i="28"/>
  <c r="S32" i="23"/>
  <c r="E55" i="26"/>
  <c r="E24" i="21"/>
  <c r="S24" i="21" s="1"/>
  <c r="G54" i="21"/>
  <c r="E54" i="21" s="1"/>
  <c r="E55" i="24"/>
  <c r="E55" i="17"/>
  <c r="S33" i="15"/>
  <c r="F24" i="12"/>
  <c r="H54" i="12"/>
  <c r="F54" i="12" s="1"/>
  <c r="S17" i="15"/>
  <c r="F25" i="35"/>
  <c r="H55" i="35"/>
  <c r="F55" i="35" s="1"/>
  <c r="H55" i="42"/>
  <c r="F55" i="42" s="1"/>
  <c r="F25" i="42"/>
  <c r="E25" i="29"/>
  <c r="S25" i="29" s="1"/>
  <c r="G55" i="29"/>
  <c r="E55" i="29" s="1"/>
  <c r="F24" i="35"/>
  <c r="G54" i="36"/>
  <c r="E54" i="36" s="1"/>
  <c r="E55" i="34"/>
  <c r="F25" i="21"/>
  <c r="S25" i="21" s="1"/>
  <c r="H55" i="21"/>
  <c r="F55" i="21" s="1"/>
  <c r="S33" i="23"/>
  <c r="S16" i="16"/>
  <c r="G54" i="19"/>
  <c r="E54" i="19" s="1"/>
  <c r="F54" i="18"/>
  <c r="H54" i="14"/>
  <c r="F54" i="14" s="1"/>
  <c r="G54" i="42"/>
  <c r="E54" i="42" s="1"/>
  <c r="E24" i="42"/>
  <c r="F25" i="36"/>
  <c r="H55" i="36"/>
  <c r="F55" i="36" s="1"/>
  <c r="E24" i="41"/>
  <c r="G54" i="41"/>
  <c r="E54" i="41" s="1"/>
  <c r="F24" i="39"/>
  <c r="H54" i="39"/>
  <c r="F54" i="39" s="1"/>
  <c r="E25" i="38"/>
  <c r="G55" i="38"/>
  <c r="E55" i="38" s="1"/>
  <c r="E55" i="41"/>
  <c r="F25" i="41"/>
  <c r="S25" i="41" s="1"/>
  <c r="H55" i="41"/>
  <c r="F55" i="41" s="1"/>
  <c r="F54" i="41"/>
  <c r="S16" i="35"/>
  <c r="F55" i="38"/>
  <c r="F24" i="33"/>
  <c r="H54" i="33"/>
  <c r="F54" i="33" s="1"/>
  <c r="G55" i="35"/>
  <c r="E55" i="35" s="1"/>
  <c r="S32" i="35"/>
  <c r="S16" i="31"/>
  <c r="S16" i="36"/>
  <c r="E24" i="29"/>
  <c r="G54" i="29"/>
  <c r="E54" i="29" s="1"/>
  <c r="F24" i="28"/>
  <c r="H54" i="28"/>
  <c r="F54" i="28" s="1"/>
  <c r="S25" i="25"/>
  <c r="S17" i="30"/>
  <c r="S16" i="26"/>
  <c r="F55" i="20"/>
  <c r="F24" i="15"/>
  <c r="H54" i="15"/>
  <c r="F54" i="15" s="1"/>
  <c r="S25" i="20"/>
  <c r="H54" i="44"/>
  <c r="F54" i="44" s="1"/>
  <c r="F24" i="44"/>
  <c r="E24" i="43"/>
  <c r="F25" i="43"/>
  <c r="S25" i="43" s="1"/>
  <c r="F24" i="41"/>
  <c r="F25" i="38"/>
  <c r="S39" i="36"/>
  <c r="E24" i="38"/>
  <c r="S24" i="38" s="1"/>
  <c r="F25" i="31"/>
  <c r="S25" i="31" s="1"/>
  <c r="H55" i="31"/>
  <c r="F55" i="31" s="1"/>
  <c r="F55" i="28"/>
  <c r="S55" i="28" s="1"/>
  <c r="H55" i="30"/>
  <c r="F55" i="30" s="1"/>
  <c r="G55" i="30"/>
  <c r="E55" i="30" s="1"/>
  <c r="S38" i="26"/>
  <c r="E25" i="13"/>
  <c r="S25" i="13" s="1"/>
  <c r="G55" i="13"/>
  <c r="E55" i="13" s="1"/>
  <c r="S33" i="20"/>
  <c r="F55" i="16"/>
  <c r="S16" i="14"/>
  <c r="E24" i="34"/>
  <c r="S24" i="34" s="1"/>
  <c r="G54" i="34"/>
  <c r="E54" i="34" s="1"/>
  <c r="F25" i="27"/>
  <c r="H55" i="27"/>
  <c r="F55" i="27" s="1"/>
  <c r="S32" i="24"/>
  <c r="S17" i="25"/>
  <c r="E25" i="19"/>
  <c r="S25" i="19" s="1"/>
  <c r="G55" i="19"/>
  <c r="E55" i="19" s="1"/>
  <c r="E25" i="12"/>
  <c r="S25" i="12" s="1"/>
  <c r="S24" i="11"/>
  <c r="AT25" i="7"/>
  <c r="AU25" i="7"/>
  <c r="AV25" i="7"/>
  <c r="S25" i="42" l="1"/>
  <c r="S57" i="40"/>
  <c r="I7" i="37"/>
  <c r="S25" i="35"/>
  <c r="S56" i="31"/>
  <c r="S25" i="26"/>
  <c r="S55" i="25"/>
  <c r="I7" i="14"/>
  <c r="S55" i="42"/>
  <c r="S54" i="40"/>
  <c r="S25" i="39"/>
  <c r="S55" i="39"/>
  <c r="S57" i="32"/>
  <c r="S54" i="31"/>
  <c r="I7" i="29"/>
  <c r="I7" i="28"/>
  <c r="I7" i="24"/>
  <c r="I7" i="22"/>
  <c r="S24" i="17"/>
  <c r="I7" i="17"/>
  <c r="S56" i="16"/>
  <c r="S54" i="14"/>
  <c r="S57" i="14"/>
  <c r="S57" i="23"/>
  <c r="S55" i="23"/>
  <c r="S56" i="23"/>
  <c r="I7" i="23"/>
  <c r="S54" i="23"/>
  <c r="S55" i="43"/>
  <c r="S57" i="43"/>
  <c r="S57" i="42"/>
  <c r="I7" i="40"/>
  <c r="S55" i="40"/>
  <c r="S56" i="40"/>
  <c r="S54" i="39"/>
  <c r="S57" i="39"/>
  <c r="S56" i="39"/>
  <c r="S57" i="36"/>
  <c r="I7" i="36"/>
  <c r="S25" i="36"/>
  <c r="S55" i="36"/>
  <c r="S57" i="33"/>
  <c r="S54" i="33"/>
  <c r="S55" i="33"/>
  <c r="S55" i="32"/>
  <c r="S56" i="32"/>
  <c r="I7" i="31"/>
  <c r="S24" i="29"/>
  <c r="S24" i="28"/>
  <c r="I7" i="27"/>
  <c r="S54" i="25"/>
  <c r="S56" i="25"/>
  <c r="I7" i="25"/>
  <c r="S54" i="24"/>
  <c r="S56" i="24"/>
  <c r="I7" i="21"/>
  <c r="S32" i="10"/>
  <c r="I7" i="16"/>
  <c r="S54" i="16"/>
  <c r="S57" i="15"/>
  <c r="I7" i="15"/>
  <c r="S54" i="15"/>
  <c r="S55" i="15"/>
  <c r="S55" i="14"/>
  <c r="S38" i="10"/>
  <c r="S16" i="10"/>
  <c r="S56" i="13"/>
  <c r="S54" i="13"/>
  <c r="S24" i="12"/>
  <c r="S24" i="10"/>
  <c r="S17" i="10"/>
  <c r="S56" i="11"/>
  <c r="S33" i="10"/>
  <c r="I7" i="33"/>
  <c r="S24" i="33"/>
  <c r="S55" i="26"/>
  <c r="S57" i="26"/>
  <c r="S55" i="20"/>
  <c r="S57" i="20"/>
  <c r="S54" i="34"/>
  <c r="S56" i="34"/>
  <c r="S24" i="41"/>
  <c r="S55" i="29"/>
  <c r="S57" i="29"/>
  <c r="S24" i="18"/>
  <c r="I7" i="18"/>
  <c r="S54" i="26"/>
  <c r="S56" i="26"/>
  <c r="S55" i="37"/>
  <c r="S57" i="37"/>
  <c r="S55" i="44"/>
  <c r="S57" i="44"/>
  <c r="S54" i="11"/>
  <c r="S54" i="41"/>
  <c r="S56" i="41"/>
  <c r="I7" i="38"/>
  <c r="S56" i="14"/>
  <c r="S55" i="27"/>
  <c r="S57" i="27"/>
  <c r="S55" i="22"/>
  <c r="S57" i="22"/>
  <c r="S25" i="44"/>
  <c r="S56" i="15"/>
  <c r="S55" i="19"/>
  <c r="S57" i="19"/>
  <c r="S55" i="12"/>
  <c r="S57" i="12"/>
  <c r="S55" i="41"/>
  <c r="S57" i="41"/>
  <c r="S54" i="19"/>
  <c r="S56" i="19"/>
  <c r="S57" i="17"/>
  <c r="S55" i="17"/>
  <c r="S55" i="18"/>
  <c r="S57" i="18"/>
  <c r="S25" i="27"/>
  <c r="S54" i="12"/>
  <c r="S56" i="12"/>
  <c r="I7" i="32"/>
  <c r="S54" i="30"/>
  <c r="S56" i="30"/>
  <c r="S54" i="35"/>
  <c r="S56" i="35"/>
  <c r="S24" i="43"/>
  <c r="I7" i="43"/>
  <c r="S57" i="11"/>
  <c r="S55" i="11"/>
  <c r="S54" i="28"/>
  <c r="S56" i="28"/>
  <c r="S24" i="35"/>
  <c r="S57" i="28"/>
  <c r="S55" i="38"/>
  <c r="S57" i="38"/>
  <c r="S24" i="42"/>
  <c r="I7" i="42"/>
  <c r="S57" i="24"/>
  <c r="S55" i="24"/>
  <c r="S54" i="29"/>
  <c r="S56" i="29"/>
  <c r="S57" i="35"/>
  <c r="S55" i="35"/>
  <c r="S25" i="38"/>
  <c r="S54" i="42"/>
  <c r="S56" i="42"/>
  <c r="I7" i="20"/>
  <c r="S54" i="20"/>
  <c r="S56" i="20"/>
  <c r="S57" i="31"/>
  <c r="S55" i="31"/>
  <c r="I7" i="41"/>
  <c r="I7" i="13"/>
  <c r="S55" i="16"/>
  <c r="S57" i="16"/>
  <c r="S55" i="21"/>
  <c r="I7" i="26"/>
  <c r="S55" i="30"/>
  <c r="S57" i="30"/>
  <c r="S54" i="38"/>
  <c r="S56" i="38"/>
  <c r="I7" i="12"/>
  <c r="S55" i="34"/>
  <c r="S57" i="34"/>
  <c r="S54" i="21"/>
  <c r="S56" i="21"/>
  <c r="S54" i="43"/>
  <c r="S56" i="43"/>
  <c r="S54" i="17"/>
  <c r="S56" i="17"/>
  <c r="S54" i="37"/>
  <c r="S56" i="37"/>
  <c r="I7" i="19"/>
  <c r="S54" i="27"/>
  <c r="S56" i="27"/>
  <c r="S57" i="21"/>
  <c r="S56" i="33"/>
  <c r="S57" i="25"/>
  <c r="I7" i="35"/>
  <c r="S55" i="13"/>
  <c r="S57" i="13"/>
  <c r="I7" i="39"/>
  <c r="S24" i="39"/>
  <c r="S54" i="36"/>
  <c r="S56" i="36"/>
  <c r="I7" i="11"/>
  <c r="S56" i="22"/>
  <c r="S54" i="22"/>
  <c r="S54" i="44"/>
  <c r="S56" i="44"/>
  <c r="S54" i="32"/>
  <c r="S54" i="18"/>
  <c r="S56" i="18"/>
  <c r="I7" i="30"/>
  <c r="S24" i="44"/>
  <c r="I7" i="44"/>
  <c r="I7" i="34"/>
  <c r="BE31" i="9"/>
  <c r="BE15" i="9"/>
  <c r="S56" i="10" l="1"/>
  <c r="S54" i="10"/>
  <c r="I7" i="10"/>
  <c r="S55" i="10"/>
  <c r="S57" i="10"/>
  <c r="S25" i="10"/>
  <c r="BE8" i="9"/>
  <c r="BE28" i="7" l="1"/>
  <c r="BE27" i="7"/>
  <c r="BE18" i="7" l="1"/>
  <c r="BE12" i="7"/>
  <c r="B4" i="2" l="1"/>
  <c r="C4" i="2"/>
  <c r="E4" i="2"/>
  <c r="F4" i="2"/>
  <c r="BE5" i="7" l="1"/>
  <c r="BE4" i="7"/>
  <c r="BE32" i="9" l="1"/>
  <c r="I34" i="9" l="1"/>
  <c r="I25" i="9"/>
  <c r="I17" i="9"/>
  <c r="BE16" i="7" l="1"/>
  <c r="BE40" i="9" l="1"/>
  <c r="BE38" i="9"/>
  <c r="BE36" i="9"/>
  <c r="BE35" i="9"/>
  <c r="BE16" i="9"/>
  <c r="BE11" i="9"/>
  <c r="B18" i="2" l="1"/>
  <c r="C16" i="2"/>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B16" i="2"/>
  <c r="B17" i="9"/>
  <c r="BD17" i="9"/>
  <c r="C17" i="9"/>
  <c r="D17" i="9"/>
  <c r="E17" i="9"/>
  <c r="F17" i="9"/>
  <c r="G17" i="9"/>
  <c r="H17" i="9"/>
  <c r="J17" i="9"/>
  <c r="K17" i="9"/>
  <c r="L17" i="9"/>
  <c r="M17" i="9"/>
  <c r="N17" i="9"/>
  <c r="O17" i="9"/>
  <c r="P17" i="9"/>
  <c r="Q17" i="9"/>
  <c r="R17" i="9"/>
  <c r="S17" i="9"/>
  <c r="T17" i="9"/>
  <c r="U17" i="9"/>
  <c r="V17" i="9"/>
  <c r="W17" i="9"/>
  <c r="X17" i="9"/>
  <c r="Y17" i="9"/>
  <c r="Z17" i="9"/>
  <c r="AA17" i="9"/>
  <c r="AB17" i="9"/>
  <c r="AC17" i="9"/>
  <c r="AD17" i="9"/>
  <c r="AE17" i="9"/>
  <c r="AF17" i="9"/>
  <c r="AG17" i="9"/>
  <c r="AH17" i="9"/>
  <c r="AI17" i="9"/>
  <c r="AJ17" i="9"/>
  <c r="AK17" i="9"/>
  <c r="AL17" i="9"/>
  <c r="AM17" i="9"/>
  <c r="AN17" i="9"/>
  <c r="AO17" i="9"/>
  <c r="AP17" i="9"/>
  <c r="AQ17" i="9"/>
  <c r="AR17" i="9"/>
  <c r="AS17" i="9"/>
  <c r="AT17" i="9"/>
  <c r="AU17" i="9"/>
  <c r="AV17" i="9"/>
  <c r="AW17" i="9"/>
  <c r="AX17" i="9"/>
  <c r="AY17" i="9"/>
  <c r="AZ17" i="9"/>
  <c r="BA17" i="9"/>
  <c r="BB17" i="9"/>
  <c r="BC17" i="9"/>
  <c r="B47" i="7"/>
  <c r="B41" i="7"/>
  <c r="B34" i="7"/>
  <c r="B25" i="7"/>
  <c r="B17" i="7"/>
  <c r="B42" i="7" s="1"/>
  <c r="BD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43" i="7" l="1"/>
  <c r="BE16" i="2"/>
  <c r="AK36" i="2" l="1"/>
  <c r="AL36" i="2" l="1"/>
  <c r="AR4" i="2" l="1"/>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D4" i="2"/>
  <c r="BE29" i="7" l="1"/>
  <c r="BE28" i="9" l="1"/>
  <c r="AF28" i="2"/>
  <c r="AE28" i="2"/>
  <c r="AD28" i="2"/>
  <c r="AC28" i="2"/>
  <c r="AF34" i="7"/>
  <c r="AE34" i="7"/>
  <c r="AD34" i="7"/>
  <c r="AC34" i="7"/>
  <c r="AX34" i="7"/>
  <c r="AW34" i="7"/>
  <c r="BE21" i="7" l="1"/>
  <c r="BE39" i="7"/>
  <c r="BE31" i="7"/>
  <c r="BE13" i="7"/>
  <c r="BE24" i="7" l="1"/>
  <c r="BA47" i="9"/>
  <c r="BE46" i="9"/>
  <c r="BE39" i="9"/>
  <c r="BE37" i="9"/>
  <c r="BD34" i="9"/>
  <c r="BC34" i="9"/>
  <c r="BB34" i="9"/>
  <c r="BA34" i="9"/>
  <c r="BE33" i="9"/>
  <c r="BE30" i="9"/>
  <c r="BE29" i="9"/>
  <c r="BE27" i="9"/>
  <c r="BE26" i="9"/>
  <c r="BD25" i="9"/>
  <c r="BC25" i="9"/>
  <c r="BB25" i="9"/>
  <c r="BA25" i="9"/>
  <c r="BE24" i="9"/>
  <c r="BE23" i="9"/>
  <c r="BE22" i="9"/>
  <c r="BE21" i="9"/>
  <c r="BE20" i="9"/>
  <c r="BE19" i="9"/>
  <c r="BE18" i="9"/>
  <c r="BD42" i="9"/>
  <c r="BC42" i="9"/>
  <c r="BB42" i="9"/>
  <c r="BA42" i="9"/>
  <c r="BE14" i="9"/>
  <c r="BE13" i="9"/>
  <c r="BE12" i="9"/>
  <c r="BE10" i="9"/>
  <c r="BE9" i="9"/>
  <c r="BE7" i="9"/>
  <c r="BE6" i="9"/>
  <c r="BE5" i="9"/>
  <c r="BE4" i="9"/>
  <c r="BE46" i="7"/>
  <c r="BE36" i="7"/>
  <c r="BE37" i="7"/>
  <c r="BE38" i="7"/>
  <c r="BE40" i="7"/>
  <c r="BE35" i="7"/>
  <c r="BE30" i="7"/>
  <c r="BE32" i="7"/>
  <c r="BE33" i="7"/>
  <c r="BE26" i="7"/>
  <c r="BE19" i="7"/>
  <c r="BE20" i="7"/>
  <c r="BE22" i="7"/>
  <c r="BE23" i="7"/>
  <c r="BA47" i="7"/>
  <c r="BD41" i="7"/>
  <c r="BC41" i="7"/>
  <c r="BB41" i="7"/>
  <c r="BA41" i="7"/>
  <c r="BD34" i="7"/>
  <c r="BC34" i="7"/>
  <c r="BB34" i="7"/>
  <c r="BA34" i="7"/>
  <c r="BD25" i="7"/>
  <c r="BC25" i="7"/>
  <c r="BB25" i="7"/>
  <c r="BA25" i="7"/>
  <c r="BD42" i="7"/>
  <c r="BC42" i="7"/>
  <c r="BB42" i="7"/>
  <c r="BA42" i="7"/>
  <c r="BE15" i="7"/>
  <c r="BE14" i="7"/>
  <c r="BE11" i="7"/>
  <c r="BE10" i="7"/>
  <c r="BE9" i="7"/>
  <c r="BE8" i="7"/>
  <c r="BE7" i="7"/>
  <c r="BE6" i="7"/>
  <c r="BD40" i="2"/>
  <c r="BC40" i="2"/>
  <c r="BB40" i="2"/>
  <c r="BA40" i="2"/>
  <c r="BD39" i="2"/>
  <c r="BC39" i="2"/>
  <c r="BB39" i="2"/>
  <c r="BA39" i="2"/>
  <c r="BD38" i="2"/>
  <c r="BC38" i="2"/>
  <c r="BB38" i="2"/>
  <c r="BA38" i="2"/>
  <c r="BD37" i="2"/>
  <c r="BC37" i="2"/>
  <c r="BB37" i="2"/>
  <c r="BA37" i="2"/>
  <c r="BD36" i="2"/>
  <c r="BC36" i="2"/>
  <c r="BB36" i="2"/>
  <c r="BA36" i="2"/>
  <c r="BD35" i="2"/>
  <c r="BC35" i="2"/>
  <c r="BB35" i="2"/>
  <c r="BA35" i="2"/>
  <c r="BD33" i="2"/>
  <c r="BC33" i="2"/>
  <c r="BB33" i="2"/>
  <c r="BA33" i="2"/>
  <c r="BD32" i="2"/>
  <c r="BC32" i="2"/>
  <c r="BB32" i="2"/>
  <c r="BA32" i="2"/>
  <c r="BD31" i="2"/>
  <c r="BC31" i="2"/>
  <c r="BB31" i="2"/>
  <c r="BA31" i="2"/>
  <c r="BD30" i="2"/>
  <c r="BC30" i="2"/>
  <c r="BB30" i="2"/>
  <c r="BA30" i="2"/>
  <c r="BD29" i="2"/>
  <c r="BC29" i="2"/>
  <c r="BB29" i="2"/>
  <c r="BA29" i="2"/>
  <c r="BD28" i="2"/>
  <c r="BC28" i="2"/>
  <c r="BB28" i="2"/>
  <c r="BA28" i="2"/>
  <c r="BD27" i="2"/>
  <c r="BC27" i="2"/>
  <c r="BB27" i="2"/>
  <c r="BA27" i="2"/>
  <c r="BD26" i="2"/>
  <c r="BC26" i="2"/>
  <c r="BB26" i="2"/>
  <c r="BA26" i="2"/>
  <c r="BD24" i="2"/>
  <c r="BC24" i="2"/>
  <c r="BB24" i="2"/>
  <c r="BA24" i="2"/>
  <c r="BD23" i="2"/>
  <c r="BC23" i="2"/>
  <c r="BB23" i="2"/>
  <c r="BA23" i="2"/>
  <c r="BD22" i="2"/>
  <c r="BC22" i="2"/>
  <c r="BB22" i="2"/>
  <c r="BA22" i="2"/>
  <c r="BD21" i="2"/>
  <c r="BC21" i="2"/>
  <c r="BB21" i="2"/>
  <c r="BA21" i="2"/>
  <c r="BD20" i="2"/>
  <c r="BC20" i="2"/>
  <c r="BB20" i="2"/>
  <c r="BA20" i="2"/>
  <c r="BD19" i="2"/>
  <c r="BC19" i="2"/>
  <c r="BB19" i="2"/>
  <c r="BA19" i="2"/>
  <c r="BD18" i="2"/>
  <c r="BC18" i="2"/>
  <c r="BB18" i="2"/>
  <c r="BA18" i="2"/>
  <c r="BD15" i="2"/>
  <c r="BC15" i="2"/>
  <c r="BB15" i="2"/>
  <c r="BA15" i="2"/>
  <c r="BD14" i="2"/>
  <c r="BC14" i="2"/>
  <c r="BB14" i="2"/>
  <c r="BA14" i="2"/>
  <c r="BD13" i="2"/>
  <c r="BC13" i="2"/>
  <c r="BB13" i="2"/>
  <c r="BA13" i="2"/>
  <c r="BD12" i="2"/>
  <c r="BC12" i="2"/>
  <c r="BB12" i="2"/>
  <c r="BA12" i="2"/>
  <c r="BD11" i="2"/>
  <c r="BC11" i="2"/>
  <c r="BB11" i="2"/>
  <c r="BA11" i="2"/>
  <c r="BD10" i="2"/>
  <c r="BC10" i="2"/>
  <c r="BB10" i="2"/>
  <c r="BA10" i="2"/>
  <c r="BD9" i="2"/>
  <c r="BC9" i="2"/>
  <c r="BB9" i="2"/>
  <c r="BA9" i="2"/>
  <c r="BD8" i="2"/>
  <c r="BC8" i="2"/>
  <c r="BB8" i="2"/>
  <c r="BA8" i="2"/>
  <c r="BD7" i="2"/>
  <c r="BC7" i="2"/>
  <c r="BB7" i="2"/>
  <c r="BA7" i="2"/>
  <c r="BD6" i="2"/>
  <c r="BC6" i="2"/>
  <c r="BB6" i="2"/>
  <c r="BA6" i="2"/>
  <c r="BD5" i="2"/>
  <c r="BC5" i="2"/>
  <c r="BB5" i="2"/>
  <c r="BA5" i="2"/>
  <c r="BD4" i="2"/>
  <c r="BC4" i="2"/>
  <c r="BB4" i="2"/>
  <c r="BA4" i="2"/>
  <c r="AW47" i="9"/>
  <c r="AW47" i="7"/>
  <c r="AS47" i="9"/>
  <c r="AS47" i="7"/>
  <c r="AO47" i="9"/>
  <c r="AO47" i="7"/>
  <c r="AK47" i="9"/>
  <c r="AK47" i="7"/>
  <c r="AG47" i="9"/>
  <c r="AG47" i="7"/>
  <c r="AC47" i="9"/>
  <c r="AC47" i="7"/>
  <c r="W47" i="9"/>
  <c r="S47" i="9"/>
  <c r="S47" i="7"/>
  <c r="N47" i="9"/>
  <c r="N47" i="7"/>
  <c r="H47" i="9"/>
  <c r="H47" i="7"/>
  <c r="B47" i="9"/>
  <c r="AZ20" i="2"/>
  <c r="AY20" i="2"/>
  <c r="AX20" i="2"/>
  <c r="AW20" i="2"/>
  <c r="AV20" i="2"/>
  <c r="AU20" i="2"/>
  <c r="AT20" i="2"/>
  <c r="AS20" i="2"/>
  <c r="AR20" i="2"/>
  <c r="AQ20" i="2"/>
  <c r="AP20" i="2"/>
  <c r="AO20" i="2"/>
  <c r="AN20" i="2"/>
  <c r="AM20" i="2"/>
  <c r="AL20"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B20" i="2"/>
  <c r="Q19" i="2"/>
  <c r="B28" i="2"/>
  <c r="C28" i="2"/>
  <c r="D28" i="2"/>
  <c r="E28" i="2"/>
  <c r="F28" i="2"/>
  <c r="G28" i="2"/>
  <c r="H28" i="2"/>
  <c r="I28" i="2"/>
  <c r="J28" i="2"/>
  <c r="K28" i="2"/>
  <c r="L28" i="2"/>
  <c r="M28" i="2"/>
  <c r="N28" i="2"/>
  <c r="O28" i="2"/>
  <c r="P28" i="2"/>
  <c r="Q28" i="2"/>
  <c r="R28" i="2"/>
  <c r="S28" i="2"/>
  <c r="T28" i="2"/>
  <c r="U28" i="2"/>
  <c r="V28" i="2"/>
  <c r="W28" i="2"/>
  <c r="X28" i="2"/>
  <c r="Y28" i="2"/>
  <c r="Z28" i="2"/>
  <c r="AA28" i="2"/>
  <c r="AB28" i="2"/>
  <c r="AG28" i="2"/>
  <c r="AH28" i="2"/>
  <c r="AI28" i="2"/>
  <c r="AJ28" i="2"/>
  <c r="AK28" i="2"/>
  <c r="AL28" i="2"/>
  <c r="AM28" i="2"/>
  <c r="AN28" i="2"/>
  <c r="AO28" i="2"/>
  <c r="AP28" i="2"/>
  <c r="AQ28" i="2"/>
  <c r="AR28" i="2"/>
  <c r="AS28" i="2"/>
  <c r="AT28" i="2"/>
  <c r="AU28" i="2"/>
  <c r="AV28" i="2"/>
  <c r="AW28" i="2"/>
  <c r="AX28" i="2"/>
  <c r="AY28" i="2"/>
  <c r="AZ28" i="2"/>
  <c r="B8" i="2"/>
  <c r="B38" i="2"/>
  <c r="C38" i="2"/>
  <c r="D38" i="2"/>
  <c r="E38" i="2"/>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AZ38" i="2"/>
  <c r="U15" i="2"/>
  <c r="AX4" i="2"/>
  <c r="AX5" i="2"/>
  <c r="AX6" i="2"/>
  <c r="AX7" i="2"/>
  <c r="AX8" i="2"/>
  <c r="AX9" i="2"/>
  <c r="AX10" i="2"/>
  <c r="AX11" i="2"/>
  <c r="AX12" i="2"/>
  <c r="AX13" i="2"/>
  <c r="AX14" i="2"/>
  <c r="AX15" i="2"/>
  <c r="AY4" i="2"/>
  <c r="AY5" i="2"/>
  <c r="AY6" i="2"/>
  <c r="AY7" i="2"/>
  <c r="AY8" i="2"/>
  <c r="AY9" i="2"/>
  <c r="AY10" i="2"/>
  <c r="AY11" i="2"/>
  <c r="AY12" i="2"/>
  <c r="AY13" i="2"/>
  <c r="AY14" i="2"/>
  <c r="AY15" i="2"/>
  <c r="AZ4" i="2"/>
  <c r="AZ5" i="2"/>
  <c r="AZ6" i="2"/>
  <c r="AZ7" i="2"/>
  <c r="AZ8" i="2"/>
  <c r="AZ9" i="2"/>
  <c r="AZ10" i="2"/>
  <c r="AZ11" i="2"/>
  <c r="AZ12" i="2"/>
  <c r="AZ13" i="2"/>
  <c r="AZ14" i="2"/>
  <c r="AZ15" i="2"/>
  <c r="AW35" i="2"/>
  <c r="AW36" i="2"/>
  <c r="AW37" i="2"/>
  <c r="AW39" i="2"/>
  <c r="AW40" i="2"/>
  <c r="AX35" i="2"/>
  <c r="AX36" i="2"/>
  <c r="AX37" i="2"/>
  <c r="AX39" i="2"/>
  <c r="AX40" i="2"/>
  <c r="AY35" i="2"/>
  <c r="AY36" i="2"/>
  <c r="AY37" i="2"/>
  <c r="AY39" i="2"/>
  <c r="AY40" i="2"/>
  <c r="AZ35" i="2"/>
  <c r="AZ36" i="2"/>
  <c r="AZ37" i="2"/>
  <c r="AZ39" i="2"/>
  <c r="AZ40" i="2"/>
  <c r="AW4" i="2"/>
  <c r="AW12" i="2"/>
  <c r="AW15" i="2"/>
  <c r="AW7" i="2"/>
  <c r="AW9" i="2"/>
  <c r="AW5" i="2"/>
  <c r="AW8" i="2"/>
  <c r="AW10" i="2"/>
  <c r="AW11" i="2"/>
  <c r="AW6" i="2"/>
  <c r="AW14" i="2"/>
  <c r="AW13" i="2"/>
  <c r="AW24" i="2"/>
  <c r="AW23" i="2"/>
  <c r="AW22" i="2"/>
  <c r="AW21" i="2"/>
  <c r="AW19" i="2"/>
  <c r="AW18" i="2"/>
  <c r="AW26" i="2"/>
  <c r="AW27" i="2"/>
  <c r="AW29" i="2"/>
  <c r="AW30" i="2"/>
  <c r="AW31" i="2"/>
  <c r="AW32" i="2"/>
  <c r="AW33" i="2"/>
  <c r="AX24" i="2"/>
  <c r="AX23" i="2"/>
  <c r="AX22" i="2"/>
  <c r="AX21" i="2"/>
  <c r="AX19" i="2"/>
  <c r="AX18" i="2"/>
  <c r="AX26" i="2"/>
  <c r="AX27" i="2"/>
  <c r="AX29" i="2"/>
  <c r="AX30" i="2"/>
  <c r="AX31" i="2"/>
  <c r="AX32" i="2"/>
  <c r="AX33" i="2"/>
  <c r="AY24" i="2"/>
  <c r="AY23" i="2"/>
  <c r="AY22" i="2"/>
  <c r="AY21" i="2"/>
  <c r="AY19" i="2"/>
  <c r="AY18" i="2"/>
  <c r="AY26" i="2"/>
  <c r="AY27" i="2"/>
  <c r="AY29" i="2"/>
  <c r="AY30" i="2"/>
  <c r="AY31" i="2"/>
  <c r="AY32" i="2"/>
  <c r="AY33" i="2"/>
  <c r="AZ24" i="2"/>
  <c r="AZ23" i="2"/>
  <c r="AZ22" i="2"/>
  <c r="AZ21" i="2"/>
  <c r="AZ19" i="2"/>
  <c r="AZ18" i="2"/>
  <c r="AZ26" i="2"/>
  <c r="AZ27" i="2"/>
  <c r="AZ29" i="2"/>
  <c r="AZ30" i="2"/>
  <c r="AZ31" i="2"/>
  <c r="AZ32" i="2"/>
  <c r="AZ33" i="2"/>
  <c r="AS4" i="2"/>
  <c r="AT4" i="2"/>
  <c r="AU4" i="2"/>
  <c r="AV4" i="2"/>
  <c r="B12" i="2"/>
  <c r="C12" i="2"/>
  <c r="D12" i="2"/>
  <c r="E12" i="2"/>
  <c r="F12" i="2"/>
  <c r="G12" i="2"/>
  <c r="H12" i="2"/>
  <c r="I12" i="2"/>
  <c r="J12" i="2"/>
  <c r="K12" i="2"/>
  <c r="L12" i="2"/>
  <c r="M12" i="2"/>
  <c r="N12" i="2"/>
  <c r="O12" i="2"/>
  <c r="P12" i="2"/>
  <c r="Q12" i="2"/>
  <c r="R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S12" i="2"/>
  <c r="T12" i="2"/>
  <c r="U12" i="2"/>
  <c r="V12" i="2"/>
  <c r="C6" i="2"/>
  <c r="B6" i="2"/>
  <c r="D6" i="2"/>
  <c r="E6" i="2"/>
  <c r="F6" i="2"/>
  <c r="G6" i="2"/>
  <c r="H6" i="2"/>
  <c r="I6" i="2"/>
  <c r="J6" i="2"/>
  <c r="K6" i="2"/>
  <c r="L6" i="2"/>
  <c r="M6" i="2"/>
  <c r="N6" i="2"/>
  <c r="O6" i="2"/>
  <c r="P6" i="2"/>
  <c r="Q6" i="2"/>
  <c r="R6" i="2"/>
  <c r="W6" i="2"/>
  <c r="X6" i="2"/>
  <c r="Y6" i="2"/>
  <c r="Z6" i="2"/>
  <c r="AA6" i="2"/>
  <c r="AB6" i="2"/>
  <c r="AC6" i="2"/>
  <c r="AD6" i="2"/>
  <c r="AE6" i="2"/>
  <c r="AF6" i="2"/>
  <c r="AG6" i="2"/>
  <c r="AH6" i="2"/>
  <c r="AI6" i="2"/>
  <c r="AJ6" i="2"/>
  <c r="AK6" i="2"/>
  <c r="AL6" i="2"/>
  <c r="AM6" i="2"/>
  <c r="AN6" i="2"/>
  <c r="AO6" i="2"/>
  <c r="AP6" i="2"/>
  <c r="AQ6" i="2"/>
  <c r="AR6" i="2"/>
  <c r="AS6" i="2"/>
  <c r="AT6" i="2"/>
  <c r="AU6" i="2"/>
  <c r="AV6" i="2"/>
  <c r="S6" i="2"/>
  <c r="T6" i="2"/>
  <c r="U6" i="2"/>
  <c r="V6" i="2"/>
  <c r="I5" i="2"/>
  <c r="B5" i="2"/>
  <c r="C5" i="2"/>
  <c r="D5" i="2"/>
  <c r="E5" i="2"/>
  <c r="F5" i="2"/>
  <c r="G5" i="2"/>
  <c r="H5" i="2"/>
  <c r="J5" i="2"/>
  <c r="K5" i="2"/>
  <c r="L5" i="2"/>
  <c r="M5" i="2"/>
  <c r="N5" i="2"/>
  <c r="O5" i="2"/>
  <c r="P5" i="2"/>
  <c r="Q5" i="2"/>
  <c r="R5" i="2"/>
  <c r="W5" i="2"/>
  <c r="X5" i="2"/>
  <c r="Y5" i="2"/>
  <c r="Z5" i="2"/>
  <c r="AA5" i="2"/>
  <c r="AB5" i="2"/>
  <c r="AC5" i="2"/>
  <c r="AD5" i="2"/>
  <c r="AE5" i="2"/>
  <c r="AF5" i="2"/>
  <c r="AG5" i="2"/>
  <c r="AH5" i="2"/>
  <c r="AI5" i="2"/>
  <c r="AJ5" i="2"/>
  <c r="AK5" i="2"/>
  <c r="AL5" i="2"/>
  <c r="AM5" i="2"/>
  <c r="AN5" i="2"/>
  <c r="AO5" i="2"/>
  <c r="AP5" i="2"/>
  <c r="AQ5" i="2"/>
  <c r="AR5" i="2"/>
  <c r="AS5" i="2"/>
  <c r="AT5" i="2"/>
  <c r="AU5" i="2"/>
  <c r="AV5" i="2"/>
  <c r="S5" i="2"/>
  <c r="T5" i="2"/>
  <c r="U5" i="2"/>
  <c r="V5" i="2"/>
  <c r="B15" i="2"/>
  <c r="C15" i="2"/>
  <c r="D15" i="2"/>
  <c r="E15" i="2"/>
  <c r="F15" i="2"/>
  <c r="G15" i="2"/>
  <c r="H15" i="2"/>
  <c r="I15" i="2"/>
  <c r="J15" i="2"/>
  <c r="K15" i="2"/>
  <c r="L15" i="2"/>
  <c r="M15" i="2"/>
  <c r="N15" i="2"/>
  <c r="O15" i="2"/>
  <c r="P15" i="2"/>
  <c r="Q15" i="2"/>
  <c r="R15" i="2"/>
  <c r="W15" i="2"/>
  <c r="X15" i="2"/>
  <c r="Y15" i="2"/>
  <c r="Z15" i="2"/>
  <c r="AA15" i="2"/>
  <c r="AB15" i="2"/>
  <c r="AD15" i="2"/>
  <c r="AC15" i="2"/>
  <c r="AE15" i="2"/>
  <c r="AF15" i="2"/>
  <c r="AG15" i="2"/>
  <c r="AH15" i="2"/>
  <c r="AI15" i="2"/>
  <c r="AJ15" i="2"/>
  <c r="AK15" i="2"/>
  <c r="AL15" i="2"/>
  <c r="AM15" i="2"/>
  <c r="AN15" i="2"/>
  <c r="AO15" i="2"/>
  <c r="AP15" i="2"/>
  <c r="AQ15" i="2"/>
  <c r="AR15" i="2"/>
  <c r="AS15" i="2"/>
  <c r="AT15" i="2"/>
  <c r="AU15" i="2"/>
  <c r="AV15" i="2"/>
  <c r="S15" i="2"/>
  <c r="T15" i="2"/>
  <c r="V15" i="2"/>
  <c r="B7" i="2"/>
  <c r="C7" i="2"/>
  <c r="D7" i="2"/>
  <c r="E7" i="2"/>
  <c r="F7" i="2"/>
  <c r="G7" i="2"/>
  <c r="H7" i="2"/>
  <c r="I7" i="2"/>
  <c r="J7" i="2"/>
  <c r="K7" i="2"/>
  <c r="L7" i="2"/>
  <c r="M7" i="2"/>
  <c r="N7" i="2"/>
  <c r="O7" i="2"/>
  <c r="P7" i="2"/>
  <c r="Q7" i="2"/>
  <c r="R7" i="2"/>
  <c r="W7" i="2"/>
  <c r="X7" i="2"/>
  <c r="Y7" i="2"/>
  <c r="Z7" i="2"/>
  <c r="AA7" i="2"/>
  <c r="AB7" i="2"/>
  <c r="AC7" i="2"/>
  <c r="AD7" i="2"/>
  <c r="AE7" i="2"/>
  <c r="AF7" i="2"/>
  <c r="AG7" i="2"/>
  <c r="AH7" i="2"/>
  <c r="AI7" i="2"/>
  <c r="AJ7" i="2"/>
  <c r="AK7" i="2"/>
  <c r="AL7" i="2"/>
  <c r="AM7" i="2"/>
  <c r="AN7" i="2"/>
  <c r="AO7" i="2"/>
  <c r="AP7" i="2"/>
  <c r="AQ7" i="2"/>
  <c r="AR7" i="2"/>
  <c r="AS7" i="2"/>
  <c r="AT7" i="2"/>
  <c r="AU7" i="2"/>
  <c r="AV7" i="2"/>
  <c r="S7" i="2"/>
  <c r="T7" i="2"/>
  <c r="U7" i="2"/>
  <c r="V7" i="2"/>
  <c r="B9" i="2"/>
  <c r="C9" i="2"/>
  <c r="D9" i="2"/>
  <c r="E9" i="2"/>
  <c r="F9" i="2"/>
  <c r="G9" i="2"/>
  <c r="H9" i="2"/>
  <c r="I9" i="2"/>
  <c r="J9" i="2"/>
  <c r="K9" i="2"/>
  <c r="L9" i="2"/>
  <c r="M9" i="2"/>
  <c r="N9" i="2"/>
  <c r="O9" i="2"/>
  <c r="P9" i="2"/>
  <c r="Q9" i="2"/>
  <c r="R9" i="2"/>
  <c r="W9" i="2"/>
  <c r="X9" i="2"/>
  <c r="Y9" i="2"/>
  <c r="Z9" i="2"/>
  <c r="AA9" i="2"/>
  <c r="AB9" i="2"/>
  <c r="AC9" i="2"/>
  <c r="AD9" i="2"/>
  <c r="AE9" i="2"/>
  <c r="AF9" i="2"/>
  <c r="AG9" i="2"/>
  <c r="AH9" i="2"/>
  <c r="AI9" i="2"/>
  <c r="AJ9" i="2"/>
  <c r="AK9" i="2"/>
  <c r="AL9" i="2"/>
  <c r="AM9" i="2"/>
  <c r="AN9" i="2"/>
  <c r="AO9" i="2"/>
  <c r="AP9" i="2"/>
  <c r="AQ9" i="2"/>
  <c r="AR9" i="2"/>
  <c r="AS9" i="2"/>
  <c r="AT9" i="2"/>
  <c r="AU9" i="2"/>
  <c r="AV9" i="2"/>
  <c r="S9" i="2"/>
  <c r="T9" i="2"/>
  <c r="U9" i="2"/>
  <c r="V9" i="2"/>
  <c r="C8" i="2"/>
  <c r="D8" i="2"/>
  <c r="E8" i="2"/>
  <c r="F8" i="2"/>
  <c r="G8" i="2"/>
  <c r="H8" i="2"/>
  <c r="I8" i="2"/>
  <c r="J8" i="2"/>
  <c r="K8" i="2"/>
  <c r="L8" i="2"/>
  <c r="M8" i="2"/>
  <c r="N8" i="2"/>
  <c r="O8" i="2"/>
  <c r="P8" i="2"/>
  <c r="Q8" i="2"/>
  <c r="R8" i="2"/>
  <c r="S8" i="2"/>
  <c r="W8" i="2"/>
  <c r="X8" i="2"/>
  <c r="Y8" i="2"/>
  <c r="Z8" i="2"/>
  <c r="AA8" i="2"/>
  <c r="AB8" i="2"/>
  <c r="AC8" i="2"/>
  <c r="AD8" i="2"/>
  <c r="AE8" i="2"/>
  <c r="AF8" i="2"/>
  <c r="AG8" i="2"/>
  <c r="AH8" i="2"/>
  <c r="AI8" i="2"/>
  <c r="AJ8" i="2"/>
  <c r="AK8" i="2"/>
  <c r="AL8" i="2"/>
  <c r="AM8" i="2"/>
  <c r="AN8" i="2"/>
  <c r="AO8" i="2"/>
  <c r="AP8" i="2"/>
  <c r="AQ8" i="2"/>
  <c r="AR8" i="2"/>
  <c r="AS8" i="2"/>
  <c r="AT8" i="2"/>
  <c r="AU8" i="2"/>
  <c r="AV8" i="2"/>
  <c r="T8" i="2"/>
  <c r="U8" i="2"/>
  <c r="V8" i="2"/>
  <c r="B10" i="2"/>
  <c r="C10" i="2"/>
  <c r="D10" i="2"/>
  <c r="E10" i="2"/>
  <c r="F10" i="2"/>
  <c r="G10" i="2"/>
  <c r="H10" i="2"/>
  <c r="I10" i="2"/>
  <c r="J10" i="2"/>
  <c r="K10" i="2"/>
  <c r="L10" i="2"/>
  <c r="M10" i="2"/>
  <c r="N10" i="2"/>
  <c r="O10" i="2"/>
  <c r="P10" i="2"/>
  <c r="Q10" i="2"/>
  <c r="R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S10" i="2"/>
  <c r="T10" i="2"/>
  <c r="U10" i="2"/>
  <c r="V10" i="2"/>
  <c r="B11" i="2"/>
  <c r="C11" i="2"/>
  <c r="D11" i="2"/>
  <c r="E11" i="2"/>
  <c r="F11" i="2"/>
  <c r="G11" i="2"/>
  <c r="H11" i="2"/>
  <c r="I11" i="2"/>
  <c r="J11" i="2"/>
  <c r="K11" i="2"/>
  <c r="L11" i="2"/>
  <c r="M11" i="2"/>
  <c r="N11" i="2"/>
  <c r="O11" i="2"/>
  <c r="P11" i="2"/>
  <c r="Q11" i="2"/>
  <c r="R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S11" i="2"/>
  <c r="T11" i="2"/>
  <c r="U11" i="2"/>
  <c r="V11" i="2"/>
  <c r="B14" i="2"/>
  <c r="C14" i="2"/>
  <c r="D14" i="2"/>
  <c r="E14" i="2"/>
  <c r="F14" i="2"/>
  <c r="G14" i="2"/>
  <c r="H14" i="2"/>
  <c r="I14" i="2"/>
  <c r="J14" i="2"/>
  <c r="K14" i="2"/>
  <c r="L14" i="2"/>
  <c r="M14" i="2"/>
  <c r="N14" i="2"/>
  <c r="O14" i="2"/>
  <c r="P14" i="2"/>
  <c r="Q14" i="2"/>
  <c r="R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S14" i="2"/>
  <c r="T14" i="2"/>
  <c r="U14" i="2"/>
  <c r="V14" i="2"/>
  <c r="S13" i="2"/>
  <c r="T13" i="2"/>
  <c r="U13" i="2"/>
  <c r="V13" i="2"/>
  <c r="B13" i="2"/>
  <c r="C13" i="2"/>
  <c r="D13" i="2"/>
  <c r="E13" i="2"/>
  <c r="F13" i="2"/>
  <c r="G13" i="2"/>
  <c r="H13" i="2"/>
  <c r="I13" i="2"/>
  <c r="J13" i="2"/>
  <c r="K13" i="2"/>
  <c r="L13" i="2"/>
  <c r="M13" i="2"/>
  <c r="N13" i="2"/>
  <c r="O13" i="2"/>
  <c r="P13" i="2"/>
  <c r="Q13" i="2"/>
  <c r="R13" i="2"/>
  <c r="W13" i="2"/>
  <c r="X13" i="2"/>
  <c r="Y13" i="2"/>
  <c r="Z13" i="2"/>
  <c r="AA13" i="2"/>
  <c r="AB13" i="2"/>
  <c r="AC13" i="2"/>
  <c r="AD13" i="2"/>
  <c r="AE13" i="2"/>
  <c r="AF13" i="2"/>
  <c r="AG13" i="2"/>
  <c r="AH13" i="2"/>
  <c r="AI13" i="2"/>
  <c r="AJ13" i="2"/>
  <c r="AK13" i="2"/>
  <c r="AL13" i="2"/>
  <c r="AM13" i="2"/>
  <c r="AN13" i="2"/>
  <c r="AO13" i="2"/>
  <c r="AP13" i="2"/>
  <c r="AQ13" i="2"/>
  <c r="AR13" i="2"/>
  <c r="AS13" i="2"/>
  <c r="AT13" i="2"/>
  <c r="AU13" i="2"/>
  <c r="AV13" i="2"/>
  <c r="B35" i="2"/>
  <c r="C35" i="2"/>
  <c r="D35" i="2"/>
  <c r="E35" i="2"/>
  <c r="F35" i="2"/>
  <c r="G35" i="2"/>
  <c r="H35" i="2"/>
  <c r="I35" i="2"/>
  <c r="J35" i="2"/>
  <c r="K35" i="2"/>
  <c r="L35" i="2"/>
  <c r="M35" i="2"/>
  <c r="N35" i="2"/>
  <c r="O35" i="2"/>
  <c r="P35" i="2"/>
  <c r="Q35" i="2"/>
  <c r="R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S35" i="2"/>
  <c r="T35" i="2"/>
  <c r="U35" i="2"/>
  <c r="V35" i="2"/>
  <c r="B36" i="2"/>
  <c r="C36" i="2"/>
  <c r="D36" i="2"/>
  <c r="E36" i="2"/>
  <c r="F36" i="2"/>
  <c r="G36" i="2"/>
  <c r="H36" i="2"/>
  <c r="I36" i="2"/>
  <c r="J36" i="2"/>
  <c r="K36" i="2"/>
  <c r="L36" i="2"/>
  <c r="M36" i="2"/>
  <c r="N36" i="2"/>
  <c r="O36" i="2"/>
  <c r="P36" i="2"/>
  <c r="Q36" i="2"/>
  <c r="R36" i="2"/>
  <c r="W36" i="2"/>
  <c r="X36" i="2"/>
  <c r="Y36" i="2"/>
  <c r="Z36" i="2"/>
  <c r="AA36" i="2"/>
  <c r="AB36" i="2"/>
  <c r="AC36" i="2"/>
  <c r="AD36" i="2"/>
  <c r="AE36" i="2"/>
  <c r="AF36" i="2"/>
  <c r="AG36" i="2"/>
  <c r="AH36" i="2"/>
  <c r="AI36" i="2"/>
  <c r="AJ36" i="2"/>
  <c r="AM36" i="2"/>
  <c r="AN36" i="2"/>
  <c r="AO36" i="2"/>
  <c r="AP36" i="2"/>
  <c r="AQ36" i="2"/>
  <c r="AR36" i="2"/>
  <c r="AS36" i="2"/>
  <c r="AT36" i="2"/>
  <c r="AU36" i="2"/>
  <c r="AV36" i="2"/>
  <c r="S36" i="2"/>
  <c r="T36" i="2"/>
  <c r="U36" i="2"/>
  <c r="V36" i="2"/>
  <c r="B37" i="2"/>
  <c r="C37" i="2"/>
  <c r="D37" i="2"/>
  <c r="E37" i="2"/>
  <c r="F37" i="2"/>
  <c r="G37" i="2"/>
  <c r="H37" i="2"/>
  <c r="I37" i="2"/>
  <c r="J37" i="2"/>
  <c r="K37" i="2"/>
  <c r="L37" i="2"/>
  <c r="M37" i="2"/>
  <c r="N37" i="2"/>
  <c r="O37" i="2"/>
  <c r="P37" i="2"/>
  <c r="Q37" i="2"/>
  <c r="R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S37" i="2"/>
  <c r="T37" i="2"/>
  <c r="U37" i="2"/>
  <c r="V37" i="2"/>
  <c r="B39" i="2"/>
  <c r="C39" i="2"/>
  <c r="D39" i="2"/>
  <c r="E39" i="2"/>
  <c r="F39" i="2"/>
  <c r="G39" i="2"/>
  <c r="H39" i="2"/>
  <c r="I39" i="2"/>
  <c r="J39" i="2"/>
  <c r="K39" i="2"/>
  <c r="L39" i="2"/>
  <c r="M39" i="2"/>
  <c r="N39" i="2"/>
  <c r="O39" i="2"/>
  <c r="P39" i="2"/>
  <c r="Q39" i="2"/>
  <c r="R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S39" i="2"/>
  <c r="T39" i="2"/>
  <c r="U39" i="2"/>
  <c r="V39" i="2"/>
  <c r="AG40" i="2"/>
  <c r="B40" i="2"/>
  <c r="C40" i="2"/>
  <c r="D40" i="2"/>
  <c r="E40" i="2"/>
  <c r="F40" i="2"/>
  <c r="G40" i="2"/>
  <c r="H40" i="2"/>
  <c r="I40" i="2"/>
  <c r="J40" i="2"/>
  <c r="K40" i="2"/>
  <c r="L40" i="2"/>
  <c r="M40" i="2"/>
  <c r="N40" i="2"/>
  <c r="O40" i="2"/>
  <c r="P40" i="2"/>
  <c r="Q40" i="2"/>
  <c r="R40" i="2"/>
  <c r="W40" i="2"/>
  <c r="X40" i="2"/>
  <c r="Y40" i="2"/>
  <c r="Z40" i="2"/>
  <c r="AA40" i="2"/>
  <c r="AB40" i="2"/>
  <c r="AC40" i="2"/>
  <c r="AD40" i="2"/>
  <c r="AE40" i="2"/>
  <c r="AF40" i="2"/>
  <c r="AH40" i="2"/>
  <c r="AI40" i="2"/>
  <c r="AJ40" i="2"/>
  <c r="AK40" i="2"/>
  <c r="AL40" i="2"/>
  <c r="AM40" i="2"/>
  <c r="AN40" i="2"/>
  <c r="AO40" i="2"/>
  <c r="AP40" i="2"/>
  <c r="AQ40" i="2"/>
  <c r="AR40" i="2"/>
  <c r="AS40" i="2"/>
  <c r="AT40" i="2"/>
  <c r="AU40" i="2"/>
  <c r="AV40" i="2"/>
  <c r="S40" i="2"/>
  <c r="T40" i="2"/>
  <c r="U40" i="2"/>
  <c r="V40" i="2"/>
  <c r="B24" i="2"/>
  <c r="C24" i="2"/>
  <c r="D24" i="2"/>
  <c r="E24" i="2"/>
  <c r="F24" i="2"/>
  <c r="G24" i="2"/>
  <c r="H24" i="2"/>
  <c r="I24" i="2"/>
  <c r="J24" i="2"/>
  <c r="K24" i="2"/>
  <c r="L24" i="2"/>
  <c r="M24" i="2"/>
  <c r="N24" i="2"/>
  <c r="O24" i="2"/>
  <c r="P24" i="2"/>
  <c r="Q24" i="2"/>
  <c r="R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AV24" i="2"/>
  <c r="S24" i="2"/>
  <c r="T24" i="2"/>
  <c r="U24" i="2"/>
  <c r="V24" i="2"/>
  <c r="B23" i="2"/>
  <c r="C23" i="2"/>
  <c r="D23" i="2"/>
  <c r="E23" i="2"/>
  <c r="F23" i="2"/>
  <c r="G23" i="2"/>
  <c r="H23" i="2"/>
  <c r="I23" i="2"/>
  <c r="J23" i="2"/>
  <c r="K23" i="2"/>
  <c r="L23" i="2"/>
  <c r="M23" i="2"/>
  <c r="N23" i="2"/>
  <c r="O23" i="2"/>
  <c r="P23" i="2"/>
  <c r="Q23" i="2"/>
  <c r="R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S23" i="2"/>
  <c r="T23" i="2"/>
  <c r="U23" i="2"/>
  <c r="V23" i="2"/>
  <c r="B22" i="2"/>
  <c r="C22" i="2"/>
  <c r="D22" i="2"/>
  <c r="F22" i="2"/>
  <c r="E22" i="2"/>
  <c r="G22" i="2"/>
  <c r="H22" i="2"/>
  <c r="I22" i="2"/>
  <c r="J22" i="2"/>
  <c r="K22" i="2"/>
  <c r="L22" i="2"/>
  <c r="M22" i="2"/>
  <c r="N22" i="2"/>
  <c r="O22" i="2"/>
  <c r="P22" i="2"/>
  <c r="Q22" i="2"/>
  <c r="R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AV22" i="2"/>
  <c r="S22" i="2"/>
  <c r="T22" i="2"/>
  <c r="U22" i="2"/>
  <c r="V22" i="2"/>
  <c r="B21" i="2"/>
  <c r="C21" i="2"/>
  <c r="D21" i="2"/>
  <c r="E21" i="2"/>
  <c r="F21" i="2"/>
  <c r="G21" i="2"/>
  <c r="H21" i="2"/>
  <c r="I21" i="2"/>
  <c r="J21" i="2"/>
  <c r="K21" i="2"/>
  <c r="L21" i="2"/>
  <c r="M21" i="2"/>
  <c r="N21" i="2"/>
  <c r="O21" i="2"/>
  <c r="P21" i="2"/>
  <c r="Q21" i="2"/>
  <c r="R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S21" i="2"/>
  <c r="T21" i="2"/>
  <c r="U21" i="2"/>
  <c r="V21" i="2"/>
  <c r="B19" i="2"/>
  <c r="C19" i="2"/>
  <c r="D19" i="2"/>
  <c r="E19" i="2"/>
  <c r="F19" i="2"/>
  <c r="G19" i="2"/>
  <c r="H19" i="2"/>
  <c r="I19" i="2"/>
  <c r="J19" i="2"/>
  <c r="K19" i="2"/>
  <c r="L19" i="2"/>
  <c r="M19" i="2"/>
  <c r="N19" i="2"/>
  <c r="O19" i="2"/>
  <c r="P19" i="2"/>
  <c r="R19" i="2"/>
  <c r="W19" i="2"/>
  <c r="X19" i="2"/>
  <c r="Y19" i="2"/>
  <c r="Z19" i="2"/>
  <c r="AA19" i="2"/>
  <c r="AB19" i="2"/>
  <c r="AC19" i="2"/>
  <c r="AD19" i="2"/>
  <c r="AE19" i="2"/>
  <c r="AF19" i="2"/>
  <c r="AG19" i="2"/>
  <c r="AH19" i="2"/>
  <c r="AI19" i="2"/>
  <c r="AJ19" i="2"/>
  <c r="AK19" i="2"/>
  <c r="AL19" i="2"/>
  <c r="AM19" i="2"/>
  <c r="AN19" i="2"/>
  <c r="AO19" i="2"/>
  <c r="AP19" i="2"/>
  <c r="AQ19" i="2"/>
  <c r="AR19" i="2"/>
  <c r="AS19" i="2"/>
  <c r="AT19" i="2"/>
  <c r="AU19" i="2"/>
  <c r="AV19" i="2"/>
  <c r="S19" i="2"/>
  <c r="T19" i="2"/>
  <c r="U19" i="2"/>
  <c r="V19" i="2"/>
  <c r="C18" i="2"/>
  <c r="D18" i="2"/>
  <c r="E18" i="2"/>
  <c r="F18" i="2"/>
  <c r="G18" i="2"/>
  <c r="H18" i="2"/>
  <c r="I18" i="2"/>
  <c r="J18" i="2"/>
  <c r="K18" i="2"/>
  <c r="L18" i="2"/>
  <c r="M18" i="2"/>
  <c r="N18" i="2"/>
  <c r="O18" i="2"/>
  <c r="P18" i="2"/>
  <c r="Q18" i="2"/>
  <c r="R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S18" i="2"/>
  <c r="T18" i="2"/>
  <c r="U18" i="2"/>
  <c r="V18" i="2"/>
  <c r="B26" i="2"/>
  <c r="C26" i="2"/>
  <c r="D26" i="2"/>
  <c r="E26" i="2"/>
  <c r="F26" i="2"/>
  <c r="G26" i="2"/>
  <c r="H26" i="2"/>
  <c r="I26" i="2"/>
  <c r="J26" i="2"/>
  <c r="K26" i="2"/>
  <c r="L26" i="2"/>
  <c r="M26" i="2"/>
  <c r="N26" i="2"/>
  <c r="O26" i="2"/>
  <c r="P26" i="2"/>
  <c r="Q26" i="2"/>
  <c r="R26" i="2"/>
  <c r="W26" i="2"/>
  <c r="X26" i="2"/>
  <c r="Y26" i="2"/>
  <c r="Z26" i="2"/>
  <c r="AA26" i="2"/>
  <c r="AB26" i="2"/>
  <c r="AC26" i="2"/>
  <c r="AD26" i="2"/>
  <c r="AE26" i="2"/>
  <c r="AF26" i="2"/>
  <c r="AG26" i="2"/>
  <c r="AH26" i="2"/>
  <c r="AI26" i="2"/>
  <c r="AJ26" i="2"/>
  <c r="AK26" i="2"/>
  <c r="AL26" i="2"/>
  <c r="AM26" i="2"/>
  <c r="AN26" i="2"/>
  <c r="AO26" i="2"/>
  <c r="AP26" i="2"/>
  <c r="AQ26" i="2"/>
  <c r="AR26" i="2"/>
  <c r="AS26" i="2"/>
  <c r="AT26" i="2"/>
  <c r="AU26" i="2"/>
  <c r="AV26" i="2"/>
  <c r="S26" i="2"/>
  <c r="T26" i="2"/>
  <c r="U26" i="2"/>
  <c r="V26" i="2"/>
  <c r="B27" i="2"/>
  <c r="C27" i="2"/>
  <c r="D27" i="2"/>
  <c r="E27" i="2"/>
  <c r="F27" i="2"/>
  <c r="G27" i="2"/>
  <c r="H27" i="2"/>
  <c r="I27" i="2"/>
  <c r="J27" i="2"/>
  <c r="K27" i="2"/>
  <c r="L27" i="2"/>
  <c r="M27" i="2"/>
  <c r="N27" i="2"/>
  <c r="O27" i="2"/>
  <c r="P27" i="2"/>
  <c r="Q27" i="2"/>
  <c r="R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S27" i="2"/>
  <c r="T27" i="2"/>
  <c r="U27" i="2"/>
  <c r="V27" i="2"/>
  <c r="B29" i="2"/>
  <c r="C29" i="2"/>
  <c r="D29" i="2"/>
  <c r="E29" i="2"/>
  <c r="F29" i="2"/>
  <c r="G29" i="2"/>
  <c r="H29" i="2"/>
  <c r="I29" i="2"/>
  <c r="J29" i="2"/>
  <c r="K29" i="2"/>
  <c r="L29" i="2"/>
  <c r="M29" i="2"/>
  <c r="N29" i="2"/>
  <c r="O29" i="2"/>
  <c r="P29" i="2"/>
  <c r="Q29" i="2"/>
  <c r="R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AV29" i="2"/>
  <c r="S29" i="2"/>
  <c r="T29" i="2"/>
  <c r="U29" i="2"/>
  <c r="V29" i="2"/>
  <c r="D30" i="2"/>
  <c r="B30" i="2"/>
  <c r="C30" i="2"/>
  <c r="E30" i="2"/>
  <c r="F30" i="2"/>
  <c r="G30" i="2"/>
  <c r="H30" i="2"/>
  <c r="I30" i="2"/>
  <c r="J30" i="2"/>
  <c r="K30" i="2"/>
  <c r="L30" i="2"/>
  <c r="M30" i="2"/>
  <c r="N30" i="2"/>
  <c r="O30" i="2"/>
  <c r="P30" i="2"/>
  <c r="Q30" i="2"/>
  <c r="R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V30" i="2"/>
  <c r="S30" i="2"/>
  <c r="T30" i="2"/>
  <c r="U30" i="2"/>
  <c r="B31" i="2"/>
  <c r="C31" i="2"/>
  <c r="D31" i="2"/>
  <c r="E31" i="2"/>
  <c r="F31" i="2"/>
  <c r="G31" i="2"/>
  <c r="H31" i="2"/>
  <c r="I31" i="2"/>
  <c r="J31" i="2"/>
  <c r="K31" i="2"/>
  <c r="L31" i="2"/>
  <c r="M31" i="2"/>
  <c r="N31" i="2"/>
  <c r="O31" i="2"/>
  <c r="P31" i="2"/>
  <c r="Q31" i="2"/>
  <c r="R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S31" i="2"/>
  <c r="T31" i="2"/>
  <c r="U31" i="2"/>
  <c r="V31" i="2"/>
  <c r="B32" i="2"/>
  <c r="C32" i="2"/>
  <c r="D32" i="2"/>
  <c r="E32" i="2"/>
  <c r="F32" i="2"/>
  <c r="G32" i="2"/>
  <c r="H32" i="2"/>
  <c r="I32" i="2"/>
  <c r="J32" i="2"/>
  <c r="K32" i="2"/>
  <c r="L32" i="2"/>
  <c r="M32" i="2"/>
  <c r="N32" i="2"/>
  <c r="O32" i="2"/>
  <c r="P32" i="2"/>
  <c r="Q32" i="2"/>
  <c r="R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S32" i="2"/>
  <c r="T32" i="2"/>
  <c r="U32" i="2"/>
  <c r="V32" i="2"/>
  <c r="B33" i="2"/>
  <c r="C33" i="2"/>
  <c r="D33" i="2"/>
  <c r="E33" i="2"/>
  <c r="F33" i="2"/>
  <c r="G33" i="2"/>
  <c r="H33" i="2"/>
  <c r="I33" i="2"/>
  <c r="J33" i="2"/>
  <c r="K33" i="2"/>
  <c r="L33" i="2"/>
  <c r="M33" i="2"/>
  <c r="N33" i="2"/>
  <c r="O33" i="2"/>
  <c r="P33" i="2"/>
  <c r="Q33" i="2"/>
  <c r="R33" i="2"/>
  <c r="W33" i="2"/>
  <c r="X33" i="2"/>
  <c r="Y33" i="2"/>
  <c r="Z33" i="2"/>
  <c r="AA33" i="2"/>
  <c r="AB33" i="2"/>
  <c r="AC33" i="2"/>
  <c r="AD33" i="2"/>
  <c r="AE33" i="2"/>
  <c r="AF33" i="2"/>
  <c r="AG33" i="2"/>
  <c r="AH33" i="2"/>
  <c r="AI33" i="2"/>
  <c r="AJ33" i="2"/>
  <c r="AK33" i="2"/>
  <c r="AL33" i="2"/>
  <c r="AM33" i="2"/>
  <c r="AN33" i="2"/>
  <c r="AO33" i="2"/>
  <c r="AP33" i="2"/>
  <c r="AQ33" i="2"/>
  <c r="AR33" i="2"/>
  <c r="AS33" i="2"/>
  <c r="AT33" i="2"/>
  <c r="AU33" i="2"/>
  <c r="AV33" i="2"/>
  <c r="S33" i="2"/>
  <c r="T33" i="2"/>
  <c r="U33" i="2"/>
  <c r="V33" i="2"/>
  <c r="B42" i="9"/>
  <c r="C42" i="9"/>
  <c r="D42" i="9"/>
  <c r="E42" i="9"/>
  <c r="F42" i="9"/>
  <c r="G42" i="9"/>
  <c r="H42" i="9"/>
  <c r="I42" i="9"/>
  <c r="J42" i="9"/>
  <c r="K42" i="9"/>
  <c r="L42" i="9"/>
  <c r="M42" i="9"/>
  <c r="N42" i="9"/>
  <c r="O42" i="9"/>
  <c r="P42" i="9"/>
  <c r="Q42" i="9"/>
  <c r="R42" i="9"/>
  <c r="S42" i="9"/>
  <c r="T42" i="9"/>
  <c r="U42" i="9"/>
  <c r="V42" i="9"/>
  <c r="W42" i="9"/>
  <c r="X42" i="9"/>
  <c r="Y42" i="9"/>
  <c r="Z42" i="9"/>
  <c r="AA42" i="9"/>
  <c r="AB42" i="9"/>
  <c r="AC42" i="9"/>
  <c r="AD42" i="9"/>
  <c r="AE42" i="9"/>
  <c r="AF42" i="9"/>
  <c r="AG42" i="9"/>
  <c r="AH42" i="9"/>
  <c r="AI42" i="9"/>
  <c r="AJ42" i="9"/>
  <c r="AK42" i="9"/>
  <c r="AL42" i="9"/>
  <c r="AM42" i="9"/>
  <c r="AN42" i="9"/>
  <c r="AO42" i="9"/>
  <c r="AP42" i="9"/>
  <c r="AQ42" i="9"/>
  <c r="AR42" i="9"/>
  <c r="AS42" i="9"/>
  <c r="AT42" i="9"/>
  <c r="AU42" i="9"/>
  <c r="AV42" i="9"/>
  <c r="AW42" i="9"/>
  <c r="AX42" i="9"/>
  <c r="AY42" i="9"/>
  <c r="AZ42" i="9"/>
  <c r="B25" i="9"/>
  <c r="C25" i="9"/>
  <c r="D25" i="9"/>
  <c r="E25" i="9"/>
  <c r="F25" i="9"/>
  <c r="G25" i="9"/>
  <c r="H25" i="9"/>
  <c r="J25" i="9"/>
  <c r="K25" i="9"/>
  <c r="L25" i="9"/>
  <c r="M25" i="9"/>
  <c r="N25" i="9"/>
  <c r="O25" i="9"/>
  <c r="P25" i="9"/>
  <c r="Q25" i="9"/>
  <c r="R25" i="9"/>
  <c r="S25" i="9"/>
  <c r="T25" i="9"/>
  <c r="U25" i="9"/>
  <c r="V25" i="9"/>
  <c r="W25" i="9"/>
  <c r="X25" i="9"/>
  <c r="Y25" i="9"/>
  <c r="Z25" i="9"/>
  <c r="AA25" i="9"/>
  <c r="AB25" i="9"/>
  <c r="AC25" i="9"/>
  <c r="AD25" i="9"/>
  <c r="AE25" i="9"/>
  <c r="AF25" i="9"/>
  <c r="AG25" i="9"/>
  <c r="AH25" i="9"/>
  <c r="AI25" i="9"/>
  <c r="AJ25" i="9"/>
  <c r="AK25" i="9"/>
  <c r="AL25" i="9"/>
  <c r="AM25" i="9"/>
  <c r="AN25" i="9"/>
  <c r="AO25" i="9"/>
  <c r="AP25" i="9"/>
  <c r="AQ25" i="9"/>
  <c r="AR25" i="9"/>
  <c r="AS25" i="9"/>
  <c r="AT25" i="9"/>
  <c r="AU25" i="9"/>
  <c r="AV25" i="9"/>
  <c r="AW25" i="9"/>
  <c r="AX25" i="9"/>
  <c r="AY25" i="9"/>
  <c r="AZ25" i="9"/>
  <c r="B34" i="9"/>
  <c r="C34" i="9"/>
  <c r="D34" i="9"/>
  <c r="E34" i="9"/>
  <c r="F34" i="9"/>
  <c r="G34" i="9"/>
  <c r="H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AK34" i="9"/>
  <c r="AL34" i="9"/>
  <c r="AM34" i="9"/>
  <c r="AN34" i="9"/>
  <c r="AO34" i="9"/>
  <c r="AP34" i="9"/>
  <c r="AQ34" i="9"/>
  <c r="AR34" i="9"/>
  <c r="AS34" i="9"/>
  <c r="AT34" i="9"/>
  <c r="AU34" i="9"/>
  <c r="AV34" i="9"/>
  <c r="AW34" i="9"/>
  <c r="AX34" i="9"/>
  <c r="AY34" i="9"/>
  <c r="AZ34" i="9"/>
  <c r="AZ42" i="7"/>
  <c r="AZ25" i="7"/>
  <c r="AZ34" i="7"/>
  <c r="AY42" i="7"/>
  <c r="AY25" i="7"/>
  <c r="AY34" i="7"/>
  <c r="AX42" i="7"/>
  <c r="AX25" i="7"/>
  <c r="AW42" i="7"/>
  <c r="AW25"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C34" i="7"/>
  <c r="D34" i="7"/>
  <c r="E34" i="7"/>
  <c r="F34" i="7"/>
  <c r="G34" i="7"/>
  <c r="H34" i="7"/>
  <c r="I34" i="7"/>
  <c r="J34" i="7"/>
  <c r="K34" i="7"/>
  <c r="L34" i="7"/>
  <c r="M34" i="7"/>
  <c r="N34" i="7"/>
  <c r="O34" i="7"/>
  <c r="P34" i="7"/>
  <c r="Q34" i="7"/>
  <c r="R34" i="7"/>
  <c r="S34" i="7"/>
  <c r="T34" i="7"/>
  <c r="U34" i="7"/>
  <c r="V34" i="7"/>
  <c r="W34" i="7"/>
  <c r="X34" i="7"/>
  <c r="Y34" i="7"/>
  <c r="Z34" i="7"/>
  <c r="AA34" i="7"/>
  <c r="AB34" i="7"/>
  <c r="AG34" i="7"/>
  <c r="AH34" i="7"/>
  <c r="AI34" i="7"/>
  <c r="AJ34" i="7"/>
  <c r="AK34" i="7"/>
  <c r="AL34" i="7"/>
  <c r="AM34" i="7"/>
  <c r="AN34" i="7"/>
  <c r="AO34" i="7"/>
  <c r="AP34" i="7"/>
  <c r="AQ34" i="7"/>
  <c r="AR34" i="7"/>
  <c r="AS34" i="7"/>
  <c r="AT34" i="7"/>
  <c r="AU34" i="7"/>
  <c r="AV34" i="7"/>
  <c r="C41" i="7"/>
  <c r="G41" i="7"/>
  <c r="I41" i="7"/>
  <c r="J41" i="7"/>
  <c r="K41" i="7"/>
  <c r="U41" i="7"/>
  <c r="W41" i="7"/>
  <c r="X41" i="7"/>
  <c r="Y41" i="7"/>
  <c r="Z41" i="7"/>
  <c r="AA41" i="7"/>
  <c r="AC41" i="7"/>
  <c r="AE41" i="7"/>
  <c r="AF41" i="7"/>
  <c r="AG41" i="7"/>
  <c r="AI41" i="7"/>
  <c r="AK41" i="7"/>
  <c r="AM41" i="7"/>
  <c r="AN41" i="7"/>
  <c r="AQ41" i="7"/>
  <c r="AV41" i="7"/>
  <c r="AZ41" i="7"/>
  <c r="AY41" i="7"/>
  <c r="AX41" i="7"/>
  <c r="AW41" i="7"/>
  <c r="D41" i="7"/>
  <c r="E41" i="7"/>
  <c r="F41" i="7"/>
  <c r="H41" i="7"/>
  <c r="L41" i="7"/>
  <c r="M41" i="7"/>
  <c r="N41" i="7"/>
  <c r="O41" i="7"/>
  <c r="P41" i="7"/>
  <c r="Q41" i="7"/>
  <c r="R41" i="7"/>
  <c r="S41" i="7"/>
  <c r="T41" i="7"/>
  <c r="V41" i="7"/>
  <c r="AB41" i="7"/>
  <c r="AD41" i="7"/>
  <c r="AH41" i="7"/>
  <c r="AJ41" i="7"/>
  <c r="AL41" i="7"/>
  <c r="AO41" i="7"/>
  <c r="AP41" i="7"/>
  <c r="AR41" i="7"/>
  <c r="AS41" i="7"/>
  <c r="AT41" i="7"/>
  <c r="AU41" i="7"/>
  <c r="BA43" i="7" l="1"/>
  <c r="BA44" i="7" s="1"/>
  <c r="BA48" i="7" s="1"/>
  <c r="BD43" i="7"/>
  <c r="BD44" i="7" s="1"/>
  <c r="BD48" i="7" s="1"/>
  <c r="BE41" i="9"/>
  <c r="BE17" i="7"/>
  <c r="BE42" i="7" s="1"/>
  <c r="AF17" i="2"/>
  <c r="AF42" i="2" s="1"/>
  <c r="AN17" i="2"/>
  <c r="AN42" i="2" s="1"/>
  <c r="BD17" i="2"/>
  <c r="BD42" i="2" s="1"/>
  <c r="V17" i="2"/>
  <c r="V42" i="2" s="1"/>
  <c r="AV17" i="2"/>
  <c r="AV42" i="2" s="1"/>
  <c r="AW17" i="2"/>
  <c r="AW42" i="2" s="1"/>
  <c r="AX17" i="2"/>
  <c r="AX42" i="2" s="1"/>
  <c r="AY17" i="2"/>
  <c r="AY42" i="2" s="1"/>
  <c r="AB17" i="2"/>
  <c r="AB42" i="2" s="1"/>
  <c r="H17" i="2"/>
  <c r="H42" i="2" s="1"/>
  <c r="G17" i="2"/>
  <c r="G42" i="2" s="1"/>
  <c r="E17" i="2"/>
  <c r="E42" i="2" s="1"/>
  <c r="D17" i="2"/>
  <c r="D42" i="2" s="1"/>
  <c r="C17" i="2"/>
  <c r="C42" i="2" s="1"/>
  <c r="M17" i="2"/>
  <c r="M42" i="2" s="1"/>
  <c r="O17" i="2"/>
  <c r="O42" i="2" s="1"/>
  <c r="P17" i="2"/>
  <c r="P42" i="2" s="1"/>
  <c r="AI17" i="2"/>
  <c r="AI42" i="2" s="1"/>
  <c r="AJ17" i="2"/>
  <c r="AJ42" i="2" s="1"/>
  <c r="AK17" i="2"/>
  <c r="AK42" i="2" s="1"/>
  <c r="AM17" i="2"/>
  <c r="AM42" i="2" s="1"/>
  <c r="AO17" i="2"/>
  <c r="AO42" i="2" s="1"/>
  <c r="AZ17" i="2"/>
  <c r="AZ42" i="2" s="1"/>
  <c r="X17" i="2"/>
  <c r="X42" i="2" s="1"/>
  <c r="AR17" i="2"/>
  <c r="AR42" i="2" s="1"/>
  <c r="AA17" i="2"/>
  <c r="AA42" i="2" s="1"/>
  <c r="BC17" i="2"/>
  <c r="BC42" i="2" s="1"/>
  <c r="AT17" i="2"/>
  <c r="AT42" i="2" s="1"/>
  <c r="AQ17" i="2"/>
  <c r="AQ42" i="2" s="1"/>
  <c r="AP17" i="2"/>
  <c r="AP42" i="2" s="1"/>
  <c r="AL17" i="2"/>
  <c r="AL42" i="2" s="1"/>
  <c r="AH17" i="2"/>
  <c r="AH42" i="2" s="1"/>
  <c r="AG17" i="2"/>
  <c r="AG42" i="2" s="1"/>
  <c r="AD17" i="2"/>
  <c r="AD42" i="2" s="1"/>
  <c r="U17" i="2"/>
  <c r="U42" i="2" s="1"/>
  <c r="T17" i="2"/>
  <c r="T42" i="2" s="1"/>
  <c r="S17" i="2"/>
  <c r="S42" i="2" s="1"/>
  <c r="R17" i="2"/>
  <c r="R42" i="2" s="1"/>
  <c r="Q17" i="2"/>
  <c r="Q42" i="2" s="1"/>
  <c r="N17" i="2"/>
  <c r="N42" i="2" s="1"/>
  <c r="F17" i="2"/>
  <c r="F42" i="2" s="1"/>
  <c r="AE17" i="2"/>
  <c r="AE42" i="2" s="1"/>
  <c r="AC17" i="2"/>
  <c r="AC42" i="2" s="1"/>
  <c r="Z17" i="2"/>
  <c r="Z42" i="2" s="1"/>
  <c r="Y17" i="2"/>
  <c r="Y42" i="2" s="1"/>
  <c r="W17" i="2"/>
  <c r="W42" i="2" s="1"/>
  <c r="L17" i="2"/>
  <c r="L42" i="2" s="1"/>
  <c r="K17" i="2"/>
  <c r="K42" i="2" s="1"/>
  <c r="J17" i="2"/>
  <c r="J42" i="2" s="1"/>
  <c r="I17" i="2"/>
  <c r="I42" i="2" s="1"/>
  <c r="B17" i="2"/>
  <c r="B42" i="2" s="1"/>
  <c r="BB17" i="2"/>
  <c r="BB42" i="2" s="1"/>
  <c r="BA17" i="2"/>
  <c r="BA42" i="2" s="1"/>
  <c r="AU17" i="2"/>
  <c r="AU42" i="2" s="1"/>
  <c r="AS17" i="2"/>
  <c r="AS42" i="2" s="1"/>
  <c r="BE17" i="9"/>
  <c r="BE42" i="9" s="1"/>
  <c r="BB41" i="2"/>
  <c r="BC41" i="2"/>
  <c r="BD41" i="2"/>
  <c r="BB43" i="7"/>
  <c r="BB44" i="7" s="1"/>
  <c r="BB48" i="7" s="1"/>
  <c r="AL25" i="2"/>
  <c r="BE34" i="7"/>
  <c r="BE28" i="2"/>
  <c r="BA34" i="2"/>
  <c r="BA25" i="2"/>
  <c r="U43" i="9"/>
  <c r="U44" i="9" s="1"/>
  <c r="U48" i="9" s="1"/>
  <c r="M43" i="9"/>
  <c r="M44" i="9" s="1"/>
  <c r="M48" i="9" s="1"/>
  <c r="W47" i="2"/>
  <c r="R41" i="2"/>
  <c r="F41" i="2"/>
  <c r="AU41" i="2"/>
  <c r="M34" i="2"/>
  <c r="B34" i="2"/>
  <c r="AS47" i="2"/>
  <c r="AC47" i="2"/>
  <c r="AG47" i="2"/>
  <c r="AK47" i="2"/>
  <c r="AO47" i="2"/>
  <c r="B47" i="2"/>
  <c r="N47" i="2"/>
  <c r="S47" i="2"/>
  <c r="M41" i="2"/>
  <c r="BC25" i="2"/>
  <c r="AU43" i="9"/>
  <c r="AU44" i="9" s="1"/>
  <c r="AU48" i="9" s="1"/>
  <c r="AI43" i="9"/>
  <c r="AI44" i="9" s="1"/>
  <c r="AI48" i="9" s="1"/>
  <c r="O43" i="9"/>
  <c r="O44" i="9" s="1"/>
  <c r="O48" i="9" s="1"/>
  <c r="AP25" i="2"/>
  <c r="AL41" i="2"/>
  <c r="BE40" i="2"/>
  <c r="AV25" i="2"/>
  <c r="BE23" i="2"/>
  <c r="AC41" i="2"/>
  <c r="I41" i="2"/>
  <c r="E41" i="2"/>
  <c r="AH43" i="9"/>
  <c r="AH44" i="9" s="1"/>
  <c r="AH48" i="9" s="1"/>
  <c r="BE38" i="2"/>
  <c r="AR41" i="2"/>
  <c r="AK41" i="2"/>
  <c r="W41" i="2"/>
  <c r="R43" i="9"/>
  <c r="R44" i="9" s="1"/>
  <c r="R48" i="9" s="1"/>
  <c r="P41" i="2"/>
  <c r="BE37" i="2"/>
  <c r="B41" i="2"/>
  <c r="AZ41" i="2"/>
  <c r="AA41" i="2"/>
  <c r="C41" i="2"/>
  <c r="BA41" i="2"/>
  <c r="AP41" i="2"/>
  <c r="AE41" i="2"/>
  <c r="S41" i="2"/>
  <c r="O41" i="2"/>
  <c r="K41" i="2"/>
  <c r="I43" i="9"/>
  <c r="I44" i="9" s="1"/>
  <c r="G41" i="2"/>
  <c r="AU43" i="7"/>
  <c r="AU44" i="7" s="1"/>
  <c r="AU48" i="7" s="1"/>
  <c r="AO41" i="2"/>
  <c r="AN41" i="2"/>
  <c r="AF43" i="7"/>
  <c r="AF44" i="7" s="1"/>
  <c r="AF48" i="7" s="1"/>
  <c r="X43" i="7"/>
  <c r="X44" i="7" s="1"/>
  <c r="X48" i="7" s="1"/>
  <c r="L41" i="2"/>
  <c r="H41" i="2"/>
  <c r="G43" i="7"/>
  <c r="G44" i="7" s="1"/>
  <c r="G48" i="7" s="1"/>
  <c r="D41" i="2"/>
  <c r="C43" i="7"/>
  <c r="C44" i="7" s="1"/>
  <c r="C48" i="7" s="1"/>
  <c r="BE41" i="7"/>
  <c r="BA43" i="9"/>
  <c r="BA44" i="9" s="1"/>
  <c r="BA48" i="9" s="1"/>
  <c r="AY41" i="2"/>
  <c r="AV41" i="2"/>
  <c r="AS41" i="2"/>
  <c r="AJ41" i="2"/>
  <c r="AG41" i="2"/>
  <c r="AF41" i="2"/>
  <c r="AB41" i="2"/>
  <c r="Y41" i="2"/>
  <c r="X41" i="2"/>
  <c r="V41" i="2"/>
  <c r="Q41" i="2"/>
  <c r="J43" i="9"/>
  <c r="J44" i="9" s="1"/>
  <c r="J48" i="9" s="1"/>
  <c r="S34" i="2"/>
  <c r="BD43" i="9"/>
  <c r="BD44" i="9" s="1"/>
  <c r="BD48" i="9" s="1"/>
  <c r="AD34" i="2"/>
  <c r="BE33" i="2"/>
  <c r="AD43" i="9"/>
  <c r="AD44" i="9" s="1"/>
  <c r="AD48" i="9" s="1"/>
  <c r="AC34" i="2"/>
  <c r="Z43" i="7"/>
  <c r="Z44" i="7" s="1"/>
  <c r="Z48" i="7" s="1"/>
  <c r="V43" i="7"/>
  <c r="V44" i="7" s="1"/>
  <c r="V48" i="7" s="1"/>
  <c r="N43" i="7"/>
  <c r="N44" i="7" s="1"/>
  <c r="AY34" i="2"/>
  <c r="AT34" i="2"/>
  <c r="BE31" i="2"/>
  <c r="W43" i="7"/>
  <c r="W44" i="7" s="1"/>
  <c r="W48" i="7" s="1"/>
  <c r="AZ34" i="2"/>
  <c r="AG43" i="9"/>
  <c r="AG44" i="9" s="1"/>
  <c r="AG48" i="9" s="1"/>
  <c r="AA43" i="9"/>
  <c r="AA44" i="9" s="1"/>
  <c r="AA48" i="9" s="1"/>
  <c r="BD34" i="2"/>
  <c r="Q34" i="2"/>
  <c r="P43" i="9"/>
  <c r="P44" i="9" s="1"/>
  <c r="P48" i="9" s="1"/>
  <c r="H43" i="9"/>
  <c r="H44" i="9" s="1"/>
  <c r="H48" i="9" s="1"/>
  <c r="BE29" i="2"/>
  <c r="B43" i="9"/>
  <c r="B44" i="9" s="1"/>
  <c r="B48" i="9" s="1"/>
  <c r="AY43" i="7"/>
  <c r="AY44" i="7" s="1"/>
  <c r="AY48" i="7" s="1"/>
  <c r="AQ43" i="7"/>
  <c r="AQ44" i="7" s="1"/>
  <c r="AQ48" i="7" s="1"/>
  <c r="AM43" i="7"/>
  <c r="AM44" i="7" s="1"/>
  <c r="AM48" i="7" s="1"/>
  <c r="AE34" i="2"/>
  <c r="K43" i="7"/>
  <c r="K44" i="7" s="1"/>
  <c r="K48" i="7" s="1"/>
  <c r="I43" i="7"/>
  <c r="I44" i="7" s="1"/>
  <c r="I48" i="7" s="1"/>
  <c r="BC34" i="2"/>
  <c r="BB34" i="2"/>
  <c r="AV43" i="9"/>
  <c r="AV44" i="9" s="1"/>
  <c r="AV48" i="9" s="1"/>
  <c r="AR34" i="2"/>
  <c r="AN43" i="9"/>
  <c r="AN44" i="9" s="1"/>
  <c r="AN48" i="9" s="1"/>
  <c r="AJ34" i="2"/>
  <c r="AB43" i="9"/>
  <c r="AB44" i="9" s="1"/>
  <c r="AB48" i="9" s="1"/>
  <c r="AA34" i="2"/>
  <c r="U34" i="2"/>
  <c r="Q43" i="9"/>
  <c r="Q44" i="9" s="1"/>
  <c r="Q48" i="9" s="1"/>
  <c r="BE27" i="2"/>
  <c r="E43" i="9"/>
  <c r="E44" i="9" s="1"/>
  <c r="E48" i="9" s="1"/>
  <c r="AR43" i="7"/>
  <c r="AR44" i="7" s="1"/>
  <c r="AR48" i="7" s="1"/>
  <c r="AO34" i="2"/>
  <c r="AN43" i="7"/>
  <c r="AN44" i="7" s="1"/>
  <c r="AN48" i="7" s="1"/>
  <c r="AL43" i="7"/>
  <c r="AL44" i="7" s="1"/>
  <c r="AL48" i="7" s="1"/>
  <c r="AI43" i="7"/>
  <c r="AI44" i="7" s="1"/>
  <c r="AI48" i="7" s="1"/>
  <c r="AH43" i="7"/>
  <c r="AH44" i="7" s="1"/>
  <c r="AH48" i="7" s="1"/>
  <c r="AC43" i="7"/>
  <c r="AC44" i="7" s="1"/>
  <c r="AC48" i="7" s="1"/>
  <c r="AA43" i="7"/>
  <c r="AA44" i="7" s="1"/>
  <c r="AA48" i="7" s="1"/>
  <c r="U43" i="7"/>
  <c r="U44" i="7" s="1"/>
  <c r="U48" i="7" s="1"/>
  <c r="R43" i="7"/>
  <c r="R44" i="7" s="1"/>
  <c r="R48" i="7" s="1"/>
  <c r="E34" i="2"/>
  <c r="BC43" i="9"/>
  <c r="BC44" i="9" s="1"/>
  <c r="BC48" i="9" s="1"/>
  <c r="AZ43" i="9"/>
  <c r="AZ44" i="9" s="1"/>
  <c r="AZ48" i="9" s="1"/>
  <c r="AY43" i="9"/>
  <c r="AY44" i="9" s="1"/>
  <c r="AY48" i="9" s="1"/>
  <c r="AX43" i="9"/>
  <c r="AX44" i="9" s="1"/>
  <c r="AX48" i="9" s="1"/>
  <c r="AV34" i="2"/>
  <c r="AU34" i="2"/>
  <c r="AS34" i="2"/>
  <c r="AR43" i="9"/>
  <c r="AR44" i="9" s="1"/>
  <c r="AR48" i="9" s="1"/>
  <c r="AP43" i="9"/>
  <c r="AP44" i="9" s="1"/>
  <c r="AP48" i="9" s="1"/>
  <c r="AL43" i="9"/>
  <c r="AL44" i="9" s="1"/>
  <c r="AL48" i="9" s="1"/>
  <c r="AJ43" i="9"/>
  <c r="AJ44" i="9" s="1"/>
  <c r="AJ48" i="9" s="1"/>
  <c r="AF43" i="9"/>
  <c r="AF44" i="9" s="1"/>
  <c r="AF48" i="9" s="1"/>
  <c r="Z43" i="9"/>
  <c r="Z44" i="9" s="1"/>
  <c r="Z48" i="9" s="1"/>
  <c r="X43" i="9"/>
  <c r="X44" i="9" s="1"/>
  <c r="X48" i="9" s="1"/>
  <c r="V43" i="9"/>
  <c r="V44" i="9" s="1"/>
  <c r="V48" i="9" s="1"/>
  <c r="T43" i="9"/>
  <c r="T44" i="9" s="1"/>
  <c r="T48" i="9" s="1"/>
  <c r="N43" i="9"/>
  <c r="N44" i="9" s="1"/>
  <c r="N48" i="9" s="1"/>
  <c r="L43" i="9"/>
  <c r="L44" i="9" s="1"/>
  <c r="L48" i="9" s="1"/>
  <c r="K34" i="2"/>
  <c r="F43" i="9"/>
  <c r="F44" i="9" s="1"/>
  <c r="F48" i="9" s="1"/>
  <c r="D43" i="9"/>
  <c r="D44" i="9" s="1"/>
  <c r="D48" i="9" s="1"/>
  <c r="AU25" i="2"/>
  <c r="AX43" i="7"/>
  <c r="AX44" i="7" s="1"/>
  <c r="AX48" i="7" s="1"/>
  <c r="AP43" i="7"/>
  <c r="AP44" i="7" s="1"/>
  <c r="AP48" i="7" s="1"/>
  <c r="F43" i="7"/>
  <c r="F44" i="7" s="1"/>
  <c r="F48" i="7" s="1"/>
  <c r="BE22" i="2"/>
  <c r="AV43" i="7"/>
  <c r="AV44" i="7" s="1"/>
  <c r="AV48" i="7" s="1"/>
  <c r="AT43" i="7"/>
  <c r="AT44" i="7" s="1"/>
  <c r="AT48" i="7" s="1"/>
  <c r="AD43" i="7"/>
  <c r="AD44" i="7" s="1"/>
  <c r="AD48" i="7" s="1"/>
  <c r="BB25" i="2"/>
  <c r="AQ43" i="9"/>
  <c r="AQ44" i="9" s="1"/>
  <c r="AQ48" i="9" s="1"/>
  <c r="AM43" i="9"/>
  <c r="AM44" i="9" s="1"/>
  <c r="AM48" i="9" s="1"/>
  <c r="Z25" i="2"/>
  <c r="U25" i="2"/>
  <c r="BE21" i="2"/>
  <c r="BD25" i="2"/>
  <c r="Q25" i="2"/>
  <c r="BE20" i="2"/>
  <c r="AX25" i="2"/>
  <c r="AO43" i="7"/>
  <c r="AO44" i="7" s="1"/>
  <c r="AO48" i="7" s="1"/>
  <c r="AK43" i="7"/>
  <c r="AK44" i="7" s="1"/>
  <c r="AK48" i="7" s="1"/>
  <c r="AE43" i="7"/>
  <c r="AE44" i="7" s="1"/>
  <c r="AE48" i="7" s="1"/>
  <c r="O43" i="7"/>
  <c r="O44" i="7" s="1"/>
  <c r="O48" i="7" s="1"/>
  <c r="L43" i="7"/>
  <c r="L44" i="7" s="1"/>
  <c r="L48" i="7" s="1"/>
  <c r="H43" i="7"/>
  <c r="H44" i="7" s="1"/>
  <c r="H48" i="7" s="1"/>
  <c r="BB43" i="9"/>
  <c r="BB44" i="9" s="1"/>
  <c r="BB48" i="9" s="1"/>
  <c r="AZ25" i="2"/>
  <c r="AT43" i="9"/>
  <c r="AT44" i="9" s="1"/>
  <c r="AT48" i="9" s="1"/>
  <c r="AG25" i="2"/>
  <c r="S25" i="2"/>
  <c r="E25" i="2"/>
  <c r="BE19" i="2"/>
  <c r="AS43" i="7"/>
  <c r="AS44" i="7" s="1"/>
  <c r="AS48" i="7" s="1"/>
  <c r="AF25" i="2"/>
  <c r="AB25" i="2"/>
  <c r="W25" i="2"/>
  <c r="T25" i="2"/>
  <c r="O25" i="2"/>
  <c r="M25" i="2"/>
  <c r="K25" i="2"/>
  <c r="G25" i="2"/>
  <c r="E43" i="7"/>
  <c r="E44" i="7" s="1"/>
  <c r="E48" i="7" s="1"/>
  <c r="B44" i="7"/>
  <c r="B48" i="7" s="1"/>
  <c r="AR25" i="2"/>
  <c r="AN25" i="2"/>
  <c r="AI25" i="2"/>
  <c r="AE43" i="9"/>
  <c r="AE44" i="9" s="1"/>
  <c r="AE48" i="9" s="1"/>
  <c r="K43" i="9"/>
  <c r="K44" i="9" s="1"/>
  <c r="K48" i="9" s="1"/>
  <c r="J25" i="2"/>
  <c r="BE18" i="2"/>
  <c r="C25" i="2"/>
  <c r="BE15" i="2"/>
  <c r="BE13" i="2"/>
  <c r="BE12" i="2"/>
  <c r="BE10" i="2"/>
  <c r="BE9" i="2"/>
  <c r="BE8" i="2"/>
  <c r="BE7" i="2"/>
  <c r="BE6" i="2"/>
  <c r="BE5" i="2"/>
  <c r="BE39" i="2"/>
  <c r="U41" i="2"/>
  <c r="AQ41" i="2"/>
  <c r="AI41" i="2"/>
  <c r="V34" i="2"/>
  <c r="AI34" i="2"/>
  <c r="W34" i="2"/>
  <c r="G34" i="2"/>
  <c r="T34" i="2"/>
  <c r="AH34" i="2"/>
  <c r="Z34" i="2"/>
  <c r="N34" i="2"/>
  <c r="F34" i="2"/>
  <c r="AO25" i="2"/>
  <c r="Y25" i="2"/>
  <c r="I25" i="2"/>
  <c r="BE36" i="2"/>
  <c r="T41" i="2"/>
  <c r="AT41" i="2"/>
  <c r="AH41" i="2"/>
  <c r="AD41" i="2"/>
  <c r="Z41" i="2"/>
  <c r="N41" i="2"/>
  <c r="J41" i="2"/>
  <c r="BE14" i="2"/>
  <c r="BE11" i="2"/>
  <c r="BE4" i="2"/>
  <c r="AX41" i="2"/>
  <c r="AW41" i="2"/>
  <c r="AF34" i="2"/>
  <c r="AB34" i="2"/>
  <c r="X34" i="2"/>
  <c r="P34" i="2"/>
  <c r="L34" i="2"/>
  <c r="H34" i="2"/>
  <c r="D34" i="2"/>
  <c r="R25" i="2"/>
  <c r="AD25" i="2"/>
  <c r="AH25" i="2"/>
  <c r="AT25" i="2"/>
  <c r="H47" i="2"/>
  <c r="AM41" i="2"/>
  <c r="BE35" i="2"/>
  <c r="BE30" i="2"/>
  <c r="AQ34" i="2"/>
  <c r="O34" i="2"/>
  <c r="C34" i="2"/>
  <c r="AL34" i="2"/>
  <c r="R34" i="2"/>
  <c r="J34" i="2"/>
  <c r="BE26" i="2"/>
  <c r="AS25" i="2"/>
  <c r="AK25" i="2"/>
  <c r="AC25" i="2"/>
  <c r="S43" i="7"/>
  <c r="S44" i="7" s="1"/>
  <c r="S48" i="7" s="1"/>
  <c r="AS43" i="9"/>
  <c r="AS44" i="9" s="1"/>
  <c r="AO43" i="9"/>
  <c r="AO44" i="9" s="1"/>
  <c r="AC43" i="9"/>
  <c r="AC44" i="9" s="1"/>
  <c r="AC48" i="9" s="1"/>
  <c r="Y43" i="9"/>
  <c r="Y44" i="9" s="1"/>
  <c r="Y34" i="2"/>
  <c r="AP34" i="2"/>
  <c r="V25" i="2"/>
  <c r="AJ25" i="2"/>
  <c r="X25" i="2"/>
  <c r="P25" i="2"/>
  <c r="L25" i="2"/>
  <c r="H25" i="2"/>
  <c r="D25" i="2"/>
  <c r="AQ25" i="2"/>
  <c r="AM25" i="2"/>
  <c r="AE25" i="2"/>
  <c r="AA25" i="2"/>
  <c r="N25" i="2"/>
  <c r="F25" i="2"/>
  <c r="B25" i="2"/>
  <c r="BE25" i="7"/>
  <c r="BE25" i="9"/>
  <c r="AW43" i="9"/>
  <c r="AW44" i="9" s="1"/>
  <c r="AB43" i="7"/>
  <c r="AB44" i="7" s="1"/>
  <c r="AB48" i="7" s="1"/>
  <c r="AJ43" i="7"/>
  <c r="AJ44" i="7" s="1"/>
  <c r="AJ48" i="7" s="1"/>
  <c r="G43" i="9"/>
  <c r="G44" i="9" s="1"/>
  <c r="G48" i="9" s="1"/>
  <c r="AG34" i="2"/>
  <c r="BA47" i="2"/>
  <c r="T43" i="7"/>
  <c r="T44" i="7" s="1"/>
  <c r="T48" i="7" s="1"/>
  <c r="Q43" i="7"/>
  <c r="Q44" i="7" s="1"/>
  <c r="Q48" i="7" s="1"/>
  <c r="D43" i="7"/>
  <c r="D44" i="7" s="1"/>
  <c r="D48" i="7" s="1"/>
  <c r="AZ43" i="7"/>
  <c r="AZ44" i="7" s="1"/>
  <c r="AN34" i="2"/>
  <c r="AY25" i="2"/>
  <c r="AW25" i="2"/>
  <c r="BC43" i="7"/>
  <c r="BC44" i="7" s="1"/>
  <c r="BC48" i="7" s="1"/>
  <c r="P43" i="7"/>
  <c r="P44" i="7" s="1"/>
  <c r="P48" i="7" s="1"/>
  <c r="M43" i="7"/>
  <c r="M44" i="7" s="1"/>
  <c r="M48" i="7" s="1"/>
  <c r="AW43" i="7"/>
  <c r="AW44" i="7" s="1"/>
  <c r="AW48" i="7" s="1"/>
  <c r="J43" i="7"/>
  <c r="J44" i="7" s="1"/>
  <c r="J48" i="7" s="1"/>
  <c r="AG43" i="7"/>
  <c r="AG44" i="7" s="1"/>
  <c r="AG48" i="7" s="1"/>
  <c r="Y43" i="7"/>
  <c r="Y44" i="7" s="1"/>
  <c r="AK43" i="9"/>
  <c r="AK44" i="9" s="1"/>
  <c r="W43" i="9"/>
  <c r="W44" i="9" s="1"/>
  <c r="W48" i="9" s="1"/>
  <c r="S43" i="9"/>
  <c r="S44" i="9" s="1"/>
  <c r="C43" i="9"/>
  <c r="C44" i="9" s="1"/>
  <c r="C48" i="9" s="1"/>
  <c r="AK34" i="2"/>
  <c r="BE34" i="9"/>
  <c r="AM34" i="2"/>
  <c r="I34" i="2"/>
  <c r="BE24" i="2"/>
  <c r="AW47" i="2"/>
  <c r="BE46" i="2"/>
  <c r="BE32" i="2"/>
  <c r="AX34" i="2"/>
  <c r="AW34" i="2"/>
  <c r="BE43" i="9" l="1"/>
  <c r="BE44" i="9" s="1"/>
  <c r="BE48" i="9" s="1"/>
  <c r="H45" i="9"/>
  <c r="BE17" i="2"/>
  <c r="BE42" i="2" s="1"/>
  <c r="BC43" i="2"/>
  <c r="BC44" i="2" s="1"/>
  <c r="BC48" i="2" s="1"/>
  <c r="BA43" i="2"/>
  <c r="BA44" i="2" s="1"/>
  <c r="BA48" i="2" s="1"/>
  <c r="AL43" i="2"/>
  <c r="AL44" i="2" s="1"/>
  <c r="AL48" i="2" s="1"/>
  <c r="M43" i="2"/>
  <c r="M44" i="2" s="1"/>
  <c r="M48" i="2" s="1"/>
  <c r="BB43" i="2"/>
  <c r="BB44" i="2" s="1"/>
  <c r="BB48" i="2" s="1"/>
  <c r="AU43" i="2"/>
  <c r="AU44" i="2" s="1"/>
  <c r="AU48" i="2" s="1"/>
  <c r="E43" i="2"/>
  <c r="E44" i="2" s="1"/>
  <c r="E48" i="2" s="1"/>
  <c r="AN43" i="2"/>
  <c r="AN44" i="2" s="1"/>
  <c r="AN48" i="2" s="1"/>
  <c r="AF43" i="2"/>
  <c r="AF44" i="2" s="1"/>
  <c r="AF48" i="2" s="1"/>
  <c r="S43" i="2"/>
  <c r="S44" i="2" s="1"/>
  <c r="S48" i="2" s="1"/>
  <c r="AY43" i="2"/>
  <c r="AY44" i="2" s="1"/>
  <c r="AY48" i="2" s="1"/>
  <c r="B43" i="2"/>
  <c r="B44" i="2" s="1"/>
  <c r="B48" i="2" s="1"/>
  <c r="AP43" i="2"/>
  <c r="AP44" i="2" s="1"/>
  <c r="AP48" i="2" s="1"/>
  <c r="AV43" i="2"/>
  <c r="AV44" i="2" s="1"/>
  <c r="AV48" i="2" s="1"/>
  <c r="AG43" i="2"/>
  <c r="AG44" i="2" s="1"/>
  <c r="AG48" i="2" s="1"/>
  <c r="AD43" i="2"/>
  <c r="AD44" i="2" s="1"/>
  <c r="AD48" i="2" s="1"/>
  <c r="AC43" i="2"/>
  <c r="AC44" i="2" s="1"/>
  <c r="AC48" i="2" s="1"/>
  <c r="AT43" i="2"/>
  <c r="AT44" i="2" s="1"/>
  <c r="AT48" i="2" s="1"/>
  <c r="BD43" i="2"/>
  <c r="BD44" i="2" s="1"/>
  <c r="BD48" i="2" s="1"/>
  <c r="BE43" i="7"/>
  <c r="BE44" i="7" s="1"/>
  <c r="BE48" i="7" s="1"/>
  <c r="V43" i="2"/>
  <c r="V44" i="2" s="1"/>
  <c r="V48" i="2" s="1"/>
  <c r="AZ43" i="2"/>
  <c r="AZ44" i="2" s="1"/>
  <c r="AZ48" i="2" s="1"/>
  <c r="AA43" i="2"/>
  <c r="AA44" i="2" s="1"/>
  <c r="AA48" i="2" s="1"/>
  <c r="AE43" i="2"/>
  <c r="AE44" i="2" s="1"/>
  <c r="AE48" i="2" s="1"/>
  <c r="AJ43" i="2"/>
  <c r="AJ44" i="2" s="1"/>
  <c r="AJ48" i="2" s="1"/>
  <c r="X43" i="2"/>
  <c r="X44" i="2" s="1"/>
  <c r="X48" i="2" s="1"/>
  <c r="Q43" i="2"/>
  <c r="Q44" i="2" s="1"/>
  <c r="Q48" i="2" s="1"/>
  <c r="AW43" i="2"/>
  <c r="AW44" i="2" s="1"/>
  <c r="AW48" i="2" s="1"/>
  <c r="AR43" i="2"/>
  <c r="AR44" i="2" s="1"/>
  <c r="AR48" i="2" s="1"/>
  <c r="AS43" i="2"/>
  <c r="AS44" i="2" s="1"/>
  <c r="AS48" i="2" s="1"/>
  <c r="U43" i="2"/>
  <c r="U44" i="2" s="1"/>
  <c r="U48" i="2" s="1"/>
  <c r="AO43" i="2"/>
  <c r="AO44" i="2" s="1"/>
  <c r="AO48" i="2" s="1"/>
  <c r="R43" i="2"/>
  <c r="R44" i="2" s="1"/>
  <c r="R48" i="2" s="1"/>
  <c r="L43" i="2"/>
  <c r="L44" i="2" s="1"/>
  <c r="L48" i="2" s="1"/>
  <c r="K43" i="2"/>
  <c r="K44" i="2" s="1"/>
  <c r="K48" i="2" s="1"/>
  <c r="AK43" i="2"/>
  <c r="AK44" i="2" s="1"/>
  <c r="AK48" i="2" s="1"/>
  <c r="AI43" i="2"/>
  <c r="AI44" i="2" s="1"/>
  <c r="AI48" i="2" s="1"/>
  <c r="Y43" i="2"/>
  <c r="Y44" i="2" s="1"/>
  <c r="Y48" i="2" s="1"/>
  <c r="P43" i="2"/>
  <c r="P44" i="2" s="1"/>
  <c r="P48" i="2" s="1"/>
  <c r="H43" i="2"/>
  <c r="H44" i="2" s="1"/>
  <c r="H48" i="2" s="1"/>
  <c r="D43" i="2"/>
  <c r="D44" i="2" s="1"/>
  <c r="D48" i="2" s="1"/>
  <c r="BE34" i="2"/>
  <c r="C43" i="2"/>
  <c r="C44" i="2" s="1"/>
  <c r="C48" i="2" s="1"/>
  <c r="Z43" i="2"/>
  <c r="Z44" i="2" s="1"/>
  <c r="Z48" i="2" s="1"/>
  <c r="T43" i="2"/>
  <c r="T44" i="2" s="1"/>
  <c r="T48" i="2" s="1"/>
  <c r="AM43" i="2"/>
  <c r="AM44" i="2" s="1"/>
  <c r="AM48" i="2" s="1"/>
  <c r="W43" i="2"/>
  <c r="W44" i="2" s="1"/>
  <c r="W48" i="2" s="1"/>
  <c r="O43" i="2"/>
  <c r="O44" i="2" s="1"/>
  <c r="O48" i="2" s="1"/>
  <c r="J43" i="2"/>
  <c r="J44" i="2" s="1"/>
  <c r="J48" i="2" s="1"/>
  <c r="AB43" i="2"/>
  <c r="AB44" i="2" s="1"/>
  <c r="AB48" i="2" s="1"/>
  <c r="G43" i="2"/>
  <c r="G44" i="2" s="1"/>
  <c r="G48" i="2" s="1"/>
  <c r="BE25" i="2"/>
  <c r="AK45" i="9"/>
  <c r="AO49" i="7"/>
  <c r="AC49" i="9"/>
  <c r="AS49" i="7"/>
  <c r="BA45" i="9"/>
  <c r="AS45" i="7"/>
  <c r="AG49" i="7"/>
  <c r="AC49" i="7"/>
  <c r="AC45" i="7"/>
  <c r="S49" i="7"/>
  <c r="S45" i="7"/>
  <c r="N45" i="7"/>
  <c r="N48" i="7"/>
  <c r="N49" i="7" s="1"/>
  <c r="H49" i="7"/>
  <c r="BA49" i="9"/>
  <c r="AW45" i="9"/>
  <c r="AW48" i="9"/>
  <c r="AW49" i="9" s="1"/>
  <c r="AK48" i="9"/>
  <c r="AK49" i="9" s="1"/>
  <c r="AG49" i="9"/>
  <c r="B45" i="9"/>
  <c r="AO48" i="9"/>
  <c r="AO49" i="9" s="1"/>
  <c r="AO45" i="9"/>
  <c r="AS45" i="9"/>
  <c r="AS48" i="9"/>
  <c r="AS49" i="9" s="1"/>
  <c r="Y48" i="9"/>
  <c r="W49" i="9" s="1"/>
  <c r="W45" i="9"/>
  <c r="AZ48" i="7"/>
  <c r="AW49" i="7" s="1"/>
  <c r="AW45" i="7"/>
  <c r="W45" i="7"/>
  <c r="Y48" i="7"/>
  <c r="W49" i="7" s="1"/>
  <c r="B45" i="7"/>
  <c r="B49" i="7"/>
  <c r="AX43" i="2"/>
  <c r="AX44" i="2" s="1"/>
  <c r="AX48" i="2" s="1"/>
  <c r="AC45" i="9"/>
  <c r="H45" i="7"/>
  <c r="AK45" i="7"/>
  <c r="BA45" i="7"/>
  <c r="N49" i="9"/>
  <c r="AG45" i="9"/>
  <c r="AH43" i="2"/>
  <c r="AH44" i="2" s="1"/>
  <c r="AH48" i="2" s="1"/>
  <c r="N45" i="9"/>
  <c r="AK49" i="7"/>
  <c r="BA49" i="7"/>
  <c r="I43" i="2"/>
  <c r="I44" i="2" s="1"/>
  <c r="I48" i="2" s="1"/>
  <c r="B49" i="9"/>
  <c r="AO45" i="7"/>
  <c r="N43" i="2"/>
  <c r="N44" i="2" s="1"/>
  <c r="N48" i="2" s="1"/>
  <c r="AQ43" i="2"/>
  <c r="AQ44" i="2" s="1"/>
  <c r="AQ48" i="2" s="1"/>
  <c r="F43" i="2"/>
  <c r="F44" i="2" s="1"/>
  <c r="F48" i="2" s="1"/>
  <c r="BE41" i="2"/>
  <c r="S48" i="9"/>
  <c r="S49" i="9" s="1"/>
  <c r="S45" i="9"/>
  <c r="AG45" i="7"/>
  <c r="I48" i="9" l="1"/>
  <c r="H49" i="9" s="1"/>
  <c r="AS49" i="2"/>
  <c r="BA49" i="2"/>
  <c r="AO49" i="2"/>
  <c r="AS45" i="2"/>
  <c r="BE43" i="2"/>
  <c r="BE44" i="2" s="1"/>
  <c r="BE48" i="2" s="1"/>
  <c r="BA45" i="2"/>
  <c r="AC49" i="2"/>
  <c r="AG49" i="2"/>
  <c r="AK49" i="2"/>
  <c r="AK45" i="2"/>
  <c r="W45" i="2"/>
  <c r="S49" i="2"/>
  <c r="N49" i="2"/>
  <c r="AW49" i="2"/>
  <c r="W49" i="2"/>
  <c r="S45" i="2"/>
  <c r="H49" i="2"/>
  <c r="AW45" i="2"/>
  <c r="H45" i="2"/>
  <c r="B49" i="2"/>
  <c r="AC45" i="2"/>
  <c r="AO45" i="2"/>
  <c r="AG45" i="2"/>
  <c r="N45" i="2"/>
  <c r="B45" i="2"/>
</calcChain>
</file>

<file path=xl/comments1.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0.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1.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2.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3.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4.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5.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6.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7.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8.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19.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0.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1.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2.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3.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4.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5.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6.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7.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8.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29.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3.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30.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31.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32.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33.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34.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35.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4.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5.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6.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7.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8.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comments9.xml><?xml version="1.0" encoding="utf-8"?>
<comments xmlns="http://schemas.openxmlformats.org/spreadsheetml/2006/main">
  <authors>
    <author>厚生労働省ネットワークシステム</author>
  </authors>
  <commentList>
    <comment ref="O2" authorId="0" shapeId="0">
      <text>
        <r>
          <rPr>
            <b/>
            <sz val="9"/>
            <color indexed="81"/>
            <rFont val="ＭＳ Ｐゴシック"/>
            <family val="3"/>
            <charset val="128"/>
          </rPr>
          <t>訂正＊＊回目と入力してください。</t>
        </r>
      </text>
    </comment>
  </commentList>
</comments>
</file>

<file path=xl/sharedStrings.xml><?xml version="1.0" encoding="utf-8"?>
<sst xmlns="http://schemas.openxmlformats.org/spreadsheetml/2006/main" count="5702" uniqueCount="223">
  <si>
    <t xml:space="preserve"> </t>
  </si>
  <si>
    <t>（者＋児）</t>
  </si>
  <si>
    <t>視覚障害</t>
  </si>
  <si>
    <t>計</t>
  </si>
  <si>
    <t>聴覚障害</t>
  </si>
  <si>
    <t>平衡機能障害</t>
  </si>
  <si>
    <t>肢体不自由</t>
  </si>
  <si>
    <t>心臓機能障害</t>
  </si>
  <si>
    <t>呼吸器機能障害</t>
  </si>
  <si>
    <t>ぼうこう・直腸機能障害</t>
  </si>
  <si>
    <t>小腸機能障害</t>
  </si>
  <si>
    <t>市町村名</t>
  </si>
  <si>
    <t>石巻市</t>
  </si>
  <si>
    <t>小計</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</si>
  <si>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</si>
  <si>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</si>
  <si>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</si>
  <si>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</si>
  <si>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</si>
  <si>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</si>
  <si>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</si>
  <si>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</si>
  <si>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</si>
  <si>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</si>
  <si>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</si>
  <si>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</si>
  <si>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</si>
  <si>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</si>
  <si>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</si>
  <si>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市計</t>
  </si>
  <si>
    <t>町村合計</t>
  </si>
  <si>
    <t>合計</t>
  </si>
  <si>
    <t>仙台市</t>
  </si>
  <si>
    <t>総計</t>
  </si>
  <si>
    <t>気仙沼市</t>
    <rPh sb="0" eb="4">
      <t>ケセンヌマシ</t>
    </rPh>
    <phoneticPr fontId="5"/>
  </si>
  <si>
    <t>登米市</t>
    <rPh sb="0" eb="2">
      <t>トメ</t>
    </rPh>
    <rPh sb="2" eb="3">
      <t>シ</t>
    </rPh>
    <phoneticPr fontId="5"/>
  </si>
  <si>
    <t>栗原市</t>
    <rPh sb="0" eb="2">
      <t>クリハラ</t>
    </rPh>
    <rPh sb="2" eb="3">
      <t>シ</t>
    </rPh>
    <phoneticPr fontId="5"/>
  </si>
  <si>
    <t>東松島市</t>
    <rPh sb="0" eb="1">
      <t>ヒガシ</t>
    </rPh>
    <rPh sb="1" eb="3">
      <t>マツシマ</t>
    </rPh>
    <rPh sb="3" eb="4">
      <t>シ</t>
    </rPh>
    <phoneticPr fontId="5"/>
  </si>
  <si>
    <t>大崎市</t>
    <rPh sb="0" eb="2">
      <t>オオサキ</t>
    </rPh>
    <rPh sb="2" eb="3">
      <t>シ</t>
    </rPh>
    <phoneticPr fontId="5"/>
  </si>
  <si>
    <t>加美町</t>
    <rPh sb="0" eb="2">
      <t>カミ</t>
    </rPh>
    <rPh sb="2" eb="3">
      <t>チョウ</t>
    </rPh>
    <phoneticPr fontId="5"/>
  </si>
  <si>
    <t>美里町</t>
    <rPh sb="0" eb="3">
      <t>ミサトチョウ</t>
    </rPh>
    <phoneticPr fontId="5"/>
  </si>
  <si>
    <t>南三陸町</t>
    <rPh sb="0" eb="1">
      <t>ミナミ</t>
    </rPh>
    <rPh sb="1" eb="4">
      <t>サンリクチョウ</t>
    </rPh>
    <phoneticPr fontId="5"/>
  </si>
  <si>
    <t>免疫機能障害</t>
    <rPh sb="0" eb="2">
      <t>メンエキ</t>
    </rPh>
    <rPh sb="2" eb="4">
      <t>キノウ</t>
    </rPh>
    <rPh sb="4" eb="6">
      <t>ショウガイ</t>
    </rPh>
    <phoneticPr fontId="5"/>
  </si>
  <si>
    <t>塩竃市</t>
    <rPh sb="0" eb="2">
      <t>シオガマ</t>
    </rPh>
    <phoneticPr fontId="5"/>
  </si>
  <si>
    <t>白石市</t>
    <phoneticPr fontId="5"/>
  </si>
  <si>
    <t>名取市</t>
    <phoneticPr fontId="5"/>
  </si>
  <si>
    <t>角田市</t>
    <phoneticPr fontId="5"/>
  </si>
  <si>
    <t>多賀城市</t>
    <phoneticPr fontId="5"/>
  </si>
  <si>
    <t>岩沼市</t>
    <phoneticPr fontId="5"/>
  </si>
  <si>
    <t>色麻町</t>
    <phoneticPr fontId="5"/>
  </si>
  <si>
    <t>涌谷町</t>
    <phoneticPr fontId="5"/>
  </si>
  <si>
    <t>女川町</t>
    <phoneticPr fontId="5"/>
  </si>
  <si>
    <t>白石市</t>
    <phoneticPr fontId="5"/>
  </si>
  <si>
    <t>名取市</t>
    <phoneticPr fontId="5"/>
  </si>
  <si>
    <t>角田市</t>
    <phoneticPr fontId="5"/>
  </si>
  <si>
    <t>多賀城市</t>
    <phoneticPr fontId="5"/>
  </si>
  <si>
    <t>岩沼市</t>
    <phoneticPr fontId="5"/>
  </si>
  <si>
    <t>色麻町</t>
    <phoneticPr fontId="5"/>
  </si>
  <si>
    <t>涌谷町</t>
    <phoneticPr fontId="5"/>
  </si>
  <si>
    <t>女川町</t>
    <phoneticPr fontId="5"/>
  </si>
  <si>
    <t>（者）</t>
    <phoneticPr fontId="5"/>
  </si>
  <si>
    <t>（児）</t>
    <phoneticPr fontId="5"/>
  </si>
  <si>
    <t>大崎市</t>
    <rPh sb="0" eb="2">
      <t>オオサキ</t>
    </rPh>
    <rPh sb="2" eb="3">
      <t>シ</t>
    </rPh>
    <phoneticPr fontId="5"/>
  </si>
  <si>
    <t>音声言語そしゃく機能障害</t>
    <phoneticPr fontId="5"/>
  </si>
  <si>
    <t>白石市</t>
    <phoneticPr fontId="5"/>
  </si>
  <si>
    <t>肝臓機能障害</t>
    <rPh sb="0" eb="2">
      <t>カンゾウ</t>
    </rPh>
    <rPh sb="2" eb="4">
      <t>キノウ</t>
    </rPh>
    <rPh sb="4" eb="6">
      <t>ショウガイ</t>
    </rPh>
    <phoneticPr fontId="5"/>
  </si>
  <si>
    <t>富谷市</t>
    <rPh sb="0" eb="2">
      <t>トミヤ</t>
    </rPh>
    <rPh sb="2" eb="3">
      <t>シ</t>
    </rPh>
    <phoneticPr fontId="5"/>
  </si>
  <si>
    <t>小計</t>
    <phoneticPr fontId="5"/>
  </si>
  <si>
    <t>七ヶ浜町</t>
    <rPh sb="0" eb="3">
      <t>シチガハマ</t>
    </rPh>
    <rPh sb="3" eb="4">
      <t>マチ</t>
    </rPh>
    <phoneticPr fontId="5"/>
  </si>
  <si>
    <t>視覚障害</t>
    <phoneticPr fontId="5"/>
  </si>
  <si>
    <t>じん臓機能障害</t>
    <phoneticPr fontId="5"/>
  </si>
  <si>
    <t>じん臓機能障害</t>
    <phoneticPr fontId="5"/>
  </si>
  <si>
    <t>じん臓機能障害</t>
    <phoneticPr fontId="5"/>
  </si>
  <si>
    <r>
      <t xml:space="preserve">    ３　</t>
    </r>
    <r>
      <rPr>
        <b/>
        <sz val="13"/>
        <color indexed="8"/>
        <rFont val="ＭＳ 明朝"/>
        <family val="1"/>
        <charset val="128"/>
      </rPr>
      <t>「</t>
    </r>
    <r>
      <rPr>
        <b/>
        <u/>
        <sz val="13"/>
        <color indexed="8"/>
        <rFont val="ＭＳ 明朝"/>
        <family val="1"/>
        <charset val="128"/>
      </rPr>
      <t>年度末現在」≧「新規交付」、式が成り立たない場合は、必ずその理由を欄外に注記すること。</t>
    </r>
    <rPh sb="21" eb="22">
      <t>シキ</t>
    </rPh>
    <rPh sb="23" eb="24">
      <t>ナ</t>
    </rPh>
    <rPh sb="25" eb="26">
      <t>タ</t>
    </rPh>
    <rPh sb="29" eb="31">
      <t>バアイ</t>
    </rPh>
    <rPh sb="33" eb="34">
      <t>カナラ</t>
    </rPh>
    <phoneticPr fontId="22"/>
  </si>
  <si>
    <t xml:space="preserve">       </t>
    <phoneticPr fontId="22"/>
  </si>
  <si>
    <t>　　　　「視覚障害」≧「（再掲）糖尿病を主原因とするもの」</t>
    <rPh sb="5" eb="7">
      <t>シカク</t>
    </rPh>
    <rPh sb="7" eb="9">
      <t>ショウガイ</t>
    </rPh>
    <rPh sb="13" eb="15">
      <t>サイケイ</t>
    </rPh>
    <rPh sb="16" eb="19">
      <t>トウニョウビョウ</t>
    </rPh>
    <rPh sb="20" eb="23">
      <t>シュゲンイン</t>
    </rPh>
    <phoneticPr fontId="22"/>
  </si>
  <si>
    <t>　　２　「新規交付」の欄「総数(2)」から「６級(14)」までは、「１８歳未満」「１８歳以上」ごとに</t>
    <rPh sb="5" eb="7">
      <t>シンキ</t>
    </rPh>
    <rPh sb="7" eb="9">
      <t>コウフ</t>
    </rPh>
    <rPh sb="11" eb="12">
      <t>ラン</t>
    </rPh>
    <rPh sb="13" eb="15">
      <t>ソウスウ</t>
    </rPh>
    <rPh sb="23" eb="24">
      <t>キュウ</t>
    </rPh>
    <rPh sb="36" eb="37">
      <t>サイ</t>
    </rPh>
    <rPh sb="37" eb="39">
      <t>ミマン</t>
    </rPh>
    <rPh sb="43" eb="44">
      <t>サイ</t>
    </rPh>
    <rPh sb="44" eb="46">
      <t>イジョウ</t>
    </rPh>
    <phoneticPr fontId="22"/>
  </si>
  <si>
    <t>　　　　「総数(2)」＝「１級(4)」＋「２級(6)」＋「３級(8)」＋「４級(10)」＋「５級(12)」＋「６級(14)」</t>
    <rPh sb="5" eb="7">
      <t>ソウスウ</t>
    </rPh>
    <rPh sb="14" eb="15">
      <t>キュウ</t>
    </rPh>
    <rPh sb="22" eb="23">
      <t>キュウ</t>
    </rPh>
    <rPh sb="30" eb="31">
      <t>キュウ</t>
    </rPh>
    <rPh sb="38" eb="39">
      <t>キュウ</t>
    </rPh>
    <rPh sb="47" eb="48">
      <t>キュウ</t>
    </rPh>
    <rPh sb="56" eb="57">
      <t>キュウ</t>
    </rPh>
    <phoneticPr fontId="22"/>
  </si>
  <si>
    <t>　　　　「総数(1)」＝「１級(3)」＋「２級(5)」＋「３級(7)」＋「４級(9)」＋「５級(11)」＋「６級(13)」</t>
    <rPh sb="5" eb="7">
      <t>ソウスウ</t>
    </rPh>
    <rPh sb="14" eb="15">
      <t>キュウ</t>
    </rPh>
    <rPh sb="22" eb="23">
      <t>キュウ</t>
    </rPh>
    <rPh sb="30" eb="31">
      <t>キュウ</t>
    </rPh>
    <rPh sb="38" eb="39">
      <t>キュウ</t>
    </rPh>
    <rPh sb="46" eb="47">
      <t>キュウ</t>
    </rPh>
    <rPh sb="55" eb="56">
      <t>キュウ</t>
    </rPh>
    <phoneticPr fontId="22"/>
  </si>
  <si>
    <t>　　１　「年度末現在」「新規交付」の障害種類別各欄</t>
    <rPh sb="5" eb="8">
      <t>ネンドマツ</t>
    </rPh>
    <rPh sb="8" eb="10">
      <t>ゲンザイ</t>
    </rPh>
    <rPh sb="12" eb="14">
      <t>シンキ</t>
    </rPh>
    <rPh sb="14" eb="16">
      <t>コウフ</t>
    </rPh>
    <rPh sb="18" eb="20">
      <t>ショウガイ</t>
    </rPh>
    <rPh sb="20" eb="23">
      <t>シュルイベツ</t>
    </rPh>
    <rPh sb="23" eb="24">
      <t>カク</t>
    </rPh>
    <rPh sb="24" eb="25">
      <t>ラン</t>
    </rPh>
    <phoneticPr fontId="22"/>
  </si>
  <si>
    <t>審査要領</t>
    <rPh sb="0" eb="2">
      <t>シンサ</t>
    </rPh>
    <rPh sb="2" eb="4">
      <t>ヨウリョウ</t>
    </rPh>
    <phoneticPr fontId="22"/>
  </si>
  <si>
    <t>(44)</t>
    <phoneticPr fontId="22"/>
  </si>
  <si>
    <t>18歳以上</t>
    <rPh sb="2" eb="3">
      <t>サイ</t>
    </rPh>
    <rPh sb="3" eb="5">
      <t>イジョウ</t>
    </rPh>
    <phoneticPr fontId="22"/>
  </si>
  <si>
    <t>(43)</t>
    <phoneticPr fontId="22"/>
  </si>
  <si>
    <t>18歳未満</t>
    <rPh sb="2" eb="3">
      <t>サイ</t>
    </rPh>
    <rPh sb="3" eb="5">
      <t>ミマン</t>
    </rPh>
    <phoneticPr fontId="22"/>
  </si>
  <si>
    <t>計</t>
    <rPh sb="0" eb="1">
      <t>ケイ</t>
    </rPh>
    <phoneticPr fontId="22"/>
  </si>
  <si>
    <t>(42)</t>
  </si>
  <si>
    <t>(41)</t>
  </si>
  <si>
    <t>肝臓機能障害</t>
    <rPh sb="0" eb="2">
      <t>カンゾウ</t>
    </rPh>
    <rPh sb="2" eb="4">
      <t>キノウ</t>
    </rPh>
    <rPh sb="4" eb="6">
      <t>ショウガイ</t>
    </rPh>
    <phoneticPr fontId="22"/>
  </si>
  <si>
    <t>(40)</t>
  </si>
  <si>
    <t>(39)</t>
  </si>
  <si>
    <t>免疫機能障害</t>
    <rPh sb="0" eb="2">
      <t>メンエキ</t>
    </rPh>
    <rPh sb="2" eb="4">
      <t>キノウ</t>
    </rPh>
    <rPh sb="4" eb="6">
      <t>ショウガイ</t>
    </rPh>
    <phoneticPr fontId="22"/>
  </si>
  <si>
    <t>(38)</t>
  </si>
  <si>
    <t>(37)</t>
  </si>
  <si>
    <t>小腸機能障害</t>
    <rPh sb="0" eb="2">
      <t>ショウチョウ</t>
    </rPh>
    <rPh sb="2" eb="4">
      <t>キノウ</t>
    </rPh>
    <rPh sb="4" eb="6">
      <t>ショウガイ</t>
    </rPh>
    <phoneticPr fontId="22"/>
  </si>
  <si>
    <t>(36)</t>
  </si>
  <si>
    <t>(35)</t>
  </si>
  <si>
    <t>ぼうこう・
直腸機能障害</t>
    <rPh sb="6" eb="8">
      <t>チョクチョウ</t>
    </rPh>
    <rPh sb="8" eb="10">
      <t>キノウ</t>
    </rPh>
    <rPh sb="10" eb="12">
      <t>ショウガイ</t>
    </rPh>
    <phoneticPr fontId="22"/>
  </si>
  <si>
    <t>(34)</t>
  </si>
  <si>
    <t>(33)</t>
  </si>
  <si>
    <t>呼吸器機能障害</t>
    <rPh sb="0" eb="3">
      <t>コキュウキ</t>
    </rPh>
    <rPh sb="3" eb="5">
      <t>キノウ</t>
    </rPh>
    <rPh sb="5" eb="7">
      <t>ショウガイ</t>
    </rPh>
    <phoneticPr fontId="22"/>
  </si>
  <si>
    <t>(32)</t>
  </si>
  <si>
    <t>(31)</t>
  </si>
  <si>
    <t>じん臓機能障害</t>
    <rPh sb="2" eb="3">
      <t>ゾウ</t>
    </rPh>
    <rPh sb="3" eb="5">
      <t>キノウ</t>
    </rPh>
    <rPh sb="5" eb="7">
      <t>ショウガイ</t>
    </rPh>
    <phoneticPr fontId="22"/>
  </si>
  <si>
    <t>(30)</t>
  </si>
  <si>
    <t>(29)</t>
  </si>
  <si>
    <t>心臓機能障害</t>
    <rPh sb="0" eb="2">
      <t>シンゾウ</t>
    </rPh>
    <rPh sb="2" eb="4">
      <t>キノウ</t>
    </rPh>
    <rPh sb="4" eb="6">
      <t>ショウガイ</t>
    </rPh>
    <phoneticPr fontId="22"/>
  </si>
  <si>
    <t>(28)</t>
  </si>
  <si>
    <t>(27)</t>
  </si>
  <si>
    <t>内 部 障 害</t>
    <rPh sb="0" eb="1">
      <t>ウチ</t>
    </rPh>
    <rPh sb="2" eb="3">
      <t>ブ</t>
    </rPh>
    <rPh sb="4" eb="5">
      <t>サワ</t>
    </rPh>
    <rPh sb="6" eb="7">
      <t>ガイ</t>
    </rPh>
    <phoneticPr fontId="22"/>
  </si>
  <si>
    <t>(26)</t>
  </si>
  <si>
    <t>(25)</t>
  </si>
  <si>
    <t>移動機能</t>
    <rPh sb="0" eb="2">
      <t>イドウ</t>
    </rPh>
    <rPh sb="2" eb="4">
      <t>キノウ</t>
    </rPh>
    <phoneticPr fontId="22"/>
  </si>
  <si>
    <t>(24)</t>
  </si>
  <si>
    <t>(23)</t>
  </si>
  <si>
    <t>上肢機能</t>
    <rPh sb="0" eb="2">
      <t>ジョウシ</t>
    </rPh>
    <rPh sb="2" eb="4">
      <t>キノウ</t>
    </rPh>
    <phoneticPr fontId="22"/>
  </si>
  <si>
    <t>(22)</t>
  </si>
  <si>
    <t>(21)</t>
  </si>
  <si>
    <t>運動機能障害</t>
    <rPh sb="0" eb="2">
      <t>ウンドウ</t>
    </rPh>
    <rPh sb="2" eb="4">
      <t>キノウ</t>
    </rPh>
    <rPh sb="4" eb="6">
      <t>ショウガイ</t>
    </rPh>
    <phoneticPr fontId="22"/>
  </si>
  <si>
    <t>(20)</t>
  </si>
  <si>
    <t>(19)</t>
  </si>
  <si>
    <t>体    幹</t>
    <rPh sb="0" eb="1">
      <t>カラダ</t>
    </rPh>
    <rPh sb="5" eb="6">
      <t>ミキ</t>
    </rPh>
    <phoneticPr fontId="22"/>
  </si>
  <si>
    <t>(18)</t>
  </si>
  <si>
    <t>(17)</t>
  </si>
  <si>
    <t>下    肢</t>
    <rPh sb="0" eb="1">
      <t>シタ</t>
    </rPh>
    <rPh sb="5" eb="6">
      <t>アシ</t>
    </rPh>
    <phoneticPr fontId="22"/>
  </si>
  <si>
    <t>(16)</t>
  </si>
  <si>
    <t>(15)</t>
  </si>
  <si>
    <t>上    肢</t>
    <rPh sb="0" eb="1">
      <t>ウエ</t>
    </rPh>
    <rPh sb="5" eb="6">
      <t>アシ</t>
    </rPh>
    <phoneticPr fontId="22"/>
  </si>
  <si>
    <t>(14)</t>
  </si>
  <si>
    <t>(13)</t>
  </si>
  <si>
    <t>肢 体 不 自 由</t>
    <rPh sb="0" eb="1">
      <t>アシ</t>
    </rPh>
    <rPh sb="2" eb="3">
      <t>カラダ</t>
    </rPh>
    <rPh sb="4" eb="5">
      <t>フ</t>
    </rPh>
    <rPh sb="6" eb="7">
      <t>ジ</t>
    </rPh>
    <rPh sb="8" eb="9">
      <t>ヨシ</t>
    </rPh>
    <phoneticPr fontId="22"/>
  </si>
  <si>
    <t>(12)</t>
  </si>
  <si>
    <t>(11)</t>
  </si>
  <si>
    <t>音声・言語・そしゃく機能障害</t>
    <rPh sb="0" eb="2">
      <t>オンセイ</t>
    </rPh>
    <rPh sb="3" eb="5">
      <t>ゲンゴ</t>
    </rPh>
    <rPh sb="10" eb="12">
      <t>キノウ</t>
    </rPh>
    <rPh sb="12" eb="14">
      <t>ショウガイ</t>
    </rPh>
    <phoneticPr fontId="22"/>
  </si>
  <si>
    <t>(10)</t>
  </si>
  <si>
    <t>(09)</t>
  </si>
  <si>
    <t>平 衡 機 能</t>
    <rPh sb="0" eb="1">
      <t>ヒラ</t>
    </rPh>
    <rPh sb="2" eb="3">
      <t>タイラ</t>
    </rPh>
    <rPh sb="4" eb="5">
      <t>キ</t>
    </rPh>
    <rPh sb="6" eb="7">
      <t>ノウ</t>
    </rPh>
    <phoneticPr fontId="22"/>
  </si>
  <si>
    <t>(08)</t>
  </si>
  <si>
    <t>(07)</t>
  </si>
  <si>
    <t>聴    覚</t>
    <rPh sb="0" eb="1">
      <t>チョウ</t>
    </rPh>
    <rPh sb="5" eb="6">
      <t>サトル</t>
    </rPh>
    <phoneticPr fontId="22"/>
  </si>
  <si>
    <t>(06)</t>
  </si>
  <si>
    <t>(05)</t>
  </si>
  <si>
    <t>聴覚・
平衡機能障害</t>
    <rPh sb="0" eb="2">
      <t>チョウカク</t>
    </rPh>
    <rPh sb="4" eb="6">
      <t>ヘイコウ</t>
    </rPh>
    <rPh sb="6" eb="8">
      <t>キノウ</t>
    </rPh>
    <rPh sb="8" eb="10">
      <t>ショウガイ</t>
    </rPh>
    <phoneticPr fontId="22"/>
  </si>
  <si>
    <t>(04)</t>
  </si>
  <si>
    <t>(03)</t>
  </si>
  <si>
    <t>（再掲）糖尿病を
主原因とするもの</t>
    <rPh sb="1" eb="3">
      <t>サイケイ</t>
    </rPh>
    <rPh sb="4" eb="7">
      <t>トウニョウビョウ</t>
    </rPh>
    <rPh sb="9" eb="12">
      <t>シュゲンイン</t>
    </rPh>
    <phoneticPr fontId="22"/>
  </si>
  <si>
    <t>(02)</t>
  </si>
  <si>
    <t>(01)</t>
    <phoneticPr fontId="22"/>
  </si>
  <si>
    <t>視 覚 障 害</t>
    <rPh sb="0" eb="1">
      <t>シ</t>
    </rPh>
    <rPh sb="2" eb="3">
      <t>サトル</t>
    </rPh>
    <rPh sb="4" eb="5">
      <t>サワ</t>
    </rPh>
    <rPh sb="6" eb="7">
      <t>ガイ</t>
    </rPh>
    <phoneticPr fontId="22"/>
  </si>
  <si>
    <t>(14)</t>
    <phoneticPr fontId="22"/>
  </si>
  <si>
    <t>(13)</t>
    <phoneticPr fontId="22"/>
  </si>
  <si>
    <t>(12)</t>
    <phoneticPr fontId="22"/>
  </si>
  <si>
    <t>(11)</t>
    <phoneticPr fontId="22"/>
  </si>
  <si>
    <t>(10)</t>
    <phoneticPr fontId="22"/>
  </si>
  <si>
    <t>(9)</t>
    <phoneticPr fontId="22"/>
  </si>
  <si>
    <t>(8)</t>
  </si>
  <si>
    <t>(7)</t>
  </si>
  <si>
    <t>(6)</t>
  </si>
  <si>
    <t>(5)</t>
  </si>
  <si>
    <t>(4)</t>
  </si>
  <si>
    <t>(3)</t>
    <phoneticPr fontId="22"/>
  </si>
  <si>
    <t>(2)</t>
    <phoneticPr fontId="22"/>
  </si>
  <si>
    <t>(1）</t>
    <phoneticPr fontId="22"/>
  </si>
  <si>
    <t>新規交付
(年度中）</t>
    <rPh sb="0" eb="2">
      <t>シンキ</t>
    </rPh>
    <rPh sb="2" eb="4">
      <t>コウフ</t>
    </rPh>
    <rPh sb="6" eb="8">
      <t>ネンド</t>
    </rPh>
    <rPh sb="8" eb="9">
      <t>チュウ</t>
    </rPh>
    <phoneticPr fontId="22"/>
  </si>
  <si>
    <t>６　級
(年度末現在）</t>
    <rPh sb="2" eb="3">
      <t>キュウ</t>
    </rPh>
    <rPh sb="5" eb="8">
      <t>ネンドマツ</t>
    </rPh>
    <rPh sb="8" eb="10">
      <t>ゲンザイ</t>
    </rPh>
    <phoneticPr fontId="22"/>
  </si>
  <si>
    <t>５　級
(年度末現在）</t>
    <rPh sb="2" eb="3">
      <t>キュウ</t>
    </rPh>
    <rPh sb="5" eb="8">
      <t>ネンドマツ</t>
    </rPh>
    <rPh sb="8" eb="10">
      <t>ゲンザイ</t>
    </rPh>
    <phoneticPr fontId="22"/>
  </si>
  <si>
    <t>４　級
(年度末現在）</t>
    <rPh sb="2" eb="3">
      <t>キュウ</t>
    </rPh>
    <rPh sb="5" eb="8">
      <t>ネンドマツ</t>
    </rPh>
    <rPh sb="8" eb="10">
      <t>ゲンザイ</t>
    </rPh>
    <phoneticPr fontId="22"/>
  </si>
  <si>
    <t>３　級
(年度末現在）</t>
    <rPh sb="2" eb="3">
      <t>キュウ</t>
    </rPh>
    <rPh sb="5" eb="8">
      <t>ネンドマツ</t>
    </rPh>
    <rPh sb="8" eb="10">
      <t>ゲンザイ</t>
    </rPh>
    <phoneticPr fontId="22"/>
  </si>
  <si>
    <t>２　級
(年度末現在）</t>
    <rPh sb="2" eb="3">
      <t>キュウ</t>
    </rPh>
    <rPh sb="5" eb="8">
      <t>ネンドマツ</t>
    </rPh>
    <rPh sb="8" eb="10">
      <t>ゲンザイ</t>
    </rPh>
    <phoneticPr fontId="22"/>
  </si>
  <si>
    <t>１　級
(年度末現在）</t>
    <rPh sb="2" eb="3">
      <t>キュウ</t>
    </rPh>
    <rPh sb="5" eb="8">
      <t>ネンドマツ</t>
    </rPh>
    <rPh sb="8" eb="10">
      <t>ゲンザイ</t>
    </rPh>
    <phoneticPr fontId="22"/>
  </si>
  <si>
    <t>総　数
(年度末現在）</t>
    <rPh sb="0" eb="1">
      <t>フサ</t>
    </rPh>
    <rPh sb="2" eb="3">
      <t>カズ</t>
    </rPh>
    <rPh sb="5" eb="8">
      <t>ネンドマツ</t>
    </rPh>
    <rPh sb="8" eb="10">
      <t>ゲンザイ</t>
    </rPh>
    <phoneticPr fontId="22"/>
  </si>
  <si>
    <t>都道府県・指定都市・中核市</t>
    <rPh sb="0" eb="4">
      <t>トドウフケン</t>
    </rPh>
    <rPh sb="5" eb="7">
      <t>シテイ</t>
    </rPh>
    <rPh sb="7" eb="9">
      <t>トシ</t>
    </rPh>
    <rPh sb="10" eb="13">
      <t>チュウカクシ</t>
    </rPh>
    <phoneticPr fontId="5"/>
  </si>
  <si>
    <t xml:space="preserve">        年  表</t>
    <rPh sb="8" eb="9">
      <t>ネン</t>
    </rPh>
    <rPh sb="11" eb="12">
      <t>ヒョウ</t>
    </rPh>
    <phoneticPr fontId="22"/>
  </si>
  <si>
    <t>0400</t>
    <phoneticPr fontId="22"/>
  </si>
  <si>
    <t>中 核 市</t>
    <rPh sb="0" eb="1">
      <t>ナカ</t>
    </rPh>
    <rPh sb="2" eb="3">
      <t>カク</t>
    </rPh>
    <rPh sb="4" eb="5">
      <t>シ</t>
    </rPh>
    <phoneticPr fontId="22"/>
  </si>
  <si>
    <t>※項目毎に昨年度と数値を比較し、貼付間違いや記入漏れなどないようにご注意下さい！</t>
    <phoneticPr fontId="22"/>
  </si>
  <si>
    <t>指定都市　名</t>
    <phoneticPr fontId="22"/>
  </si>
  <si>
    <t>（身体障害者福祉法）</t>
    <rPh sb="1" eb="3">
      <t>シンタイ</t>
    </rPh>
    <rPh sb="3" eb="6">
      <t>ショウガイシャ</t>
    </rPh>
    <rPh sb="6" eb="9">
      <t>フクシホウ</t>
    </rPh>
    <phoneticPr fontId="22"/>
  </si>
  <si>
    <t>都道府県</t>
  </si>
  <si>
    <t>*</t>
    <phoneticPr fontId="22"/>
  </si>
  <si>
    <t>第１４　身体障害者手帳交付台帳登載数</t>
    <rPh sb="0" eb="1">
      <t>ダイ</t>
    </rPh>
    <rPh sb="4" eb="6">
      <t>シンタイ</t>
    </rPh>
    <rPh sb="6" eb="9">
      <t>ショウガイシャ</t>
    </rPh>
    <rPh sb="9" eb="11">
      <t>テチョウ</t>
    </rPh>
    <rPh sb="11" eb="13">
      <t>コウフ</t>
    </rPh>
    <rPh sb="13" eb="15">
      <t>ダイチョウ</t>
    </rPh>
    <rPh sb="15" eb="17">
      <t>トウサイ</t>
    </rPh>
    <rPh sb="17" eb="18">
      <t>スウ</t>
    </rPh>
    <phoneticPr fontId="22"/>
  </si>
  <si>
    <t>0300140</t>
    <phoneticPr fontId="39"/>
  </si>
  <si>
    <t>←市町村名を入力</t>
    <rPh sb="1" eb="5">
      <t>シチョウソンメイ</t>
    </rPh>
    <rPh sb="6" eb="8">
      <t>ニュウリョク</t>
    </rPh>
    <phoneticPr fontId="39"/>
  </si>
  <si>
    <t>石巻市</t>
    <rPh sb="0" eb="2">
      <t>イシノマキシ</t>
    </rPh>
    <phoneticPr fontId="39"/>
  </si>
  <si>
    <t>訂正１回目</t>
    <rPh sb="0" eb="2">
      <t>テイセイ</t>
    </rPh>
    <rPh sb="3" eb="5">
      <t>カイメテイセイ</t>
    </rPh>
    <phoneticPr fontId="39"/>
  </si>
  <si>
    <t>塩竈市</t>
    <rPh sb="0" eb="2">
      <t>シオガマシ</t>
    </rPh>
    <phoneticPr fontId="39"/>
  </si>
  <si>
    <t>気仙沼市</t>
    <rPh sb="0" eb="3">
      <t>ケセンヌマシ</t>
    </rPh>
    <phoneticPr fontId="39"/>
  </si>
  <si>
    <t>白石市</t>
    <rPh sb="0" eb="2">
      <t>シロイシシ</t>
    </rPh>
    <phoneticPr fontId="39"/>
  </si>
  <si>
    <t>名取市</t>
    <rPh sb="0" eb="2">
      <t>ナトリシ</t>
    </rPh>
    <phoneticPr fontId="39"/>
  </si>
  <si>
    <t>角田市</t>
    <rPh sb="0" eb="2">
      <t>カクダシ</t>
    </rPh>
    <phoneticPr fontId="39"/>
  </si>
  <si>
    <t>多賀城市</t>
    <rPh sb="0" eb="3">
      <t>タガジョウシ</t>
    </rPh>
    <phoneticPr fontId="39"/>
  </si>
  <si>
    <t>岩沼市</t>
    <rPh sb="0" eb="1">
      <t>イワヌマ</t>
    </rPh>
    <rPh sb="1" eb="2">
      <t>シ</t>
    </rPh>
    <phoneticPr fontId="39"/>
  </si>
  <si>
    <t>登米市</t>
    <rPh sb="0" eb="2">
      <t>トメシ</t>
    </rPh>
    <phoneticPr fontId="39"/>
  </si>
  <si>
    <t>栗原市</t>
    <rPh sb="0" eb="2">
      <t>クリハラシ</t>
    </rPh>
    <phoneticPr fontId="39"/>
  </si>
  <si>
    <t>東松島市</t>
    <rPh sb="0" eb="3">
      <t>ヒガシマツシマシ</t>
    </rPh>
    <phoneticPr fontId="39"/>
  </si>
  <si>
    <t>大崎市</t>
    <rPh sb="0" eb="2">
      <t>オオサキシ</t>
    </rPh>
    <phoneticPr fontId="39"/>
  </si>
  <si>
    <t>富谷市</t>
    <rPh sb="0" eb="1">
      <t>トミヤ</t>
    </rPh>
    <rPh sb="1" eb="2">
      <t>シ</t>
    </rPh>
    <phoneticPr fontId="39"/>
  </si>
  <si>
    <t>蔵王町</t>
    <rPh sb="0" eb="2">
      <t>ザオウマチ</t>
    </rPh>
    <phoneticPr fontId="39"/>
  </si>
  <si>
    <t>七ヶ宿町</t>
    <rPh sb="0" eb="3">
      <t>シチ</t>
    </rPh>
    <phoneticPr fontId="39"/>
  </si>
  <si>
    <t>大河原町</t>
    <rPh sb="0" eb="2">
      <t>オオガワラ</t>
    </rPh>
    <rPh sb="2" eb="3">
      <t>マチ</t>
    </rPh>
    <phoneticPr fontId="39"/>
  </si>
  <si>
    <t>村田町</t>
    <rPh sb="0" eb="2">
      <t>ムラタマチ</t>
    </rPh>
    <phoneticPr fontId="39"/>
  </si>
  <si>
    <t>柴田町</t>
    <rPh sb="0" eb="2">
      <t>シバタマチ</t>
    </rPh>
    <phoneticPr fontId="39"/>
  </si>
  <si>
    <t>川崎町</t>
    <rPh sb="0" eb="1">
      <t>カワサキ</t>
    </rPh>
    <rPh sb="1" eb="2">
      <t>マチ</t>
    </rPh>
    <phoneticPr fontId="39"/>
  </si>
  <si>
    <t>丸森町</t>
    <rPh sb="0" eb="2">
      <t>マルモリマチ</t>
    </rPh>
    <phoneticPr fontId="39"/>
  </si>
  <si>
    <t>亘理町</t>
    <rPh sb="0" eb="2">
      <t>ワタリチョウ</t>
    </rPh>
    <phoneticPr fontId="39"/>
  </si>
  <si>
    <t>山元町</t>
    <phoneticPr fontId="39"/>
  </si>
  <si>
    <t>松島町</t>
    <rPh sb="0" eb="2">
      <t>マツシママチ</t>
    </rPh>
    <phoneticPr fontId="39"/>
  </si>
  <si>
    <t>七ヶ浜町</t>
    <rPh sb="0" eb="3">
      <t>シチガハママチ</t>
    </rPh>
    <phoneticPr fontId="39"/>
  </si>
  <si>
    <t>利府町</t>
    <phoneticPr fontId="39"/>
  </si>
  <si>
    <t>0</t>
    <phoneticPr fontId="39"/>
  </si>
  <si>
    <t>大和町</t>
    <rPh sb="0" eb="2">
      <t>タイワチョウ</t>
    </rPh>
    <phoneticPr fontId="39"/>
  </si>
  <si>
    <t>大郷町</t>
    <rPh sb="0" eb="2">
      <t>オオサトチョウ</t>
    </rPh>
    <phoneticPr fontId="39"/>
  </si>
  <si>
    <t>大衡村</t>
    <rPh sb="0" eb="2">
      <t>オオヒラムラ</t>
    </rPh>
    <phoneticPr fontId="39"/>
  </si>
  <si>
    <t>色麻町</t>
    <rPh sb="0" eb="2">
      <t>シカマチョウ</t>
    </rPh>
    <phoneticPr fontId="39"/>
  </si>
  <si>
    <t>訂正1回目</t>
    <rPh sb="0" eb="2">
      <t>テイセイ</t>
    </rPh>
    <rPh sb="3" eb="5">
      <t>カイメ</t>
    </rPh>
    <phoneticPr fontId="22"/>
  </si>
  <si>
    <t>加美町</t>
    <rPh sb="0" eb="2">
      <t>カミマチ</t>
    </rPh>
    <phoneticPr fontId="39"/>
  </si>
  <si>
    <t>涌谷町</t>
    <rPh sb="0" eb="2">
      <t>ワクヤチョウ</t>
    </rPh>
    <phoneticPr fontId="39"/>
  </si>
  <si>
    <t>美里町</t>
    <rPh sb="0" eb="2">
      <t>ミサトマチ</t>
    </rPh>
    <phoneticPr fontId="39"/>
  </si>
  <si>
    <t>女川町</t>
    <rPh sb="0" eb="2">
      <t>オナガワチョウ</t>
    </rPh>
    <phoneticPr fontId="39"/>
  </si>
  <si>
    <t>南三陸町</t>
    <rPh sb="0" eb="3">
      <t>ミナミサンリクチョウ</t>
    </rPh>
    <phoneticPr fontId="39"/>
  </si>
  <si>
    <t>0400140</t>
    <phoneticPr fontId="39"/>
  </si>
  <si>
    <t>身体障害者手帳所持件数（令和７年３月３１日現在）</t>
    <rPh sb="0" eb="2">
      <t>シンタイ</t>
    </rPh>
    <rPh sb="2" eb="5">
      <t>ショウガイシャ</t>
    </rPh>
    <rPh sb="5" eb="7">
      <t>テチョウ</t>
    </rPh>
    <rPh sb="7" eb="9">
      <t>ショジ</t>
    </rPh>
    <rPh sb="9" eb="11">
      <t>ケンスウ</t>
    </rPh>
    <phoneticPr fontId="5"/>
  </si>
  <si>
    <t>0600140</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</si>
</sst>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77" formatCode="#,##0_);[Red]\(#,##0\)"/>
    <numFmt numFmtId="178" formatCode="#,##0_ "/>
    <numFmt numFmtId="179" formatCode="0_);[Red]\(0\)"/>
    <numFmt numFmtId="180" formatCode="0_ "/>
  </numFmts>
  <fonts count="41">
    <font>
      <sz val="12"/>
      <name val="System"/>
      <charset val="128"/>
    </font>
    <font>
      <sz val="11"/>
      <name val="明朝"/>
      <family val="1"/>
      <charset val="128"/>
    </font>
    <font>
      <sz val="10"/>
      <name val="FA 明朝"/>
      <family val="1"/>
      <charset val="128"/>
    </font>
    <font>
      <sz val="8"/>
      <name val="FA 明朝"/>
      <family val="1"/>
      <charset val="128"/>
    </font>
    <font>
      <sz val="8"/>
      <color indexed="10"/>
      <name val="FA 明朝"/>
      <family val="1"/>
      <charset val="128"/>
    </font>
    <font>
      <sz val="6"/>
      <name val="ＭＳ Ｐゴシック"/>
      <family val="3"/>
      <charset val="128"/>
    </font>
    <font>
      <sz val="8"/>
      <name val="ＦＡ 明朝"/>
      <family val="1"/>
      <charset val="128"/>
    </font>
    <font>
      <sz val="8"/>
      <name val="System"/>
      <charset val="128"/>
    </font>
    <font>
      <sz val="10"/>
      <name val="System"/>
      <charset val="128"/>
    </font>
    <font>
      <sz val="8"/>
      <name val="ＭＳ 明朝"/>
      <family val="1"/>
      <charset val="128"/>
    </font>
    <font>
      <sz val="10"/>
      <name val="ＭＳ 明朝"/>
      <family val="1"/>
      <charset val="128"/>
    </font>
    <font>
      <sz val="12"/>
      <name val="ＭＳ 明朝"/>
      <family val="1"/>
      <charset val="128"/>
    </font>
    <font>
      <sz val="8"/>
      <color indexed="10"/>
      <name val="ＭＳ 明朝"/>
      <family val="1"/>
      <charset val="128"/>
    </font>
    <font>
      <b/>
      <sz val="12"/>
      <name val="ＭＳ Ｐ明朝"/>
      <family val="1"/>
      <charset val="128"/>
    </font>
    <font>
      <sz val="9"/>
      <name val="ＭＳ 明朝"/>
      <family val="1"/>
      <charset val="128"/>
    </font>
    <font>
      <sz val="8"/>
      <color theme="1"/>
      <name val="ＭＳ 明朝"/>
      <family val="1"/>
      <charset val="128"/>
    </font>
    <font>
      <sz val="6"/>
      <name val="System"/>
      <charset val="128"/>
    </font>
    <font>
      <sz val="13"/>
      <name val="ＭＳ 明朝"/>
      <family val="1"/>
      <charset val="128"/>
    </font>
    <font>
      <sz val="13"/>
      <color indexed="10"/>
      <name val="ＭＳ 明朝"/>
      <family val="1"/>
      <charset val="128"/>
    </font>
    <font>
      <sz val="13"/>
      <color theme="1"/>
      <name val="ＭＳ 明朝"/>
      <family val="1"/>
      <charset val="128"/>
    </font>
    <font>
      <b/>
      <sz val="13"/>
      <color indexed="8"/>
      <name val="ＭＳ 明朝"/>
      <family val="1"/>
      <charset val="128"/>
    </font>
    <font>
      <b/>
      <u/>
      <sz val="13"/>
      <color indexed="8"/>
      <name val="ＭＳ 明朝"/>
      <family val="1"/>
      <charset val="128"/>
    </font>
    <font>
      <sz val="6"/>
      <name val="ＭＳ 明朝"/>
      <family val="1"/>
      <charset val="128"/>
    </font>
    <font>
      <b/>
      <sz val="11"/>
      <color indexed="10"/>
      <name val="ＭＳ 明朝"/>
      <family val="1"/>
      <charset val="128"/>
    </font>
    <font>
      <b/>
      <sz val="11"/>
      <name val="ＭＳ 明朝"/>
      <family val="1"/>
      <charset val="128"/>
    </font>
    <font>
      <b/>
      <sz val="16"/>
      <name val="ＭＳ 明朝"/>
      <family val="1"/>
      <charset val="128"/>
    </font>
    <font>
      <sz val="14"/>
      <name val="ＭＳ 明朝"/>
      <family val="1"/>
      <charset val="128"/>
    </font>
    <font>
      <b/>
      <sz val="14"/>
      <name val="ＭＳ 明朝"/>
      <family val="1"/>
      <charset val="128"/>
    </font>
    <font>
      <b/>
      <sz val="16"/>
      <color indexed="10"/>
      <name val="ＭＳ 明朝"/>
      <family val="1"/>
      <charset val="128"/>
    </font>
    <font>
      <sz val="16"/>
      <name val="ＭＳ 明朝"/>
      <family val="1"/>
      <charset val="128"/>
    </font>
    <font>
      <b/>
      <sz val="14"/>
      <color indexed="10"/>
      <name val="ＭＳ 明朝"/>
      <family val="1"/>
      <charset val="128"/>
    </font>
    <font>
      <sz val="20"/>
      <name val="ＭＳ 明朝"/>
      <family val="1"/>
      <charset val="128"/>
    </font>
    <font>
      <sz val="11"/>
      <name val="ＭＳ 明朝"/>
      <family val="1"/>
      <charset val="128"/>
    </font>
    <font>
      <b/>
      <sz val="14"/>
      <name val="ＭＳ ゴシック"/>
      <family val="3"/>
      <charset val="128"/>
    </font>
    <font>
      <sz val="18"/>
      <name val="ＭＳ 明朝"/>
      <family val="1"/>
      <charset val="128"/>
    </font>
    <font>
      <b/>
      <sz val="11"/>
      <color indexed="10"/>
      <name val="ＭＳ Ｐゴシック"/>
      <family val="3"/>
      <charset val="128"/>
    </font>
    <font>
      <b/>
      <sz val="20"/>
      <name val="ＭＳ 明朝"/>
      <family val="1"/>
      <charset val="128"/>
    </font>
    <font>
      <b/>
      <sz val="9"/>
      <color indexed="81"/>
      <name val="ＭＳ Ｐゴシック"/>
      <family val="3"/>
      <charset val="128"/>
    </font>
    <font>
      <b/>
      <u/>
      <sz val="16"/>
      <color indexed="10"/>
      <name val="ＭＳ 明朝"/>
      <family val="1"/>
      <charset val="128"/>
    </font>
    <font>
      <sz val="6"/>
      <name val="ＭＳ Ｐゴシック"/>
      <family val="2"/>
      <charset val="128"/>
      <scheme val="minor"/>
    </font>
    <font>
      <b/>
      <sz val="22"/>
      <color rgb="FFFF0000"/>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6"/>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darkHorizontal">
        <fgColor rgb="FFFFFF00"/>
      </patternFill>
    </fill>
  </fills>
  <borders count="171">
    <border>
      <left/>
      <right/>
      <top/>
      <bottom/>
      <diagonal/>
    </border>
    <border>
      <left/>
      <right/>
      <top/>
      <bottom style="medium">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hair">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medium">
        <color indexed="64"/>
      </right>
      <top style="hair">
        <color indexed="64"/>
      </top>
      <bottom/>
      <diagonal/>
    </border>
    <border>
      <left/>
      <right style="thin">
        <color indexed="64"/>
      </right>
      <top style="thin">
        <color indexed="64"/>
      </top>
      <bottom style="hair">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hair">
        <color indexed="64"/>
      </left>
      <right style="double">
        <color indexed="64"/>
      </right>
      <top style="thin">
        <color indexed="64"/>
      </top>
      <bottom style="thin">
        <color indexed="64"/>
      </bottom>
      <diagonal/>
    </border>
    <border>
      <left/>
      <right style="thin">
        <color indexed="64"/>
      </right>
      <top style="hair">
        <color indexed="64"/>
      </top>
      <bottom style="thin">
        <color indexed="64"/>
      </bottom>
      <diagonal/>
    </border>
    <border>
      <left style="medium">
        <color indexed="64"/>
      </left>
      <right style="double">
        <color indexed="64"/>
      </right>
      <top style="thin">
        <color indexed="64"/>
      </top>
      <bottom style="hair">
        <color indexed="64"/>
      </bottom>
      <diagonal/>
    </border>
    <border>
      <left style="double">
        <color indexed="64"/>
      </left>
      <right style="medium">
        <color indexed="64"/>
      </right>
      <top style="double">
        <color indexed="64"/>
      </top>
      <bottom style="hair">
        <color indexed="64"/>
      </bottom>
      <diagonal/>
    </border>
    <border>
      <left style="medium">
        <color indexed="64"/>
      </left>
      <right style="double">
        <color indexed="64"/>
      </right>
      <top style="hair">
        <color indexed="64"/>
      </top>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bottom style="hair">
        <color indexed="64"/>
      </bottom>
      <diagonal/>
    </border>
    <border>
      <left style="double">
        <color indexed="64"/>
      </left>
      <right style="medium">
        <color indexed="64"/>
      </right>
      <top style="double">
        <color indexed="64"/>
      </top>
      <bottom/>
      <diagonal/>
    </border>
    <border>
      <left style="medium">
        <color indexed="64"/>
      </left>
      <right style="double">
        <color indexed="64"/>
      </right>
      <top/>
      <bottom/>
      <diagonal/>
    </border>
    <border>
      <left style="medium">
        <color indexed="64"/>
      </left>
      <right style="double">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style="hair">
        <color indexed="64"/>
      </bottom>
      <diagonal/>
    </border>
    <border>
      <left/>
      <right/>
      <top style="double">
        <color indexed="64"/>
      </top>
      <bottom/>
      <diagonal/>
    </border>
    <border>
      <left/>
      <right style="thin">
        <color indexed="64"/>
      </right>
      <top style="double">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double">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hair">
        <color indexed="64"/>
      </left>
      <right style="double">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double">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thin">
        <color indexed="64"/>
      </top>
      <bottom style="hair">
        <color indexed="64"/>
      </bottom>
      <diagonal/>
    </border>
    <border>
      <left/>
      <right style="medium">
        <color indexed="64"/>
      </right>
      <top/>
      <bottom style="thin">
        <color indexed="64"/>
      </bottom>
      <diagonal/>
    </border>
    <border>
      <left style="double">
        <color indexed="64"/>
      </left>
      <right style="medium">
        <color indexed="64"/>
      </right>
      <top/>
      <bottom style="thin">
        <color indexed="64"/>
      </bottom>
      <diagonal/>
    </border>
    <border>
      <left/>
      <right style="double">
        <color indexed="64"/>
      </right>
      <top style="double">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double">
        <color indexed="64"/>
      </left>
      <right/>
      <top style="hair">
        <color indexed="64"/>
      </top>
      <bottom style="double">
        <color indexed="64"/>
      </bottom>
      <diagonal/>
    </border>
    <border>
      <left style="double">
        <color indexed="64"/>
      </left>
      <right/>
      <top style="medium">
        <color indexed="64"/>
      </top>
      <bottom style="hair">
        <color indexed="64"/>
      </bottom>
      <diagonal/>
    </border>
    <border>
      <left style="double">
        <color indexed="64"/>
      </left>
      <right/>
      <top style="hair">
        <color indexed="64"/>
      </top>
      <bottom style="medium">
        <color indexed="64"/>
      </bottom>
      <diagonal/>
    </border>
    <border>
      <left style="hair">
        <color indexed="64"/>
      </left>
      <right style="double">
        <color indexed="64"/>
      </right>
      <top/>
      <bottom style="double">
        <color indexed="64"/>
      </bottom>
      <diagonal/>
    </border>
    <border>
      <left style="hair">
        <color indexed="64"/>
      </left>
      <right style="double">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medium">
        <color indexed="64"/>
      </left>
      <right style="double">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diagonal/>
    </border>
    <border>
      <left style="double">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thick">
        <color indexed="64"/>
      </bottom>
      <diagonal style="thin">
        <color indexed="64"/>
      </diagonal>
    </border>
    <border>
      <left/>
      <right style="thin">
        <color indexed="64"/>
      </right>
      <top/>
      <bottom/>
      <diagonal/>
    </border>
    <border>
      <left/>
      <right/>
      <top style="thin">
        <color indexed="64"/>
      </top>
      <bottom/>
      <diagonal/>
    </border>
    <border>
      <left/>
      <right style="medium">
        <color rgb="FFFF0000"/>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medium">
        <color rgb="FFFF0000"/>
      </right>
      <top style="medium">
        <color rgb="FFFF0000"/>
      </top>
      <bottom/>
      <diagonal/>
    </border>
    <border>
      <left style="medium">
        <color rgb="FFFF0000"/>
      </left>
      <right/>
      <top style="medium">
        <color rgb="FFFF0000"/>
      </top>
      <bottom/>
      <diagonal/>
    </border>
    <border>
      <left/>
      <right style="medium">
        <color indexed="64"/>
      </right>
      <top style="thin">
        <color indexed="64"/>
      </top>
      <bottom style="hair">
        <color indexed="64"/>
      </bottom>
      <diagonal/>
    </border>
  </borders>
  <cellStyleXfs count="5">
    <xf numFmtId="0" fontId="0" fillId="0" borderId="0"/>
    <xf numFmtId="38" fontId="1" fillId="0" borderId="0" applyFont="0" applyFill="0" applyBorder="0" applyAlignment="0" applyProtection="0"/>
    <xf numFmtId="0" fontId="10" fillId="0" borderId="0">
      <alignment vertical="center"/>
    </xf>
    <xf numFmtId="0" fontId="10" fillId="0" borderId="0">
      <alignment vertical="center"/>
    </xf>
    <xf numFmtId="0" fontId="32" fillId="0" borderId="0">
      <alignment vertical="center"/>
    </xf>
  </cellStyleXfs>
  <cellXfs count="610">
    <xf numFmtId="0" fontId="0" fillId="0" borderId="0" xfId="0"/>
    <xf numFmtId="0" fontId="2" fillId="0" borderId="0" xfId="0" applyNumberFormat="1" applyFont="1" applyAlignment="1" applyProtection="1">
      <alignment vertical="center"/>
      <protection locked="0"/>
    </xf>
    <xf numFmtId="0" fontId="2" fillId="0" borderId="1" xfId="0" applyNumberFormat="1" applyFont="1" applyBorder="1" applyAlignment="1" applyProtection="1">
      <alignment vertical="center"/>
      <protection locked="0"/>
    </xf>
    <xf numFmtId="38" fontId="2" fillId="0" borderId="0" xfId="1" applyFont="1" applyAlignment="1" applyProtection="1">
      <alignment vertical="center"/>
      <protection locked="0"/>
    </xf>
    <xf numFmtId="38" fontId="2" fillId="0" borderId="1" xfId="1" applyFont="1" applyBorder="1" applyAlignment="1" applyProtection="1">
      <alignment vertical="center"/>
      <protection locked="0"/>
    </xf>
    <xf numFmtId="38" fontId="8" fillId="0" borderId="0" xfId="1" applyFont="1" applyAlignment="1">
      <alignment vertical="center"/>
    </xf>
    <xf numFmtId="0" fontId="8" fillId="0" borderId="0" xfId="0" applyFont="1" applyAlignment="1">
      <alignment vertical="center"/>
    </xf>
    <xf numFmtId="0" fontId="2" fillId="0" borderId="2" xfId="0" applyNumberFormat="1" applyFont="1" applyBorder="1" applyAlignment="1" applyProtection="1">
      <alignment vertical="center"/>
      <protection locked="0"/>
    </xf>
    <xf numFmtId="0" fontId="2" fillId="0" borderId="3" xfId="0" applyNumberFormat="1" applyFont="1" applyBorder="1" applyAlignment="1" applyProtection="1">
      <alignment horizontal="center" vertical="center"/>
      <protection locked="0"/>
    </xf>
    <xf numFmtId="0" fontId="2" fillId="0" borderId="3" xfId="0" applyNumberFormat="1" applyFont="1" applyBorder="1" applyAlignment="1" applyProtection="1">
      <alignment vertical="center"/>
      <protection locked="0"/>
    </xf>
    <xf numFmtId="0" fontId="2" fillId="0" borderId="4" xfId="0" applyNumberFormat="1" applyFont="1" applyBorder="1" applyAlignment="1" applyProtection="1">
      <alignment vertical="center"/>
      <protection locked="0"/>
    </xf>
    <xf numFmtId="0" fontId="2" fillId="0" borderId="5" xfId="0" applyNumberFormat="1" applyFont="1" applyBorder="1" applyAlignment="1" applyProtection="1">
      <alignment vertical="center"/>
      <protection locked="0"/>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38" fontId="2" fillId="0" borderId="6" xfId="1" applyFont="1" applyBorder="1" applyAlignment="1">
      <alignment vertical="center"/>
    </xf>
    <xf numFmtId="38" fontId="2" fillId="0" borderId="7" xfId="1" applyFont="1" applyBorder="1" applyAlignment="1">
      <alignment vertical="center"/>
    </xf>
    <xf numFmtId="38" fontId="2" fillId="0" borderId="9" xfId="1" applyFont="1" applyBorder="1" applyAlignment="1">
      <alignment vertical="center"/>
    </xf>
    <xf numFmtId="3" fontId="2" fillId="0" borderId="11" xfId="0" applyNumberFormat="1" applyFont="1" applyBorder="1" applyAlignment="1">
      <alignment vertical="center"/>
    </xf>
    <xf numFmtId="3" fontId="2" fillId="0" borderId="12" xfId="0" applyNumberFormat="1" applyFont="1" applyBorder="1" applyAlignment="1">
      <alignment vertical="center"/>
    </xf>
    <xf numFmtId="0" fontId="8" fillId="0" borderId="0" xfId="0" applyFont="1" applyBorder="1" applyAlignment="1">
      <alignment vertical="center"/>
    </xf>
    <xf numFmtId="3" fontId="2" fillId="0" borderId="0" xfId="0" applyNumberFormat="1" applyFont="1" applyBorder="1" applyAlignment="1">
      <alignment vertical="center"/>
    </xf>
    <xf numFmtId="3" fontId="2" fillId="0" borderId="0" xfId="0" applyNumberFormat="1" applyFont="1" applyAlignment="1">
      <alignment vertical="center"/>
    </xf>
    <xf numFmtId="3" fontId="2" fillId="0" borderId="14" xfId="0" applyNumberFormat="1" applyFont="1" applyBorder="1" applyAlignment="1">
      <alignment vertical="center"/>
    </xf>
    <xf numFmtId="0" fontId="3" fillId="0" borderId="0" xfId="0" applyNumberFormat="1" applyFont="1" applyAlignment="1" applyProtection="1">
      <alignment horizontal="center" vertical="center" shrinkToFit="1"/>
      <protection locked="0"/>
    </xf>
    <xf numFmtId="0" fontId="3" fillId="0" borderId="16" xfId="0" applyNumberFormat="1" applyFont="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3" fontId="4" fillId="2" borderId="19" xfId="0" applyNumberFormat="1" applyFont="1" applyFill="1" applyBorder="1" applyAlignment="1">
      <alignment horizontal="center" vertical="center" shrinkToFit="1"/>
    </xf>
    <xf numFmtId="0" fontId="3" fillId="0" borderId="0" xfId="0" applyFont="1" applyAlignment="1">
      <alignment horizontal="center" vertical="center" shrinkToFit="1"/>
    </xf>
    <xf numFmtId="0" fontId="7" fillId="0" borderId="0" xfId="0" applyFont="1" applyAlignment="1">
      <alignment horizontal="center" vertical="center" shrinkToFit="1"/>
    </xf>
    <xf numFmtId="0" fontId="3" fillId="3" borderId="20" xfId="0" applyNumberFormat="1" applyFont="1" applyFill="1" applyBorder="1" applyAlignment="1" applyProtection="1">
      <alignment horizontal="center" vertical="center" shrinkToFit="1"/>
      <protection locked="0"/>
    </xf>
    <xf numFmtId="0" fontId="3" fillId="3" borderId="21" xfId="0" applyNumberFormat="1" applyFont="1" applyFill="1" applyBorder="1" applyAlignment="1" applyProtection="1">
      <alignment horizontal="center" vertical="center" shrinkToFit="1"/>
      <protection locked="0"/>
    </xf>
    <xf numFmtId="177" fontId="3" fillId="0" borderId="0" xfId="0" applyNumberFormat="1" applyFont="1" applyAlignment="1" applyProtection="1">
      <alignment horizontal="center" vertical="center" shrinkToFit="1"/>
      <protection locked="0"/>
    </xf>
    <xf numFmtId="177" fontId="2" fillId="0" borderId="0" xfId="0" applyNumberFormat="1" applyFont="1" applyAlignment="1" applyProtection="1">
      <alignment vertical="center"/>
      <protection locked="0"/>
    </xf>
    <xf numFmtId="177" fontId="2" fillId="0" borderId="1" xfId="0" applyNumberFormat="1" applyFont="1" applyBorder="1" applyAlignment="1" applyProtection="1">
      <alignment vertical="center"/>
      <protection locked="0"/>
    </xf>
    <xf numFmtId="177" fontId="2" fillId="0" borderId="0" xfId="1" applyNumberFormat="1" applyFont="1" applyAlignment="1" applyProtection="1">
      <alignment vertical="center"/>
      <protection locked="0"/>
    </xf>
    <xf numFmtId="177" fontId="2" fillId="0" borderId="1" xfId="1" applyNumberFormat="1" applyFont="1" applyBorder="1" applyAlignment="1" applyProtection="1">
      <alignment vertical="center"/>
      <protection locked="0"/>
    </xf>
    <xf numFmtId="177" fontId="8" fillId="0" borderId="0" xfId="1" applyNumberFormat="1" applyFont="1" applyAlignment="1">
      <alignment vertical="center"/>
    </xf>
    <xf numFmtId="177" fontId="8" fillId="0" borderId="0" xfId="0" applyNumberFormat="1" applyFont="1" applyAlignment="1">
      <alignment vertical="center"/>
    </xf>
    <xf numFmtId="177" fontId="3" fillId="0" borderId="16" xfId="0" applyNumberFormat="1" applyFont="1" applyBorder="1" applyAlignment="1" applyProtection="1">
      <alignment horizontal="center" vertical="center" shrinkToFit="1"/>
      <protection locked="0"/>
    </xf>
    <xf numFmtId="177" fontId="2" fillId="0" borderId="4" xfId="0" applyNumberFormat="1" applyFont="1" applyBorder="1" applyAlignment="1" applyProtection="1">
      <alignment vertical="center"/>
      <protection locked="0"/>
    </xf>
    <xf numFmtId="177" fontId="2" fillId="0" borderId="2" xfId="0" applyNumberFormat="1" applyFont="1" applyBorder="1" applyAlignment="1" applyProtection="1">
      <alignment vertical="center"/>
      <protection locked="0"/>
    </xf>
    <xf numFmtId="177" fontId="2" fillId="0" borderId="3"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vertical="center"/>
      <protection locked="0"/>
    </xf>
    <xf numFmtId="177" fontId="2" fillId="0" borderId="5" xfId="0" applyNumberFormat="1" applyFont="1" applyBorder="1" applyAlignment="1" applyProtection="1">
      <alignment vertical="center"/>
      <protection locked="0"/>
    </xf>
    <xf numFmtId="177" fontId="2" fillId="0" borderId="22" xfId="1" applyNumberFormat="1" applyFont="1" applyBorder="1" applyAlignment="1" applyProtection="1">
      <alignment horizontal="center" vertical="center"/>
      <protection locked="0"/>
    </xf>
    <xf numFmtId="177" fontId="3" fillId="0" borderId="17" xfId="0" applyNumberFormat="1" applyFont="1" applyBorder="1" applyAlignment="1">
      <alignment horizontal="center" vertical="center" shrinkToFit="1"/>
    </xf>
    <xf numFmtId="177" fontId="2" fillId="0" borderId="6" xfId="0" applyNumberFormat="1" applyFont="1" applyBorder="1" applyAlignment="1">
      <alignment vertical="center"/>
    </xf>
    <xf numFmtId="177" fontId="2" fillId="0" borderId="7" xfId="0" applyNumberFormat="1" applyFont="1" applyBorder="1" applyAlignment="1">
      <alignment vertical="center"/>
    </xf>
    <xf numFmtId="177" fontId="2" fillId="0" borderId="8" xfId="0" applyNumberFormat="1" applyFont="1" applyBorder="1" applyAlignment="1">
      <alignment vertical="center"/>
    </xf>
    <xf numFmtId="177" fontId="2" fillId="0" borderId="6" xfId="1" applyNumberFormat="1" applyFont="1" applyBorder="1" applyAlignment="1">
      <alignment vertical="center"/>
    </xf>
    <xf numFmtId="177" fontId="2" fillId="0" borderId="7" xfId="1" applyNumberFormat="1" applyFont="1" applyBorder="1" applyAlignment="1">
      <alignment vertical="center"/>
    </xf>
    <xf numFmtId="177" fontId="2" fillId="0" borderId="9" xfId="1" applyNumberFormat="1" applyFont="1" applyBorder="1" applyAlignment="1">
      <alignment vertical="center"/>
    </xf>
    <xf numFmtId="177" fontId="2" fillId="0" borderId="23" xfId="1" applyNumberFormat="1" applyFont="1" applyBorder="1" applyAlignment="1">
      <alignment vertical="center"/>
    </xf>
    <xf numFmtId="177" fontId="2" fillId="0" borderId="24" xfId="0" applyNumberFormat="1" applyFont="1" applyBorder="1" applyAlignment="1">
      <alignment vertical="center"/>
    </xf>
    <xf numFmtId="177" fontId="2" fillId="0" borderId="25" xfId="0" applyNumberFormat="1" applyFont="1" applyBorder="1" applyAlignment="1">
      <alignment vertical="center"/>
    </xf>
    <xf numFmtId="177" fontId="2" fillId="0" borderId="26" xfId="0" applyNumberFormat="1" applyFont="1" applyBorder="1" applyAlignment="1">
      <alignment vertical="center"/>
    </xf>
    <xf numFmtId="177" fontId="2" fillId="0" borderId="27" xfId="0" applyNumberFormat="1" applyFont="1" applyBorder="1" applyAlignment="1">
      <alignment vertical="center"/>
    </xf>
    <xf numFmtId="177" fontId="2" fillId="0" borderId="28" xfId="0" applyNumberFormat="1" applyFont="1" applyBorder="1" applyAlignment="1">
      <alignment vertical="center"/>
    </xf>
    <xf numFmtId="177" fontId="2" fillId="0" borderId="29" xfId="0" applyNumberFormat="1" applyFont="1" applyBorder="1" applyAlignment="1">
      <alignment vertical="center"/>
    </xf>
    <xf numFmtId="177" fontId="2" fillId="0" borderId="30" xfId="0" applyNumberFormat="1" applyFont="1" applyBorder="1" applyAlignment="1">
      <alignment vertical="center"/>
    </xf>
    <xf numFmtId="177" fontId="2" fillId="0" borderId="10" xfId="0" applyNumberFormat="1" applyFont="1" applyBorder="1" applyAlignment="1">
      <alignment vertical="center"/>
    </xf>
    <xf numFmtId="177" fontId="2" fillId="0" borderId="11" xfId="0" applyNumberFormat="1" applyFont="1" applyBorder="1" applyAlignment="1">
      <alignment vertical="center"/>
    </xf>
    <xf numFmtId="177" fontId="2" fillId="0" borderId="12" xfId="0" applyNumberFormat="1" applyFont="1" applyBorder="1" applyAlignment="1">
      <alignment vertical="center"/>
    </xf>
    <xf numFmtId="177" fontId="2" fillId="0" borderId="14" xfId="0" applyNumberFormat="1" applyFont="1" applyBorder="1" applyAlignment="1">
      <alignment vertical="center"/>
    </xf>
    <xf numFmtId="177" fontId="2" fillId="0" borderId="31" xfId="0" applyNumberFormat="1" applyFont="1" applyBorder="1" applyAlignment="1">
      <alignment vertical="center"/>
    </xf>
    <xf numFmtId="177" fontId="2" fillId="0" borderId="15" xfId="0" applyNumberFormat="1" applyFont="1" applyBorder="1" applyAlignment="1">
      <alignment vertical="center"/>
    </xf>
    <xf numFmtId="177" fontId="2" fillId="0" borderId="32" xfId="1" applyNumberFormat="1" applyFont="1" applyBorder="1" applyAlignment="1">
      <alignment vertical="center"/>
    </xf>
    <xf numFmtId="177" fontId="2" fillId="0" borderId="33" xfId="0" applyNumberFormat="1" applyFont="1" applyBorder="1" applyAlignment="1">
      <alignment vertical="center"/>
    </xf>
    <xf numFmtId="177" fontId="2" fillId="0" borderId="34" xfId="0" applyNumberFormat="1" applyFont="1" applyBorder="1" applyAlignment="1">
      <alignment vertical="center"/>
    </xf>
    <xf numFmtId="177" fontId="2" fillId="0" borderId="35" xfId="0" applyNumberFormat="1" applyFont="1" applyBorder="1" applyAlignment="1">
      <alignment vertical="center"/>
    </xf>
    <xf numFmtId="177" fontId="2" fillId="0" borderId="36" xfId="0" applyNumberFormat="1" applyFont="1" applyBorder="1" applyAlignment="1">
      <alignment vertical="center"/>
    </xf>
    <xf numFmtId="177" fontId="2" fillId="0" borderId="37" xfId="0" applyNumberFormat="1" applyFont="1" applyBorder="1" applyAlignment="1">
      <alignment vertical="center"/>
    </xf>
    <xf numFmtId="177" fontId="2" fillId="0" borderId="38" xfId="0" applyNumberFormat="1" applyFont="1" applyBorder="1" applyAlignment="1">
      <alignment vertical="center"/>
    </xf>
    <xf numFmtId="177" fontId="2" fillId="0" borderId="39" xfId="0" applyNumberFormat="1" applyFont="1" applyBorder="1" applyAlignment="1">
      <alignment vertical="center"/>
    </xf>
    <xf numFmtId="177" fontId="2" fillId="0" borderId="40" xfId="0" applyNumberFormat="1" applyFont="1" applyBorder="1" applyAlignment="1">
      <alignment vertical="center"/>
    </xf>
    <xf numFmtId="177" fontId="2" fillId="0" borderId="41" xfId="0" applyNumberFormat="1" applyFont="1" applyBorder="1" applyAlignment="1">
      <alignment vertical="center"/>
    </xf>
    <xf numFmtId="177" fontId="2" fillId="0" borderId="42" xfId="0" applyNumberFormat="1" applyFont="1" applyBorder="1" applyAlignment="1">
      <alignment vertical="center"/>
    </xf>
    <xf numFmtId="177" fontId="2" fillId="0" borderId="43" xfId="0" applyNumberFormat="1" applyFont="1" applyBorder="1" applyAlignment="1">
      <alignment vertical="center"/>
    </xf>
    <xf numFmtId="177" fontId="2" fillId="0" borderId="44" xfId="0" applyNumberFormat="1" applyFont="1" applyBorder="1" applyAlignment="1">
      <alignment vertical="center"/>
    </xf>
    <xf numFmtId="177" fontId="2" fillId="0" borderId="45" xfId="1" applyNumberFormat="1" applyFont="1" applyBorder="1" applyAlignment="1">
      <alignment vertical="center"/>
    </xf>
    <xf numFmtId="177" fontId="3" fillId="3" borderId="20" xfId="0" applyNumberFormat="1" applyFont="1" applyFill="1" applyBorder="1" applyAlignment="1" applyProtection="1">
      <alignment horizontal="center" vertical="center" shrinkToFit="1"/>
      <protection locked="0"/>
    </xf>
    <xf numFmtId="177" fontId="2" fillId="3" borderId="46" xfId="0" applyNumberFormat="1" applyFont="1" applyFill="1" applyBorder="1" applyAlignment="1">
      <alignment vertical="center"/>
    </xf>
    <xf numFmtId="177" fontId="2" fillId="3" borderId="47" xfId="0" applyNumberFormat="1" applyFont="1" applyFill="1" applyBorder="1" applyAlignment="1">
      <alignment vertical="center"/>
    </xf>
    <xf numFmtId="177" fontId="2" fillId="3" borderId="48" xfId="0" applyNumberFormat="1" applyFont="1" applyFill="1" applyBorder="1" applyAlignment="1">
      <alignment vertical="center"/>
    </xf>
    <xf numFmtId="177" fontId="2" fillId="3" borderId="49" xfId="0" applyNumberFormat="1" applyFont="1" applyFill="1" applyBorder="1" applyAlignment="1">
      <alignment vertical="center"/>
    </xf>
    <xf numFmtId="177" fontId="2" fillId="3" borderId="50" xfId="0" applyNumberFormat="1" applyFont="1" applyFill="1" applyBorder="1" applyAlignment="1">
      <alignment vertical="center"/>
    </xf>
    <xf numFmtId="177" fontId="2" fillId="3" borderId="51" xfId="1" applyNumberFormat="1" applyFont="1" applyFill="1" applyBorder="1" applyAlignment="1">
      <alignment vertical="center"/>
    </xf>
    <xf numFmtId="177" fontId="2" fillId="0" borderId="52" xfId="0" applyNumberFormat="1" applyFont="1" applyBorder="1" applyAlignment="1">
      <alignment vertical="center"/>
    </xf>
    <xf numFmtId="177" fontId="2" fillId="0" borderId="53" xfId="0" applyNumberFormat="1" applyFont="1" applyBorder="1" applyAlignment="1">
      <alignment vertical="center"/>
    </xf>
    <xf numFmtId="177" fontId="2" fillId="0" borderId="54" xfId="0" applyNumberFormat="1" applyFont="1" applyBorder="1" applyAlignment="1">
      <alignment vertical="center"/>
    </xf>
    <xf numFmtId="177" fontId="2" fillId="0" borderId="55" xfId="0" applyNumberFormat="1" applyFont="1" applyBorder="1" applyAlignment="1">
      <alignment vertical="center"/>
    </xf>
    <xf numFmtId="177" fontId="2" fillId="0" borderId="56" xfId="0" applyNumberFormat="1" applyFont="1" applyBorder="1" applyAlignment="1">
      <alignment vertical="center"/>
    </xf>
    <xf numFmtId="177" fontId="2" fillId="0" borderId="57" xfId="0" applyNumberFormat="1" applyFont="1" applyBorder="1" applyAlignment="1">
      <alignment vertical="center"/>
    </xf>
    <xf numFmtId="177" fontId="2" fillId="0" borderId="58" xfId="1" applyNumberFormat="1" applyFont="1" applyBorder="1" applyAlignment="1">
      <alignment vertical="center"/>
    </xf>
    <xf numFmtId="177" fontId="3" fillId="3" borderId="21" xfId="0" applyNumberFormat="1" applyFont="1" applyFill="1" applyBorder="1" applyAlignment="1" applyProtection="1">
      <alignment horizontal="center" vertical="center" shrinkToFit="1"/>
      <protection locked="0"/>
    </xf>
    <xf numFmtId="177" fontId="2" fillId="3" borderId="59" xfId="0" applyNumberFormat="1" applyFont="1" applyFill="1" applyBorder="1" applyAlignment="1">
      <alignment vertical="center"/>
    </xf>
    <xf numFmtId="177" fontId="2" fillId="3" borderId="43" xfId="0" applyNumberFormat="1" applyFont="1" applyFill="1" applyBorder="1" applyAlignment="1">
      <alignment vertical="center"/>
    </xf>
    <xf numFmtId="177" fontId="2" fillId="3" borderId="40" xfId="0" applyNumberFormat="1" applyFont="1" applyFill="1" applyBorder="1" applyAlignment="1">
      <alignment vertical="center"/>
    </xf>
    <xf numFmtId="177" fontId="2" fillId="3" borderId="42" xfId="0" applyNumberFormat="1" applyFont="1" applyFill="1" applyBorder="1" applyAlignment="1">
      <alignment vertical="center"/>
    </xf>
    <xf numFmtId="177" fontId="2" fillId="0" borderId="60" xfId="0" applyNumberFormat="1" applyFont="1" applyBorder="1" applyAlignment="1">
      <alignment vertical="center"/>
    </xf>
    <xf numFmtId="177" fontId="2" fillId="0" borderId="61" xfId="0" applyNumberFormat="1" applyFont="1" applyBorder="1" applyAlignment="1">
      <alignment vertical="center"/>
    </xf>
    <xf numFmtId="177" fontId="2" fillId="0" borderId="13" xfId="0" applyNumberFormat="1" applyFont="1" applyBorder="1" applyAlignment="1">
      <alignment vertical="center"/>
    </xf>
    <xf numFmtId="177" fontId="2" fillId="0" borderId="62" xfId="0" applyNumberFormat="1" applyFont="1" applyBorder="1" applyAlignment="1">
      <alignment vertical="center"/>
    </xf>
    <xf numFmtId="177" fontId="2" fillId="3" borderId="63" xfId="0" applyNumberFormat="1" applyFont="1" applyFill="1" applyBorder="1" applyAlignment="1">
      <alignment vertical="center"/>
    </xf>
    <xf numFmtId="177" fontId="2" fillId="0" borderId="64" xfId="1" applyNumberFormat="1" applyFont="1" applyBorder="1" applyAlignment="1">
      <alignment vertical="center"/>
    </xf>
    <xf numFmtId="177" fontId="8" fillId="0" borderId="0" xfId="0" applyNumberFormat="1" applyFont="1" applyBorder="1" applyAlignment="1">
      <alignment vertical="center"/>
    </xf>
    <xf numFmtId="177" fontId="3" fillId="0" borderId="18" xfId="0" applyNumberFormat="1" applyFont="1" applyBorder="1" applyAlignment="1">
      <alignment horizontal="center" vertical="center" shrinkToFit="1"/>
    </xf>
    <xf numFmtId="177" fontId="2" fillId="0" borderId="65" xfId="0" applyNumberFormat="1" applyFont="1" applyBorder="1" applyAlignment="1">
      <alignment vertical="center"/>
    </xf>
    <xf numFmtId="177" fontId="4" fillId="2" borderId="19" xfId="0" applyNumberFormat="1" applyFont="1" applyFill="1" applyBorder="1" applyAlignment="1">
      <alignment horizontal="center" vertical="center" shrinkToFit="1"/>
    </xf>
    <xf numFmtId="177" fontId="2" fillId="0" borderId="0" xfId="0" applyNumberFormat="1" applyFont="1" applyBorder="1" applyAlignment="1">
      <alignment vertical="center"/>
    </xf>
    <xf numFmtId="177" fontId="2" fillId="0" borderId="0" xfId="0" applyNumberFormat="1" applyFont="1" applyAlignment="1">
      <alignment vertical="center"/>
    </xf>
    <xf numFmtId="177" fontId="7" fillId="0" borderId="0" xfId="0" applyNumberFormat="1" applyFont="1" applyAlignment="1">
      <alignment horizontal="center" vertical="center" shrinkToFit="1"/>
    </xf>
    <xf numFmtId="177" fontId="3" fillId="0" borderId="0" xfId="0" applyNumberFormat="1" applyFont="1" applyAlignment="1">
      <alignment horizontal="center" vertical="center" shrinkToFit="1"/>
    </xf>
    <xf numFmtId="177" fontId="2" fillId="3" borderId="69" xfId="0" applyNumberFormat="1" applyFont="1" applyFill="1" applyBorder="1" applyAlignment="1">
      <alignment vertical="center"/>
    </xf>
    <xf numFmtId="177" fontId="2" fillId="3" borderId="70" xfId="0" applyNumberFormat="1" applyFont="1" applyFill="1" applyBorder="1" applyAlignment="1">
      <alignment vertical="center"/>
    </xf>
    <xf numFmtId="177" fontId="3" fillId="4" borderId="71" xfId="0" applyNumberFormat="1" applyFont="1" applyFill="1" applyBorder="1" applyAlignment="1" applyProtection="1">
      <alignment horizontal="center" vertical="center" shrinkToFit="1"/>
      <protection locked="0"/>
    </xf>
    <xf numFmtId="177" fontId="2" fillId="0" borderId="25" xfId="0" applyNumberFormat="1" applyFont="1" applyFill="1" applyBorder="1" applyAlignment="1">
      <alignment vertical="center"/>
    </xf>
    <xf numFmtId="177" fontId="2" fillId="0" borderId="27" xfId="0" applyNumberFormat="1" applyFont="1" applyFill="1" applyBorder="1" applyAlignment="1">
      <alignment vertical="center"/>
    </xf>
    <xf numFmtId="177" fontId="2" fillId="0" borderId="72" xfId="1" applyNumberFormat="1" applyFont="1" applyFill="1" applyBorder="1" applyAlignment="1">
      <alignment vertical="center"/>
    </xf>
    <xf numFmtId="177" fontId="8" fillId="0" borderId="0" xfId="0" applyNumberFormat="1" applyFont="1" applyFill="1" applyAlignment="1">
      <alignment vertical="center"/>
    </xf>
    <xf numFmtId="0" fontId="3" fillId="4" borderId="71" xfId="0" applyNumberFormat="1" applyFont="1" applyFill="1" applyBorder="1" applyAlignment="1" applyProtection="1">
      <alignment horizontal="center" vertical="center" shrinkToFit="1"/>
      <protection locked="0"/>
    </xf>
    <xf numFmtId="177" fontId="3" fillId="4" borderId="73" xfId="0" applyNumberFormat="1" applyFont="1" applyFill="1" applyBorder="1" applyAlignment="1" applyProtection="1">
      <alignment horizontal="center" vertical="center" shrinkToFit="1"/>
      <protection locked="0"/>
    </xf>
    <xf numFmtId="0" fontId="3" fillId="4" borderId="73" xfId="0" applyNumberFormat="1" applyFont="1" applyFill="1" applyBorder="1" applyAlignment="1" applyProtection="1">
      <alignment horizontal="center" vertical="center" shrinkToFit="1"/>
      <protection locked="0"/>
    </xf>
    <xf numFmtId="177" fontId="3" fillId="4" borderId="74" xfId="0" applyNumberFormat="1" applyFont="1" applyFill="1" applyBorder="1" applyAlignment="1" applyProtection="1">
      <alignment horizontal="center" vertical="center" shrinkToFit="1"/>
      <protection locked="0"/>
    </xf>
    <xf numFmtId="0" fontId="3" fillId="4" borderId="74" xfId="0" applyNumberFormat="1" applyFont="1" applyFill="1" applyBorder="1" applyAlignment="1" applyProtection="1">
      <alignment horizontal="center" vertical="center" shrinkToFit="1"/>
      <protection locked="0"/>
    </xf>
    <xf numFmtId="177" fontId="3" fillId="4" borderId="21" xfId="0" applyNumberFormat="1" applyFont="1" applyFill="1" applyBorder="1" applyAlignment="1" applyProtection="1">
      <alignment horizontal="center" vertical="center" shrinkToFit="1"/>
      <protection locked="0"/>
    </xf>
    <xf numFmtId="0" fontId="3" fillId="4" borderId="21" xfId="0" applyNumberFormat="1" applyFont="1" applyFill="1" applyBorder="1" applyAlignment="1" applyProtection="1">
      <alignment horizontal="center" vertical="center" shrinkToFit="1"/>
      <protection locked="0"/>
    </xf>
    <xf numFmtId="177" fontId="3" fillId="4" borderId="75" xfId="0" applyNumberFormat="1" applyFont="1" applyFill="1" applyBorder="1" applyAlignment="1" applyProtection="1">
      <alignment horizontal="center" vertical="center" shrinkToFit="1"/>
      <protection locked="0"/>
    </xf>
    <xf numFmtId="0" fontId="3" fillId="4" borderId="75" xfId="0" applyNumberFormat="1" applyFont="1" applyFill="1" applyBorder="1" applyAlignment="1" applyProtection="1">
      <alignment horizontal="center" vertical="center" shrinkToFit="1"/>
      <protection locked="0"/>
    </xf>
    <xf numFmtId="177" fontId="2" fillId="0" borderId="35" xfId="0" applyNumberFormat="1" applyFont="1" applyFill="1" applyBorder="1" applyAlignment="1">
      <alignment vertical="center"/>
    </xf>
    <xf numFmtId="177" fontId="2" fillId="0" borderId="11" xfId="0" applyNumberFormat="1" applyFont="1" applyFill="1" applyBorder="1" applyAlignment="1">
      <alignment vertical="center"/>
    </xf>
    <xf numFmtId="0" fontId="3" fillId="5" borderId="20" xfId="0" applyNumberFormat="1" applyFont="1" applyFill="1" applyBorder="1" applyAlignment="1" applyProtection="1">
      <alignment horizontal="center" vertical="center" shrinkToFit="1"/>
      <protection locked="0"/>
    </xf>
    <xf numFmtId="177" fontId="2" fillId="5" borderId="46" xfId="0" applyNumberFormat="1" applyFont="1" applyFill="1" applyBorder="1" applyAlignment="1">
      <alignment vertical="center"/>
    </xf>
    <xf numFmtId="177" fontId="2" fillId="5" borderId="47" xfId="0" applyNumberFormat="1" applyFont="1" applyFill="1" applyBorder="1" applyAlignment="1">
      <alignment vertical="center"/>
    </xf>
    <xf numFmtId="177" fontId="2" fillId="5" borderId="48" xfId="0" applyNumberFormat="1" applyFont="1" applyFill="1" applyBorder="1" applyAlignment="1">
      <alignment vertical="center"/>
    </xf>
    <xf numFmtId="177" fontId="2" fillId="5" borderId="50" xfId="0" applyNumberFormat="1" applyFont="1" applyFill="1" applyBorder="1" applyAlignment="1">
      <alignment vertical="center"/>
    </xf>
    <xf numFmtId="177" fontId="2" fillId="5" borderId="63" xfId="0" applyNumberFormat="1" applyFont="1" applyFill="1" applyBorder="1" applyAlignment="1">
      <alignment vertical="center"/>
    </xf>
    <xf numFmtId="177" fontId="2" fillId="5" borderId="49" xfId="0" applyNumberFormat="1" applyFont="1" applyFill="1" applyBorder="1" applyAlignment="1">
      <alignment vertical="center"/>
    </xf>
    <xf numFmtId="177" fontId="2" fillId="5" borderId="69" xfId="0" applyNumberFormat="1" applyFont="1" applyFill="1" applyBorder="1" applyAlignment="1">
      <alignment vertical="center"/>
    </xf>
    <xf numFmtId="177" fontId="3" fillId="5" borderId="20" xfId="0" applyNumberFormat="1" applyFont="1" applyFill="1" applyBorder="1" applyAlignment="1" applyProtection="1">
      <alignment horizontal="center" vertical="center" shrinkToFit="1"/>
      <protection locked="0"/>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shrinkToFit="1"/>
    </xf>
    <xf numFmtId="0" fontId="6" fillId="4" borderId="78" xfId="0" applyFont="1" applyFill="1" applyBorder="1" applyAlignment="1">
      <alignment horizontal="center" vertical="center" shrinkToFit="1"/>
    </xf>
    <xf numFmtId="177" fontId="2" fillId="0" borderId="79" xfId="0" applyNumberFormat="1" applyFont="1" applyBorder="1" applyAlignment="1">
      <alignment vertical="center"/>
    </xf>
    <xf numFmtId="177" fontId="2" fillId="0" borderId="80" xfId="0" applyNumberFormat="1" applyFont="1" applyBorder="1" applyAlignment="1">
      <alignment vertical="center"/>
    </xf>
    <xf numFmtId="177" fontId="2" fillId="0" borderId="81" xfId="0" applyNumberFormat="1" applyFont="1" applyBorder="1" applyAlignment="1">
      <alignment vertical="center"/>
    </xf>
    <xf numFmtId="177" fontId="6" fillId="4" borderId="78" xfId="0" applyNumberFormat="1" applyFont="1" applyFill="1" applyBorder="1" applyAlignment="1">
      <alignment horizontal="center" vertical="center" shrinkToFit="1"/>
    </xf>
    <xf numFmtId="0" fontId="6" fillId="4" borderId="17" xfId="0" applyFont="1" applyFill="1" applyBorder="1" applyAlignment="1">
      <alignment horizontal="center" vertical="center" shrinkToFit="1"/>
    </xf>
    <xf numFmtId="177" fontId="6" fillId="4" borderId="17" xfId="0" applyNumberFormat="1" applyFont="1" applyFill="1" applyBorder="1" applyAlignment="1">
      <alignment horizontal="center" vertical="center" shrinkToFit="1"/>
    </xf>
    <xf numFmtId="0" fontId="9" fillId="2" borderId="0" xfId="0" applyNumberFormat="1" applyFont="1" applyFill="1" applyAlignment="1" applyProtection="1">
      <alignment horizontal="center" vertical="center" shrinkToFit="1"/>
      <protection locked="0"/>
    </xf>
    <xf numFmtId="0" fontId="10" fillId="2" borderId="0" xfId="0" applyNumberFormat="1" applyFont="1" applyFill="1" applyAlignment="1" applyProtection="1">
      <alignment vertical="center"/>
      <protection locked="0"/>
    </xf>
    <xf numFmtId="0" fontId="10" fillId="2" borderId="1" xfId="0" applyNumberFormat="1" applyFont="1" applyFill="1" applyBorder="1" applyAlignment="1" applyProtection="1">
      <alignment vertical="center"/>
      <protection locked="0"/>
    </xf>
    <xf numFmtId="38" fontId="10" fillId="2" borderId="0" xfId="1" applyFont="1" applyFill="1" applyAlignment="1" applyProtection="1">
      <alignment vertical="center"/>
      <protection locked="0"/>
    </xf>
    <xf numFmtId="38" fontId="10" fillId="2" borderId="1" xfId="1" applyFont="1" applyFill="1" applyBorder="1" applyAlignment="1" applyProtection="1">
      <alignment vertical="center"/>
      <protection locked="0"/>
    </xf>
    <xf numFmtId="38" fontId="10" fillId="2" borderId="0" xfId="1" applyFont="1" applyFill="1" applyAlignment="1">
      <alignment vertical="center"/>
    </xf>
    <xf numFmtId="0" fontId="10" fillId="2" borderId="0" xfId="0" applyFont="1" applyFill="1" applyAlignment="1">
      <alignment vertical="center"/>
    </xf>
    <xf numFmtId="0" fontId="10" fillId="2" borderId="4" xfId="0" applyNumberFormat="1" applyFont="1" applyFill="1" applyBorder="1" applyAlignment="1" applyProtection="1">
      <alignment vertical="center"/>
      <protection locked="0"/>
    </xf>
    <xf numFmtId="0" fontId="10" fillId="2" borderId="2" xfId="0" applyNumberFormat="1" applyFont="1" applyFill="1" applyBorder="1" applyAlignment="1" applyProtection="1">
      <alignment vertical="center"/>
      <protection locked="0"/>
    </xf>
    <xf numFmtId="0" fontId="10" fillId="2" borderId="3" xfId="0" applyNumberFormat="1" applyFont="1" applyFill="1" applyBorder="1" applyAlignment="1" applyProtection="1">
      <alignment horizontal="center" vertical="center"/>
      <protection locked="0"/>
    </xf>
    <xf numFmtId="0" fontId="10" fillId="2" borderId="3" xfId="0" applyNumberFormat="1" applyFont="1" applyFill="1" applyBorder="1" applyAlignment="1" applyProtection="1">
      <alignment vertical="center"/>
      <protection locked="0"/>
    </xf>
    <xf numFmtId="0" fontId="10" fillId="2" borderId="5" xfId="0" applyNumberFormat="1" applyFont="1" applyFill="1" applyBorder="1" applyAlignment="1" applyProtection="1">
      <alignment vertical="center"/>
      <protection locked="0"/>
    </xf>
    <xf numFmtId="0" fontId="10" fillId="2" borderId="6"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38" fontId="10" fillId="2" borderId="6" xfId="1" applyFont="1" applyFill="1" applyBorder="1" applyAlignment="1">
      <alignment vertical="center"/>
    </xf>
    <xf numFmtId="38" fontId="10" fillId="2" borderId="7" xfId="1" applyFont="1" applyFill="1" applyBorder="1" applyAlignment="1">
      <alignment vertical="center"/>
    </xf>
    <xf numFmtId="38" fontId="10" fillId="2" borderId="9" xfId="1" applyFont="1" applyFill="1" applyBorder="1" applyAlignment="1">
      <alignment vertical="center"/>
    </xf>
    <xf numFmtId="3" fontId="10" fillId="2" borderId="25" xfId="0" applyNumberFormat="1" applyFont="1" applyFill="1" applyBorder="1" applyAlignment="1">
      <alignment vertical="center"/>
    </xf>
    <xf numFmtId="3" fontId="10" fillId="2" borderId="82" xfId="0" applyNumberFormat="1" applyFont="1" applyFill="1" applyBorder="1" applyAlignment="1">
      <alignment vertical="center"/>
    </xf>
    <xf numFmtId="3" fontId="10" fillId="2" borderId="27" xfId="0" applyNumberFormat="1" applyFont="1" applyFill="1" applyBorder="1" applyAlignment="1">
      <alignment vertical="center"/>
    </xf>
    <xf numFmtId="3" fontId="10" fillId="2" borderId="26" xfId="0" applyNumberFormat="1" applyFont="1" applyFill="1" applyBorder="1" applyAlignment="1">
      <alignment vertical="center"/>
    </xf>
    <xf numFmtId="3" fontId="10" fillId="2" borderId="10" xfId="0" applyNumberFormat="1" applyFont="1" applyFill="1" applyBorder="1" applyAlignment="1">
      <alignment vertical="center"/>
    </xf>
    <xf numFmtId="3" fontId="10" fillId="2" borderId="11" xfId="0" applyNumberFormat="1" applyFont="1" applyFill="1" applyBorder="1" applyAlignment="1">
      <alignment vertical="center"/>
    </xf>
    <xf numFmtId="3" fontId="10" fillId="2" borderId="13" xfId="0" applyNumberFormat="1" applyFont="1" applyFill="1" applyBorder="1" applyAlignment="1">
      <alignment vertical="center"/>
    </xf>
    <xf numFmtId="3" fontId="10" fillId="2" borderId="14" xfId="0" applyNumberFormat="1" applyFont="1" applyFill="1" applyBorder="1" applyAlignment="1">
      <alignment vertical="center"/>
    </xf>
    <xf numFmtId="3" fontId="10" fillId="2" borderId="12" xfId="0" applyNumberFormat="1" applyFont="1" applyFill="1" applyBorder="1" applyAlignment="1">
      <alignment vertical="center"/>
    </xf>
    <xf numFmtId="3" fontId="10" fillId="2" borderId="39" xfId="0" applyNumberFormat="1" applyFont="1" applyFill="1" applyBorder="1" applyAlignment="1">
      <alignment vertical="center"/>
    </xf>
    <xf numFmtId="3" fontId="10" fillId="2" borderId="40" xfId="0" applyNumberFormat="1" applyFont="1" applyFill="1" applyBorder="1" applyAlignment="1">
      <alignment vertical="center"/>
    </xf>
    <xf numFmtId="3" fontId="10" fillId="2" borderId="62" xfId="0" applyNumberFormat="1" applyFont="1" applyFill="1" applyBorder="1" applyAlignment="1">
      <alignment vertical="center"/>
    </xf>
    <xf numFmtId="3" fontId="10" fillId="2" borderId="42" xfId="0" applyNumberFormat="1" applyFont="1" applyFill="1" applyBorder="1" applyAlignment="1">
      <alignment vertical="center"/>
    </xf>
    <xf numFmtId="3" fontId="10" fillId="2" borderId="41" xfId="0" applyNumberFormat="1" applyFont="1" applyFill="1" applyBorder="1" applyAlignment="1">
      <alignment vertical="center"/>
    </xf>
    <xf numFmtId="3" fontId="10" fillId="2" borderId="52" xfId="0" applyNumberFormat="1" applyFont="1" applyFill="1" applyBorder="1" applyAlignment="1">
      <alignment vertical="center"/>
    </xf>
    <xf numFmtId="3" fontId="10" fillId="2" borderId="53" xfId="0" applyNumberFormat="1" applyFont="1" applyFill="1" applyBorder="1" applyAlignment="1">
      <alignment vertical="center"/>
    </xf>
    <xf numFmtId="3" fontId="10" fillId="2" borderId="60" xfId="0" applyNumberFormat="1" applyFont="1" applyFill="1" applyBorder="1" applyAlignment="1">
      <alignment vertical="center"/>
    </xf>
    <xf numFmtId="3" fontId="10" fillId="2" borderId="56" xfId="0" applyNumberFormat="1" applyFont="1" applyFill="1" applyBorder="1" applyAlignment="1">
      <alignment vertical="center"/>
    </xf>
    <xf numFmtId="3" fontId="10" fillId="2" borderId="54" xfId="0" applyNumberFormat="1" applyFont="1" applyFill="1" applyBorder="1" applyAlignment="1">
      <alignment vertical="center"/>
    </xf>
    <xf numFmtId="3" fontId="10" fillId="2" borderId="55" xfId="0" applyNumberFormat="1" applyFont="1" applyFill="1" applyBorder="1" applyAlignment="1">
      <alignment vertical="center"/>
    </xf>
    <xf numFmtId="3" fontId="10" fillId="2" borderId="31" xfId="0" applyNumberFormat="1" applyFont="1" applyFill="1" applyBorder="1" applyAlignment="1">
      <alignment vertical="center"/>
    </xf>
    <xf numFmtId="3" fontId="10" fillId="2" borderId="43" xfId="0" applyNumberFormat="1" applyFont="1" applyFill="1" applyBorder="1" applyAlignment="1">
      <alignment vertical="center"/>
    </xf>
    <xf numFmtId="0" fontId="10" fillId="2" borderId="0" xfId="0" applyFont="1" applyFill="1" applyBorder="1" applyAlignment="1">
      <alignment vertical="center"/>
    </xf>
    <xf numFmtId="3" fontId="10" fillId="2" borderId="65" xfId="0" applyNumberFormat="1" applyFont="1" applyFill="1" applyBorder="1" applyAlignment="1">
      <alignment vertical="center"/>
    </xf>
    <xf numFmtId="3" fontId="10" fillId="2" borderId="0" xfId="0" applyNumberFormat="1" applyFont="1" applyFill="1" applyBorder="1" applyAlignment="1">
      <alignment vertical="center"/>
    </xf>
    <xf numFmtId="176" fontId="10" fillId="2" borderId="79" xfId="0" applyNumberFormat="1" applyFont="1" applyFill="1" applyBorder="1" applyAlignment="1">
      <alignment vertical="center"/>
    </xf>
    <xf numFmtId="176" fontId="10" fillId="2" borderId="83" xfId="0" applyNumberFormat="1" applyFont="1" applyFill="1" applyBorder="1" applyAlignment="1">
      <alignment vertical="center"/>
    </xf>
    <xf numFmtId="176" fontId="10" fillId="2" borderId="81" xfId="0" applyNumberFormat="1" applyFont="1" applyFill="1" applyBorder="1" applyAlignment="1">
      <alignment vertical="center"/>
    </xf>
    <xf numFmtId="176" fontId="10" fillId="2" borderId="84" xfId="0" applyNumberFormat="1" applyFont="1" applyFill="1" applyBorder="1" applyAlignment="1">
      <alignment vertical="center"/>
    </xf>
    <xf numFmtId="3" fontId="10" fillId="2" borderId="29" xfId="0" applyNumberFormat="1" applyFont="1" applyFill="1" applyBorder="1" applyAlignment="1">
      <alignment vertical="center"/>
    </xf>
    <xf numFmtId="3" fontId="10" fillId="2" borderId="30" xfId="0" applyNumberFormat="1" applyFont="1" applyFill="1" applyBorder="1" applyAlignment="1">
      <alignment vertical="center"/>
    </xf>
    <xf numFmtId="3" fontId="10" fillId="2" borderId="61" xfId="0" applyNumberFormat="1" applyFont="1" applyFill="1" applyBorder="1" applyAlignment="1">
      <alignment vertical="center"/>
    </xf>
    <xf numFmtId="3" fontId="10" fillId="2" borderId="0" xfId="0" applyNumberFormat="1" applyFont="1" applyFill="1" applyAlignment="1">
      <alignment vertical="center"/>
    </xf>
    <xf numFmtId="0" fontId="9" fillId="2" borderId="0" xfId="0" applyFont="1" applyFill="1" applyAlignment="1">
      <alignment horizontal="center" vertical="center" shrinkToFit="1"/>
    </xf>
    <xf numFmtId="0" fontId="13" fillId="2" borderId="0" xfId="0" applyNumberFormat="1" applyFont="1" applyFill="1" applyAlignment="1" applyProtection="1">
      <alignment vertical="center"/>
      <protection locked="0"/>
    </xf>
    <xf numFmtId="178" fontId="2" fillId="0" borderId="12" xfId="0" applyNumberFormat="1" applyFont="1" applyBorder="1" applyAlignment="1">
      <alignment vertical="center"/>
    </xf>
    <xf numFmtId="0" fontId="9" fillId="6" borderId="71" xfId="0" applyNumberFormat="1" applyFont="1" applyFill="1" applyBorder="1" applyAlignment="1" applyProtection="1">
      <alignment horizontal="center" vertical="center" shrinkToFit="1"/>
      <protection locked="0"/>
    </xf>
    <xf numFmtId="0" fontId="9" fillId="6" borderId="74" xfId="0" applyNumberFormat="1" applyFont="1" applyFill="1" applyBorder="1" applyAlignment="1" applyProtection="1">
      <alignment horizontal="center" vertical="center" shrinkToFit="1"/>
      <protection locked="0"/>
    </xf>
    <xf numFmtId="0" fontId="9" fillId="6" borderId="73" xfId="0" applyNumberFormat="1" applyFont="1" applyFill="1" applyBorder="1" applyAlignment="1" applyProtection="1">
      <alignment horizontal="center" vertical="center" shrinkToFit="1"/>
      <protection locked="0"/>
    </xf>
    <xf numFmtId="0" fontId="9" fillId="6" borderId="21" xfId="0" applyNumberFormat="1" applyFont="1" applyFill="1" applyBorder="1" applyAlignment="1" applyProtection="1">
      <alignment horizontal="center" vertical="center" shrinkToFit="1"/>
      <protection locked="0"/>
    </xf>
    <xf numFmtId="0" fontId="9" fillId="6" borderId="75" xfId="0" applyNumberFormat="1" applyFont="1" applyFill="1" applyBorder="1" applyAlignment="1" applyProtection="1">
      <alignment horizontal="center" vertical="center" shrinkToFit="1"/>
      <protection locked="0"/>
    </xf>
    <xf numFmtId="0" fontId="9" fillId="6" borderId="78" xfId="0" applyFont="1" applyFill="1" applyBorder="1" applyAlignment="1">
      <alignment horizontal="center" vertical="center" shrinkToFit="1"/>
    </xf>
    <xf numFmtId="0" fontId="9" fillId="6" borderId="17" xfId="0" applyFont="1" applyFill="1" applyBorder="1" applyAlignment="1">
      <alignment horizontal="center" vertical="center" shrinkToFit="1"/>
    </xf>
    <xf numFmtId="0" fontId="9" fillId="7" borderId="21" xfId="0" applyNumberFormat="1" applyFont="1" applyFill="1" applyBorder="1" applyAlignment="1" applyProtection="1">
      <alignment horizontal="center" vertical="center" shrinkToFit="1"/>
      <protection locked="0"/>
    </xf>
    <xf numFmtId="3" fontId="10" fillId="7" borderId="59" xfId="0" applyNumberFormat="1" applyFont="1" applyFill="1" applyBorder="1" applyAlignment="1">
      <alignment vertical="center"/>
    </xf>
    <xf numFmtId="3" fontId="10" fillId="7" borderId="85" xfId="0" applyNumberFormat="1" applyFont="1" applyFill="1" applyBorder="1" applyAlignment="1">
      <alignment vertical="center"/>
    </xf>
    <xf numFmtId="3" fontId="10" fillId="7" borderId="86" xfId="0" applyNumberFormat="1" applyFont="1" applyFill="1" applyBorder="1" applyAlignment="1">
      <alignment vertical="center"/>
    </xf>
    <xf numFmtId="3" fontId="10" fillId="7" borderId="42" xfId="0" applyNumberFormat="1" applyFont="1" applyFill="1" applyBorder="1" applyAlignment="1">
      <alignment vertical="center"/>
    </xf>
    <xf numFmtId="3" fontId="10" fillId="7" borderId="43" xfId="0" applyNumberFormat="1" applyFont="1" applyFill="1" applyBorder="1" applyAlignment="1">
      <alignment vertical="center"/>
    </xf>
    <xf numFmtId="3" fontId="10" fillId="7" borderId="49" xfId="0" applyNumberFormat="1" applyFont="1" applyFill="1" applyBorder="1" applyAlignment="1">
      <alignment vertical="center"/>
    </xf>
    <xf numFmtId="0" fontId="9" fillId="7" borderId="20" xfId="0" applyNumberFormat="1" applyFont="1" applyFill="1" applyBorder="1" applyAlignment="1" applyProtection="1">
      <alignment horizontal="center" vertical="center" shrinkToFit="1"/>
      <protection locked="0"/>
    </xf>
    <xf numFmtId="3" fontId="10" fillId="7" borderId="87" xfId="0" applyNumberFormat="1" applyFont="1" applyFill="1" applyBorder="1" applyAlignment="1">
      <alignment vertical="center"/>
    </xf>
    <xf numFmtId="3" fontId="10" fillId="7" borderId="46" xfId="0" applyNumberFormat="1" applyFont="1" applyFill="1" applyBorder="1" applyAlignment="1">
      <alignment vertical="center"/>
    </xf>
    <xf numFmtId="3" fontId="10" fillId="7" borderId="47" xfId="0" applyNumberFormat="1" applyFont="1" applyFill="1" applyBorder="1" applyAlignment="1">
      <alignment vertical="center"/>
    </xf>
    <xf numFmtId="3" fontId="10" fillId="7" borderId="50" xfId="0" applyNumberFormat="1" applyFont="1" applyFill="1" applyBorder="1" applyAlignment="1">
      <alignment vertical="center"/>
    </xf>
    <xf numFmtId="3" fontId="10" fillId="7" borderId="63" xfId="0" applyNumberFormat="1" applyFont="1" applyFill="1" applyBorder="1" applyAlignment="1">
      <alignment vertical="center"/>
    </xf>
    <xf numFmtId="3" fontId="10" fillId="7" borderId="48" xfId="0" applyNumberFormat="1" applyFont="1" applyFill="1" applyBorder="1" applyAlignment="1">
      <alignment vertical="center"/>
    </xf>
    <xf numFmtId="0" fontId="9" fillId="0" borderId="18" xfId="0" applyFont="1" applyFill="1" applyBorder="1" applyAlignment="1">
      <alignment horizontal="center" vertical="center" shrinkToFit="1"/>
    </xf>
    <xf numFmtId="3" fontId="12" fillId="0" borderId="19" xfId="0" applyNumberFormat="1" applyFont="1" applyFill="1" applyBorder="1" applyAlignment="1">
      <alignment horizontal="center" vertical="center" shrinkToFit="1"/>
    </xf>
    <xf numFmtId="0" fontId="9" fillId="0" borderId="77" xfId="0" applyFont="1" applyFill="1" applyBorder="1" applyAlignment="1">
      <alignment horizontal="center" vertical="center" shrinkToFit="1"/>
    </xf>
    <xf numFmtId="177" fontId="2" fillId="3" borderId="86" xfId="0" applyNumberFormat="1" applyFont="1" applyFill="1" applyBorder="1" applyAlignment="1">
      <alignment vertical="center"/>
    </xf>
    <xf numFmtId="3" fontId="10" fillId="7" borderId="88" xfId="0" applyNumberFormat="1" applyFont="1" applyFill="1" applyBorder="1" applyAlignment="1">
      <alignment vertical="center"/>
    </xf>
    <xf numFmtId="3" fontId="10" fillId="7" borderId="89" xfId="0" applyNumberFormat="1" applyFont="1" applyFill="1" applyBorder="1" applyAlignment="1">
      <alignment vertical="center"/>
    </xf>
    <xf numFmtId="3" fontId="10" fillId="2" borderId="90" xfId="0" applyNumberFormat="1" applyFont="1" applyFill="1" applyBorder="1" applyAlignment="1">
      <alignment vertical="center"/>
    </xf>
    <xf numFmtId="177" fontId="2" fillId="3" borderId="91" xfId="0" applyNumberFormat="1" applyFont="1" applyFill="1" applyBorder="1" applyAlignment="1">
      <alignment vertical="center"/>
    </xf>
    <xf numFmtId="177" fontId="2" fillId="3" borderId="92" xfId="0" applyNumberFormat="1" applyFont="1" applyFill="1" applyBorder="1" applyAlignment="1">
      <alignment vertical="center"/>
    </xf>
    <xf numFmtId="0" fontId="9" fillId="8" borderId="20" xfId="0" applyNumberFormat="1" applyFont="1" applyFill="1" applyBorder="1" applyAlignment="1" applyProtection="1">
      <alignment horizontal="center" vertical="center" shrinkToFit="1"/>
      <protection locked="0"/>
    </xf>
    <xf numFmtId="3" fontId="10" fillId="8" borderId="46" xfId="0" applyNumberFormat="1" applyFont="1" applyFill="1" applyBorder="1" applyAlignment="1">
      <alignment vertical="center"/>
    </xf>
    <xf numFmtId="3" fontId="10" fillId="8" borderId="47" xfId="0" applyNumberFormat="1" applyFont="1" applyFill="1" applyBorder="1" applyAlignment="1">
      <alignment vertical="center"/>
    </xf>
    <xf numFmtId="3" fontId="10" fillId="8" borderId="48" xfId="0" applyNumberFormat="1" applyFont="1" applyFill="1" applyBorder="1" applyAlignment="1">
      <alignment vertical="center"/>
    </xf>
    <xf numFmtId="3" fontId="10" fillId="8" borderId="88" xfId="0" applyNumberFormat="1" applyFont="1" applyFill="1" applyBorder="1" applyAlignment="1">
      <alignment vertical="center"/>
    </xf>
    <xf numFmtId="3" fontId="10" fillId="8" borderId="63" xfId="0" applyNumberFormat="1" applyFont="1" applyFill="1" applyBorder="1" applyAlignment="1">
      <alignment vertical="center"/>
    </xf>
    <xf numFmtId="3" fontId="10" fillId="8" borderId="49" xfId="0" applyNumberFormat="1" applyFont="1" applyFill="1" applyBorder="1" applyAlignment="1">
      <alignment vertical="center"/>
    </xf>
    <xf numFmtId="3" fontId="10" fillId="8" borderId="91" xfId="0" applyNumberFormat="1" applyFont="1" applyFill="1" applyBorder="1" applyAlignment="1">
      <alignment vertical="center"/>
    </xf>
    <xf numFmtId="177" fontId="2" fillId="0" borderId="93" xfId="0" applyNumberFormat="1" applyFont="1" applyFill="1" applyBorder="1" applyAlignment="1">
      <alignment vertical="center"/>
    </xf>
    <xf numFmtId="177" fontId="2" fillId="0" borderId="94" xfId="1" applyNumberFormat="1" applyFont="1" applyFill="1" applyBorder="1" applyAlignment="1">
      <alignment vertical="center"/>
    </xf>
    <xf numFmtId="177" fontId="2" fillId="0" borderId="95" xfId="1" applyNumberFormat="1" applyFont="1" applyBorder="1" applyAlignment="1">
      <alignment vertical="center"/>
    </xf>
    <xf numFmtId="177" fontId="2" fillId="3" borderId="96" xfId="1" applyNumberFormat="1" applyFont="1" applyFill="1" applyBorder="1" applyAlignment="1">
      <alignment vertical="center"/>
    </xf>
    <xf numFmtId="177" fontId="2" fillId="3" borderId="97" xfId="0" applyNumberFormat="1" applyFont="1" applyFill="1" applyBorder="1" applyAlignment="1">
      <alignment vertical="center"/>
    </xf>
    <xf numFmtId="177" fontId="2" fillId="5" borderId="96" xfId="1" applyNumberFormat="1" applyFont="1" applyFill="1" applyBorder="1" applyAlignment="1">
      <alignment vertical="center"/>
    </xf>
    <xf numFmtId="177" fontId="2" fillId="5" borderId="96" xfId="0" applyNumberFormat="1" applyFont="1" applyFill="1" applyBorder="1" applyAlignment="1">
      <alignment vertical="center"/>
    </xf>
    <xf numFmtId="177" fontId="2" fillId="0" borderId="98" xfId="0" applyNumberFormat="1" applyFont="1" applyBorder="1" applyAlignment="1">
      <alignment vertical="center"/>
    </xf>
    <xf numFmtId="177" fontId="2" fillId="0" borderId="99" xfId="0" applyNumberFormat="1" applyFont="1" applyBorder="1" applyAlignment="1">
      <alignment vertical="center"/>
    </xf>
    <xf numFmtId="177" fontId="2" fillId="0" borderId="93" xfId="0" applyNumberFormat="1" applyFont="1" applyBorder="1" applyAlignment="1">
      <alignment vertical="center"/>
    </xf>
    <xf numFmtId="177" fontId="2" fillId="0" borderId="100" xfId="1" applyNumberFormat="1" applyFont="1" applyBorder="1" applyAlignment="1">
      <alignment vertical="center"/>
    </xf>
    <xf numFmtId="177" fontId="2" fillId="0" borderId="101" xfId="1" applyNumberFormat="1" applyFont="1" applyBorder="1" applyAlignment="1">
      <alignment vertical="center"/>
    </xf>
    <xf numFmtId="177" fontId="2" fillId="0" borderId="102" xfId="0" applyNumberFormat="1" applyFont="1" applyBorder="1" applyAlignment="1">
      <alignment vertical="center"/>
    </xf>
    <xf numFmtId="177" fontId="2" fillId="0" borderId="103" xfId="0" applyNumberFormat="1" applyFont="1" applyBorder="1" applyAlignment="1">
      <alignment vertical="center"/>
    </xf>
    <xf numFmtId="177" fontId="2" fillId="3" borderId="88" xfId="0" applyNumberFormat="1" applyFont="1" applyFill="1" applyBorder="1" applyAlignment="1">
      <alignment vertical="center"/>
    </xf>
    <xf numFmtId="177" fontId="2" fillId="5" borderId="88" xfId="0" applyNumberFormat="1" applyFont="1" applyFill="1" applyBorder="1" applyAlignment="1">
      <alignment vertical="center"/>
    </xf>
    <xf numFmtId="177" fontId="2" fillId="5" borderId="91" xfId="0" applyNumberFormat="1" applyFont="1" applyFill="1" applyBorder="1" applyAlignment="1">
      <alignment vertical="center"/>
    </xf>
    <xf numFmtId="177" fontId="2" fillId="0" borderId="104" xfId="0" applyNumberFormat="1" applyFont="1" applyBorder="1" applyAlignment="1">
      <alignment vertical="center"/>
    </xf>
    <xf numFmtId="177" fontId="2" fillId="0" borderId="83" xfId="0" applyNumberFormat="1" applyFont="1" applyBorder="1" applyAlignment="1">
      <alignment vertical="center"/>
    </xf>
    <xf numFmtId="177" fontId="2" fillId="0" borderId="90" xfId="0" applyNumberFormat="1" applyFont="1" applyBorder="1" applyAlignment="1">
      <alignment vertical="center"/>
    </xf>
    <xf numFmtId="177" fontId="2" fillId="3" borderId="105" xfId="1" applyNumberFormat="1" applyFont="1" applyFill="1" applyBorder="1" applyAlignment="1">
      <alignment vertical="center"/>
    </xf>
    <xf numFmtId="177" fontId="2" fillId="0" borderId="66" xfId="1" applyNumberFormat="1" applyFont="1" applyBorder="1" applyAlignment="1">
      <alignment vertical="center"/>
    </xf>
    <xf numFmtId="177" fontId="2" fillId="3" borderId="106" xfId="1" applyNumberFormat="1" applyFont="1" applyFill="1" applyBorder="1" applyAlignment="1">
      <alignment vertical="center"/>
    </xf>
    <xf numFmtId="176" fontId="10" fillId="2" borderId="27" xfId="0" applyNumberFormat="1" applyFont="1" applyFill="1" applyBorder="1" applyAlignment="1">
      <alignment vertical="center"/>
    </xf>
    <xf numFmtId="176" fontId="10" fillId="2" borderId="25" xfId="0" applyNumberFormat="1" applyFont="1" applyFill="1" applyBorder="1" applyAlignment="1">
      <alignment vertical="center"/>
    </xf>
    <xf numFmtId="176" fontId="10" fillId="2" borderId="28" xfId="0" applyNumberFormat="1" applyFont="1" applyFill="1" applyBorder="1" applyAlignment="1">
      <alignment vertical="center"/>
    </xf>
    <xf numFmtId="176" fontId="10" fillId="2" borderId="107" xfId="0" applyNumberFormat="1" applyFont="1" applyFill="1" applyBorder="1" applyAlignment="1">
      <alignment vertical="center"/>
    </xf>
    <xf numFmtId="177" fontId="2" fillId="0" borderId="29" xfId="0" applyNumberFormat="1" applyFont="1" applyBorder="1" applyAlignment="1">
      <alignment vertical="center" shrinkToFit="1"/>
    </xf>
    <xf numFmtId="177" fontId="2" fillId="0" borderId="12" xfId="0" applyNumberFormat="1" applyFont="1" applyFill="1" applyBorder="1" applyAlignment="1">
      <alignment vertical="center"/>
    </xf>
    <xf numFmtId="177" fontId="2" fillId="3" borderId="46" xfId="0" applyNumberFormat="1" applyFont="1" applyFill="1" applyBorder="1" applyAlignment="1">
      <alignment vertical="center" shrinkToFit="1"/>
    </xf>
    <xf numFmtId="177" fontId="2" fillId="3" borderId="96" xfId="1" applyNumberFormat="1" applyFont="1" applyFill="1" applyBorder="1" applyAlignment="1">
      <alignment vertical="center" shrinkToFit="1"/>
    </xf>
    <xf numFmtId="177" fontId="8" fillId="0" borderId="0" xfId="0" applyNumberFormat="1" applyFont="1" applyAlignment="1">
      <alignment vertical="center" shrinkToFit="1"/>
    </xf>
    <xf numFmtId="177" fontId="2" fillId="0" borderId="53" xfId="0" applyNumberFormat="1" applyFont="1" applyBorder="1" applyAlignment="1">
      <alignment vertical="center" shrinkToFit="1"/>
    </xf>
    <xf numFmtId="177" fontId="2" fillId="0" borderId="55" xfId="0" applyNumberFormat="1" applyFont="1" applyBorder="1" applyAlignment="1">
      <alignment vertical="center" shrinkToFit="1"/>
    </xf>
    <xf numFmtId="177" fontId="2" fillId="0" borderId="56" xfId="0" applyNumberFormat="1" applyFont="1" applyBorder="1" applyAlignment="1">
      <alignment vertical="center" shrinkToFit="1"/>
    </xf>
    <xf numFmtId="177" fontId="2" fillId="0" borderId="57" xfId="0" applyNumberFormat="1" applyFont="1" applyBorder="1" applyAlignment="1">
      <alignment vertical="center" shrinkToFit="1"/>
    </xf>
    <xf numFmtId="177" fontId="2" fillId="0" borderId="61" xfId="0" applyNumberFormat="1" applyFont="1" applyBorder="1" applyAlignment="1">
      <alignment vertical="center" shrinkToFit="1"/>
    </xf>
    <xf numFmtId="177" fontId="2" fillId="5" borderId="46" xfId="0" applyNumberFormat="1" applyFont="1" applyFill="1" applyBorder="1" applyAlignment="1">
      <alignment vertical="center" shrinkToFit="1"/>
    </xf>
    <xf numFmtId="177" fontId="2" fillId="5" borderId="47" xfId="0" applyNumberFormat="1" applyFont="1" applyFill="1" applyBorder="1" applyAlignment="1">
      <alignment vertical="center" shrinkToFit="1"/>
    </xf>
    <xf numFmtId="177" fontId="2" fillId="5" borderId="48" xfId="0" applyNumberFormat="1" applyFont="1" applyFill="1" applyBorder="1" applyAlignment="1">
      <alignment vertical="center" shrinkToFit="1"/>
    </xf>
    <xf numFmtId="177" fontId="2" fillId="5" borderId="50" xfId="0" applyNumberFormat="1" applyFont="1" applyFill="1" applyBorder="1" applyAlignment="1">
      <alignment vertical="center" shrinkToFit="1"/>
    </xf>
    <xf numFmtId="177" fontId="2" fillId="5" borderId="88" xfId="0" applyNumberFormat="1" applyFont="1" applyFill="1" applyBorder="1" applyAlignment="1">
      <alignment vertical="center" shrinkToFit="1"/>
    </xf>
    <xf numFmtId="177" fontId="2" fillId="5" borderId="69" xfId="0" applyNumberFormat="1" applyFont="1" applyFill="1" applyBorder="1" applyAlignment="1">
      <alignment vertical="center" shrinkToFit="1"/>
    </xf>
    <xf numFmtId="177" fontId="2" fillId="5" borderId="96" xfId="1" applyNumberFormat="1" applyFont="1" applyFill="1" applyBorder="1" applyAlignment="1">
      <alignment vertical="center" shrinkToFit="1"/>
    </xf>
    <xf numFmtId="177" fontId="2" fillId="5" borderId="63" xfId="0" applyNumberFormat="1" applyFont="1" applyFill="1" applyBorder="1" applyAlignment="1">
      <alignment vertical="center" shrinkToFit="1"/>
    </xf>
    <xf numFmtId="177" fontId="2" fillId="5" borderId="49" xfId="0" applyNumberFormat="1" applyFont="1" applyFill="1" applyBorder="1" applyAlignment="1">
      <alignment vertical="center" shrinkToFit="1"/>
    </xf>
    <xf numFmtId="177" fontId="2" fillId="5" borderId="91" xfId="0" applyNumberFormat="1" applyFont="1" applyFill="1" applyBorder="1" applyAlignment="1">
      <alignment vertical="center" shrinkToFit="1"/>
    </xf>
    <xf numFmtId="177" fontId="2" fillId="5" borderId="96" xfId="0" applyNumberFormat="1" applyFont="1" applyFill="1" applyBorder="1" applyAlignment="1">
      <alignment vertical="center" shrinkToFit="1"/>
    </xf>
    <xf numFmtId="177" fontId="2" fillId="0" borderId="65" xfId="0" applyNumberFormat="1" applyFont="1" applyBorder="1" applyAlignment="1">
      <alignment vertical="center" shrinkToFit="1"/>
    </xf>
    <xf numFmtId="177" fontId="2" fillId="0" borderId="104" xfId="0" applyNumberFormat="1" applyFont="1" applyBorder="1" applyAlignment="1">
      <alignment vertical="center" shrinkToFit="1"/>
    </xf>
    <xf numFmtId="177" fontId="2" fillId="0" borderId="98" xfId="0" applyNumberFormat="1" applyFont="1" applyBorder="1" applyAlignment="1">
      <alignment vertical="center" shrinkToFit="1"/>
    </xf>
    <xf numFmtId="177" fontId="2" fillId="0" borderId="99" xfId="0" applyNumberFormat="1" applyFont="1" applyBorder="1" applyAlignment="1">
      <alignment vertical="center" shrinkToFit="1"/>
    </xf>
    <xf numFmtId="177" fontId="2" fillId="0" borderId="79" xfId="0" applyNumberFormat="1" applyFont="1" applyBorder="1" applyAlignment="1">
      <alignment vertical="center" shrinkToFit="1"/>
    </xf>
    <xf numFmtId="177" fontId="2" fillId="0" borderId="80" xfId="0" applyNumberFormat="1" applyFont="1" applyBorder="1" applyAlignment="1">
      <alignment vertical="center" shrinkToFit="1"/>
    </xf>
    <xf numFmtId="177" fontId="2" fillId="0" borderId="83" xfId="0" applyNumberFormat="1" applyFont="1" applyBorder="1" applyAlignment="1">
      <alignment vertical="center" shrinkToFit="1"/>
    </xf>
    <xf numFmtId="177" fontId="2" fillId="0" borderId="27" xfId="0" applyNumberFormat="1" applyFont="1" applyBorder="1" applyAlignment="1">
      <alignment vertical="center" shrinkToFit="1"/>
    </xf>
    <xf numFmtId="177" fontId="2" fillId="0" borderId="25" xfId="0" applyNumberFormat="1" applyFont="1" applyBorder="1" applyAlignment="1">
      <alignment vertical="center" shrinkToFit="1"/>
    </xf>
    <xf numFmtId="177" fontId="2" fillId="0" borderId="93" xfId="0" applyNumberFormat="1" applyFont="1" applyBorder="1" applyAlignment="1">
      <alignment vertical="center" shrinkToFit="1"/>
    </xf>
    <xf numFmtId="177" fontId="2" fillId="0" borderId="100" xfId="1" applyNumberFormat="1" applyFont="1" applyBorder="1" applyAlignment="1">
      <alignment vertical="center" shrinkToFit="1"/>
    </xf>
    <xf numFmtId="177" fontId="2" fillId="0" borderId="101" xfId="1" applyNumberFormat="1" applyFont="1" applyBorder="1" applyAlignment="1">
      <alignment vertical="center" shrinkToFit="1"/>
    </xf>
    <xf numFmtId="177" fontId="2" fillId="0" borderId="30" xfId="0" applyNumberFormat="1" applyFont="1" applyBorder="1" applyAlignment="1">
      <alignment vertical="center" shrinkToFit="1"/>
    </xf>
    <xf numFmtId="177" fontId="2" fillId="0" borderId="90" xfId="0" applyNumberFormat="1" applyFont="1" applyBorder="1" applyAlignment="1">
      <alignment vertical="center" shrinkToFit="1"/>
    </xf>
    <xf numFmtId="177" fontId="2" fillId="0" borderId="102" xfId="0" applyNumberFormat="1" applyFont="1" applyBorder="1" applyAlignment="1">
      <alignment vertical="center" shrinkToFit="1"/>
    </xf>
    <xf numFmtId="177" fontId="2" fillId="3" borderId="51" xfId="1" applyNumberFormat="1" applyFont="1" applyFill="1" applyBorder="1" applyAlignment="1">
      <alignment vertical="center" shrinkToFit="1"/>
    </xf>
    <xf numFmtId="177" fontId="2" fillId="8" borderId="51" xfId="1" applyNumberFormat="1" applyFont="1" applyFill="1" applyBorder="1" applyAlignment="1">
      <alignment vertical="center" shrinkToFit="1"/>
    </xf>
    <xf numFmtId="177" fontId="2" fillId="8" borderId="51" xfId="0" applyNumberFormat="1" applyFont="1" applyFill="1" applyBorder="1" applyAlignment="1">
      <alignment vertical="center" shrinkToFit="1"/>
    </xf>
    <xf numFmtId="177" fontId="2" fillId="0" borderId="66" xfId="0" applyNumberFormat="1" applyFont="1" applyBorder="1" applyAlignment="1">
      <alignment vertical="center" shrinkToFit="1"/>
    </xf>
    <xf numFmtId="177" fontId="2" fillId="0" borderId="67" xfId="0" applyNumberFormat="1" applyFont="1" applyBorder="1" applyAlignment="1">
      <alignment vertical="center" shrinkToFit="1"/>
    </xf>
    <xf numFmtId="177" fontId="2" fillId="0" borderId="76" xfId="1" applyNumberFormat="1" applyFont="1" applyBorder="1" applyAlignment="1">
      <alignment vertical="center" shrinkToFit="1"/>
    </xf>
    <xf numFmtId="177" fontId="2" fillId="0" borderId="23" xfId="1" applyNumberFormat="1" applyFont="1" applyBorder="1" applyAlignment="1">
      <alignment vertical="center" shrinkToFit="1"/>
    </xf>
    <xf numFmtId="177" fontId="2" fillId="0" borderId="68" xfId="0" applyNumberFormat="1" applyFont="1" applyBorder="1" applyAlignment="1">
      <alignment vertical="center" shrinkToFit="1"/>
    </xf>
    <xf numFmtId="177" fontId="2" fillId="9" borderId="32" xfId="1" applyNumberFormat="1" applyFont="1" applyFill="1" applyBorder="1" applyAlignment="1">
      <alignment vertical="center"/>
    </xf>
    <xf numFmtId="177" fontId="3" fillId="6" borderId="74" xfId="0" applyNumberFormat="1" applyFont="1" applyFill="1" applyBorder="1" applyAlignment="1" applyProtection="1">
      <alignment horizontal="center" vertical="center" shrinkToFit="1"/>
      <protection locked="0"/>
    </xf>
    <xf numFmtId="177" fontId="10" fillId="0" borderId="6" xfId="1" applyNumberFormat="1" applyFont="1" applyBorder="1" applyAlignment="1">
      <alignment vertical="center"/>
    </xf>
    <xf numFmtId="177" fontId="10" fillId="0" borderId="7" xfId="1" applyNumberFormat="1" applyFont="1" applyBorder="1" applyAlignment="1">
      <alignment vertical="center"/>
    </xf>
    <xf numFmtId="177" fontId="10" fillId="0" borderId="9" xfId="1" applyNumberFormat="1" applyFont="1" applyBorder="1" applyAlignment="1">
      <alignment vertical="center"/>
    </xf>
    <xf numFmtId="177" fontId="10" fillId="3" borderId="59" xfId="0" applyNumberFormat="1" applyFont="1" applyFill="1" applyBorder="1" applyAlignment="1">
      <alignment vertical="center"/>
    </xf>
    <xf numFmtId="177" fontId="10" fillId="3" borderId="86" xfId="0" applyNumberFormat="1" applyFont="1" applyFill="1" applyBorder="1" applyAlignment="1">
      <alignment vertical="center"/>
    </xf>
    <xf numFmtId="177" fontId="10" fillId="3" borderId="92" xfId="0" applyNumberFormat="1" applyFont="1" applyFill="1" applyBorder="1" applyAlignment="1">
      <alignment vertical="center"/>
    </xf>
    <xf numFmtId="177" fontId="10" fillId="3" borderId="46" xfId="0" applyNumberFormat="1" applyFont="1" applyFill="1" applyBorder="1" applyAlignment="1">
      <alignment vertical="center"/>
    </xf>
    <xf numFmtId="177" fontId="10" fillId="3" borderId="48" xfId="0" applyNumberFormat="1" applyFont="1" applyFill="1" applyBorder="1" applyAlignment="1">
      <alignment vertical="center"/>
    </xf>
    <xf numFmtId="177" fontId="10" fillId="3" borderId="91" xfId="0" applyNumberFormat="1" applyFont="1" applyFill="1" applyBorder="1" applyAlignment="1">
      <alignment vertical="center"/>
    </xf>
    <xf numFmtId="177" fontId="10" fillId="8" borderId="46" xfId="0" applyNumberFormat="1" applyFont="1" applyFill="1" applyBorder="1" applyAlignment="1">
      <alignment vertical="center"/>
    </xf>
    <xf numFmtId="177" fontId="10" fillId="8" borderId="48" xfId="0" applyNumberFormat="1" applyFont="1" applyFill="1" applyBorder="1" applyAlignment="1">
      <alignment vertical="center"/>
    </xf>
    <xf numFmtId="177" fontId="10" fillId="8" borderId="91" xfId="0" applyNumberFormat="1" applyFont="1" applyFill="1" applyBorder="1" applyAlignment="1">
      <alignment vertical="center"/>
    </xf>
    <xf numFmtId="177" fontId="10" fillId="0" borderId="56" xfId="0" applyNumberFormat="1" applyFont="1" applyBorder="1" applyAlignment="1">
      <alignment vertical="center"/>
    </xf>
    <xf numFmtId="177" fontId="10" fillId="0" borderId="53" xfId="0" applyNumberFormat="1" applyFont="1" applyBorder="1" applyAlignment="1">
      <alignment vertical="center"/>
    </xf>
    <xf numFmtId="177" fontId="10" fillId="0" borderId="60" xfId="0" applyNumberFormat="1" applyFont="1" applyBorder="1" applyAlignment="1">
      <alignment vertical="center"/>
    </xf>
    <xf numFmtId="177" fontId="10" fillId="0" borderId="25" xfId="0" applyNumberFormat="1" applyFont="1" applyBorder="1" applyAlignment="1">
      <alignment vertical="center"/>
    </xf>
    <xf numFmtId="177" fontId="10" fillId="0" borderId="82" xfId="0" applyNumberFormat="1" applyFont="1" applyBorder="1" applyAlignment="1">
      <alignment vertical="center"/>
    </xf>
    <xf numFmtId="177" fontId="2" fillId="0" borderId="32" xfId="1" applyNumberFormat="1" applyFont="1" applyFill="1" applyBorder="1" applyAlignment="1">
      <alignment vertical="center"/>
    </xf>
    <xf numFmtId="177" fontId="2" fillId="0" borderId="56" xfId="0" applyNumberFormat="1" applyFont="1" applyFill="1" applyBorder="1" applyAlignment="1">
      <alignment vertical="center" shrinkToFit="1"/>
    </xf>
    <xf numFmtId="0" fontId="8" fillId="0" borderId="0" xfId="0" applyFont="1" applyFill="1" applyAlignment="1">
      <alignment vertical="center"/>
    </xf>
    <xf numFmtId="177" fontId="2" fillId="0" borderId="99" xfId="0" applyNumberFormat="1" applyFont="1" applyFill="1" applyBorder="1" applyAlignment="1">
      <alignment vertical="center" shrinkToFit="1"/>
    </xf>
    <xf numFmtId="177" fontId="2" fillId="0" borderId="99" xfId="0" applyNumberFormat="1" applyFont="1" applyFill="1" applyBorder="1" applyAlignment="1">
      <alignment vertical="center"/>
    </xf>
    <xf numFmtId="176" fontId="10" fillId="2" borderId="26" xfId="0" applyNumberFormat="1" applyFont="1" applyFill="1" applyBorder="1" applyAlignment="1">
      <alignment vertical="center"/>
    </xf>
    <xf numFmtId="177" fontId="2" fillId="0" borderId="85" xfId="0" applyNumberFormat="1" applyFont="1" applyBorder="1" applyAlignment="1">
      <alignment vertical="center"/>
    </xf>
    <xf numFmtId="177" fontId="2" fillId="0" borderId="92" xfId="0" applyNumberFormat="1" applyFont="1" applyBorder="1" applyAlignment="1">
      <alignment vertical="center"/>
    </xf>
    <xf numFmtId="177" fontId="2" fillId="0" borderId="59" xfId="0" applyNumberFormat="1" applyFont="1" applyBorder="1" applyAlignment="1">
      <alignment vertical="center"/>
    </xf>
    <xf numFmtId="177" fontId="2" fillId="0" borderId="129" xfId="0" applyNumberFormat="1" applyFont="1" applyBorder="1" applyAlignment="1">
      <alignment vertical="center"/>
    </xf>
    <xf numFmtId="177" fontId="2" fillId="0" borderId="130" xfId="0" applyNumberFormat="1" applyFont="1" applyBorder="1" applyAlignment="1">
      <alignment vertical="center"/>
    </xf>
    <xf numFmtId="177" fontId="2" fillId="0" borderId="131" xfId="0" applyNumberFormat="1" applyFont="1" applyBorder="1" applyAlignment="1">
      <alignment vertical="center"/>
    </xf>
    <xf numFmtId="177" fontId="2" fillId="0" borderId="86" xfId="0" applyNumberFormat="1" applyFont="1" applyBorder="1" applyAlignment="1">
      <alignment vertical="center"/>
    </xf>
    <xf numFmtId="177" fontId="2" fillId="3" borderId="132" xfId="0" applyNumberFormat="1" applyFont="1" applyFill="1" applyBorder="1" applyAlignment="1">
      <alignment vertical="center" shrinkToFit="1"/>
    </xf>
    <xf numFmtId="0" fontId="3" fillId="4" borderId="128" xfId="0" applyNumberFormat="1" applyFont="1" applyFill="1" applyBorder="1" applyAlignment="1" applyProtection="1">
      <alignment horizontal="center" vertical="center" shrinkToFit="1"/>
      <protection locked="0"/>
    </xf>
    <xf numFmtId="177" fontId="2" fillId="0" borderId="133" xfId="1" applyNumberFormat="1" applyFont="1" applyBorder="1" applyAlignment="1">
      <alignment vertical="center"/>
    </xf>
    <xf numFmtId="3" fontId="10" fillId="2" borderId="134" xfId="0" applyNumberFormat="1" applyFont="1" applyFill="1" applyBorder="1" applyAlignment="1">
      <alignment vertical="center"/>
    </xf>
    <xf numFmtId="179" fontId="2" fillId="0" borderId="11" xfId="0" applyNumberFormat="1" applyFont="1" applyBorder="1" applyAlignment="1">
      <alignment vertical="center"/>
    </xf>
    <xf numFmtId="177" fontId="2" fillId="0" borderId="24" xfId="0" applyNumberFormat="1" applyFont="1" applyFill="1" applyBorder="1" applyAlignment="1">
      <alignment vertical="center"/>
    </xf>
    <xf numFmtId="177" fontId="2" fillId="0" borderId="26" xfId="0" applyNumberFormat="1" applyFont="1" applyFill="1" applyBorder="1" applyAlignment="1">
      <alignment vertical="center"/>
    </xf>
    <xf numFmtId="177" fontId="2" fillId="0" borderId="28" xfId="0" applyNumberFormat="1" applyFont="1" applyFill="1" applyBorder="1" applyAlignment="1">
      <alignment vertical="center"/>
    </xf>
    <xf numFmtId="177" fontId="2" fillId="0" borderId="28" xfId="0" applyNumberFormat="1" applyFont="1" applyFill="1" applyBorder="1" applyAlignment="1">
      <alignment vertical="center" shrinkToFit="1"/>
    </xf>
    <xf numFmtId="177" fontId="2" fillId="9" borderId="11" xfId="0" applyNumberFormat="1" applyFont="1" applyFill="1" applyBorder="1" applyAlignment="1">
      <alignment vertical="center"/>
    </xf>
    <xf numFmtId="177" fontId="2" fillId="9" borderId="95" xfId="1" applyNumberFormat="1" applyFont="1" applyFill="1" applyBorder="1" applyAlignment="1">
      <alignment vertical="center"/>
    </xf>
    <xf numFmtId="177" fontId="14" fillId="0" borderId="27" xfId="0" applyNumberFormat="1" applyFont="1" applyBorder="1" applyAlignment="1">
      <alignment vertical="center"/>
    </xf>
    <xf numFmtId="177" fontId="10" fillId="2" borderId="79" xfId="0" applyNumberFormat="1" applyFont="1" applyFill="1" applyBorder="1" applyAlignment="1">
      <alignment vertical="center"/>
    </xf>
    <xf numFmtId="177" fontId="10" fillId="2" borderId="26" xfId="0" applyNumberFormat="1" applyFont="1" applyFill="1" applyBorder="1" applyAlignment="1">
      <alignment vertical="center"/>
    </xf>
    <xf numFmtId="0" fontId="15" fillId="6" borderId="71" xfId="0" applyNumberFormat="1" applyFont="1" applyFill="1" applyBorder="1" applyAlignment="1" applyProtection="1">
      <alignment horizontal="center" vertical="center" shrinkToFit="1"/>
      <protection locked="0"/>
    </xf>
    <xf numFmtId="0" fontId="15" fillId="6" borderId="74" xfId="0" applyNumberFormat="1" applyFont="1" applyFill="1" applyBorder="1" applyAlignment="1" applyProtection="1">
      <alignment horizontal="center" vertical="center" shrinkToFit="1"/>
      <protection locked="0"/>
    </xf>
    <xf numFmtId="0" fontId="15" fillId="6" borderId="73" xfId="0" applyNumberFormat="1" applyFont="1" applyFill="1" applyBorder="1" applyAlignment="1" applyProtection="1">
      <alignment horizontal="center" vertical="center" shrinkToFit="1"/>
      <protection locked="0"/>
    </xf>
    <xf numFmtId="0" fontId="15" fillId="6" borderId="128" xfId="0" applyNumberFormat="1" applyFont="1" applyFill="1" applyBorder="1" applyAlignment="1" applyProtection="1">
      <alignment horizontal="center" vertical="center" shrinkToFit="1"/>
      <protection locked="0"/>
    </xf>
    <xf numFmtId="177" fontId="2" fillId="3" borderId="85" xfId="0" applyNumberFormat="1" applyFont="1" applyFill="1" applyBorder="1" applyAlignment="1">
      <alignment vertical="center"/>
    </xf>
    <xf numFmtId="177" fontId="2" fillId="0" borderId="136" xfId="0" applyNumberFormat="1" applyFont="1" applyBorder="1" applyAlignment="1">
      <alignment vertical="center"/>
    </xf>
    <xf numFmtId="177" fontId="2" fillId="0" borderId="137" xfId="0" applyNumberFormat="1" applyFont="1" applyBorder="1" applyAlignment="1">
      <alignment vertical="center"/>
    </xf>
    <xf numFmtId="38" fontId="2" fillId="0" borderId="39" xfId="0" applyNumberFormat="1" applyFont="1" applyBorder="1" applyAlignment="1">
      <alignment vertical="center"/>
    </xf>
    <xf numFmtId="38" fontId="2" fillId="0" borderId="40" xfId="0" applyNumberFormat="1" applyFont="1" applyBorder="1" applyAlignment="1">
      <alignment vertical="center"/>
    </xf>
    <xf numFmtId="38" fontId="2" fillId="0" borderId="41" xfId="0" applyNumberFormat="1" applyFont="1" applyBorder="1" applyAlignment="1">
      <alignment vertical="center"/>
    </xf>
    <xf numFmtId="38" fontId="2" fillId="0" borderId="42" xfId="0" applyNumberFormat="1" applyFont="1" applyBorder="1" applyAlignment="1">
      <alignment vertical="center"/>
    </xf>
    <xf numFmtId="38" fontId="2" fillId="0" borderId="43" xfId="0" applyNumberFormat="1" applyFont="1" applyBorder="1" applyAlignment="1">
      <alignment vertical="center"/>
    </xf>
    <xf numFmtId="38" fontId="2" fillId="0" borderId="62" xfId="0" applyNumberFormat="1" applyFont="1" applyBorder="1" applyAlignment="1">
      <alignment vertical="center"/>
    </xf>
    <xf numFmtId="38" fontId="2" fillId="0" borderId="10" xfId="0" applyNumberFormat="1" applyFont="1" applyBorder="1" applyAlignment="1">
      <alignment vertical="center"/>
    </xf>
    <xf numFmtId="38" fontId="2" fillId="0" borderId="44" xfId="0" applyNumberFormat="1" applyFont="1" applyBorder="1" applyAlignment="1">
      <alignment vertical="center"/>
    </xf>
    <xf numFmtId="38" fontId="2" fillId="0" borderId="52" xfId="0" applyNumberFormat="1" applyFont="1" applyBorder="1" applyAlignment="1">
      <alignment vertical="center"/>
    </xf>
    <xf numFmtId="38" fontId="2" fillId="0" borderId="53" xfId="0" applyNumberFormat="1" applyFont="1" applyBorder="1" applyAlignment="1">
      <alignment vertical="center"/>
    </xf>
    <xf numFmtId="38" fontId="2" fillId="0" borderId="54" xfId="0" applyNumberFormat="1" applyFont="1" applyBorder="1" applyAlignment="1">
      <alignment vertical="center"/>
    </xf>
    <xf numFmtId="38" fontId="2" fillId="0" borderId="55" xfId="0" applyNumberFormat="1" applyFont="1" applyBorder="1" applyAlignment="1">
      <alignment vertical="center"/>
    </xf>
    <xf numFmtId="38" fontId="2" fillId="0" borderId="57" xfId="0" applyNumberFormat="1" applyFont="1" applyBorder="1" applyAlignment="1">
      <alignment vertical="center"/>
    </xf>
    <xf numFmtId="38" fontId="2" fillId="0" borderId="60" xfId="0" applyNumberFormat="1" applyFont="1" applyBorder="1" applyAlignment="1">
      <alignment vertical="center"/>
    </xf>
    <xf numFmtId="38" fontId="2" fillId="0" borderId="61" xfId="0" applyNumberFormat="1" applyFont="1" applyBorder="1" applyAlignment="1">
      <alignment vertical="center"/>
    </xf>
    <xf numFmtId="38" fontId="2" fillId="0" borderId="11" xfId="0" applyNumberFormat="1" applyFont="1" applyBorder="1" applyAlignment="1">
      <alignment vertical="center"/>
    </xf>
    <xf numFmtId="38" fontId="2" fillId="0" borderId="12" xfId="0" applyNumberFormat="1" applyFont="1" applyBorder="1" applyAlignment="1">
      <alignment vertical="center"/>
    </xf>
    <xf numFmtId="38" fontId="2" fillId="0" borderId="14" xfId="0" applyNumberFormat="1" applyFont="1" applyBorder="1" applyAlignment="1">
      <alignment vertical="center"/>
    </xf>
    <xf numFmtId="38" fontId="2" fillId="0" borderId="31" xfId="0" applyNumberFormat="1" applyFont="1" applyBorder="1" applyAlignment="1">
      <alignment vertical="center"/>
    </xf>
    <xf numFmtId="38" fontId="2" fillId="0" borderId="15" xfId="0" applyNumberFormat="1" applyFont="1" applyBorder="1" applyAlignment="1">
      <alignment vertical="center"/>
    </xf>
    <xf numFmtId="38" fontId="2" fillId="0" borderId="34" xfId="0" applyNumberFormat="1" applyFont="1" applyBorder="1" applyAlignment="1">
      <alignment vertical="center"/>
    </xf>
    <xf numFmtId="38" fontId="2" fillId="0" borderId="35" xfId="0" applyNumberFormat="1" applyFont="1" applyBorder="1" applyAlignment="1">
      <alignment vertical="center"/>
    </xf>
    <xf numFmtId="38" fontId="2" fillId="0" borderId="36" xfId="0" applyNumberFormat="1" applyFont="1" applyBorder="1" applyAlignment="1">
      <alignment vertical="center"/>
    </xf>
    <xf numFmtId="38" fontId="2" fillId="0" borderId="37" xfId="0" applyNumberFormat="1" applyFont="1" applyBorder="1" applyAlignment="1">
      <alignment vertical="center"/>
    </xf>
    <xf numFmtId="38" fontId="2" fillId="0" borderId="56" xfId="0" applyNumberFormat="1" applyFont="1" applyBorder="1" applyAlignment="1">
      <alignment vertical="center"/>
    </xf>
    <xf numFmtId="38" fontId="2" fillId="0" borderId="13" xfId="0" applyNumberFormat="1" applyFont="1" applyBorder="1" applyAlignment="1">
      <alignment vertical="center"/>
    </xf>
    <xf numFmtId="38" fontId="2" fillId="0" borderId="135" xfId="0" applyNumberFormat="1" applyFont="1" applyBorder="1" applyAlignment="1">
      <alignment vertical="center"/>
    </xf>
    <xf numFmtId="0" fontId="10" fillId="0" borderId="0" xfId="3" applyProtection="1">
      <alignment vertical="center"/>
      <protection hidden="1"/>
    </xf>
    <xf numFmtId="0" fontId="17" fillId="0" borderId="0" xfId="3" applyFont="1" applyProtection="1">
      <alignment vertical="center"/>
      <protection hidden="1"/>
    </xf>
    <xf numFmtId="0" fontId="17" fillId="0" borderId="0" xfId="3" applyFont="1" applyAlignment="1" applyProtection="1">
      <alignment vertical="center"/>
      <protection hidden="1"/>
    </xf>
    <xf numFmtId="0" fontId="18" fillId="0" borderId="0" xfId="3" applyFont="1" applyAlignment="1" applyProtection="1">
      <alignment vertical="center"/>
      <protection hidden="1"/>
    </xf>
    <xf numFmtId="0" fontId="19" fillId="0" borderId="0" xfId="3" applyFont="1" applyAlignment="1" applyProtection="1">
      <alignment vertical="center"/>
      <protection hidden="1"/>
    </xf>
    <xf numFmtId="0" fontId="19" fillId="0" borderId="0" xfId="3" applyFont="1" applyProtection="1">
      <alignment vertical="center"/>
      <protection hidden="1"/>
    </xf>
    <xf numFmtId="0" fontId="17" fillId="0" borderId="0" xfId="3" applyFont="1" applyAlignment="1" applyProtection="1">
      <alignment horizontal="center" vertical="center"/>
      <protection hidden="1"/>
    </xf>
    <xf numFmtId="0" fontId="23" fillId="0" borderId="0" xfId="3" applyFont="1" applyProtection="1">
      <alignment vertical="center"/>
      <protection hidden="1"/>
    </xf>
    <xf numFmtId="0" fontId="10" fillId="0" borderId="0" xfId="3" applyAlignment="1" applyProtection="1">
      <alignment horizontal="center" vertical="center"/>
      <protection hidden="1"/>
    </xf>
    <xf numFmtId="0" fontId="24" fillId="0" borderId="0" xfId="3" applyFont="1" applyAlignment="1" applyProtection="1">
      <alignment vertical="center"/>
      <protection hidden="1"/>
    </xf>
    <xf numFmtId="180" fontId="25" fillId="10" borderId="138" xfId="3" applyNumberFormat="1" applyFont="1" applyFill="1" applyBorder="1" applyAlignment="1" applyProtection="1">
      <alignment horizontal="right" vertical="center"/>
      <protection hidden="1"/>
    </xf>
    <xf numFmtId="49" fontId="11" fillId="4" borderId="50" xfId="3" applyNumberFormat="1" applyFont="1" applyFill="1" applyBorder="1" applyAlignment="1" applyProtection="1">
      <alignment horizontal="center" vertical="center"/>
      <protection hidden="1"/>
    </xf>
    <xf numFmtId="0" fontId="11" fillId="4" borderId="139" xfId="3" applyFont="1" applyFill="1" applyBorder="1" applyAlignment="1" applyProtection="1">
      <alignment horizontal="center" vertical="center"/>
      <protection hidden="1"/>
    </xf>
    <xf numFmtId="180" fontId="25" fillId="10" borderId="140" xfId="3" applyNumberFormat="1" applyFont="1" applyFill="1" applyBorder="1" applyAlignment="1" applyProtection="1">
      <alignment horizontal="right" vertical="center"/>
      <protection hidden="1"/>
    </xf>
    <xf numFmtId="49" fontId="11" fillId="4" borderId="141" xfId="3" applyNumberFormat="1" applyFont="1" applyFill="1" applyBorder="1" applyAlignment="1" applyProtection="1">
      <alignment horizontal="center" vertical="center"/>
      <protection hidden="1"/>
    </xf>
    <xf numFmtId="0" fontId="11" fillId="4" borderId="142" xfId="3" applyFont="1" applyFill="1" applyBorder="1" applyAlignment="1" applyProtection="1">
      <alignment horizontal="center" vertical="center"/>
      <protection hidden="1"/>
    </xf>
    <xf numFmtId="180" fontId="25" fillId="10" borderId="144" xfId="3" applyNumberFormat="1" applyFont="1" applyFill="1" applyBorder="1" applyAlignment="1" applyProtection="1">
      <alignment horizontal="right" vertical="center"/>
      <protection hidden="1"/>
    </xf>
    <xf numFmtId="180" fontId="25" fillId="11" borderId="145" xfId="3" applyNumberFormat="1" applyFont="1" applyFill="1" applyBorder="1" applyAlignment="1" applyProtection="1">
      <alignment horizontal="right" vertical="center"/>
    </xf>
    <xf numFmtId="180" fontId="25" fillId="10" borderId="145" xfId="3" applyNumberFormat="1" applyFont="1" applyFill="1" applyBorder="1" applyAlignment="1" applyProtection="1">
      <alignment horizontal="right" vertical="center"/>
      <protection hidden="1"/>
    </xf>
    <xf numFmtId="0" fontId="11" fillId="4" borderId="146" xfId="3" applyFont="1" applyFill="1" applyBorder="1" applyAlignment="1" applyProtection="1">
      <alignment horizontal="center" vertical="center"/>
      <protection hidden="1"/>
    </xf>
    <xf numFmtId="180" fontId="25" fillId="10" borderId="148" xfId="3" applyNumberFormat="1" applyFont="1" applyFill="1" applyBorder="1" applyAlignment="1" applyProtection="1">
      <alignment horizontal="right" vertical="center"/>
      <protection hidden="1"/>
    </xf>
    <xf numFmtId="180" fontId="25" fillId="11" borderId="138" xfId="3" applyNumberFormat="1" applyFont="1" applyFill="1" applyBorder="1" applyAlignment="1" applyProtection="1">
      <alignment horizontal="right" vertical="center"/>
    </xf>
    <xf numFmtId="180" fontId="25" fillId="10" borderId="150" xfId="3" applyNumberFormat="1" applyFont="1" applyFill="1" applyBorder="1" applyAlignment="1" applyProtection="1">
      <alignment horizontal="right" vertical="center"/>
      <protection hidden="1"/>
    </xf>
    <xf numFmtId="49" fontId="11" fillId="4" borderId="131" xfId="3" applyNumberFormat="1" applyFont="1" applyFill="1" applyBorder="1" applyAlignment="1" applyProtection="1">
      <alignment horizontal="center" vertical="center"/>
      <protection hidden="1"/>
    </xf>
    <xf numFmtId="0" fontId="11" fillId="4" borderId="151" xfId="3" applyFont="1" applyFill="1" applyBorder="1" applyAlignment="1" applyProtection="1">
      <alignment horizontal="center" vertical="center"/>
      <protection hidden="1"/>
    </xf>
    <xf numFmtId="180" fontId="25" fillId="11" borderId="153" xfId="3" applyNumberFormat="1" applyFont="1" applyFill="1" applyBorder="1" applyAlignment="1" applyProtection="1">
      <alignment horizontal="right" vertical="center"/>
    </xf>
    <xf numFmtId="180" fontId="25" fillId="10" borderId="153" xfId="3" applyNumberFormat="1" applyFont="1" applyFill="1" applyBorder="1" applyAlignment="1" applyProtection="1">
      <alignment horizontal="right" vertical="center"/>
      <protection hidden="1"/>
    </xf>
    <xf numFmtId="49" fontId="11" fillId="4" borderId="154" xfId="3" applyNumberFormat="1" applyFont="1" applyFill="1" applyBorder="1" applyAlignment="1" applyProtection="1">
      <alignment horizontal="center" vertical="center"/>
      <protection hidden="1"/>
    </xf>
    <xf numFmtId="0" fontId="11" fillId="4" borderId="155" xfId="3" applyFont="1" applyFill="1" applyBorder="1" applyAlignment="1" applyProtection="1">
      <alignment horizontal="center" vertical="center"/>
      <protection hidden="1"/>
    </xf>
    <xf numFmtId="180" fontId="25" fillId="10" borderId="156" xfId="3" applyNumberFormat="1" applyFont="1" applyFill="1" applyBorder="1" applyAlignment="1" applyProtection="1">
      <alignment horizontal="right" vertical="center"/>
      <protection hidden="1"/>
    </xf>
    <xf numFmtId="180" fontId="25" fillId="10" borderId="157" xfId="3" applyNumberFormat="1" applyFont="1" applyFill="1" applyBorder="1" applyAlignment="1" applyProtection="1">
      <alignment horizontal="right" vertical="center"/>
      <protection hidden="1"/>
    </xf>
    <xf numFmtId="180" fontId="25" fillId="11" borderId="158" xfId="3" applyNumberFormat="1" applyFont="1" applyFill="1" applyBorder="1" applyAlignment="1" applyProtection="1">
      <alignment horizontal="right" vertical="center"/>
    </xf>
    <xf numFmtId="180" fontId="25" fillId="10" borderId="149" xfId="3" applyNumberFormat="1" applyFont="1" applyFill="1" applyBorder="1" applyAlignment="1" applyProtection="1">
      <alignment horizontal="right" vertical="center"/>
      <protection hidden="1"/>
    </xf>
    <xf numFmtId="49" fontId="11" fillId="4" borderId="159" xfId="3" applyNumberFormat="1" applyFont="1" applyFill="1" applyBorder="1" applyAlignment="1" applyProtection="1">
      <alignment horizontal="center" vertical="center"/>
      <protection hidden="1"/>
    </xf>
    <xf numFmtId="0" fontId="11" fillId="4" borderId="160" xfId="3" applyFont="1" applyFill="1" applyBorder="1" applyAlignment="1" applyProtection="1">
      <alignment horizontal="center" vertical="center"/>
      <protection hidden="1"/>
    </xf>
    <xf numFmtId="180" fontId="25" fillId="11" borderId="140" xfId="3" applyNumberFormat="1" applyFont="1" applyFill="1" applyBorder="1" applyAlignment="1" applyProtection="1">
      <alignment horizontal="right" vertical="center"/>
    </xf>
    <xf numFmtId="180" fontId="25" fillId="10" borderId="161" xfId="3" applyNumberFormat="1" applyFont="1" applyFill="1" applyBorder="1" applyAlignment="1" applyProtection="1">
      <alignment horizontal="right" vertical="center"/>
      <protection hidden="1"/>
    </xf>
    <xf numFmtId="49" fontId="26" fillId="12" borderId="140" xfId="3" applyNumberFormat="1" applyFont="1" applyFill="1" applyBorder="1" applyAlignment="1" applyProtection="1">
      <alignment horizontal="center" vertical="center"/>
      <protection hidden="1"/>
    </xf>
    <xf numFmtId="49" fontId="26" fillId="12" borderId="151" xfId="3" applyNumberFormat="1" applyFont="1" applyFill="1" applyBorder="1" applyAlignment="1" applyProtection="1">
      <alignment horizontal="center" vertical="center"/>
      <protection hidden="1"/>
    </xf>
    <xf numFmtId="0" fontId="10" fillId="5" borderId="131" xfId="3" applyFill="1" applyBorder="1" applyProtection="1">
      <alignment vertical="center"/>
      <protection hidden="1"/>
    </xf>
    <xf numFmtId="0" fontId="10" fillId="5" borderId="129" xfId="3" applyFill="1" applyBorder="1" applyProtection="1">
      <alignment vertical="center"/>
      <protection hidden="1"/>
    </xf>
    <xf numFmtId="0" fontId="10" fillId="5" borderId="151" xfId="3" applyFill="1" applyBorder="1" applyProtection="1">
      <alignment vertical="center"/>
      <protection hidden="1"/>
    </xf>
    <xf numFmtId="0" fontId="26" fillId="12" borderId="149" xfId="3" applyFont="1" applyFill="1" applyBorder="1" applyAlignment="1" applyProtection="1">
      <alignment horizontal="center" vertical="center" wrapText="1"/>
      <protection hidden="1"/>
    </xf>
    <xf numFmtId="0" fontId="10" fillId="5" borderId="162" xfId="3" applyFill="1" applyBorder="1" applyProtection="1">
      <alignment vertical="center"/>
      <protection hidden="1"/>
    </xf>
    <xf numFmtId="0" fontId="10" fillId="5" borderId="0" xfId="3" applyFill="1" applyBorder="1" applyProtection="1">
      <alignment vertical="center"/>
      <protection hidden="1"/>
    </xf>
    <xf numFmtId="0" fontId="10" fillId="5" borderId="146" xfId="3" applyFill="1" applyBorder="1" applyProtection="1">
      <alignment vertical="center"/>
      <protection hidden="1"/>
    </xf>
    <xf numFmtId="0" fontId="26" fillId="12" borderId="50" xfId="3" applyFont="1" applyFill="1" applyBorder="1" applyProtection="1">
      <alignment vertical="center"/>
      <protection hidden="1"/>
    </xf>
    <xf numFmtId="0" fontId="26" fillId="12" borderId="88" xfId="3" applyFont="1" applyFill="1" applyBorder="1" applyProtection="1">
      <alignment vertical="center"/>
      <protection hidden="1"/>
    </xf>
    <xf numFmtId="0" fontId="26" fillId="12" borderId="163" xfId="3" applyFont="1" applyFill="1" applyBorder="1" applyProtection="1">
      <alignment vertical="center"/>
      <protection hidden="1"/>
    </xf>
    <xf numFmtId="0" fontId="10" fillId="5" borderId="159" xfId="3" applyFill="1" applyBorder="1" applyProtection="1">
      <alignment vertical="center"/>
      <protection hidden="1"/>
    </xf>
    <xf numFmtId="0" fontId="10" fillId="5" borderId="163" xfId="3" applyFill="1" applyBorder="1" applyProtection="1">
      <alignment vertical="center"/>
      <protection hidden="1"/>
    </xf>
    <xf numFmtId="0" fontId="10" fillId="5" borderId="160" xfId="3" applyFill="1" applyBorder="1" applyProtection="1">
      <alignment vertical="center"/>
      <protection hidden="1"/>
    </xf>
    <xf numFmtId="180" fontId="28" fillId="0" borderId="0" xfId="3" applyNumberFormat="1" applyFont="1" applyProtection="1">
      <alignment vertical="center"/>
      <protection hidden="1"/>
    </xf>
    <xf numFmtId="180" fontId="23" fillId="0" borderId="0" xfId="3" applyNumberFormat="1" applyFont="1" applyProtection="1">
      <alignment vertical="center"/>
      <protection hidden="1"/>
    </xf>
    <xf numFmtId="0" fontId="11" fillId="0" borderId="0" xfId="3" applyFont="1" applyProtection="1">
      <alignment vertical="center"/>
      <protection hidden="1"/>
    </xf>
    <xf numFmtId="0" fontId="10" fillId="0" borderId="88" xfId="3" applyBorder="1" applyProtection="1">
      <alignment vertical="center"/>
      <protection hidden="1"/>
    </xf>
    <xf numFmtId="0" fontId="10" fillId="0" borderId="129" xfId="3" applyNumberFormat="1" applyBorder="1" applyProtection="1">
      <alignment vertical="center"/>
      <protection hidden="1"/>
    </xf>
    <xf numFmtId="0" fontId="26" fillId="0" borderId="129" xfId="3" applyFont="1" applyBorder="1" applyProtection="1">
      <alignment vertical="center"/>
      <protection hidden="1"/>
    </xf>
    <xf numFmtId="0" fontId="29" fillId="0" borderId="129" xfId="3" applyFont="1" applyBorder="1" applyProtection="1">
      <alignment vertical="center"/>
      <protection hidden="1"/>
    </xf>
    <xf numFmtId="0" fontId="30" fillId="0" borderId="0" xfId="3" applyFont="1" applyAlignment="1" applyProtection="1">
      <alignment vertical="top"/>
      <protection hidden="1"/>
    </xf>
    <xf numFmtId="0" fontId="28" fillId="0" borderId="0" xfId="3" applyFont="1" applyAlignment="1" applyProtection="1">
      <alignment vertical="center"/>
      <protection hidden="1"/>
    </xf>
    <xf numFmtId="49" fontId="31" fillId="11" borderId="138" xfId="3" applyNumberFormat="1" applyFont="1" applyFill="1" applyBorder="1" applyAlignment="1" applyProtection="1">
      <alignment horizontal="center" vertical="center"/>
      <protection locked="0" hidden="1"/>
    </xf>
    <xf numFmtId="0" fontId="31" fillId="0" borderId="138" xfId="3" quotePrefix="1" applyNumberFormat="1" applyFont="1" applyBorder="1" applyAlignment="1" applyProtection="1">
      <alignment horizontal="center" vertical="center"/>
      <protection hidden="1"/>
    </xf>
    <xf numFmtId="0" fontId="10" fillId="0" borderId="129" xfId="3" applyBorder="1" applyProtection="1">
      <alignment vertical="center"/>
      <protection hidden="1"/>
    </xf>
    <xf numFmtId="0" fontId="32" fillId="0" borderId="129" xfId="3" applyFont="1" applyBorder="1" applyAlignment="1" applyProtection="1">
      <alignment horizontal="right" vertical="center"/>
      <protection hidden="1"/>
    </xf>
    <xf numFmtId="49" fontId="11" fillId="0" borderId="129" xfId="3" applyNumberFormat="1" applyFont="1" applyBorder="1" applyAlignment="1" applyProtection="1">
      <alignment vertical="center"/>
      <protection hidden="1"/>
    </xf>
    <xf numFmtId="0" fontId="10" fillId="0" borderId="0" xfId="3" applyFill="1" applyProtection="1">
      <alignment vertical="center"/>
      <protection hidden="1"/>
    </xf>
    <xf numFmtId="0" fontId="10" fillId="13" borderId="0" xfId="3" applyFill="1" applyProtection="1">
      <alignment vertical="center"/>
      <protection hidden="1"/>
    </xf>
    <xf numFmtId="0" fontId="33" fillId="13" borderId="0" xfId="3" applyFont="1" applyFill="1" applyProtection="1">
      <alignment vertical="center"/>
      <protection hidden="1"/>
    </xf>
    <xf numFmtId="0" fontId="34" fillId="0" borderId="0" xfId="3" applyFont="1" applyBorder="1" applyAlignment="1" applyProtection="1">
      <alignment horizontal="right" vertical="center"/>
      <protection hidden="1"/>
    </xf>
    <xf numFmtId="49" fontId="11" fillId="0" borderId="0" xfId="3" applyNumberFormat="1" applyFont="1" applyBorder="1" applyAlignment="1" applyProtection="1">
      <alignment vertical="center"/>
      <protection hidden="1"/>
    </xf>
    <xf numFmtId="0" fontId="10" fillId="0" borderId="0" xfId="3" applyNumberFormat="1" applyProtection="1">
      <alignment vertical="center"/>
      <protection hidden="1"/>
    </xf>
    <xf numFmtId="49" fontId="35" fillId="11" borderId="0" xfId="3" applyNumberFormat="1" applyFont="1" applyFill="1" applyBorder="1" applyProtection="1">
      <alignment vertical="center"/>
      <protection locked="0" hidden="1"/>
    </xf>
    <xf numFmtId="0" fontId="36" fillId="0" borderId="0" xfId="3" applyFont="1" applyProtection="1">
      <alignment vertical="center"/>
      <protection hidden="1"/>
    </xf>
    <xf numFmtId="0" fontId="10" fillId="0" borderId="0" xfId="3" applyFont="1" applyAlignment="1" applyProtection="1">
      <alignment horizontal="center" vertical="center"/>
      <protection hidden="1"/>
    </xf>
    <xf numFmtId="0" fontId="11" fillId="0" borderId="0" xfId="4" applyFont="1" applyProtection="1">
      <alignment vertical="center"/>
      <protection hidden="1"/>
    </xf>
    <xf numFmtId="180" fontId="25" fillId="11" borderId="138" xfId="3" applyNumberFormat="1" applyFont="1" applyFill="1" applyBorder="1" applyAlignment="1" applyProtection="1">
      <alignment horizontal="right" vertical="center"/>
      <protection locked="0"/>
    </xf>
    <xf numFmtId="180" fontId="25" fillId="11" borderId="153" xfId="3" applyNumberFormat="1" applyFont="1" applyFill="1" applyBorder="1" applyAlignment="1" applyProtection="1">
      <alignment horizontal="right" vertical="center"/>
      <protection locked="0"/>
    </xf>
    <xf numFmtId="180" fontId="25" fillId="11" borderId="149" xfId="3" applyNumberFormat="1" applyFont="1" applyFill="1" applyBorder="1" applyAlignment="1" applyProtection="1">
      <alignment horizontal="right" vertical="center"/>
      <protection locked="0"/>
    </xf>
    <xf numFmtId="180" fontId="38" fillId="0" borderId="0" xfId="3" applyNumberFormat="1" applyFont="1" applyProtection="1">
      <alignment vertical="center"/>
      <protection hidden="1"/>
    </xf>
    <xf numFmtId="49" fontId="31" fillId="11" borderId="138" xfId="3" applyNumberFormat="1" applyFont="1" applyFill="1" applyBorder="1" applyAlignment="1" applyProtection="1">
      <alignment horizontal="center" vertical="center"/>
      <protection hidden="1"/>
    </xf>
    <xf numFmtId="180" fontId="25" fillId="10" borderId="138" xfId="0" applyNumberFormat="1" applyFont="1" applyFill="1" applyBorder="1" applyAlignment="1" applyProtection="1">
      <alignment horizontal="right" vertical="center"/>
      <protection hidden="1"/>
    </xf>
    <xf numFmtId="180" fontId="25" fillId="11" borderId="138" xfId="0" applyNumberFormat="1" applyFont="1" applyFill="1" applyBorder="1" applyAlignment="1" applyProtection="1">
      <alignment horizontal="right" vertical="center"/>
      <protection locked="0"/>
    </xf>
    <xf numFmtId="180" fontId="25" fillId="10" borderId="148" xfId="0" applyNumberFormat="1" applyFont="1" applyFill="1" applyBorder="1" applyAlignment="1" applyProtection="1">
      <alignment horizontal="right" vertical="center"/>
      <protection hidden="1"/>
    </xf>
    <xf numFmtId="180" fontId="25" fillId="10" borderId="157" xfId="0" applyNumberFormat="1" applyFont="1" applyFill="1" applyBorder="1" applyAlignment="1" applyProtection="1">
      <alignment horizontal="right" vertical="center"/>
      <protection hidden="1"/>
    </xf>
    <xf numFmtId="180" fontId="25" fillId="10" borderId="149" xfId="0" applyNumberFormat="1" applyFont="1" applyFill="1" applyBorder="1" applyAlignment="1" applyProtection="1">
      <alignment horizontal="right" vertical="center"/>
      <protection hidden="1"/>
    </xf>
    <xf numFmtId="180" fontId="25" fillId="11" borderId="149" xfId="0" applyNumberFormat="1" applyFont="1" applyFill="1" applyBorder="1" applyAlignment="1" applyProtection="1">
      <alignment horizontal="right" vertical="center"/>
      <protection locked="0"/>
    </xf>
    <xf numFmtId="180" fontId="25" fillId="10" borderId="156" xfId="0" applyNumberFormat="1" applyFont="1" applyFill="1" applyBorder="1" applyAlignment="1" applyProtection="1">
      <alignment horizontal="right" vertical="center"/>
      <protection hidden="1"/>
    </xf>
    <xf numFmtId="180" fontId="25" fillId="10" borderId="153" xfId="0" applyNumberFormat="1" applyFont="1" applyFill="1" applyBorder="1" applyAlignment="1" applyProtection="1">
      <alignment horizontal="right" vertical="center"/>
      <protection hidden="1"/>
    </xf>
    <xf numFmtId="180" fontId="25" fillId="11" borderId="153" xfId="0" applyNumberFormat="1" applyFont="1" applyFill="1" applyBorder="1" applyAlignment="1" applyProtection="1">
      <alignment horizontal="right" vertical="center"/>
      <protection locked="0"/>
    </xf>
    <xf numFmtId="180" fontId="25" fillId="10" borderId="161" xfId="0" applyNumberFormat="1" applyFont="1" applyFill="1" applyBorder="1" applyAlignment="1" applyProtection="1">
      <alignment horizontal="right" vertical="center"/>
      <protection hidden="1"/>
    </xf>
    <xf numFmtId="180" fontId="25" fillId="10" borderId="140" xfId="0" applyNumberFormat="1" applyFont="1" applyFill="1" applyBorder="1" applyAlignment="1" applyProtection="1">
      <alignment horizontal="right" vertical="center"/>
      <protection hidden="1"/>
    </xf>
    <xf numFmtId="180" fontId="25" fillId="11" borderId="140" xfId="0" applyNumberFormat="1" applyFont="1" applyFill="1" applyBorder="1" applyAlignment="1" applyProtection="1">
      <alignment horizontal="right" vertical="center"/>
      <protection locked="0"/>
    </xf>
    <xf numFmtId="180" fontId="25" fillId="10" borderId="150" xfId="0" applyNumberFormat="1" applyFont="1" applyFill="1" applyBorder="1" applyAlignment="1" applyProtection="1">
      <alignment horizontal="right" vertical="center"/>
      <protection hidden="1"/>
    </xf>
    <xf numFmtId="180" fontId="25" fillId="10" borderId="145" xfId="0" applyNumberFormat="1" applyFont="1" applyFill="1" applyBorder="1" applyAlignment="1" applyProtection="1">
      <alignment horizontal="right" vertical="center"/>
      <protection hidden="1"/>
    </xf>
    <xf numFmtId="180" fontId="25" fillId="11" borderId="145" xfId="0" applyNumberFormat="1" applyFont="1" applyFill="1" applyBorder="1" applyAlignment="1" applyProtection="1">
      <alignment horizontal="right" vertical="center"/>
      <protection locked="0"/>
    </xf>
    <xf numFmtId="180" fontId="25" fillId="10" borderId="144" xfId="0" applyNumberFormat="1" applyFont="1" applyFill="1" applyBorder="1" applyAlignment="1" applyProtection="1">
      <alignment horizontal="right" vertical="center"/>
      <protection hidden="1"/>
    </xf>
    <xf numFmtId="180" fontId="25" fillId="11" borderId="156" xfId="0" applyNumberFormat="1" applyFont="1" applyFill="1" applyBorder="1" applyAlignment="1" applyProtection="1">
      <alignment horizontal="right" vertical="center"/>
      <protection locked="0"/>
    </xf>
    <xf numFmtId="180" fontId="25" fillId="11" borderId="138" xfId="3" applyNumberFormat="1" applyFont="1" applyFill="1" applyBorder="1" applyAlignment="1" applyProtection="1">
      <alignment horizontal="right" vertical="center"/>
      <protection locked="0"/>
    </xf>
    <xf numFmtId="180" fontId="25" fillId="11" borderId="138" xfId="3" applyNumberFormat="1" applyFont="1" applyFill="1" applyBorder="1" applyAlignment="1" applyProtection="1">
      <alignment horizontal="right" vertical="center"/>
      <protection locked="0"/>
    </xf>
    <xf numFmtId="180" fontId="25" fillId="11" borderId="138" xfId="3" applyNumberFormat="1" applyFont="1" applyFill="1" applyBorder="1" applyAlignment="1" applyProtection="1">
      <alignment horizontal="right" vertical="center"/>
      <protection locked="0"/>
    </xf>
    <xf numFmtId="180" fontId="25" fillId="11" borderId="153" xfId="3" applyNumberFormat="1" applyFont="1" applyFill="1" applyBorder="1" applyAlignment="1" applyProtection="1">
      <alignment horizontal="right" vertical="center"/>
      <protection locked="0"/>
    </xf>
    <xf numFmtId="180" fontId="25" fillId="11" borderId="149" xfId="3" applyNumberFormat="1" applyFont="1" applyFill="1" applyBorder="1" applyAlignment="1" applyProtection="1">
      <alignment horizontal="right" vertical="center"/>
      <protection locked="0"/>
    </xf>
    <xf numFmtId="180" fontId="25" fillId="11" borderId="140" xfId="3" applyNumberFormat="1" applyFont="1" applyFill="1" applyBorder="1" applyAlignment="1" applyProtection="1">
      <alignment horizontal="right" vertical="center"/>
      <protection locked="0"/>
    </xf>
    <xf numFmtId="180" fontId="25" fillId="11" borderId="138" xfId="3" applyNumberFormat="1" applyFont="1" applyFill="1" applyBorder="1" applyAlignment="1" applyProtection="1">
      <alignment horizontal="right" vertical="center"/>
      <protection locked="0"/>
    </xf>
    <xf numFmtId="180" fontId="25" fillId="11" borderId="138" xfId="3" applyNumberFormat="1" applyFont="1" applyFill="1" applyBorder="1" applyAlignment="1" applyProtection="1">
      <alignment horizontal="right" vertical="center"/>
      <protection locked="0"/>
    </xf>
    <xf numFmtId="180" fontId="25" fillId="11" borderId="153" xfId="3" applyNumberFormat="1" applyFont="1" applyFill="1" applyBorder="1" applyAlignment="1" applyProtection="1">
      <alignment horizontal="right" vertical="center"/>
      <protection locked="0"/>
    </xf>
    <xf numFmtId="180" fontId="25" fillId="11" borderId="138" xfId="3" applyNumberFormat="1" applyFont="1" applyFill="1" applyBorder="1" applyAlignment="1" applyProtection="1">
      <alignment horizontal="right" vertical="center"/>
      <protection locked="0"/>
    </xf>
    <xf numFmtId="180" fontId="25" fillId="11" borderId="145" xfId="3" applyNumberFormat="1" applyFont="1" applyFill="1" applyBorder="1" applyAlignment="1" applyProtection="1">
      <alignment horizontal="right" vertical="center"/>
      <protection locked="0"/>
    </xf>
    <xf numFmtId="177" fontId="2" fillId="0" borderId="170" xfId="1" applyNumberFormat="1" applyFont="1" applyBorder="1" applyAlignment="1">
      <alignment vertical="center"/>
    </xf>
    <xf numFmtId="177" fontId="2" fillId="3" borderId="132" xfId="0" applyNumberFormat="1" applyFont="1" applyFill="1" applyBorder="1" applyAlignment="1">
      <alignment vertical="center"/>
    </xf>
    <xf numFmtId="3" fontId="10" fillId="2" borderId="113" xfId="0" applyNumberFormat="1" applyFont="1" applyFill="1" applyBorder="1" applyAlignment="1">
      <alignment horizontal="center" vertical="center"/>
    </xf>
    <xf numFmtId="3" fontId="10" fillId="2" borderId="114" xfId="0" applyNumberFormat="1" applyFont="1" applyFill="1" applyBorder="1" applyAlignment="1">
      <alignment horizontal="center" vertical="center"/>
    </xf>
    <xf numFmtId="3" fontId="10" fillId="2" borderId="115"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10" fillId="2" borderId="111" xfId="0" applyNumberFormat="1" applyFont="1" applyFill="1" applyBorder="1" applyAlignment="1">
      <alignment horizontal="center" vertical="center"/>
    </xf>
    <xf numFmtId="176" fontId="10" fillId="2" borderId="112" xfId="0" applyNumberFormat="1" applyFont="1" applyFill="1" applyBorder="1" applyAlignment="1">
      <alignment horizontal="center" vertical="center"/>
    </xf>
    <xf numFmtId="3" fontId="10" fillId="2" borderId="122" xfId="0" applyNumberFormat="1"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3" fontId="10" fillId="2" borderId="120" xfId="0" applyNumberFormat="1" applyFont="1" applyFill="1" applyBorder="1" applyAlignment="1">
      <alignment horizontal="center" vertical="center"/>
    </xf>
    <xf numFmtId="3" fontId="10" fillId="2" borderId="111" xfId="0" applyNumberFormat="1" applyFont="1" applyFill="1" applyBorder="1" applyAlignment="1">
      <alignment horizontal="center" vertical="center"/>
    </xf>
    <xf numFmtId="3" fontId="10" fillId="2" borderId="112"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0" fontId="10" fillId="2" borderId="4" xfId="0" applyNumberFormat="1"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0" fillId="2" borderId="121" xfId="0" applyNumberFormat="1" applyFont="1" applyFill="1" applyBorder="1" applyAlignment="1" applyProtection="1">
      <alignment horizontal="center" vertical="center"/>
      <protection locked="0"/>
    </xf>
    <xf numFmtId="0" fontId="10" fillId="2" borderId="4" xfId="0" applyNumberFormat="1"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177" fontId="10" fillId="0" borderId="4" xfId="1" applyNumberFormat="1" applyFont="1" applyBorder="1" applyAlignment="1" applyProtection="1">
      <alignment horizontal="center" vertical="center" shrinkToFit="1"/>
      <protection locked="0"/>
    </xf>
    <xf numFmtId="177" fontId="11" fillId="0" borderId="2" xfId="0" applyNumberFormat="1" applyFont="1" applyBorder="1" applyAlignment="1">
      <alignment horizontal="center" vertical="center" shrinkToFit="1"/>
    </xf>
    <xf numFmtId="177" fontId="11" fillId="0" borderId="116" xfId="0" applyNumberFormat="1" applyFont="1" applyBorder="1" applyAlignment="1">
      <alignment horizontal="center" vertical="center" shrinkToFit="1"/>
    </xf>
    <xf numFmtId="177" fontId="10" fillId="0" borderId="117" xfId="0" applyNumberFormat="1" applyFont="1" applyBorder="1" applyAlignment="1">
      <alignment horizontal="center" vertical="center"/>
    </xf>
    <xf numFmtId="177" fontId="10" fillId="0" borderId="118" xfId="0" applyNumberFormat="1" applyFont="1" applyBorder="1" applyAlignment="1">
      <alignment horizontal="center" vertical="center"/>
    </xf>
    <xf numFmtId="177" fontId="10" fillId="0" borderId="119" xfId="0" applyNumberFormat="1" applyFont="1" applyBorder="1" applyAlignment="1">
      <alignment horizontal="center" vertical="center"/>
    </xf>
    <xf numFmtId="177" fontId="2" fillId="0" borderId="117" xfId="0" applyNumberFormat="1" applyFont="1" applyBorder="1" applyAlignment="1">
      <alignment horizontal="center" vertical="center"/>
    </xf>
    <xf numFmtId="177" fontId="2" fillId="0" borderId="118" xfId="0" applyNumberFormat="1" applyFont="1" applyBorder="1" applyAlignment="1">
      <alignment horizontal="center" vertical="center"/>
    </xf>
    <xf numFmtId="177" fontId="2" fillId="0" borderId="119" xfId="0" applyNumberFormat="1" applyFont="1" applyBorder="1" applyAlignment="1">
      <alignment horizontal="center" vertical="center"/>
    </xf>
    <xf numFmtId="38" fontId="10" fillId="2" borderId="4" xfId="1" applyFont="1" applyFill="1" applyBorder="1" applyAlignment="1" applyProtection="1">
      <alignment horizontal="center" vertical="center" shrinkToFit="1"/>
      <protection locked="0"/>
    </xf>
    <xf numFmtId="0" fontId="11" fillId="2" borderId="116" xfId="0" applyFont="1" applyFill="1" applyBorder="1" applyAlignment="1">
      <alignment horizontal="center" vertical="center" shrinkToFit="1"/>
    </xf>
    <xf numFmtId="177" fontId="10" fillId="0" borderId="108" xfId="0" applyNumberFormat="1" applyFont="1" applyBorder="1" applyAlignment="1">
      <alignment horizontal="center" vertical="center"/>
    </xf>
    <xf numFmtId="177" fontId="10" fillId="0" borderId="109" xfId="0" applyNumberFormat="1" applyFont="1" applyBorder="1" applyAlignment="1">
      <alignment horizontal="center" vertical="center"/>
    </xf>
    <xf numFmtId="177" fontId="10" fillId="0" borderId="110" xfId="0" applyNumberFormat="1" applyFont="1" applyBorder="1" applyAlignment="1">
      <alignment horizontal="center" vertical="center"/>
    </xf>
    <xf numFmtId="177" fontId="2" fillId="0" borderId="121" xfId="0" applyNumberFormat="1" applyFont="1" applyBorder="1" applyAlignment="1" applyProtection="1">
      <alignment horizontal="center" vertical="center"/>
      <protection locked="0"/>
    </xf>
    <xf numFmtId="177" fontId="0" fillId="0" borderId="2" xfId="0" applyNumberFormat="1" applyBorder="1" applyAlignment="1">
      <alignment horizontal="center" vertical="center"/>
    </xf>
    <xf numFmtId="177" fontId="0" fillId="0" borderId="5" xfId="0" applyNumberFormat="1" applyBorder="1" applyAlignment="1">
      <alignment horizontal="center" vertical="center"/>
    </xf>
    <xf numFmtId="177"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shrinkToFit="1"/>
      <protection locked="0"/>
    </xf>
    <xf numFmtId="177" fontId="0" fillId="0" borderId="2" xfId="0" applyNumberFormat="1" applyBorder="1" applyAlignment="1">
      <alignment horizontal="center" vertical="center" shrinkToFit="1"/>
    </xf>
    <xf numFmtId="177" fontId="0" fillId="0" borderId="5" xfId="0" applyNumberFormat="1" applyBorder="1" applyAlignment="1">
      <alignment horizontal="center" vertical="center" shrinkToFit="1"/>
    </xf>
    <xf numFmtId="177" fontId="2" fillId="0" borderId="108" xfId="0" applyNumberFormat="1" applyFont="1" applyBorder="1" applyAlignment="1">
      <alignment horizontal="center" vertical="center" shrinkToFit="1"/>
    </xf>
    <xf numFmtId="177" fontId="2" fillId="0" borderId="109" xfId="0" applyNumberFormat="1" applyFont="1" applyBorder="1" applyAlignment="1">
      <alignment horizontal="center" vertical="center" shrinkToFit="1"/>
    </xf>
    <xf numFmtId="177" fontId="2" fillId="0" borderId="124" xfId="0" applyNumberFormat="1" applyFont="1" applyBorder="1" applyAlignment="1">
      <alignment horizontal="center" vertical="center" shrinkToFit="1"/>
    </xf>
    <xf numFmtId="177" fontId="2" fillId="0" borderId="6" xfId="0" applyNumberFormat="1" applyFont="1" applyBorder="1" applyAlignment="1">
      <alignment horizontal="center" vertical="center" shrinkToFit="1"/>
    </xf>
    <xf numFmtId="177" fontId="2" fillId="0" borderId="111" xfId="0" applyNumberFormat="1" applyFont="1" applyBorder="1" applyAlignment="1">
      <alignment horizontal="center" vertical="center" shrinkToFit="1"/>
    </xf>
    <xf numFmtId="177" fontId="2" fillId="0" borderId="112" xfId="0" applyNumberFormat="1" applyFont="1" applyBorder="1" applyAlignment="1">
      <alignment horizontal="center" vertical="center" shrinkToFit="1"/>
    </xf>
    <xf numFmtId="177" fontId="2" fillId="0" borderId="113" xfId="0" applyNumberFormat="1" applyFont="1" applyBorder="1" applyAlignment="1">
      <alignment horizontal="center" vertical="center" shrinkToFit="1"/>
    </xf>
    <xf numFmtId="177" fontId="2" fillId="0" borderId="114" xfId="0" applyNumberFormat="1" applyFont="1" applyBorder="1" applyAlignment="1">
      <alignment horizontal="center" vertical="center" shrinkToFit="1"/>
    </xf>
    <xf numFmtId="177" fontId="2" fillId="0" borderId="115" xfId="0" applyNumberFormat="1" applyFont="1" applyBorder="1" applyAlignment="1">
      <alignment horizontal="center" vertical="center" shrinkToFit="1"/>
    </xf>
    <xf numFmtId="177" fontId="2" fillId="0" borderId="117" xfId="0" applyNumberFormat="1" applyFont="1" applyBorder="1" applyAlignment="1">
      <alignment horizontal="center" vertical="center" shrinkToFit="1"/>
    </xf>
    <xf numFmtId="177" fontId="2" fillId="0" borderId="118" xfId="0" applyNumberFormat="1" applyFont="1" applyBorder="1" applyAlignment="1">
      <alignment horizontal="center" vertical="center" shrinkToFit="1"/>
    </xf>
    <xf numFmtId="177" fontId="2" fillId="0" borderId="123" xfId="0" applyNumberFormat="1" applyFont="1" applyBorder="1" applyAlignment="1">
      <alignment horizontal="center" vertical="center" shrinkToFit="1"/>
    </xf>
    <xf numFmtId="177" fontId="2" fillId="0" borderId="4" xfId="1" applyNumberFormat="1" applyFont="1" applyBorder="1" applyAlignment="1" applyProtection="1">
      <alignment horizontal="center" vertical="center" shrinkToFit="1"/>
      <protection locked="0"/>
    </xf>
    <xf numFmtId="177" fontId="0" fillId="0" borderId="116" xfId="0" applyNumberFormat="1" applyBorder="1" applyAlignment="1">
      <alignment horizontal="center" vertical="center" shrinkToFit="1"/>
    </xf>
    <xf numFmtId="177" fontId="2" fillId="0" borderId="122" xfId="0" applyNumberFormat="1" applyFont="1" applyBorder="1" applyAlignment="1">
      <alignment horizontal="center" vertical="center" shrinkToFit="1"/>
    </xf>
    <xf numFmtId="177" fontId="2" fillId="0" borderId="120" xfId="0" applyNumberFormat="1" applyFont="1" applyBorder="1" applyAlignment="1">
      <alignment horizontal="center" vertical="center" shrinkToFit="1"/>
    </xf>
    <xf numFmtId="177" fontId="2" fillId="0" borderId="123" xfId="0" applyNumberFormat="1" applyFont="1" applyBorder="1" applyAlignment="1">
      <alignment horizontal="center" vertical="center"/>
    </xf>
    <xf numFmtId="177" fontId="2" fillId="0" borderId="125" xfId="0" applyNumberFormat="1" applyFont="1" applyBorder="1" applyAlignment="1">
      <alignment horizontal="center" vertical="center"/>
    </xf>
    <xf numFmtId="177" fontId="2" fillId="0" borderId="126" xfId="0" applyNumberFormat="1" applyFont="1" applyBorder="1" applyAlignment="1">
      <alignment horizontal="center" vertical="center"/>
    </xf>
    <xf numFmtId="177" fontId="2" fillId="0" borderId="127"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111" xfId="0" applyNumberFormat="1" applyFont="1" applyBorder="1" applyAlignment="1">
      <alignment horizontal="center" vertical="center"/>
    </xf>
    <xf numFmtId="177" fontId="2" fillId="0" borderId="112" xfId="0" applyNumberFormat="1" applyFont="1" applyBorder="1" applyAlignment="1">
      <alignment horizontal="center" vertical="center"/>
    </xf>
    <xf numFmtId="177" fontId="2" fillId="0" borderId="113" xfId="0" applyNumberFormat="1" applyFont="1" applyBorder="1" applyAlignment="1">
      <alignment horizontal="center" vertical="center"/>
    </xf>
    <xf numFmtId="177" fontId="2" fillId="0" borderId="114" xfId="0" applyNumberFormat="1" applyFont="1" applyBorder="1" applyAlignment="1">
      <alignment horizontal="center" vertical="center"/>
    </xf>
    <xf numFmtId="177" fontId="2" fillId="0" borderId="115" xfId="0" applyNumberFormat="1" applyFont="1" applyBorder="1" applyAlignment="1">
      <alignment horizontal="center" vertical="center"/>
    </xf>
    <xf numFmtId="177" fontId="2" fillId="0" borderId="120" xfId="0" applyNumberFormat="1" applyFont="1" applyBorder="1" applyAlignment="1">
      <alignment horizontal="center" vertical="center"/>
    </xf>
    <xf numFmtId="177" fontId="2" fillId="0" borderId="122" xfId="0" applyNumberFormat="1" applyFont="1" applyBorder="1" applyAlignment="1">
      <alignment horizontal="center" vertical="center"/>
    </xf>
    <xf numFmtId="0" fontId="2" fillId="0" borderId="4" xfId="0" applyNumberFormat="1" applyFont="1" applyBorder="1" applyAlignment="1" applyProtection="1">
      <alignment horizontal="center" vertical="center"/>
      <protection locked="0"/>
    </xf>
    <xf numFmtId="0" fontId="0" fillId="0" borderId="2" xfId="0" applyBorder="1" applyAlignment="1">
      <alignment horizontal="center" vertical="center"/>
    </xf>
    <xf numFmtId="0" fontId="0" fillId="0" borderId="5" xfId="0" applyBorder="1" applyAlignment="1">
      <alignment horizontal="center" vertical="center"/>
    </xf>
    <xf numFmtId="38" fontId="2" fillId="0" borderId="4" xfId="1" applyFont="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116" xfId="0" applyBorder="1" applyAlignment="1">
      <alignment horizontal="center" vertical="center" shrinkToFit="1"/>
    </xf>
    <xf numFmtId="0" fontId="2" fillId="0" borderId="4" xfId="0" applyNumberFormat="1" applyFont="1" applyBorder="1" applyAlignment="1" applyProtection="1">
      <alignment horizontal="center" vertical="center" shrinkToFit="1"/>
      <protection locked="0"/>
    </xf>
    <xf numFmtId="0" fontId="0" fillId="0" borderId="5" xfId="0" applyBorder="1" applyAlignment="1">
      <alignment horizontal="center" vertical="center" shrinkToFit="1"/>
    </xf>
    <xf numFmtId="0" fontId="2" fillId="0" borderId="121" xfId="0" applyNumberFormat="1" applyFont="1" applyBorder="1" applyAlignment="1" applyProtection="1">
      <alignment horizontal="center" vertical="center"/>
      <protection locked="0"/>
    </xf>
    <xf numFmtId="0" fontId="29" fillId="0" borderId="0" xfId="3" applyFont="1" applyAlignment="1" applyProtection="1">
      <alignment horizontal="center" vertical="center"/>
      <protection hidden="1"/>
    </xf>
    <xf numFmtId="0" fontId="26" fillId="12" borderId="160" xfId="3" applyFont="1" applyFill="1" applyBorder="1" applyAlignment="1" applyProtection="1">
      <alignment horizontal="center" vertical="center" wrapText="1"/>
      <protection hidden="1"/>
    </xf>
    <xf numFmtId="0" fontId="26" fillId="12" borderId="146" xfId="3" applyFont="1" applyFill="1" applyBorder="1" applyAlignment="1" applyProtection="1">
      <alignment horizontal="center" vertical="center"/>
      <protection hidden="1"/>
    </xf>
    <xf numFmtId="0" fontId="26" fillId="4" borderId="149" xfId="3" applyFont="1" applyFill="1" applyBorder="1" applyAlignment="1" applyProtection="1">
      <alignment horizontal="center" vertical="center" wrapText="1"/>
      <protection hidden="1"/>
    </xf>
    <xf numFmtId="0" fontId="26" fillId="4" borderId="140" xfId="3" applyFont="1" applyFill="1" applyBorder="1" applyAlignment="1" applyProtection="1">
      <alignment horizontal="center" vertical="center"/>
      <protection hidden="1"/>
    </xf>
    <xf numFmtId="0" fontId="26" fillId="4" borderId="147" xfId="3" applyFont="1" applyFill="1" applyBorder="1" applyAlignment="1" applyProtection="1">
      <alignment horizontal="center" vertical="center"/>
      <protection hidden="1"/>
    </xf>
    <xf numFmtId="0" fontId="27" fillId="4" borderId="152" xfId="3" applyFont="1" applyFill="1" applyBorder="1" applyAlignment="1" applyProtection="1">
      <alignment horizontal="center" vertical="center" wrapText="1"/>
      <protection hidden="1"/>
    </xf>
    <xf numFmtId="0" fontId="27" fillId="4" borderId="152" xfId="3" applyFont="1" applyFill="1" applyBorder="1" applyAlignment="1" applyProtection="1">
      <alignment horizontal="center" vertical="center"/>
      <protection hidden="1"/>
    </xf>
    <xf numFmtId="0" fontId="27" fillId="4" borderId="143" xfId="3" applyFont="1" applyFill="1" applyBorder="1" applyAlignment="1" applyProtection="1">
      <alignment horizontal="center" vertical="center"/>
      <protection hidden="1"/>
    </xf>
    <xf numFmtId="0" fontId="27" fillId="4" borderId="140" xfId="3" applyFont="1" applyFill="1" applyBorder="1" applyAlignment="1" applyProtection="1">
      <alignment horizontal="center" vertical="center"/>
      <protection hidden="1"/>
    </xf>
    <xf numFmtId="0" fontId="10" fillId="0" borderId="0" xfId="3" applyFont="1" applyBorder="1" applyAlignment="1" applyProtection="1">
      <alignment horizontal="center" vertical="center" wrapText="1"/>
      <protection hidden="1"/>
    </xf>
    <xf numFmtId="0" fontId="27" fillId="4" borderId="149" xfId="3" applyFont="1" applyFill="1" applyBorder="1" applyAlignment="1" applyProtection="1">
      <alignment horizontal="center" vertical="center"/>
      <protection hidden="1"/>
    </xf>
    <xf numFmtId="0" fontId="10" fillId="0" borderId="140" xfId="3" applyBorder="1" applyProtection="1">
      <alignment vertical="center"/>
    </xf>
    <xf numFmtId="0" fontId="11" fillId="4" borderId="149" xfId="3" applyFont="1" applyFill="1" applyBorder="1" applyAlignment="1" applyProtection="1">
      <alignment horizontal="center" vertical="center" wrapText="1"/>
      <protection hidden="1"/>
    </xf>
    <xf numFmtId="0" fontId="11" fillId="4" borderId="152" xfId="3" applyFont="1" applyFill="1" applyBorder="1" applyAlignment="1" applyProtection="1">
      <alignment horizontal="center" vertical="center"/>
      <protection hidden="1"/>
    </xf>
    <xf numFmtId="0" fontId="27" fillId="4" borderId="143" xfId="3" applyFont="1" applyFill="1" applyBorder="1" applyAlignment="1" applyProtection="1">
      <alignment horizontal="center" vertical="center" wrapText="1"/>
      <protection hidden="1"/>
    </xf>
    <xf numFmtId="0" fontId="26" fillId="4" borderId="149" xfId="3" applyFont="1" applyFill="1" applyBorder="1" applyAlignment="1" applyProtection="1">
      <alignment horizontal="center" vertical="center"/>
      <protection hidden="1"/>
    </xf>
    <xf numFmtId="0" fontId="26" fillId="4" borderId="143" xfId="3" applyFont="1" applyFill="1" applyBorder="1" applyAlignment="1" applyProtection="1">
      <alignment horizontal="center" vertical="center"/>
      <protection hidden="1"/>
    </xf>
    <xf numFmtId="0" fontId="40" fillId="0" borderId="0" xfId="3" applyFont="1" applyAlignment="1" applyProtection="1">
      <alignment horizontal="left" vertical="center" wrapText="1"/>
      <protection hidden="1"/>
    </xf>
    <xf numFmtId="0" fontId="40" fillId="0" borderId="0" xfId="3" applyFont="1" applyAlignment="1" applyProtection="1">
      <alignment horizontal="left" vertical="center"/>
      <protection hidden="1"/>
    </xf>
    <xf numFmtId="0" fontId="40" fillId="0" borderId="129" xfId="3" applyFont="1" applyBorder="1" applyAlignment="1" applyProtection="1">
      <alignment horizontal="left" vertical="center"/>
      <protection hidden="1"/>
    </xf>
    <xf numFmtId="0" fontId="34" fillId="0" borderId="169" xfId="3" quotePrefix="1" applyFont="1" applyBorder="1" applyAlignment="1" applyProtection="1">
      <alignment horizontal="center" vertical="center"/>
      <protection locked="0"/>
    </xf>
    <xf numFmtId="0" fontId="34" fillId="0" borderId="168" xfId="3" applyFont="1" applyBorder="1" applyAlignment="1" applyProtection="1">
      <alignment horizontal="center" vertical="center"/>
      <protection locked="0"/>
    </xf>
    <xf numFmtId="0" fontId="34" fillId="0" borderId="167" xfId="3" applyFont="1" applyBorder="1" applyAlignment="1" applyProtection="1">
      <alignment horizontal="center" vertical="center"/>
      <protection locked="0"/>
    </xf>
    <xf numFmtId="0" fontId="34" fillId="0" borderId="166" xfId="3" applyFont="1" applyBorder="1" applyAlignment="1" applyProtection="1">
      <alignment horizontal="center" vertical="center"/>
      <protection locked="0"/>
    </xf>
    <xf numFmtId="0" fontId="34" fillId="0" borderId="165" xfId="3" applyFont="1" applyBorder="1" applyAlignment="1" applyProtection="1">
      <alignment horizontal="center" vertical="center"/>
      <protection locked="0"/>
    </xf>
    <xf numFmtId="0" fontId="34" fillId="0" borderId="164" xfId="3" applyFont="1" applyBorder="1" applyAlignment="1" applyProtection="1">
      <alignment horizontal="center" vertical="center"/>
      <protection locked="0"/>
    </xf>
  </cellXfs>
  <cellStyles count="5">
    <cellStyle name="桁区切り" xfId="1" builtinId="6"/>
    <cellStyle name="標準" xfId="0" builtinId="0"/>
    <cellStyle name="標準 2" xfId="3"/>
    <cellStyle name="標準 3" xfId="2"/>
    <cellStyle name="標準_Sheet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7818" y="0"/>
          <a:ext cx="1992457" cy="781916"/>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9</xdr:col>
      <xdr:colOff>552450</xdr:colOff>
      <xdr:row>4</xdr:row>
      <xdr:rowOff>114300</xdr:rowOff>
    </xdr:from>
    <xdr:to>
      <xdr:col>13</xdr:col>
      <xdr:colOff>800100</xdr:colOff>
      <xdr:row>7</xdr:row>
      <xdr:rowOff>44862</xdr:rowOff>
    </xdr:to>
    <xdr:sp macro="" textlink="">
      <xdr:nvSpPr>
        <xdr:cNvPr id="14" name="正方形/長方形 13"/>
        <xdr:cNvSpPr/>
      </xdr:nvSpPr>
      <xdr:spPr>
        <a:xfrm>
          <a:off x="6038850" y="723900"/>
          <a:ext cx="2495550" cy="387762"/>
        </a:xfrm>
        <a:prstGeom prst="rect">
          <a:avLst/>
        </a:prstGeom>
        <a:noFill/>
      </xdr:spPr>
      <xdr:txBody>
        <a:bodyPr wrap="square" lIns="91440" tIns="45720" rIns="91440" bIns="45720">
          <a:spAutoFit/>
        </a:bodyPr>
        <a:lstStyle/>
        <a:p>
          <a:pPr algn="ctr">
            <a:spcAft>
              <a:spcPts val="0"/>
            </a:spcAft>
          </a:pPr>
          <a:r>
            <a:rPr lang="ja-JP" sz="3600" b="1" spc="300">
              <a:solidFill>
                <a:srgbClr val="DDD9C3"/>
              </a:solidFill>
              <a:effectLst>
                <a:glow rad="45466">
                  <a:schemeClr val="accent1">
                    <a:satMod val="220000"/>
                    <a:alpha val="35000"/>
                  </a:schemeClr>
                </a:glow>
              </a:effectLst>
              <a:latin typeface="Century"/>
              <a:ea typeface="ＭＳ 明朝"/>
              <a:cs typeface="Times New Roman"/>
            </a:rPr>
            <a:t>厚生労働省報告不可</a:t>
          </a:r>
          <a:endParaRPr lang="ja-JP" sz="1200">
            <a:effectLst/>
            <a:latin typeface="ＭＳ Ｐゴシック"/>
            <a:cs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74659" y="17369147"/>
    <xdr:ext cx="6405813" cy="1184442"/>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74659" y="17369147"/>
          <a:ext cx="6405813" cy="1184442"/>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399939" y="17165040"/>
    <xdr:ext cx="6359979" cy="120831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399939" y="17165040"/>
          <a:ext cx="6359979" cy="120831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18281" y="0"/>
          <a:ext cx="1993900" cy="798513"/>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04475" y="17353272"/>
    <xdr:ext cx="6369050" cy="1196975"/>
    <xdr:sp macro="" textlink="" fLocksText="0">
      <xdr:nvSpPr>
        <xdr:cNvPr id="10" name="テキスト 9"/>
        <xdr:cNvSpPr txBox="1">
          <a:spLocks noChangeArrowheads="1"/>
        </xdr:cNvSpPr>
      </xdr:nvSpPr>
      <xdr:spPr bwMode="auto">
        <a:xfrm>
          <a:off x="10404475" y="17353272"/>
          <a:ext cx="6369050" cy="1196975"/>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7818" y="0"/>
          <a:ext cx="1992457" cy="781916"/>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399939" y="17165040"/>
    <xdr:ext cx="6359979" cy="1208314"/>
    <xdr:sp macro="" textlink="" fLocksText="0">
      <xdr:nvSpPr>
        <xdr:cNvPr id="10" name="テキスト 9"/>
        <xdr:cNvSpPr txBox="1">
          <a:spLocks noChangeArrowheads="1"/>
        </xdr:cNvSpPr>
      </xdr:nvSpPr>
      <xdr:spPr bwMode="auto">
        <a:xfrm>
          <a:off x="10399939" y="17165040"/>
          <a:ext cx="6359979" cy="120831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399939" y="17165040"/>
    <xdr:ext cx="6359979" cy="1208314"/>
    <xdr:sp macro="" textlink="" fLocksText="0">
      <xdr:nvSpPr>
        <xdr:cNvPr id="10" name="テキスト 9"/>
        <xdr:cNvSpPr txBox="1">
          <a:spLocks noChangeArrowheads="1"/>
        </xdr:cNvSpPr>
      </xdr:nvSpPr>
      <xdr:spPr bwMode="auto">
        <a:xfrm>
          <a:off x="10399939" y="17165040"/>
          <a:ext cx="6359979" cy="120831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04475" y="17353272"/>
    <xdr:ext cx="6369050" cy="1196975"/>
    <xdr:sp macro="" textlink="" fLocksText="0">
      <xdr:nvSpPr>
        <xdr:cNvPr id="10" name="テキスト 9"/>
        <xdr:cNvSpPr txBox="1">
          <a:spLocks noChangeArrowheads="1"/>
        </xdr:cNvSpPr>
      </xdr:nvSpPr>
      <xdr:spPr bwMode="auto">
        <a:xfrm>
          <a:off x="10404475" y="17353272"/>
          <a:ext cx="6369050" cy="1196975"/>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04475" y="17353272"/>
    <xdr:ext cx="6369050" cy="1196975"/>
    <xdr:sp macro="" textlink="" fLocksText="0">
      <xdr:nvSpPr>
        <xdr:cNvPr id="10" name="テキスト 9"/>
        <xdr:cNvSpPr txBox="1">
          <a:spLocks noChangeArrowheads="1"/>
        </xdr:cNvSpPr>
      </xdr:nvSpPr>
      <xdr:spPr bwMode="auto">
        <a:xfrm>
          <a:off x="10404475" y="17353272"/>
          <a:ext cx="6369050" cy="1196975"/>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48925" y="17712047"/>
    <xdr:ext cx="6381750" cy="1181100"/>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48925" y="17712047"/>
          <a:ext cx="6381750" cy="1181100"/>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69272</xdr:rowOff>
    </xdr:from>
    <xdr:to>
      <xdr:col>2</xdr:col>
      <xdr:colOff>485775</xdr:colOff>
      <xdr:row>3</xdr:row>
      <xdr:rowOff>193097</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69272"/>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399939" y="17165040"/>
    <xdr:ext cx="6359979" cy="120831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399939" y="17165040"/>
          <a:ext cx="6359979" cy="120831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48925" y="17712047"/>
    <xdr:ext cx="6381750" cy="1181100"/>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48925" y="17712047"/>
          <a:ext cx="6381750" cy="1181100"/>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7818" y="0"/>
          <a:ext cx="1992457" cy="781916"/>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399939" y="17165040"/>
    <xdr:ext cx="6359979" cy="120831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399939" y="17165040"/>
          <a:ext cx="6359979" cy="120831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9550" y="0"/>
          <a:ext cx="2009775" cy="828675"/>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04475" y="17353272"/>
    <xdr:ext cx="6369050" cy="1196975"/>
    <xdr:sp macro="" textlink="" fLocksText="0">
      <xdr:nvSpPr>
        <xdr:cNvPr id="10" name="テキスト 9"/>
        <xdr:cNvSpPr txBox="1">
          <a:spLocks noChangeArrowheads="1"/>
        </xdr:cNvSpPr>
      </xdr:nvSpPr>
      <xdr:spPr bwMode="auto">
        <a:xfrm>
          <a:off x="10404475" y="17353272"/>
          <a:ext cx="6369050" cy="1196975"/>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7065" y="0"/>
          <a:ext cx="1997351" cy="807140"/>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9550" y="0"/>
          <a:ext cx="2009775" cy="828675"/>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37605" y="17355343"/>
    <xdr:ext cx="6388377" cy="1159013"/>
    <xdr:sp macro="" textlink="" fLocksText="0">
      <xdr:nvSpPr>
        <xdr:cNvPr id="10" name="テキスト 9"/>
        <xdr:cNvSpPr txBox="1">
          <a:spLocks noChangeArrowheads="1"/>
        </xdr:cNvSpPr>
      </xdr:nvSpPr>
      <xdr:spPr bwMode="auto">
        <a:xfrm>
          <a:off x="10437605" y="17355343"/>
          <a:ext cx="6388377" cy="1159013"/>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07065" y="0"/>
          <a:ext cx="1997351" cy="807140"/>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399939" y="17165040"/>
    <xdr:ext cx="6359979" cy="1208314"/>
    <xdr:sp macro="" textlink="" fLocksText="0">
      <xdr:nvSpPr>
        <xdr:cNvPr id="10" name="テキスト 9"/>
        <xdr:cNvSpPr txBox="1">
          <a:spLocks noChangeArrowheads="1"/>
        </xdr:cNvSpPr>
      </xdr:nvSpPr>
      <xdr:spPr bwMode="auto">
        <a:xfrm>
          <a:off x="10399939" y="17165040"/>
          <a:ext cx="6359979" cy="120831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xdr:cNvGrpSpPr>
          <a:grpSpLocks/>
        </xdr:cNvGrpSpPr>
      </xdr:nvGrpSpPr>
      <xdr:grpSpPr bwMode="auto">
        <a:xfrm>
          <a:off x="218281" y="0"/>
          <a:ext cx="1993900" cy="798513"/>
          <a:chOff x="219075" y="0"/>
          <a:chExt cx="1571625" cy="838200"/>
        </a:xfrm>
      </xdr:grpSpPr>
      <xdr:sp macro="" textlink="">
        <xdr:nvSpPr>
          <xdr:cNvPr id="12" name="正方形/長方形 11"/>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8</xdr:row>
      <xdr:rowOff>28575</xdr:rowOff>
    </xdr:from>
    <xdr:to>
      <xdr:col>4</xdr:col>
      <xdr:colOff>0</xdr:colOff>
      <xdr:row>9</xdr:row>
      <xdr:rowOff>438150</xdr:rowOff>
    </xdr:to>
    <xdr:sp macro="" textlink="">
      <xdr:nvSpPr>
        <xdr:cNvPr id="2" name="Text Box 24">
          <a:extLst>
            <a:ext uri="{FF2B5EF4-FFF2-40B4-BE49-F238E27FC236}">
              <a16:creationId xmlns:a16="http://schemas.microsoft.com/office/drawing/2014/main" id="{00000000-0008-0000-0000-000002000000}"/>
            </a:ext>
          </a:extLst>
        </xdr:cNvPr>
        <xdr:cNvSpPr txBox="1">
          <a:spLocks noChangeArrowheads="1"/>
        </xdr:cNvSpPr>
      </xdr:nvSpPr>
      <xdr:spPr bwMode="auto">
        <a:xfrm>
          <a:off x="2438400" y="1247775"/>
          <a:ext cx="0" cy="2762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前年度末現在</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転入</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8</xdr:row>
      <xdr:rowOff>9525</xdr:rowOff>
    </xdr:from>
    <xdr:to>
      <xdr:col>11</xdr:col>
      <xdr:colOff>0</xdr:colOff>
      <xdr:row>9</xdr:row>
      <xdr:rowOff>457200</xdr:rowOff>
    </xdr:to>
    <xdr:sp macro="" textlink="">
      <xdr:nvSpPr>
        <xdr:cNvPr id="4" name="Text Box 33">
          <a:extLst>
            <a:ext uri="{FF2B5EF4-FFF2-40B4-BE49-F238E27FC236}">
              <a16:creationId xmlns:a16="http://schemas.microsoft.com/office/drawing/2014/main" id="{00000000-0008-0000-0000-000004000000}"/>
            </a:ext>
          </a:extLst>
        </xdr:cNvPr>
        <xdr:cNvSpPr txBox="1">
          <a:spLocks noChangeArrowheads="1"/>
        </xdr:cNvSpPr>
      </xdr:nvSpPr>
      <xdr:spPr bwMode="auto">
        <a:xfrm>
          <a:off x="6705600" y="1228725"/>
          <a:ext cx="0" cy="29527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転出･返還</a:t>
          </a:r>
        </a:p>
        <a:p>
          <a:pPr algn="dist"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年度中</a:t>
          </a:r>
          <a:r>
            <a:rPr lang="en-US" altLang="ja-JP" sz="1000" b="0" i="0" u="none" strike="noStrike" baseline="0">
              <a:solidFill>
                <a:srgbClr val="000000"/>
              </a:solidFill>
              <a:latin typeface="ＭＳ 明朝"/>
              <a:ea typeface="ＭＳ 明朝"/>
            </a:rPr>
            <a:t>)</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5" name="Text Box 34">
          <a:extLst>
            <a:ext uri="{FF2B5EF4-FFF2-40B4-BE49-F238E27FC236}">
              <a16:creationId xmlns:a16="http://schemas.microsoft.com/office/drawing/2014/main" id="{00000000-0008-0000-0000-000005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en-US" altLang="ja-JP" sz="1000" b="0" i="0" u="none" strike="noStrike" baseline="0">
              <a:solidFill>
                <a:srgbClr val="000000"/>
              </a:solidFill>
              <a:latin typeface="ＭＳ 明朝"/>
              <a:ea typeface="ＭＳ 明朝"/>
            </a:rPr>
            <a:t>18</a:t>
          </a:r>
          <a:r>
            <a:rPr lang="ja-JP" altLang="en-US" sz="1000" b="0" i="0" u="none" strike="noStrike" baseline="0">
              <a:solidFill>
                <a:srgbClr val="000000"/>
              </a:solidFill>
              <a:latin typeface="ＭＳ 明朝"/>
              <a:ea typeface="ＭＳ 明朝"/>
            </a:rPr>
            <a:t>歳に達</a:t>
          </a:r>
        </a:p>
        <a:p>
          <a:pPr algn="dist" rtl="0">
            <a:defRPr sz="1000"/>
          </a:pPr>
          <a:r>
            <a:rPr lang="ja-JP" altLang="en-US" sz="1000" b="0" i="0" u="none" strike="noStrike" baseline="0">
              <a:solidFill>
                <a:srgbClr val="000000"/>
              </a:solidFill>
              <a:latin typeface="ＭＳ 明朝"/>
              <a:ea typeface="ＭＳ 明朝"/>
            </a:rPr>
            <a:t>した場合</a:t>
          </a:r>
        </a:p>
      </xdr:txBody>
    </xdr:sp>
    <xdr:clientData/>
  </xdr:twoCellAnchor>
  <xdr:twoCellAnchor>
    <xdr:from>
      <xdr:col>11</xdr:col>
      <xdr:colOff>0</xdr:colOff>
      <xdr:row>9</xdr:row>
      <xdr:rowOff>28575</xdr:rowOff>
    </xdr:from>
    <xdr:to>
      <xdr:col>11</xdr:col>
      <xdr:colOff>0</xdr:colOff>
      <xdr:row>9</xdr:row>
      <xdr:rowOff>457200</xdr:rowOff>
    </xdr:to>
    <xdr:sp macro="" textlink="">
      <xdr:nvSpPr>
        <xdr:cNvPr id="6" name="Text Box 35">
          <a:extLst>
            <a:ext uri="{FF2B5EF4-FFF2-40B4-BE49-F238E27FC236}">
              <a16:creationId xmlns:a16="http://schemas.microsoft.com/office/drawing/2014/main" id="{00000000-0008-0000-0000-000006000000}"/>
            </a:ext>
          </a:extLst>
        </xdr:cNvPr>
        <xdr:cNvSpPr txBox="1">
          <a:spLocks noChangeArrowheads="1"/>
        </xdr:cNvSpPr>
      </xdr:nvSpPr>
      <xdr:spPr bwMode="auto">
        <a:xfrm>
          <a:off x="6705600" y="1400175"/>
          <a:ext cx="0" cy="123825"/>
        </a:xfrm>
        <a:prstGeom prst="rect">
          <a:avLst/>
        </a:prstGeom>
        <a:noFill/>
        <a:ln w="9525">
          <a:noFill/>
          <a:miter lim="800000"/>
          <a:headEnd/>
          <a:tailEnd/>
        </a:ln>
      </xdr:spPr>
      <xdr:txBody>
        <a:bodyPr vertOverflow="clip" wrap="square" lIns="18288" tIns="18288" rIns="18288" bIns="18288" anchor="ctr" upright="1"/>
        <a:lstStyle/>
        <a:p>
          <a:pPr algn="dist" rtl="0">
            <a:defRPr sz="1000"/>
          </a:pPr>
          <a:r>
            <a:rPr lang="ja-JP" altLang="en-US" sz="1000" b="0" i="0" u="none" strike="noStrike" baseline="0">
              <a:solidFill>
                <a:srgbClr val="000000"/>
              </a:solidFill>
              <a:latin typeface="ＭＳ 明朝"/>
              <a:ea typeface="ＭＳ 明朝"/>
            </a:rPr>
            <a:t>障害の種類</a:t>
          </a:r>
        </a:p>
      </xdr:txBody>
    </xdr:sp>
    <xdr:clientData/>
  </xdr:twoCellAnchor>
  <xdr:twoCellAnchor>
    <xdr:from>
      <xdr:col>11</xdr:col>
      <xdr:colOff>0</xdr:colOff>
      <xdr:row>8</xdr:row>
      <xdr:rowOff>9525</xdr:rowOff>
    </xdr:from>
    <xdr:to>
      <xdr:col>11</xdr:col>
      <xdr:colOff>0</xdr:colOff>
      <xdr:row>8</xdr:row>
      <xdr:rowOff>219075</xdr:rowOff>
    </xdr:to>
    <xdr:sp macro="" textlink="">
      <xdr:nvSpPr>
        <xdr:cNvPr id="7" name="Text Box 44">
          <a:extLst>
            <a:ext uri="{FF2B5EF4-FFF2-40B4-BE49-F238E27FC236}">
              <a16:creationId xmlns:a16="http://schemas.microsoft.com/office/drawing/2014/main" id="{00000000-0008-0000-0000-000007000000}"/>
            </a:ext>
          </a:extLst>
        </xdr:cNvPr>
        <xdr:cNvSpPr txBox="1">
          <a:spLocks noChangeArrowheads="1"/>
        </xdr:cNvSpPr>
      </xdr:nvSpPr>
      <xdr:spPr bwMode="auto">
        <a:xfrm>
          <a:off x="67056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変更（年度中）</a:t>
          </a:r>
        </a:p>
      </xdr:txBody>
    </xdr:sp>
    <xdr:clientData/>
  </xdr:twoCellAnchor>
  <xdr:twoCellAnchor>
    <xdr:from>
      <xdr:col>18</xdr:col>
      <xdr:colOff>0</xdr:colOff>
      <xdr:row>8</xdr:row>
      <xdr:rowOff>9525</xdr:rowOff>
    </xdr:from>
    <xdr:to>
      <xdr:col>18</xdr:col>
      <xdr:colOff>0</xdr:colOff>
      <xdr:row>8</xdr:row>
      <xdr:rowOff>219075</xdr:rowOff>
    </xdr:to>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10972800" y="1228725"/>
          <a:ext cx="0" cy="14287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（参考）　前年度分報告</a:t>
          </a:r>
        </a:p>
      </xdr:txBody>
    </xdr:sp>
    <xdr:clientData/>
  </xdr:twoCellAnchor>
  <xdr:twoCellAnchor>
    <xdr:from>
      <xdr:col>18</xdr:col>
      <xdr:colOff>0</xdr:colOff>
      <xdr:row>9</xdr:row>
      <xdr:rowOff>28575</xdr:rowOff>
    </xdr:from>
    <xdr:to>
      <xdr:col>18</xdr:col>
      <xdr:colOff>0</xdr:colOff>
      <xdr:row>9</xdr:row>
      <xdr:rowOff>457200</xdr:rowOff>
    </xdr:to>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10972800" y="1400175"/>
          <a:ext cx="0" cy="1238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1000" b="0" i="0" u="none" strike="noStrike" baseline="0">
              <a:solidFill>
                <a:srgbClr val="000000"/>
              </a:solidFill>
              <a:latin typeface="ＭＳ 明朝"/>
              <a:ea typeface="ＭＳ 明朝"/>
            </a:rPr>
            <a:t>年　度　末　現　在</a:t>
          </a:r>
        </a:p>
        <a:p>
          <a:pPr algn="ctr" rtl="0">
            <a:defRPr sz="1000"/>
          </a:pPr>
          <a:r>
            <a:rPr lang="ja-JP" altLang="en-US" sz="1000" b="0" i="0" u="none" strike="noStrike" baseline="0">
              <a:solidFill>
                <a:srgbClr val="000000"/>
              </a:solidFill>
              <a:latin typeface="ＭＳ 明朝"/>
              <a:ea typeface="ＭＳ 明朝"/>
            </a:rPr>
            <a:t>総　　　数</a:t>
          </a:r>
        </a:p>
      </xdr:txBody>
    </xdr:sp>
    <xdr:clientData/>
  </xdr:twoCellAnchor>
  <xdr:absoluteAnchor>
    <xdr:pos x="10450657" y="17109374"/>
    <xdr:ext cx="6409459" cy="1146464"/>
    <xdr:sp macro="" textlink="" fLocksText="0">
      <xdr:nvSpPr>
        <xdr:cNvPr id="10" name="テキスト 9">
          <a:extLst>
            <a:ext uri="{FF2B5EF4-FFF2-40B4-BE49-F238E27FC236}">
              <a16:creationId xmlns:a16="http://schemas.microsoft.com/office/drawing/2014/main" id="{00000000-0008-0000-0000-00000A000000}"/>
            </a:ext>
          </a:extLst>
        </xdr:cNvPr>
        <xdr:cNvSpPr txBox="1">
          <a:spLocks noChangeArrowheads="1"/>
        </xdr:cNvSpPr>
      </xdr:nvSpPr>
      <xdr:spPr bwMode="auto">
        <a:xfrm>
          <a:off x="10450657" y="17109374"/>
          <a:ext cx="6409459" cy="1146464"/>
        </a:xfrm>
        <a:prstGeom prst="rect">
          <a:avLst/>
        </a:prstGeom>
        <a:solidFill>
          <a:srgbClr val="CCFFCC"/>
        </a:solidFill>
        <a:ln w="9525">
          <a:solidFill>
            <a:srgbClr val="000000"/>
          </a:solidFill>
          <a:prstDash val="dash"/>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注記欄：</a:t>
          </a:r>
        </a:p>
      </xdr:txBody>
    </xdr:sp>
    <xdr:clientData fLocksWithSheet="0"/>
  </xdr:absoluteAnchor>
  <xdr:twoCellAnchor>
    <xdr:from>
      <xdr:col>1</xdr:col>
      <xdr:colOff>0</xdr:colOff>
      <xdr:row>0</xdr:row>
      <xdr:rowOff>0</xdr:rowOff>
    </xdr:from>
    <xdr:to>
      <xdr:col>2</xdr:col>
      <xdr:colOff>485775</xdr:colOff>
      <xdr:row>3</xdr:row>
      <xdr:rowOff>123825</xdr:rowOff>
    </xdr:to>
    <xdr:grpSp>
      <xdr:nvGrpSpPr>
        <xdr:cNvPr id="11" name="グループ化 2">
          <a:extLst>
            <a:ext uri="{FF2B5EF4-FFF2-40B4-BE49-F238E27FC236}">
              <a16:creationId xmlns:a16="http://schemas.microsoft.com/office/drawing/2014/main" id="{00000000-0008-0000-0000-00000B000000}"/>
            </a:ext>
          </a:extLst>
        </xdr:cNvPr>
        <xdr:cNvGrpSpPr>
          <a:grpSpLocks/>
        </xdr:cNvGrpSpPr>
      </xdr:nvGrpSpPr>
      <xdr:grpSpPr bwMode="auto">
        <a:xfrm>
          <a:off x="207818" y="0"/>
          <a:ext cx="1992457" cy="781916"/>
          <a:chOff x="219075" y="0"/>
          <a:chExt cx="1571625" cy="838200"/>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19075" y="0"/>
            <a:ext cx="1571625" cy="3332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ja-JP" altLang="en-US" sz="1100">
                <a:solidFill>
                  <a:sysClr val="windowText" lastClr="000000"/>
                </a:solidFill>
                <a:latin typeface="ＭＳ 明朝" pitchFamily="17" charset="-128"/>
                <a:ea typeface="ＭＳ 明朝" pitchFamily="17" charset="-128"/>
              </a:rPr>
              <a:t>福祉行政報告例</a:t>
            </a:r>
            <a:r>
              <a:rPr kumimoji="1" lang="ja-JP" altLang="en-US" sz="1100">
                <a:solidFill>
                  <a:sysClr val="windowText" lastClr="000000"/>
                </a:solidFill>
              </a:rPr>
              <a:t>）</a:t>
            </a:r>
            <a:endParaRPr kumimoji="1" lang="en-US" altLang="ja-JP" sz="110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19075" y="292865"/>
            <a:ext cx="1571625" cy="545335"/>
          </a:xfrm>
          <a:prstGeom prst="rect">
            <a:avLst/>
          </a:prstGeom>
          <a:noFill/>
          <a:ln w="12700" cmpd="sng"/>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明朝" pitchFamily="17" charset="-128"/>
                <a:ea typeface="ＭＳ 明朝" pitchFamily="17" charset="-128"/>
              </a:rPr>
              <a:t>統計法に基づく</a:t>
            </a:r>
            <a:endParaRPr kumimoji="1" lang="en-US" altLang="ja-JP" sz="1100">
              <a:solidFill>
                <a:sysClr val="windowText" lastClr="000000"/>
              </a:solidFill>
              <a:latin typeface="ＭＳ 明朝" pitchFamily="17" charset="-128"/>
              <a:ea typeface="ＭＳ 明朝" pitchFamily="17" charset="-128"/>
            </a:endParaRPr>
          </a:p>
          <a:p>
            <a:pPr algn="ctr">
              <a:lnSpc>
                <a:spcPts val="1200"/>
              </a:lnSpc>
            </a:pPr>
            <a:r>
              <a:rPr kumimoji="1" lang="ja-JP" altLang="en-US" sz="1100">
                <a:solidFill>
                  <a:sysClr val="windowText" lastClr="000000"/>
                </a:solidFill>
                <a:latin typeface="ＭＳ 明朝" pitchFamily="17" charset="-128"/>
                <a:ea typeface="ＭＳ 明朝" pitchFamily="17" charset="-128"/>
              </a:rPr>
              <a:t>一般統計調査</a:t>
            </a:r>
          </a:p>
        </xdr:txBody>
      </xdr:sp>
    </xdr:grpSp>
    <xdr:clientData/>
  </xdr:twoCellAnchor>
  <xdr:twoCellAnchor>
    <xdr:from>
      <xdr:col>8</xdr:col>
      <xdr:colOff>571498</xdr:colOff>
      <xdr:row>4</xdr:row>
      <xdr:rowOff>86589</xdr:rowOff>
    </xdr:from>
    <xdr:to>
      <xdr:col>14</xdr:col>
      <xdr:colOff>831272</xdr:colOff>
      <xdr:row>6</xdr:row>
      <xdr:rowOff>108918</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448298" y="696189"/>
          <a:ext cx="3698299" cy="327129"/>
        </a:xfrm>
        <a:prstGeom prst="rect">
          <a:avLst/>
        </a:prstGeom>
        <a:noFill/>
      </xdr:spPr>
      <xdr:txBody>
        <a:bodyPr wrap="square" lIns="91440" tIns="45720" rIns="91440" bIns="45720">
          <a:spAutoFit/>
        </a:bodyPr>
        <a:lstStyle/>
        <a:p>
          <a:pPr algn="ctr">
            <a:spcAft>
              <a:spcPts val="0"/>
            </a:spcAft>
          </a:pPr>
          <a:r>
            <a:rPr lang="en-US" altLang="ja-JP" sz="2800" b="1" spc="300">
              <a:solidFill>
                <a:srgbClr val="DDD9C3"/>
              </a:solidFill>
              <a:effectLst>
                <a:glow rad="45466">
                  <a:schemeClr val="accent1">
                    <a:satMod val="220000"/>
                    <a:alpha val="35000"/>
                  </a:schemeClr>
                </a:glow>
              </a:effectLst>
              <a:latin typeface="Century"/>
              <a:ea typeface="ＭＳ 明朝"/>
              <a:cs typeface="Times New Roman"/>
            </a:rPr>
            <a:t>※</a:t>
          </a:r>
          <a:r>
            <a:rPr lang="ja-JP" altLang="en-US" sz="2800" b="1" spc="300">
              <a:solidFill>
                <a:srgbClr val="DDD9C3"/>
              </a:solidFill>
              <a:effectLst>
                <a:glow rad="45466">
                  <a:schemeClr val="accent1">
                    <a:satMod val="220000"/>
                    <a:alpha val="35000"/>
                  </a:schemeClr>
                </a:glow>
              </a:effectLst>
              <a:latin typeface="Century"/>
              <a:ea typeface="ＭＳ 明朝"/>
              <a:cs typeface="Times New Roman"/>
            </a:rPr>
            <a:t>黄色のセルは絶対に触らないでください。</a:t>
          </a:r>
          <a:endParaRPr lang="ja-JP" sz="2800">
            <a:effectLst/>
            <a:latin typeface="ＭＳ Ｐゴシック"/>
            <a:cs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WVL1C2\share\Users\2014810ge\AppData\Local\Microsoft\Windows\Temporary%20Internet%20Files\Content.Outlook\TCY1T41G\1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0.114.2\share\&#36523;&#20307;&#38556;&#23475;&#25903;&#25588;&#29677;\&#31119;&#31049;&#34892;&#25919;&#22577;&#21578;&#20363;\H30&#22577;&#21578;\H30&#31119;&#31049;&#34892;&#25919;&#22577;&#21578;&#20363;\140(01&#30707;&#24059;&#2406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表"/>
      <sheetName val="140"/>
      <sheetName val="都道府県・指定都市・中核市"/>
    </sheetNames>
    <sheetDataSet>
      <sheetData sheetId="0"/>
      <sheetData sheetId="1"/>
      <sheetData sheetId="2">
        <row r="1">
          <cell r="A1" t="str">
            <v>0100</v>
          </cell>
          <cell r="B1" t="str">
            <v>北海道</v>
          </cell>
        </row>
        <row r="2">
          <cell r="A2" t="str">
            <v>0112</v>
          </cell>
          <cell r="B2" t="str">
            <v>札幌市</v>
          </cell>
        </row>
        <row r="3">
          <cell r="A3" t="str">
            <v>0115</v>
          </cell>
          <cell r="B3" t="str">
            <v>旭川市</v>
          </cell>
        </row>
        <row r="4">
          <cell r="A4" t="str">
            <v>0125</v>
          </cell>
          <cell r="B4" t="str">
            <v>函館市</v>
          </cell>
        </row>
        <row r="5">
          <cell r="A5" t="str">
            <v>0200</v>
          </cell>
          <cell r="B5" t="str">
            <v>青森県</v>
          </cell>
        </row>
        <row r="6">
          <cell r="A6" t="str">
            <v>0215</v>
          </cell>
          <cell r="B6" t="str">
            <v>青森市</v>
          </cell>
        </row>
        <row r="7">
          <cell r="A7" t="str">
            <v>0225</v>
          </cell>
          <cell r="B7" t="str">
            <v>八戸市</v>
          </cell>
        </row>
        <row r="8">
          <cell r="A8" t="str">
            <v>0300</v>
          </cell>
          <cell r="B8" t="str">
            <v>岩手県</v>
          </cell>
        </row>
        <row r="9">
          <cell r="A9" t="str">
            <v>0315</v>
          </cell>
          <cell r="B9" t="str">
            <v>盛岡市</v>
          </cell>
        </row>
        <row r="10">
          <cell r="A10" t="str">
            <v>0400</v>
          </cell>
          <cell r="B10" t="str">
            <v>宮城県</v>
          </cell>
        </row>
        <row r="11">
          <cell r="A11" t="str">
            <v>0412</v>
          </cell>
          <cell r="B11" t="str">
            <v>仙台市</v>
          </cell>
        </row>
        <row r="12">
          <cell r="A12" t="str">
            <v>0500</v>
          </cell>
          <cell r="B12" t="str">
            <v>秋田県</v>
          </cell>
        </row>
        <row r="13">
          <cell r="A13" t="str">
            <v>0515</v>
          </cell>
          <cell r="B13" t="str">
            <v>秋田市</v>
          </cell>
        </row>
        <row r="14">
          <cell r="A14" t="str">
            <v>0600</v>
          </cell>
          <cell r="B14" t="str">
            <v>山形県</v>
          </cell>
        </row>
        <row r="15">
          <cell r="A15" t="str">
            <v>0700</v>
          </cell>
          <cell r="B15" t="str">
            <v>福島県</v>
          </cell>
        </row>
        <row r="16">
          <cell r="A16" t="str">
            <v>0715</v>
          </cell>
          <cell r="B16" t="str">
            <v>郡山市</v>
          </cell>
        </row>
        <row r="17">
          <cell r="A17" t="str">
            <v>0725</v>
          </cell>
          <cell r="B17" t="str">
            <v>いわき市</v>
          </cell>
        </row>
        <row r="18">
          <cell r="A18" t="str">
            <v>0800</v>
          </cell>
          <cell r="B18" t="str">
            <v>茨城県</v>
          </cell>
        </row>
        <row r="19">
          <cell r="A19" t="str">
            <v>0900</v>
          </cell>
          <cell r="B19" t="str">
            <v>栃木県</v>
          </cell>
        </row>
        <row r="20">
          <cell r="A20" t="str">
            <v>0915</v>
          </cell>
          <cell r="B20" t="str">
            <v>宇都宮市</v>
          </cell>
        </row>
        <row r="21">
          <cell r="A21" t="str">
            <v>1000</v>
          </cell>
          <cell r="B21" t="str">
            <v>群馬県</v>
          </cell>
        </row>
        <row r="22">
          <cell r="A22" t="str">
            <v>1015</v>
          </cell>
          <cell r="B22" t="str">
            <v>前橋市</v>
          </cell>
        </row>
        <row r="23">
          <cell r="A23" t="str">
            <v>1025</v>
          </cell>
          <cell r="B23" t="str">
            <v>高崎市</v>
          </cell>
        </row>
        <row r="24">
          <cell r="A24" t="str">
            <v>1100</v>
          </cell>
          <cell r="B24" t="str">
            <v>埼玉県</v>
          </cell>
        </row>
        <row r="25">
          <cell r="A25" t="str">
            <v>1112</v>
          </cell>
          <cell r="B25" t="str">
            <v>さいたま市</v>
          </cell>
        </row>
        <row r="26">
          <cell r="A26" t="str">
            <v>1115</v>
          </cell>
          <cell r="B26" t="str">
            <v>川越市</v>
          </cell>
        </row>
        <row r="27">
          <cell r="A27" t="str">
            <v>1125</v>
          </cell>
          <cell r="B27" t="str">
            <v>越谷市</v>
          </cell>
        </row>
        <row r="28">
          <cell r="A28" t="str">
            <v>1200</v>
          </cell>
          <cell r="B28" t="str">
            <v>千葉県</v>
          </cell>
        </row>
        <row r="29">
          <cell r="A29" t="str">
            <v>1212</v>
          </cell>
          <cell r="B29" t="str">
            <v>千葉市</v>
          </cell>
        </row>
        <row r="30">
          <cell r="A30" t="str">
            <v>1215</v>
          </cell>
          <cell r="B30" t="str">
            <v>船橋市</v>
          </cell>
        </row>
        <row r="31">
          <cell r="A31" t="str">
            <v>1225</v>
          </cell>
          <cell r="B31" t="str">
            <v>柏市</v>
          </cell>
        </row>
        <row r="32">
          <cell r="A32" t="str">
            <v>1300</v>
          </cell>
          <cell r="B32" t="str">
            <v>東京都</v>
          </cell>
        </row>
        <row r="33">
          <cell r="A33" t="str">
            <v>1315</v>
          </cell>
          <cell r="B33" t="str">
            <v>八王子市</v>
          </cell>
        </row>
        <row r="34">
          <cell r="A34" t="str">
            <v>1400</v>
          </cell>
          <cell r="B34" t="str">
            <v>神奈川県</v>
          </cell>
        </row>
        <row r="35">
          <cell r="A35" t="str">
            <v>1412</v>
          </cell>
          <cell r="B35" t="str">
            <v>横浜市</v>
          </cell>
        </row>
        <row r="36">
          <cell r="A36" t="str">
            <v>1415</v>
          </cell>
          <cell r="B36" t="str">
            <v>横須賀市</v>
          </cell>
        </row>
        <row r="37">
          <cell r="A37" t="str">
            <v>1422</v>
          </cell>
          <cell r="B37" t="str">
            <v>川崎市</v>
          </cell>
        </row>
        <row r="38">
          <cell r="A38" t="str">
            <v>1432</v>
          </cell>
          <cell r="B38" t="str">
            <v>相模原市</v>
          </cell>
        </row>
        <row r="39">
          <cell r="A39" t="str">
            <v>1500</v>
          </cell>
          <cell r="B39" t="str">
            <v>新潟県</v>
          </cell>
        </row>
        <row r="40">
          <cell r="A40" t="str">
            <v>1512</v>
          </cell>
          <cell r="B40" t="str">
            <v>新潟市</v>
          </cell>
        </row>
        <row r="41">
          <cell r="A41" t="str">
            <v>1600</v>
          </cell>
          <cell r="B41" t="str">
            <v>富山県</v>
          </cell>
        </row>
        <row r="42">
          <cell r="A42" t="str">
            <v>1615</v>
          </cell>
          <cell r="B42" t="str">
            <v>富山市</v>
          </cell>
        </row>
        <row r="43">
          <cell r="A43" t="str">
            <v>1700</v>
          </cell>
          <cell r="B43" t="str">
            <v>石川県</v>
          </cell>
        </row>
        <row r="44">
          <cell r="A44" t="str">
            <v>1715</v>
          </cell>
          <cell r="B44" t="str">
            <v>金沢市</v>
          </cell>
        </row>
        <row r="45">
          <cell r="A45" t="str">
            <v>1800</v>
          </cell>
          <cell r="B45" t="str">
            <v>福井県</v>
          </cell>
        </row>
        <row r="46">
          <cell r="A46" t="str">
            <v>1900</v>
          </cell>
          <cell r="B46" t="str">
            <v>山梨県</v>
          </cell>
        </row>
        <row r="47">
          <cell r="A47" t="str">
            <v>2000</v>
          </cell>
          <cell r="B47" t="str">
            <v>長野県</v>
          </cell>
        </row>
        <row r="48">
          <cell r="A48" t="str">
            <v>2015</v>
          </cell>
          <cell r="B48" t="str">
            <v>長野市</v>
          </cell>
        </row>
        <row r="49">
          <cell r="A49" t="str">
            <v>2100</v>
          </cell>
          <cell r="B49" t="str">
            <v>岐阜県</v>
          </cell>
        </row>
        <row r="50">
          <cell r="A50" t="str">
            <v>2115</v>
          </cell>
          <cell r="B50" t="str">
            <v>岐阜市</v>
          </cell>
        </row>
        <row r="51">
          <cell r="A51" t="str">
            <v>2200</v>
          </cell>
          <cell r="B51" t="str">
            <v>静岡県</v>
          </cell>
        </row>
        <row r="52">
          <cell r="A52" t="str">
            <v>2212</v>
          </cell>
          <cell r="B52" t="str">
            <v>静岡市</v>
          </cell>
        </row>
        <row r="53">
          <cell r="A53" t="str">
            <v>2222</v>
          </cell>
          <cell r="B53" t="str">
            <v>浜松市</v>
          </cell>
        </row>
        <row r="54">
          <cell r="A54" t="str">
            <v>2300</v>
          </cell>
          <cell r="B54" t="str">
            <v>愛知県</v>
          </cell>
        </row>
        <row r="55">
          <cell r="A55" t="str">
            <v>2312</v>
          </cell>
          <cell r="B55" t="str">
            <v>名古屋市</v>
          </cell>
        </row>
        <row r="56">
          <cell r="A56" t="str">
            <v>2315</v>
          </cell>
          <cell r="B56" t="str">
            <v>豊橋市</v>
          </cell>
        </row>
        <row r="57">
          <cell r="A57" t="str">
            <v>2325</v>
          </cell>
          <cell r="B57" t="str">
            <v>豊田市</v>
          </cell>
        </row>
        <row r="58">
          <cell r="A58" t="str">
            <v>2335</v>
          </cell>
          <cell r="B58" t="str">
            <v>岡崎市</v>
          </cell>
        </row>
        <row r="59">
          <cell r="A59" t="str">
            <v>2400</v>
          </cell>
          <cell r="B59" t="str">
            <v>三重県</v>
          </cell>
        </row>
        <row r="60">
          <cell r="A60" t="str">
            <v>2500</v>
          </cell>
          <cell r="B60" t="str">
            <v>滋賀県</v>
          </cell>
        </row>
        <row r="61">
          <cell r="A61" t="str">
            <v>2515</v>
          </cell>
          <cell r="B61" t="str">
            <v>大津市</v>
          </cell>
        </row>
        <row r="62">
          <cell r="A62" t="str">
            <v>2600</v>
          </cell>
          <cell r="B62" t="str">
            <v>京都府</v>
          </cell>
        </row>
        <row r="63">
          <cell r="A63" t="str">
            <v>2612</v>
          </cell>
          <cell r="B63" t="str">
            <v>京都市</v>
          </cell>
        </row>
        <row r="64">
          <cell r="A64" t="str">
            <v>2700</v>
          </cell>
          <cell r="B64" t="str">
            <v>大阪府</v>
          </cell>
        </row>
        <row r="65">
          <cell r="A65" t="str">
            <v>2712</v>
          </cell>
          <cell r="B65" t="str">
            <v>大阪市</v>
          </cell>
        </row>
        <row r="66">
          <cell r="A66" t="str">
            <v>2722</v>
          </cell>
          <cell r="B66" t="str">
            <v>堺市</v>
          </cell>
        </row>
        <row r="67">
          <cell r="A67" t="str">
            <v>2725</v>
          </cell>
          <cell r="B67" t="str">
            <v>高槻市</v>
          </cell>
        </row>
        <row r="68">
          <cell r="A68" t="str">
            <v>2735</v>
          </cell>
          <cell r="B68" t="str">
            <v>東大阪市</v>
          </cell>
        </row>
        <row r="69">
          <cell r="A69" t="str">
            <v>2745</v>
          </cell>
          <cell r="B69" t="str">
            <v>豊中市</v>
          </cell>
        </row>
        <row r="70">
          <cell r="A70" t="str">
            <v>2755</v>
          </cell>
          <cell r="B70" t="str">
            <v>枚方市</v>
          </cell>
        </row>
        <row r="71">
          <cell r="A71" t="str">
            <v>2800</v>
          </cell>
          <cell r="B71" t="str">
            <v>兵庫県</v>
          </cell>
        </row>
        <row r="72">
          <cell r="A72" t="str">
            <v>2812</v>
          </cell>
          <cell r="B72" t="str">
            <v>神戸市</v>
          </cell>
        </row>
        <row r="73">
          <cell r="A73" t="str">
            <v>2815</v>
          </cell>
          <cell r="B73" t="str">
            <v>姫路市</v>
          </cell>
        </row>
        <row r="74">
          <cell r="A74" t="str">
            <v>2825</v>
          </cell>
          <cell r="B74" t="str">
            <v>西宮市</v>
          </cell>
        </row>
        <row r="75">
          <cell r="A75" t="str">
            <v>2835</v>
          </cell>
          <cell r="B75" t="str">
            <v>尼崎市</v>
          </cell>
        </row>
        <row r="76">
          <cell r="A76" t="str">
            <v>2900</v>
          </cell>
          <cell r="B76" t="str">
            <v>奈良県</v>
          </cell>
        </row>
        <row r="77">
          <cell r="A77" t="str">
            <v>2915</v>
          </cell>
          <cell r="B77" t="str">
            <v>奈良市</v>
          </cell>
        </row>
        <row r="78">
          <cell r="A78" t="str">
            <v>3000</v>
          </cell>
          <cell r="B78" t="str">
            <v>和歌山県</v>
          </cell>
        </row>
        <row r="79">
          <cell r="A79" t="str">
            <v>3015</v>
          </cell>
          <cell r="B79" t="str">
            <v>和歌山市</v>
          </cell>
        </row>
        <row r="80">
          <cell r="A80" t="str">
            <v>3100</v>
          </cell>
          <cell r="B80" t="str">
            <v>鳥取県</v>
          </cell>
        </row>
        <row r="81">
          <cell r="A81" t="str">
            <v>3200</v>
          </cell>
          <cell r="B81" t="str">
            <v>島根県</v>
          </cell>
        </row>
        <row r="82">
          <cell r="A82" t="str">
            <v>3300</v>
          </cell>
          <cell r="B82" t="str">
            <v>岡山県</v>
          </cell>
        </row>
        <row r="83">
          <cell r="A83" t="str">
            <v>3312</v>
          </cell>
          <cell r="B83" t="str">
            <v>岡山市</v>
          </cell>
        </row>
        <row r="84">
          <cell r="A84" t="str">
            <v>3325</v>
          </cell>
          <cell r="B84" t="str">
            <v>倉敷市</v>
          </cell>
        </row>
        <row r="85">
          <cell r="A85" t="str">
            <v>3400</v>
          </cell>
          <cell r="B85" t="str">
            <v>広島県</v>
          </cell>
        </row>
        <row r="86">
          <cell r="A86" t="str">
            <v>3412</v>
          </cell>
          <cell r="B86" t="str">
            <v>広島市</v>
          </cell>
        </row>
        <row r="87">
          <cell r="A87" t="str">
            <v>3415</v>
          </cell>
          <cell r="B87" t="str">
            <v>福山市</v>
          </cell>
        </row>
        <row r="88">
          <cell r="A88" t="str">
            <v>3425</v>
          </cell>
          <cell r="B88" t="str">
            <v>呉市</v>
          </cell>
        </row>
        <row r="89">
          <cell r="A89" t="str">
            <v>3500</v>
          </cell>
          <cell r="B89" t="str">
            <v>山口県</v>
          </cell>
        </row>
        <row r="90">
          <cell r="A90" t="str">
            <v>3515</v>
          </cell>
          <cell r="B90" t="str">
            <v>下関市</v>
          </cell>
        </row>
        <row r="91">
          <cell r="A91" t="str">
            <v>3600</v>
          </cell>
          <cell r="B91" t="str">
            <v>徳島県</v>
          </cell>
        </row>
        <row r="92">
          <cell r="A92" t="str">
            <v>3700</v>
          </cell>
          <cell r="B92" t="str">
            <v>香川県</v>
          </cell>
        </row>
        <row r="93">
          <cell r="A93" t="str">
            <v>3715</v>
          </cell>
          <cell r="B93" t="str">
            <v>高松市</v>
          </cell>
        </row>
        <row r="94">
          <cell r="A94" t="str">
            <v>3800</v>
          </cell>
          <cell r="B94" t="str">
            <v>愛媛県</v>
          </cell>
        </row>
        <row r="95">
          <cell r="A95" t="str">
            <v>3815</v>
          </cell>
          <cell r="B95" t="str">
            <v>松山市</v>
          </cell>
        </row>
        <row r="96">
          <cell r="A96" t="str">
            <v>3900</v>
          </cell>
          <cell r="B96" t="str">
            <v>高知県</v>
          </cell>
        </row>
        <row r="97">
          <cell r="A97" t="str">
            <v>3915</v>
          </cell>
          <cell r="B97" t="str">
            <v>高知市</v>
          </cell>
        </row>
        <row r="98">
          <cell r="A98" t="str">
            <v>4000</v>
          </cell>
          <cell r="B98" t="str">
            <v>福岡県</v>
          </cell>
        </row>
        <row r="99">
          <cell r="A99" t="str">
            <v>4012</v>
          </cell>
          <cell r="B99" t="str">
            <v>北九州市</v>
          </cell>
        </row>
        <row r="100">
          <cell r="A100" t="str">
            <v>4015</v>
          </cell>
          <cell r="B100" t="str">
            <v>久留米市</v>
          </cell>
        </row>
        <row r="101">
          <cell r="A101" t="str">
            <v>4022</v>
          </cell>
          <cell r="B101" t="str">
            <v>福岡市</v>
          </cell>
        </row>
        <row r="102">
          <cell r="A102" t="str">
            <v>4100</v>
          </cell>
          <cell r="B102" t="str">
            <v>佐賀県</v>
          </cell>
        </row>
        <row r="103">
          <cell r="A103" t="str">
            <v>4200</v>
          </cell>
          <cell r="B103" t="str">
            <v>長崎県</v>
          </cell>
        </row>
        <row r="104">
          <cell r="A104" t="str">
            <v>4215</v>
          </cell>
          <cell r="B104" t="str">
            <v>長崎市</v>
          </cell>
        </row>
        <row r="105">
          <cell r="A105" t="str">
            <v>4225</v>
          </cell>
          <cell r="B105" t="str">
            <v>佐世保市</v>
          </cell>
        </row>
        <row r="106">
          <cell r="A106" t="str">
            <v>4300</v>
          </cell>
          <cell r="B106" t="str">
            <v>熊本県</v>
          </cell>
        </row>
        <row r="107">
          <cell r="A107" t="str">
            <v>4312</v>
          </cell>
          <cell r="B107" t="str">
            <v>熊本市</v>
          </cell>
        </row>
        <row r="108">
          <cell r="A108" t="str">
            <v>4400</v>
          </cell>
          <cell r="B108" t="str">
            <v>大分県</v>
          </cell>
        </row>
        <row r="109">
          <cell r="A109" t="str">
            <v>4415</v>
          </cell>
          <cell r="B109" t="str">
            <v>大分市</v>
          </cell>
        </row>
        <row r="110">
          <cell r="A110" t="str">
            <v>4500</v>
          </cell>
          <cell r="B110" t="str">
            <v>宮崎県</v>
          </cell>
        </row>
        <row r="111">
          <cell r="A111" t="str">
            <v>4515</v>
          </cell>
          <cell r="B111" t="str">
            <v>宮崎市</v>
          </cell>
        </row>
        <row r="112">
          <cell r="A112" t="str">
            <v>4600</v>
          </cell>
          <cell r="B112" t="str">
            <v>鹿児島県</v>
          </cell>
        </row>
        <row r="113">
          <cell r="A113" t="str">
            <v>4615</v>
          </cell>
          <cell r="B113" t="str">
            <v>鹿児島市</v>
          </cell>
        </row>
        <row r="114">
          <cell r="A114" t="str">
            <v>4700</v>
          </cell>
          <cell r="B114" t="str">
            <v>沖縄県</v>
          </cell>
        </row>
        <row r="115">
          <cell r="A115" t="str">
            <v>4715</v>
          </cell>
          <cell r="B115" t="str">
            <v>那覇市</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表"/>
      <sheetName val="140"/>
      <sheetName val="都道府県・指定都市・中核市"/>
    </sheetNames>
    <sheetDataSet>
      <sheetData sheetId="0"/>
      <sheetData sheetId="1"/>
      <sheetData sheetId="2">
        <row r="1">
          <cell r="A1" t="str">
            <v>0100</v>
          </cell>
          <cell r="B1" t="str">
            <v>北海道</v>
          </cell>
        </row>
        <row r="2">
          <cell r="A2" t="str">
            <v>0112</v>
          </cell>
          <cell r="B2" t="str">
            <v>札幌市</v>
          </cell>
        </row>
        <row r="3">
          <cell r="A3" t="str">
            <v>0115</v>
          </cell>
          <cell r="B3" t="str">
            <v>旭川市</v>
          </cell>
        </row>
        <row r="4">
          <cell r="A4" t="str">
            <v>0125</v>
          </cell>
          <cell r="B4" t="str">
            <v>函館市</v>
          </cell>
        </row>
        <row r="5">
          <cell r="A5" t="str">
            <v>0200</v>
          </cell>
          <cell r="B5" t="str">
            <v>青森県</v>
          </cell>
        </row>
        <row r="6">
          <cell r="A6" t="str">
            <v>0215</v>
          </cell>
          <cell r="B6" t="str">
            <v>青森市</v>
          </cell>
        </row>
        <row r="7">
          <cell r="A7" t="str">
            <v>0225</v>
          </cell>
          <cell r="B7" t="str">
            <v>八戸市</v>
          </cell>
        </row>
        <row r="8">
          <cell r="A8" t="str">
            <v>0300</v>
          </cell>
          <cell r="B8" t="str">
            <v>岩手県</v>
          </cell>
        </row>
        <row r="9">
          <cell r="A9" t="str">
            <v>0315</v>
          </cell>
          <cell r="B9" t="str">
            <v>盛岡市</v>
          </cell>
        </row>
        <row r="10">
          <cell r="A10" t="str">
            <v>0400</v>
          </cell>
          <cell r="B10" t="str">
            <v>宮城県</v>
          </cell>
        </row>
        <row r="11">
          <cell r="A11" t="str">
            <v>0412</v>
          </cell>
          <cell r="B11" t="str">
            <v>仙台市</v>
          </cell>
        </row>
        <row r="12">
          <cell r="A12" t="str">
            <v>0500</v>
          </cell>
          <cell r="B12" t="str">
            <v>秋田県</v>
          </cell>
        </row>
        <row r="13">
          <cell r="A13" t="str">
            <v>0515</v>
          </cell>
          <cell r="B13" t="str">
            <v>秋田市</v>
          </cell>
        </row>
        <row r="14">
          <cell r="A14" t="str">
            <v>0600</v>
          </cell>
          <cell r="B14" t="str">
            <v>山形県</v>
          </cell>
        </row>
        <row r="15">
          <cell r="A15" t="str">
            <v>0700</v>
          </cell>
          <cell r="B15" t="str">
            <v>福島県</v>
          </cell>
        </row>
        <row r="16">
          <cell r="A16" t="str">
            <v>0715</v>
          </cell>
          <cell r="B16" t="str">
            <v>郡山市</v>
          </cell>
        </row>
        <row r="17">
          <cell r="A17" t="str">
            <v>0725</v>
          </cell>
          <cell r="B17" t="str">
            <v>いわき市</v>
          </cell>
        </row>
        <row r="18">
          <cell r="A18" t="str">
            <v>0800</v>
          </cell>
          <cell r="B18" t="str">
            <v>茨城県</v>
          </cell>
        </row>
        <row r="19">
          <cell r="A19" t="str">
            <v>0900</v>
          </cell>
          <cell r="B19" t="str">
            <v>栃木県</v>
          </cell>
        </row>
        <row r="20">
          <cell r="A20" t="str">
            <v>0915</v>
          </cell>
          <cell r="B20" t="str">
            <v>宇都宮市</v>
          </cell>
        </row>
        <row r="21">
          <cell r="A21" t="str">
            <v>1000</v>
          </cell>
          <cell r="B21" t="str">
            <v>群馬県</v>
          </cell>
        </row>
        <row r="22">
          <cell r="A22" t="str">
            <v>1015</v>
          </cell>
          <cell r="B22" t="str">
            <v>前橋市</v>
          </cell>
        </row>
        <row r="23">
          <cell r="A23" t="str">
            <v>1025</v>
          </cell>
          <cell r="B23" t="str">
            <v>高崎市</v>
          </cell>
        </row>
        <row r="24">
          <cell r="A24" t="str">
            <v>1100</v>
          </cell>
          <cell r="B24" t="str">
            <v>埼玉県</v>
          </cell>
        </row>
        <row r="25">
          <cell r="A25" t="str">
            <v>1112</v>
          </cell>
          <cell r="B25" t="str">
            <v>さいたま市</v>
          </cell>
        </row>
        <row r="26">
          <cell r="A26" t="str">
            <v>1115</v>
          </cell>
          <cell r="B26" t="str">
            <v>川越市</v>
          </cell>
        </row>
        <row r="27">
          <cell r="A27" t="str">
            <v>1125</v>
          </cell>
          <cell r="B27" t="str">
            <v>越谷市</v>
          </cell>
        </row>
        <row r="28">
          <cell r="A28" t="str">
            <v>1200</v>
          </cell>
          <cell r="B28" t="str">
            <v>千葉県</v>
          </cell>
        </row>
        <row r="29">
          <cell r="A29" t="str">
            <v>1212</v>
          </cell>
          <cell r="B29" t="str">
            <v>千葉市</v>
          </cell>
        </row>
        <row r="30">
          <cell r="A30" t="str">
            <v>1215</v>
          </cell>
          <cell r="B30" t="str">
            <v>船橋市</v>
          </cell>
        </row>
        <row r="31">
          <cell r="A31" t="str">
            <v>1225</v>
          </cell>
          <cell r="B31" t="str">
            <v>柏市</v>
          </cell>
        </row>
        <row r="32">
          <cell r="A32" t="str">
            <v>1300</v>
          </cell>
          <cell r="B32" t="str">
            <v>東京都</v>
          </cell>
        </row>
        <row r="33">
          <cell r="A33" t="str">
            <v>1315</v>
          </cell>
          <cell r="B33" t="str">
            <v>八王子市</v>
          </cell>
        </row>
        <row r="34">
          <cell r="A34" t="str">
            <v>1400</v>
          </cell>
          <cell r="B34" t="str">
            <v>神奈川県</v>
          </cell>
        </row>
        <row r="35">
          <cell r="A35" t="str">
            <v>1412</v>
          </cell>
          <cell r="B35" t="str">
            <v>横浜市</v>
          </cell>
        </row>
        <row r="36">
          <cell r="A36" t="str">
            <v>1415</v>
          </cell>
          <cell r="B36" t="str">
            <v>横須賀市</v>
          </cell>
        </row>
        <row r="37">
          <cell r="A37" t="str">
            <v>1422</v>
          </cell>
          <cell r="B37" t="str">
            <v>川崎市</v>
          </cell>
        </row>
        <row r="38">
          <cell r="A38" t="str">
            <v>1432</v>
          </cell>
          <cell r="B38" t="str">
            <v>相模原市</v>
          </cell>
        </row>
        <row r="39">
          <cell r="A39" t="str">
            <v>1500</v>
          </cell>
          <cell r="B39" t="str">
            <v>新潟県</v>
          </cell>
        </row>
        <row r="40">
          <cell r="A40" t="str">
            <v>1512</v>
          </cell>
          <cell r="B40" t="str">
            <v>新潟市</v>
          </cell>
        </row>
        <row r="41">
          <cell r="A41" t="str">
            <v>1600</v>
          </cell>
          <cell r="B41" t="str">
            <v>富山県</v>
          </cell>
        </row>
        <row r="42">
          <cell r="A42" t="str">
            <v>1615</v>
          </cell>
          <cell r="B42" t="str">
            <v>富山市</v>
          </cell>
        </row>
        <row r="43">
          <cell r="A43" t="str">
            <v>1700</v>
          </cell>
          <cell r="B43" t="str">
            <v>石川県</v>
          </cell>
        </row>
        <row r="44">
          <cell r="A44" t="str">
            <v>1715</v>
          </cell>
          <cell r="B44" t="str">
            <v>金沢市</v>
          </cell>
        </row>
        <row r="45">
          <cell r="A45" t="str">
            <v>1800</v>
          </cell>
          <cell r="B45" t="str">
            <v>福井県</v>
          </cell>
        </row>
        <row r="46">
          <cell r="A46" t="str">
            <v>1900</v>
          </cell>
          <cell r="B46" t="str">
            <v>山梨県</v>
          </cell>
        </row>
        <row r="47">
          <cell r="A47" t="str">
            <v>2000</v>
          </cell>
          <cell r="B47" t="str">
            <v>長野県</v>
          </cell>
        </row>
        <row r="48">
          <cell r="A48" t="str">
            <v>2015</v>
          </cell>
          <cell r="B48" t="str">
            <v>長野市</v>
          </cell>
        </row>
        <row r="49">
          <cell r="A49" t="str">
            <v>2100</v>
          </cell>
          <cell r="B49" t="str">
            <v>岐阜県</v>
          </cell>
        </row>
        <row r="50">
          <cell r="A50" t="str">
            <v>2115</v>
          </cell>
          <cell r="B50" t="str">
            <v>岐阜市</v>
          </cell>
        </row>
        <row r="51">
          <cell r="A51" t="str">
            <v>2200</v>
          </cell>
          <cell r="B51" t="str">
            <v>静岡県</v>
          </cell>
        </row>
        <row r="52">
          <cell r="A52" t="str">
            <v>2212</v>
          </cell>
          <cell r="B52" t="str">
            <v>静岡市</v>
          </cell>
        </row>
        <row r="53">
          <cell r="A53" t="str">
            <v>2222</v>
          </cell>
          <cell r="B53" t="str">
            <v>浜松市</v>
          </cell>
        </row>
        <row r="54">
          <cell r="A54" t="str">
            <v>2300</v>
          </cell>
          <cell r="B54" t="str">
            <v>愛知県</v>
          </cell>
        </row>
        <row r="55">
          <cell r="A55" t="str">
            <v>2312</v>
          </cell>
          <cell r="B55" t="str">
            <v>名古屋市</v>
          </cell>
        </row>
        <row r="56">
          <cell r="A56" t="str">
            <v>2315</v>
          </cell>
          <cell r="B56" t="str">
            <v>豊橋市</v>
          </cell>
        </row>
        <row r="57">
          <cell r="A57" t="str">
            <v>2325</v>
          </cell>
          <cell r="B57" t="str">
            <v>豊田市</v>
          </cell>
        </row>
        <row r="58">
          <cell r="A58" t="str">
            <v>2335</v>
          </cell>
          <cell r="B58" t="str">
            <v>岡崎市</v>
          </cell>
        </row>
        <row r="59">
          <cell r="A59" t="str">
            <v>2400</v>
          </cell>
          <cell r="B59" t="str">
            <v>三重県</v>
          </cell>
        </row>
        <row r="60">
          <cell r="A60" t="str">
            <v>2500</v>
          </cell>
          <cell r="B60" t="str">
            <v>滋賀県</v>
          </cell>
        </row>
        <row r="61">
          <cell r="A61" t="str">
            <v>2515</v>
          </cell>
          <cell r="B61" t="str">
            <v>大津市</v>
          </cell>
        </row>
        <row r="62">
          <cell r="A62" t="str">
            <v>2600</v>
          </cell>
          <cell r="B62" t="str">
            <v>京都府</v>
          </cell>
        </row>
        <row r="63">
          <cell r="A63" t="str">
            <v>2612</v>
          </cell>
          <cell r="B63" t="str">
            <v>京都市</v>
          </cell>
        </row>
        <row r="64">
          <cell r="A64" t="str">
            <v>2700</v>
          </cell>
          <cell r="B64" t="str">
            <v>大阪府</v>
          </cell>
        </row>
        <row r="65">
          <cell r="A65" t="str">
            <v>2712</v>
          </cell>
          <cell r="B65" t="str">
            <v>大阪市</v>
          </cell>
        </row>
        <row r="66">
          <cell r="A66" t="str">
            <v>2722</v>
          </cell>
          <cell r="B66" t="str">
            <v>堺市</v>
          </cell>
        </row>
        <row r="67">
          <cell r="A67" t="str">
            <v>2725</v>
          </cell>
          <cell r="B67" t="str">
            <v>高槻市</v>
          </cell>
        </row>
        <row r="68">
          <cell r="A68" t="str">
            <v>2735</v>
          </cell>
          <cell r="B68" t="str">
            <v>東大阪市</v>
          </cell>
        </row>
        <row r="69">
          <cell r="A69" t="str">
            <v>2745</v>
          </cell>
          <cell r="B69" t="str">
            <v>豊中市</v>
          </cell>
        </row>
        <row r="70">
          <cell r="A70" t="str">
            <v>2755</v>
          </cell>
          <cell r="B70" t="str">
            <v>枚方市</v>
          </cell>
        </row>
        <row r="71">
          <cell r="A71" t="str">
            <v>2800</v>
          </cell>
          <cell r="B71" t="str">
            <v>兵庫県</v>
          </cell>
        </row>
        <row r="72">
          <cell r="A72" t="str">
            <v>2812</v>
          </cell>
          <cell r="B72" t="str">
            <v>神戸市</v>
          </cell>
        </row>
        <row r="73">
          <cell r="A73" t="str">
            <v>2815</v>
          </cell>
          <cell r="B73" t="str">
            <v>姫路市</v>
          </cell>
        </row>
        <row r="74">
          <cell r="A74" t="str">
            <v>2825</v>
          </cell>
          <cell r="B74" t="str">
            <v>西宮市</v>
          </cell>
        </row>
        <row r="75">
          <cell r="A75" t="str">
            <v>2835</v>
          </cell>
          <cell r="B75" t="str">
            <v>尼崎市</v>
          </cell>
        </row>
        <row r="76">
          <cell r="A76" t="str">
            <v>2900</v>
          </cell>
          <cell r="B76" t="str">
            <v>奈良県</v>
          </cell>
        </row>
        <row r="77">
          <cell r="A77" t="str">
            <v>2915</v>
          </cell>
          <cell r="B77" t="str">
            <v>奈良市</v>
          </cell>
        </row>
        <row r="78">
          <cell r="A78" t="str">
            <v>3000</v>
          </cell>
          <cell r="B78" t="str">
            <v>和歌山県</v>
          </cell>
        </row>
        <row r="79">
          <cell r="A79" t="str">
            <v>3015</v>
          </cell>
          <cell r="B79" t="str">
            <v>和歌山市</v>
          </cell>
        </row>
        <row r="80">
          <cell r="A80" t="str">
            <v>3100</v>
          </cell>
          <cell r="B80" t="str">
            <v>鳥取県</v>
          </cell>
        </row>
        <row r="81">
          <cell r="A81" t="str">
            <v>3200</v>
          </cell>
          <cell r="B81" t="str">
            <v>島根県</v>
          </cell>
        </row>
        <row r="82">
          <cell r="A82" t="str">
            <v>3300</v>
          </cell>
          <cell r="B82" t="str">
            <v>岡山県</v>
          </cell>
        </row>
        <row r="83">
          <cell r="A83" t="str">
            <v>3312</v>
          </cell>
          <cell r="B83" t="str">
            <v>岡山市</v>
          </cell>
        </row>
        <row r="84">
          <cell r="A84" t="str">
            <v>3325</v>
          </cell>
          <cell r="B84" t="str">
            <v>倉敷市</v>
          </cell>
        </row>
        <row r="85">
          <cell r="A85" t="str">
            <v>3400</v>
          </cell>
          <cell r="B85" t="str">
            <v>広島県</v>
          </cell>
        </row>
        <row r="86">
          <cell r="A86" t="str">
            <v>3412</v>
          </cell>
          <cell r="B86" t="str">
            <v>広島市</v>
          </cell>
        </row>
        <row r="87">
          <cell r="A87" t="str">
            <v>3415</v>
          </cell>
          <cell r="B87" t="str">
            <v>福山市</v>
          </cell>
        </row>
        <row r="88">
          <cell r="A88" t="str">
            <v>3425</v>
          </cell>
          <cell r="B88" t="str">
            <v>呉市</v>
          </cell>
        </row>
        <row r="89">
          <cell r="A89" t="str">
            <v>3500</v>
          </cell>
          <cell r="B89" t="str">
            <v>山口県</v>
          </cell>
        </row>
        <row r="90">
          <cell r="A90" t="str">
            <v>3515</v>
          </cell>
          <cell r="B90" t="str">
            <v>下関市</v>
          </cell>
        </row>
        <row r="91">
          <cell r="A91" t="str">
            <v>3600</v>
          </cell>
          <cell r="B91" t="str">
            <v>徳島県</v>
          </cell>
        </row>
        <row r="92">
          <cell r="A92" t="str">
            <v>3700</v>
          </cell>
          <cell r="B92" t="str">
            <v>香川県</v>
          </cell>
        </row>
        <row r="93">
          <cell r="A93" t="str">
            <v>3715</v>
          </cell>
          <cell r="B93" t="str">
            <v>高松市</v>
          </cell>
        </row>
        <row r="94">
          <cell r="A94" t="str">
            <v>3800</v>
          </cell>
          <cell r="B94" t="str">
            <v>愛媛県</v>
          </cell>
        </row>
        <row r="95">
          <cell r="A95" t="str">
            <v>3815</v>
          </cell>
          <cell r="B95" t="str">
            <v>松山市</v>
          </cell>
        </row>
        <row r="96">
          <cell r="A96" t="str">
            <v>3900</v>
          </cell>
          <cell r="B96" t="str">
            <v>高知県</v>
          </cell>
        </row>
        <row r="97">
          <cell r="A97" t="str">
            <v>3915</v>
          </cell>
          <cell r="B97" t="str">
            <v>高知市</v>
          </cell>
        </row>
        <row r="98">
          <cell r="A98" t="str">
            <v>4000</v>
          </cell>
          <cell r="B98" t="str">
            <v>福岡県</v>
          </cell>
        </row>
        <row r="99">
          <cell r="A99" t="str">
            <v>4012</v>
          </cell>
          <cell r="B99" t="str">
            <v>北九州市</v>
          </cell>
        </row>
        <row r="100">
          <cell r="A100" t="str">
            <v>4015</v>
          </cell>
          <cell r="B100" t="str">
            <v>久留米市</v>
          </cell>
        </row>
        <row r="101">
          <cell r="A101" t="str">
            <v>4022</v>
          </cell>
          <cell r="B101" t="str">
            <v>福岡市</v>
          </cell>
        </row>
        <row r="102">
          <cell r="A102" t="str">
            <v>4100</v>
          </cell>
          <cell r="B102" t="str">
            <v>佐賀県</v>
          </cell>
        </row>
        <row r="103">
          <cell r="A103" t="str">
            <v>4200</v>
          </cell>
          <cell r="B103" t="str">
            <v>長崎県</v>
          </cell>
        </row>
        <row r="104">
          <cell r="A104" t="str">
            <v>4215</v>
          </cell>
          <cell r="B104" t="str">
            <v>長崎市</v>
          </cell>
        </row>
        <row r="105">
          <cell r="A105" t="str">
            <v>4225</v>
          </cell>
          <cell r="B105" t="str">
            <v>佐世保市</v>
          </cell>
        </row>
        <row r="106">
          <cell r="A106" t="str">
            <v>4300</v>
          </cell>
          <cell r="B106" t="str">
            <v>熊本県</v>
          </cell>
        </row>
        <row r="107">
          <cell r="A107" t="str">
            <v>4312</v>
          </cell>
          <cell r="B107" t="str">
            <v>熊本市</v>
          </cell>
        </row>
        <row r="108">
          <cell r="A108" t="str">
            <v>4400</v>
          </cell>
          <cell r="B108" t="str">
            <v>大分県</v>
          </cell>
        </row>
        <row r="109">
          <cell r="A109" t="str">
            <v>4415</v>
          </cell>
          <cell r="B109" t="str">
            <v>大分市</v>
          </cell>
        </row>
        <row r="110">
          <cell r="A110" t="str">
            <v>4500</v>
          </cell>
          <cell r="B110" t="str">
            <v>宮崎県</v>
          </cell>
        </row>
        <row r="111">
          <cell r="A111" t="str">
            <v>4515</v>
          </cell>
          <cell r="B111" t="str">
            <v>宮崎市</v>
          </cell>
        </row>
        <row r="112">
          <cell r="A112" t="str">
            <v>4600</v>
          </cell>
          <cell r="B112" t="str">
            <v>鹿児島県</v>
          </cell>
        </row>
        <row r="113">
          <cell r="A113" t="str">
            <v>4615</v>
          </cell>
          <cell r="B113" t="str">
            <v>鹿児島市</v>
          </cell>
        </row>
        <row r="114">
          <cell r="A114" t="str">
            <v>4700</v>
          </cell>
          <cell r="B114" t="str">
            <v>沖縄県</v>
          </cell>
        </row>
        <row r="115">
          <cell r="A115" t="str">
            <v>4715</v>
          </cell>
          <cell r="B115" t="str">
            <v>那覇市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2.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2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6.bin"/><Relationship Id="rId4" Type="http://schemas.openxmlformats.org/officeDocument/2006/relationships/comments" Target="../comments2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7.bin"/><Relationship Id="rId4" Type="http://schemas.openxmlformats.org/officeDocument/2006/relationships/comments" Target="../comments24.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8.bin"/><Relationship Id="rId4" Type="http://schemas.openxmlformats.org/officeDocument/2006/relationships/comments" Target="../comments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9.bin"/><Relationship Id="rId4" Type="http://schemas.openxmlformats.org/officeDocument/2006/relationships/comments" Target="../comments26.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30.bin"/><Relationship Id="rId4" Type="http://schemas.openxmlformats.org/officeDocument/2006/relationships/comments" Target="../comments27.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31.bin"/><Relationship Id="rId4" Type="http://schemas.openxmlformats.org/officeDocument/2006/relationships/comments" Target="../comments28.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2.bin"/><Relationship Id="rId4" Type="http://schemas.openxmlformats.org/officeDocument/2006/relationships/comments" Target="../comments29.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3.bin"/><Relationship Id="rId4" Type="http://schemas.openxmlformats.org/officeDocument/2006/relationships/comments" Target="../comments30.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4.bin"/><Relationship Id="rId4" Type="http://schemas.openxmlformats.org/officeDocument/2006/relationships/comments" Target="../comments31.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5.bin"/><Relationship Id="rId4" Type="http://schemas.openxmlformats.org/officeDocument/2006/relationships/comments" Target="../comments32.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6.bin"/><Relationship Id="rId4" Type="http://schemas.openxmlformats.org/officeDocument/2006/relationships/comments" Target="../comments33.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7.bin"/><Relationship Id="rId4" Type="http://schemas.openxmlformats.org/officeDocument/2006/relationships/comments" Target="../comments34.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8.bin"/><Relationship Id="rId4" Type="http://schemas.openxmlformats.org/officeDocument/2006/relationships/comments" Target="../comments3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Normal="128" zoomScaleSheetLayoutView="70" workbookViewId="0"/>
  </sheetViews>
  <sheetFormatPr defaultRowHeight="15.75"/>
  <sheetData/>
  <phoneticPr fontId="5"/>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D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188</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1</v>
      </c>
      <c r="F12" s="404">
        <f>SUM(H12+J12+L12+N12+P12+R12)</f>
        <v>0</v>
      </c>
      <c r="G12" s="476">
        <v>0</v>
      </c>
      <c r="H12" s="476">
        <v>0</v>
      </c>
      <c r="I12" s="476">
        <v>1</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137</v>
      </c>
      <c r="F13" s="404">
        <f>SUM(H13+J13+L13+N13+P13+R13 )</f>
        <v>6</v>
      </c>
      <c r="G13" s="476">
        <v>53</v>
      </c>
      <c r="H13" s="476">
        <v>1</v>
      </c>
      <c r="I13" s="476">
        <v>47</v>
      </c>
      <c r="J13" s="476">
        <v>4</v>
      </c>
      <c r="K13" s="476">
        <v>7</v>
      </c>
      <c r="L13" s="476">
        <v>0</v>
      </c>
      <c r="M13" s="476">
        <v>11</v>
      </c>
      <c r="N13" s="476">
        <v>1</v>
      </c>
      <c r="O13" s="476">
        <v>15</v>
      </c>
      <c r="P13" s="476">
        <v>0</v>
      </c>
      <c r="Q13" s="476">
        <v>4</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8</v>
      </c>
      <c r="F16" s="423">
        <f t="shared" si="0"/>
        <v>1</v>
      </c>
      <c r="G16" s="423">
        <f t="shared" ref="G16:R16" si="2">SUM(G18,G20)</f>
        <v>0</v>
      </c>
      <c r="H16" s="423">
        <f t="shared" si="2"/>
        <v>0</v>
      </c>
      <c r="I16" s="423">
        <f t="shared" si="2"/>
        <v>3</v>
      </c>
      <c r="J16" s="423">
        <f t="shared" si="2"/>
        <v>0</v>
      </c>
      <c r="K16" s="423">
        <f t="shared" si="2"/>
        <v>1</v>
      </c>
      <c r="L16" s="423">
        <f t="shared" si="2"/>
        <v>0</v>
      </c>
      <c r="M16" s="423">
        <f t="shared" si="2"/>
        <v>1</v>
      </c>
      <c r="N16" s="423">
        <f t="shared" si="2"/>
        <v>0</v>
      </c>
      <c r="O16" s="423">
        <f t="shared" si="2"/>
        <v>0</v>
      </c>
      <c r="P16" s="423">
        <f t="shared" si="2"/>
        <v>0</v>
      </c>
      <c r="Q16" s="423">
        <f t="shared" si="2"/>
        <v>3</v>
      </c>
      <c r="R16" s="423">
        <f t="shared" si="2"/>
        <v>1</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156</v>
      </c>
      <c r="F17" s="404">
        <f t="shared" si="0"/>
        <v>6</v>
      </c>
      <c r="G17" s="404">
        <f t="shared" ref="G17:R17" si="3">SUM(G19,G21)</f>
        <v>2</v>
      </c>
      <c r="H17" s="404">
        <f t="shared" si="3"/>
        <v>0</v>
      </c>
      <c r="I17" s="404">
        <f t="shared" si="3"/>
        <v>53</v>
      </c>
      <c r="J17" s="404">
        <f t="shared" si="3"/>
        <v>0</v>
      </c>
      <c r="K17" s="404">
        <f t="shared" si="3"/>
        <v>14</v>
      </c>
      <c r="L17" s="404">
        <f t="shared" si="3"/>
        <v>1</v>
      </c>
      <c r="M17" s="404">
        <f t="shared" si="3"/>
        <v>34</v>
      </c>
      <c r="N17" s="404">
        <f t="shared" si="3"/>
        <v>1</v>
      </c>
      <c r="O17" s="404">
        <f t="shared" si="3"/>
        <v>1</v>
      </c>
      <c r="P17" s="404">
        <f t="shared" si="3"/>
        <v>0</v>
      </c>
      <c r="Q17" s="404">
        <f t="shared" si="3"/>
        <v>52</v>
      </c>
      <c r="R17" s="404">
        <f t="shared" si="3"/>
        <v>4</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8</v>
      </c>
      <c r="F18" s="404">
        <f t="shared" si="0"/>
        <v>1</v>
      </c>
      <c r="G18" s="476">
        <v>0</v>
      </c>
      <c r="H18" s="476">
        <v>0</v>
      </c>
      <c r="I18" s="476">
        <v>3</v>
      </c>
      <c r="J18" s="476">
        <v>0</v>
      </c>
      <c r="K18" s="476">
        <v>1</v>
      </c>
      <c r="L18" s="476">
        <v>0</v>
      </c>
      <c r="M18" s="476">
        <v>1</v>
      </c>
      <c r="N18" s="476">
        <v>0</v>
      </c>
      <c r="O18" s="476">
        <v>0</v>
      </c>
      <c r="P18" s="476">
        <v>0</v>
      </c>
      <c r="Q18" s="476">
        <v>3</v>
      </c>
      <c r="R18" s="476">
        <v>1</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156</v>
      </c>
      <c r="F19" s="404">
        <f t="shared" si="0"/>
        <v>6</v>
      </c>
      <c r="G19" s="476">
        <v>2</v>
      </c>
      <c r="H19" s="476">
        <v>0</v>
      </c>
      <c r="I19" s="476">
        <v>53</v>
      </c>
      <c r="J19" s="476">
        <v>0</v>
      </c>
      <c r="K19" s="476">
        <v>14</v>
      </c>
      <c r="L19" s="476">
        <v>1</v>
      </c>
      <c r="M19" s="476">
        <v>34</v>
      </c>
      <c r="N19" s="476">
        <v>1</v>
      </c>
      <c r="O19" s="476">
        <v>1</v>
      </c>
      <c r="P19" s="476">
        <v>0</v>
      </c>
      <c r="Q19" s="476">
        <v>52</v>
      </c>
      <c r="R19" s="476">
        <v>4</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35</v>
      </c>
      <c r="F23" s="426">
        <f t="shared" si="0"/>
        <v>5</v>
      </c>
      <c r="G23" s="480">
        <v>0</v>
      </c>
      <c r="H23" s="480">
        <v>0</v>
      </c>
      <c r="I23" s="480">
        <v>2</v>
      </c>
      <c r="J23" s="480">
        <v>0</v>
      </c>
      <c r="K23" s="480">
        <v>16</v>
      </c>
      <c r="L23" s="480">
        <v>4</v>
      </c>
      <c r="M23" s="480">
        <v>17</v>
      </c>
      <c r="N23" s="480">
        <v>1</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26</v>
      </c>
      <c r="F24" s="423">
        <f t="shared" si="0"/>
        <v>0</v>
      </c>
      <c r="G24" s="423">
        <f t="shared" ref="G24:R24" si="4">SUM(G26,G28,G30,G32)</f>
        <v>11</v>
      </c>
      <c r="H24" s="423">
        <f t="shared" si="4"/>
        <v>0</v>
      </c>
      <c r="I24" s="423">
        <f t="shared" si="4"/>
        <v>9</v>
      </c>
      <c r="J24" s="423">
        <f t="shared" si="4"/>
        <v>0</v>
      </c>
      <c r="K24" s="423">
        <f t="shared" si="4"/>
        <v>1</v>
      </c>
      <c r="L24" s="423">
        <f t="shared" si="4"/>
        <v>0</v>
      </c>
      <c r="M24" s="423">
        <f t="shared" si="4"/>
        <v>1</v>
      </c>
      <c r="N24" s="423">
        <f t="shared" si="4"/>
        <v>0</v>
      </c>
      <c r="O24" s="423">
        <f t="shared" si="4"/>
        <v>2</v>
      </c>
      <c r="P24" s="423">
        <f t="shared" si="4"/>
        <v>0</v>
      </c>
      <c r="Q24" s="423">
        <f t="shared" si="4"/>
        <v>2</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1129</v>
      </c>
      <c r="F25" s="404">
        <f t="shared" si="0"/>
        <v>49</v>
      </c>
      <c r="G25" s="404">
        <f t="shared" ref="G25:R25" si="6">SUM(G27,G29,G31,G33)</f>
        <v>195</v>
      </c>
      <c r="H25" s="404">
        <f t="shared" si="6"/>
        <v>11</v>
      </c>
      <c r="I25" s="404">
        <f t="shared" si="6"/>
        <v>201</v>
      </c>
      <c r="J25" s="404">
        <f t="shared" si="6"/>
        <v>11</v>
      </c>
      <c r="K25" s="404">
        <f t="shared" si="6"/>
        <v>138</v>
      </c>
      <c r="L25" s="404">
        <f t="shared" si="6"/>
        <v>3</v>
      </c>
      <c r="M25" s="404">
        <f t="shared" si="6"/>
        <v>287</v>
      </c>
      <c r="N25" s="404">
        <f t="shared" si="6"/>
        <v>6</v>
      </c>
      <c r="O25" s="404">
        <f t="shared" si="6"/>
        <v>237</v>
      </c>
      <c r="P25" s="404">
        <f t="shared" si="6"/>
        <v>18</v>
      </c>
      <c r="Q25" s="404">
        <f t="shared" si="6"/>
        <v>71</v>
      </c>
      <c r="R25" s="404">
        <f t="shared" si="6"/>
        <v>0</v>
      </c>
      <c r="S25" s="401" t="str">
        <f t="shared" si="5"/>
        <v/>
      </c>
    </row>
    <row r="26" spans="2:20" ht="24.75" customHeight="1">
      <c r="B26" s="599" t="s">
        <v>127</v>
      </c>
      <c r="C26" s="406" t="s">
        <v>84</v>
      </c>
      <c r="D26" s="405" t="s">
        <v>126</v>
      </c>
      <c r="E26" s="404">
        <f t="shared" si="1"/>
        <v>8</v>
      </c>
      <c r="F26" s="404">
        <f t="shared" si="0"/>
        <v>0</v>
      </c>
      <c r="G26" s="476">
        <v>1</v>
      </c>
      <c r="H26" s="476">
        <v>0</v>
      </c>
      <c r="I26" s="476">
        <v>3</v>
      </c>
      <c r="J26" s="476">
        <v>0</v>
      </c>
      <c r="K26" s="476">
        <v>0</v>
      </c>
      <c r="L26" s="476">
        <v>0</v>
      </c>
      <c r="M26" s="476">
        <v>1</v>
      </c>
      <c r="N26" s="476">
        <v>0</v>
      </c>
      <c r="O26" s="476">
        <v>2</v>
      </c>
      <c r="P26" s="476">
        <v>0</v>
      </c>
      <c r="Q26" s="476">
        <v>1</v>
      </c>
      <c r="R26" s="476">
        <v>0</v>
      </c>
      <c r="S26" s="401" t="str">
        <f t="shared" si="5"/>
        <v/>
      </c>
    </row>
    <row r="27" spans="2:20" ht="24.75" customHeight="1">
      <c r="B27" s="587"/>
      <c r="C27" s="406" t="s">
        <v>82</v>
      </c>
      <c r="D27" s="405" t="s">
        <v>125</v>
      </c>
      <c r="E27" s="404">
        <f t="shared" si="1"/>
        <v>378</v>
      </c>
      <c r="F27" s="404">
        <f t="shared" si="0"/>
        <v>14</v>
      </c>
      <c r="G27" s="476">
        <v>132</v>
      </c>
      <c r="H27" s="476">
        <v>8</v>
      </c>
      <c r="I27" s="476">
        <v>116</v>
      </c>
      <c r="J27" s="476">
        <v>5</v>
      </c>
      <c r="K27" s="476">
        <v>51</v>
      </c>
      <c r="L27" s="476">
        <v>1</v>
      </c>
      <c r="M27" s="476">
        <v>28</v>
      </c>
      <c r="N27" s="476">
        <v>0</v>
      </c>
      <c r="O27" s="476">
        <v>25</v>
      </c>
      <c r="P27" s="476">
        <v>0</v>
      </c>
      <c r="Q27" s="476">
        <v>26</v>
      </c>
      <c r="R27" s="476">
        <v>0</v>
      </c>
      <c r="S27" s="401" t="str">
        <f t="shared" si="5"/>
        <v/>
      </c>
    </row>
    <row r="28" spans="2:20" ht="24.75" customHeight="1">
      <c r="B28" s="599" t="s">
        <v>124</v>
      </c>
      <c r="C28" s="406" t="s">
        <v>84</v>
      </c>
      <c r="D28" s="405" t="s">
        <v>123</v>
      </c>
      <c r="E28" s="404">
        <f t="shared" si="1"/>
        <v>5</v>
      </c>
      <c r="F28" s="404">
        <f t="shared" si="0"/>
        <v>0</v>
      </c>
      <c r="G28" s="476">
        <v>1</v>
      </c>
      <c r="H28" s="476">
        <v>0</v>
      </c>
      <c r="I28" s="476">
        <v>2</v>
      </c>
      <c r="J28" s="476">
        <v>0</v>
      </c>
      <c r="K28" s="476">
        <v>1</v>
      </c>
      <c r="L28" s="476">
        <v>0</v>
      </c>
      <c r="M28" s="476">
        <v>0</v>
      </c>
      <c r="N28" s="476">
        <v>0</v>
      </c>
      <c r="O28" s="476">
        <v>0</v>
      </c>
      <c r="P28" s="476">
        <v>0</v>
      </c>
      <c r="Q28" s="476">
        <v>1</v>
      </c>
      <c r="R28" s="476">
        <v>0</v>
      </c>
      <c r="S28" s="401" t="str">
        <f t="shared" si="5"/>
        <v/>
      </c>
    </row>
    <row r="29" spans="2:20" ht="24.75" customHeight="1">
      <c r="B29" s="587"/>
      <c r="C29" s="406" t="s">
        <v>82</v>
      </c>
      <c r="D29" s="405" t="s">
        <v>122</v>
      </c>
      <c r="E29" s="404">
        <f t="shared" si="1"/>
        <v>655</v>
      </c>
      <c r="F29" s="404">
        <f t="shared" si="0"/>
        <v>28</v>
      </c>
      <c r="G29" s="476">
        <v>36</v>
      </c>
      <c r="H29" s="476">
        <v>3</v>
      </c>
      <c r="I29" s="476">
        <v>43</v>
      </c>
      <c r="J29" s="476">
        <v>0</v>
      </c>
      <c r="K29" s="476">
        <v>75</v>
      </c>
      <c r="L29" s="476">
        <v>1</v>
      </c>
      <c r="M29" s="476">
        <v>258</v>
      </c>
      <c r="N29" s="476">
        <v>6</v>
      </c>
      <c r="O29" s="476">
        <v>198</v>
      </c>
      <c r="P29" s="476">
        <v>18</v>
      </c>
      <c r="Q29" s="476">
        <v>45</v>
      </c>
      <c r="R29" s="476">
        <v>0</v>
      </c>
      <c r="S29" s="401" t="str">
        <f t="shared" si="5"/>
        <v/>
      </c>
      <c r="T29" s="401"/>
    </row>
    <row r="30" spans="2:20" ht="24.75" customHeight="1">
      <c r="B30" s="599" t="s">
        <v>121</v>
      </c>
      <c r="C30" s="406" t="s">
        <v>84</v>
      </c>
      <c r="D30" s="405" t="s">
        <v>120</v>
      </c>
      <c r="E30" s="404">
        <f t="shared" si="1"/>
        <v>3</v>
      </c>
      <c r="F30" s="404">
        <f t="shared" si="0"/>
        <v>0</v>
      </c>
      <c r="G30" s="476">
        <v>2</v>
      </c>
      <c r="H30" s="476">
        <v>0</v>
      </c>
      <c r="I30" s="476">
        <v>1</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74</v>
      </c>
      <c r="F31" s="404">
        <f t="shared" si="0"/>
        <v>7</v>
      </c>
      <c r="G31" s="476">
        <v>10</v>
      </c>
      <c r="H31" s="476">
        <v>0</v>
      </c>
      <c r="I31" s="476">
        <v>41</v>
      </c>
      <c r="J31" s="476">
        <v>6</v>
      </c>
      <c r="K31" s="476">
        <v>10</v>
      </c>
      <c r="L31" s="476">
        <v>1</v>
      </c>
      <c r="M31" s="476">
        <v>0</v>
      </c>
      <c r="N31" s="476">
        <v>0</v>
      </c>
      <c r="O31" s="476">
        <v>13</v>
      </c>
      <c r="P31" s="476">
        <v>0</v>
      </c>
      <c r="Q31" s="476">
        <v>0</v>
      </c>
      <c r="R31" s="476">
        <v>0</v>
      </c>
      <c r="S31" s="401" t="str">
        <f t="shared" si="5"/>
        <v/>
      </c>
    </row>
    <row r="32" spans="2:20" ht="24.75" customHeight="1">
      <c r="B32" s="599" t="s">
        <v>118</v>
      </c>
      <c r="C32" s="406" t="s">
        <v>84</v>
      </c>
      <c r="D32" s="405" t="s">
        <v>117</v>
      </c>
      <c r="E32" s="404">
        <f t="shared" si="1"/>
        <v>10</v>
      </c>
      <c r="F32" s="404">
        <f t="shared" si="0"/>
        <v>0</v>
      </c>
      <c r="G32" s="404">
        <f t="shared" ref="G32:R32" si="7">SUM(G34,G36)</f>
        <v>7</v>
      </c>
      <c r="H32" s="404">
        <f t="shared" si="7"/>
        <v>0</v>
      </c>
      <c r="I32" s="404">
        <f t="shared" si="7"/>
        <v>3</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22</v>
      </c>
      <c r="F33" s="404">
        <f t="shared" si="0"/>
        <v>0</v>
      </c>
      <c r="G33" s="404">
        <f t="shared" ref="G33:R33" si="8">SUM(G35,G37)</f>
        <v>17</v>
      </c>
      <c r="H33" s="404">
        <f t="shared" si="8"/>
        <v>0</v>
      </c>
      <c r="I33" s="404">
        <f t="shared" si="8"/>
        <v>1</v>
      </c>
      <c r="J33" s="404">
        <f t="shared" si="8"/>
        <v>0</v>
      </c>
      <c r="K33" s="404">
        <f t="shared" si="8"/>
        <v>2</v>
      </c>
      <c r="L33" s="404">
        <f t="shared" si="8"/>
        <v>0</v>
      </c>
      <c r="M33" s="404">
        <f t="shared" si="8"/>
        <v>1</v>
      </c>
      <c r="N33" s="404">
        <f t="shared" si="8"/>
        <v>0</v>
      </c>
      <c r="O33" s="404">
        <f t="shared" si="8"/>
        <v>1</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18</v>
      </c>
      <c r="F35" s="404">
        <f t="shared" si="0"/>
        <v>0</v>
      </c>
      <c r="G35" s="476">
        <v>16</v>
      </c>
      <c r="H35" s="476">
        <v>0</v>
      </c>
      <c r="I35" s="476">
        <v>1</v>
      </c>
      <c r="J35" s="476">
        <v>0</v>
      </c>
      <c r="K35" s="476">
        <v>1</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10</v>
      </c>
      <c r="F36" s="404">
        <f t="shared" si="0"/>
        <v>0</v>
      </c>
      <c r="G36" s="476">
        <v>7</v>
      </c>
      <c r="H36" s="476">
        <v>0</v>
      </c>
      <c r="I36" s="476">
        <v>3</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4</v>
      </c>
      <c r="F37" s="420">
        <f t="shared" si="0"/>
        <v>0</v>
      </c>
      <c r="G37" s="483">
        <v>1</v>
      </c>
      <c r="H37" s="483">
        <v>0</v>
      </c>
      <c r="I37" s="483">
        <v>0</v>
      </c>
      <c r="J37" s="483">
        <v>0</v>
      </c>
      <c r="K37" s="483">
        <v>1</v>
      </c>
      <c r="L37" s="483">
        <v>0</v>
      </c>
      <c r="M37" s="483">
        <v>1</v>
      </c>
      <c r="N37" s="483">
        <v>0</v>
      </c>
      <c r="O37" s="483">
        <v>1</v>
      </c>
      <c r="P37" s="483">
        <v>0</v>
      </c>
      <c r="Q37" s="483">
        <v>0</v>
      </c>
      <c r="R37" s="483">
        <v>0</v>
      </c>
      <c r="S37" s="401" t="str">
        <f t="shared" si="5"/>
        <v/>
      </c>
    </row>
    <row r="38" spans="2:19" ht="24.75" customHeight="1" thickTop="1">
      <c r="B38" s="590" t="s">
        <v>109</v>
      </c>
      <c r="C38" s="418" t="s">
        <v>84</v>
      </c>
      <c r="D38" s="417" t="s">
        <v>108</v>
      </c>
      <c r="E38" s="407">
        <f t="shared" si="1"/>
        <v>5</v>
      </c>
      <c r="F38" s="407">
        <f t="shared" si="0"/>
        <v>0</v>
      </c>
      <c r="G38" s="407">
        <f t="shared" ref="G38:N39" si="9">SUM(G40,G42,G44,G46,G48,G50,G52)</f>
        <v>3</v>
      </c>
      <c r="H38" s="407">
        <f t="shared" si="9"/>
        <v>0</v>
      </c>
      <c r="I38" s="407">
        <f t="shared" si="9"/>
        <v>0</v>
      </c>
      <c r="J38" s="407">
        <f t="shared" si="9"/>
        <v>0</v>
      </c>
      <c r="K38" s="407">
        <f t="shared" si="9"/>
        <v>0</v>
      </c>
      <c r="L38" s="407">
        <f t="shared" si="9"/>
        <v>0</v>
      </c>
      <c r="M38" s="407">
        <f t="shared" si="9"/>
        <v>2</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775</v>
      </c>
      <c r="F39" s="404">
        <f t="shared" si="0"/>
        <v>80</v>
      </c>
      <c r="G39" s="404">
        <f t="shared" si="9"/>
        <v>420</v>
      </c>
      <c r="H39" s="404">
        <f t="shared" si="9"/>
        <v>43</v>
      </c>
      <c r="I39" s="404">
        <f t="shared" si="9"/>
        <v>7</v>
      </c>
      <c r="J39" s="404">
        <f t="shared" si="9"/>
        <v>1</v>
      </c>
      <c r="K39" s="404">
        <f t="shared" si="9"/>
        <v>125</v>
      </c>
      <c r="L39" s="404">
        <f t="shared" si="9"/>
        <v>12</v>
      </c>
      <c r="M39" s="404">
        <f t="shared" si="9"/>
        <v>223</v>
      </c>
      <c r="N39" s="404">
        <f t="shared" si="9"/>
        <v>24</v>
      </c>
      <c r="O39" s="414"/>
      <c r="P39" s="414"/>
      <c r="Q39" s="414"/>
      <c r="R39" s="414"/>
      <c r="S39" s="401" t="str">
        <f t="shared" si="10"/>
        <v/>
      </c>
    </row>
    <row r="40" spans="2:19" ht="24.75" customHeight="1">
      <c r="B40" s="599" t="s">
        <v>106</v>
      </c>
      <c r="C40" s="406" t="s">
        <v>84</v>
      </c>
      <c r="D40" s="405" t="s">
        <v>105</v>
      </c>
      <c r="E40" s="404">
        <f t="shared" si="1"/>
        <v>2</v>
      </c>
      <c r="F40" s="404">
        <f t="shared" si="0"/>
        <v>0</v>
      </c>
      <c r="G40" s="476">
        <v>1</v>
      </c>
      <c r="H40" s="476">
        <v>0</v>
      </c>
      <c r="I40" s="476">
        <v>0</v>
      </c>
      <c r="J40" s="476">
        <v>0</v>
      </c>
      <c r="K40" s="476">
        <v>0</v>
      </c>
      <c r="L40" s="476">
        <v>0</v>
      </c>
      <c r="M40" s="476">
        <v>1</v>
      </c>
      <c r="N40" s="476">
        <v>0</v>
      </c>
      <c r="O40" s="414"/>
      <c r="P40" s="414"/>
      <c r="Q40" s="414"/>
      <c r="R40" s="414"/>
      <c r="S40" s="401" t="str">
        <f t="shared" si="10"/>
        <v/>
      </c>
    </row>
    <row r="41" spans="2:19" ht="24.75" customHeight="1">
      <c r="B41" s="587"/>
      <c r="C41" s="406" t="s">
        <v>82</v>
      </c>
      <c r="D41" s="405" t="s">
        <v>104</v>
      </c>
      <c r="E41" s="404">
        <f t="shared" si="1"/>
        <v>400</v>
      </c>
      <c r="F41" s="404">
        <f t="shared" si="0"/>
        <v>36</v>
      </c>
      <c r="G41" s="476">
        <v>263</v>
      </c>
      <c r="H41" s="476">
        <v>34</v>
      </c>
      <c r="I41" s="476">
        <v>1</v>
      </c>
      <c r="J41" s="476">
        <v>0</v>
      </c>
      <c r="K41" s="476">
        <v>51</v>
      </c>
      <c r="L41" s="476">
        <v>0</v>
      </c>
      <c r="M41" s="476">
        <v>85</v>
      </c>
      <c r="N41" s="476">
        <v>2</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186</v>
      </c>
      <c r="F43" s="404">
        <f t="shared" si="0"/>
        <v>17</v>
      </c>
      <c r="G43" s="476">
        <v>146</v>
      </c>
      <c r="H43" s="476">
        <v>8</v>
      </c>
      <c r="I43" s="476">
        <v>0</v>
      </c>
      <c r="J43" s="476">
        <v>0</v>
      </c>
      <c r="K43" s="476">
        <v>39</v>
      </c>
      <c r="L43" s="476">
        <v>8</v>
      </c>
      <c r="M43" s="476">
        <v>1</v>
      </c>
      <c r="N43" s="476">
        <v>1</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38</v>
      </c>
      <c r="F45" s="404">
        <f t="shared" si="0"/>
        <v>6</v>
      </c>
      <c r="G45" s="476">
        <v>5</v>
      </c>
      <c r="H45" s="476">
        <v>1</v>
      </c>
      <c r="I45" s="476">
        <v>0</v>
      </c>
      <c r="J45" s="476">
        <v>0</v>
      </c>
      <c r="K45" s="476">
        <v>26</v>
      </c>
      <c r="L45" s="476">
        <v>3</v>
      </c>
      <c r="M45" s="476">
        <v>7</v>
      </c>
      <c r="N45" s="476">
        <v>2</v>
      </c>
      <c r="O45" s="414"/>
      <c r="P45" s="414"/>
      <c r="Q45" s="414"/>
      <c r="R45" s="414"/>
      <c r="S45" s="401" t="str">
        <f t="shared" si="10"/>
        <v/>
      </c>
    </row>
    <row r="46" spans="2:19" ht="24.75" customHeight="1">
      <c r="B46" s="586" t="s">
        <v>97</v>
      </c>
      <c r="C46" s="406" t="s">
        <v>84</v>
      </c>
      <c r="D46" s="405" t="s">
        <v>96</v>
      </c>
      <c r="E46" s="404">
        <f t="shared" si="1"/>
        <v>1</v>
      </c>
      <c r="F46" s="404">
        <f t="shared" si="0"/>
        <v>0</v>
      </c>
      <c r="G46" s="476">
        <v>0</v>
      </c>
      <c r="H46" s="476">
        <v>0</v>
      </c>
      <c r="I46" s="476">
        <v>0</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132</v>
      </c>
      <c r="F47" s="404">
        <f t="shared" si="0"/>
        <v>20</v>
      </c>
      <c r="G47" s="476">
        <v>0</v>
      </c>
      <c r="H47" s="476">
        <v>0</v>
      </c>
      <c r="I47" s="476">
        <v>1</v>
      </c>
      <c r="J47" s="476">
        <v>0</v>
      </c>
      <c r="K47" s="476">
        <v>6</v>
      </c>
      <c r="L47" s="476">
        <v>1</v>
      </c>
      <c r="M47" s="476">
        <v>125</v>
      </c>
      <c r="N47" s="476">
        <v>19</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4</v>
      </c>
      <c r="F49" s="404">
        <f t="shared" si="0"/>
        <v>0</v>
      </c>
      <c r="G49" s="476">
        <v>0</v>
      </c>
      <c r="H49" s="476">
        <v>0</v>
      </c>
      <c r="I49" s="476">
        <v>0</v>
      </c>
      <c r="J49" s="476">
        <v>0</v>
      </c>
      <c r="K49" s="476">
        <v>1</v>
      </c>
      <c r="L49" s="476">
        <v>0</v>
      </c>
      <c r="M49" s="476">
        <v>3</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6</v>
      </c>
      <c r="F51" s="404">
        <f t="shared" si="0"/>
        <v>0</v>
      </c>
      <c r="G51" s="476">
        <v>0</v>
      </c>
      <c r="H51" s="476">
        <v>0</v>
      </c>
      <c r="I51" s="476">
        <v>3</v>
      </c>
      <c r="J51" s="476">
        <v>0</v>
      </c>
      <c r="K51" s="476">
        <v>1</v>
      </c>
      <c r="L51" s="476">
        <v>0</v>
      </c>
      <c r="M51" s="476">
        <v>2</v>
      </c>
      <c r="N51" s="476">
        <v>0</v>
      </c>
      <c r="O51" s="414"/>
      <c r="P51" s="414"/>
      <c r="Q51" s="414"/>
      <c r="R51" s="414"/>
      <c r="S51" s="401" t="str">
        <f t="shared" si="10"/>
        <v/>
      </c>
    </row>
    <row r="52" spans="1:19" ht="24.75" customHeight="1">
      <c r="B52" s="599" t="s">
        <v>88</v>
      </c>
      <c r="C52" s="406" t="s">
        <v>84</v>
      </c>
      <c r="D52" s="405" t="s">
        <v>87</v>
      </c>
      <c r="E52" s="404">
        <f t="shared" si="1"/>
        <v>1</v>
      </c>
      <c r="F52" s="404">
        <f t="shared" si="0"/>
        <v>0</v>
      </c>
      <c r="G52" s="476">
        <v>1</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9</v>
      </c>
      <c r="F53" s="412">
        <f t="shared" si="0"/>
        <v>1</v>
      </c>
      <c r="G53" s="489">
        <v>6</v>
      </c>
      <c r="H53" s="489">
        <v>0</v>
      </c>
      <c r="I53" s="489">
        <v>2</v>
      </c>
      <c r="J53" s="489">
        <v>1</v>
      </c>
      <c r="K53" s="489">
        <v>1</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40</v>
      </c>
      <c r="F54" s="407">
        <f t="shared" si="0"/>
        <v>1</v>
      </c>
      <c r="G54" s="404">
        <f t="shared" ref="G54:R54" si="11">SUM(G12,G16,G22,G24,G38)</f>
        <v>14</v>
      </c>
      <c r="H54" s="404">
        <f t="shared" si="11"/>
        <v>0</v>
      </c>
      <c r="I54" s="404">
        <f t="shared" si="11"/>
        <v>13</v>
      </c>
      <c r="J54" s="404">
        <f t="shared" si="11"/>
        <v>0</v>
      </c>
      <c r="K54" s="404">
        <f t="shared" si="11"/>
        <v>2</v>
      </c>
      <c r="L54" s="404">
        <f t="shared" si="11"/>
        <v>0</v>
      </c>
      <c r="M54" s="404">
        <f t="shared" si="11"/>
        <v>4</v>
      </c>
      <c r="N54" s="404">
        <f t="shared" si="11"/>
        <v>0</v>
      </c>
      <c r="O54" s="404">
        <f t="shared" si="11"/>
        <v>2</v>
      </c>
      <c r="P54" s="404">
        <f t="shared" si="11"/>
        <v>0</v>
      </c>
      <c r="Q54" s="404">
        <f t="shared" si="11"/>
        <v>5</v>
      </c>
      <c r="R54" s="404">
        <f t="shared" si="11"/>
        <v>1</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2232</v>
      </c>
      <c r="F55" s="404">
        <f t="shared" si="0"/>
        <v>146</v>
      </c>
      <c r="G55" s="404">
        <f t="shared" ref="G55:R55" si="12">SUM(G13,G17,G23,G25,G39)</f>
        <v>670</v>
      </c>
      <c r="H55" s="404">
        <f t="shared" si="12"/>
        <v>55</v>
      </c>
      <c r="I55" s="404">
        <f t="shared" si="12"/>
        <v>310</v>
      </c>
      <c r="J55" s="404">
        <f t="shared" si="12"/>
        <v>16</v>
      </c>
      <c r="K55" s="404">
        <f t="shared" si="12"/>
        <v>300</v>
      </c>
      <c r="L55" s="404">
        <f t="shared" si="12"/>
        <v>20</v>
      </c>
      <c r="M55" s="404">
        <f t="shared" si="12"/>
        <v>572</v>
      </c>
      <c r="N55" s="404">
        <f t="shared" si="12"/>
        <v>33</v>
      </c>
      <c r="O55" s="404">
        <f t="shared" si="12"/>
        <v>253</v>
      </c>
      <c r="P55" s="404">
        <f t="shared" si="12"/>
        <v>18</v>
      </c>
      <c r="Q55" s="404">
        <f t="shared" si="12"/>
        <v>127</v>
      </c>
      <c r="R55" s="404">
        <f t="shared" si="12"/>
        <v>4</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46" zoomScaleNormal="46"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189</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44</v>
      </c>
      <c r="F13" s="404">
        <f>SUM(H13+J13+L13+N13+P13+R13 )</f>
        <v>2</v>
      </c>
      <c r="G13" s="476">
        <v>12</v>
      </c>
      <c r="H13" s="476">
        <v>0</v>
      </c>
      <c r="I13" s="476">
        <v>13</v>
      </c>
      <c r="J13" s="476">
        <v>2</v>
      </c>
      <c r="K13" s="476">
        <v>5</v>
      </c>
      <c r="L13" s="476">
        <v>0</v>
      </c>
      <c r="M13" s="476">
        <v>3</v>
      </c>
      <c r="N13" s="476">
        <v>0</v>
      </c>
      <c r="O13" s="476">
        <v>8</v>
      </c>
      <c r="P13" s="476">
        <v>0</v>
      </c>
      <c r="Q13" s="476">
        <v>3</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3</v>
      </c>
      <c r="F16" s="423">
        <f t="shared" si="0"/>
        <v>0</v>
      </c>
      <c r="G16" s="423">
        <f t="shared" ref="G16:R16" si="2">SUM(G18,G20)</f>
        <v>0</v>
      </c>
      <c r="H16" s="423">
        <f t="shared" si="2"/>
        <v>0</v>
      </c>
      <c r="I16" s="423">
        <f t="shared" si="2"/>
        <v>2</v>
      </c>
      <c r="J16" s="423">
        <f t="shared" si="2"/>
        <v>0</v>
      </c>
      <c r="K16" s="423">
        <f t="shared" si="2"/>
        <v>1</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92</v>
      </c>
      <c r="F17" s="404">
        <f t="shared" si="0"/>
        <v>0</v>
      </c>
      <c r="G17" s="404">
        <f t="shared" ref="G17:R17" si="3">SUM(G19,G21)</f>
        <v>0</v>
      </c>
      <c r="H17" s="404">
        <f t="shared" si="3"/>
        <v>0</v>
      </c>
      <c r="I17" s="404">
        <f t="shared" si="3"/>
        <v>20</v>
      </c>
      <c r="J17" s="404">
        <f t="shared" si="3"/>
        <v>0</v>
      </c>
      <c r="K17" s="404">
        <f t="shared" si="3"/>
        <v>11</v>
      </c>
      <c r="L17" s="404">
        <f t="shared" si="3"/>
        <v>0</v>
      </c>
      <c r="M17" s="404">
        <f t="shared" si="3"/>
        <v>30</v>
      </c>
      <c r="N17" s="404">
        <f t="shared" si="3"/>
        <v>0</v>
      </c>
      <c r="O17" s="404">
        <f t="shared" si="3"/>
        <v>1</v>
      </c>
      <c r="P17" s="404">
        <f t="shared" si="3"/>
        <v>0</v>
      </c>
      <c r="Q17" s="404">
        <f t="shared" si="3"/>
        <v>30</v>
      </c>
      <c r="R17" s="404">
        <f t="shared" si="3"/>
        <v>0</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3</v>
      </c>
      <c r="F18" s="404">
        <f t="shared" si="0"/>
        <v>0</v>
      </c>
      <c r="G18" s="476">
        <v>0</v>
      </c>
      <c r="H18" s="476">
        <v>0</v>
      </c>
      <c r="I18" s="476">
        <v>2</v>
      </c>
      <c r="J18" s="476">
        <v>0</v>
      </c>
      <c r="K18" s="476">
        <v>1</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90</v>
      </c>
      <c r="F19" s="404">
        <f t="shared" si="0"/>
        <v>0</v>
      </c>
      <c r="G19" s="476">
        <v>0</v>
      </c>
      <c r="H19" s="476">
        <v>0</v>
      </c>
      <c r="I19" s="476">
        <v>20</v>
      </c>
      <c r="J19" s="476">
        <v>0</v>
      </c>
      <c r="K19" s="476">
        <v>11</v>
      </c>
      <c r="L19" s="476">
        <v>0</v>
      </c>
      <c r="M19" s="476">
        <v>29</v>
      </c>
      <c r="N19" s="476">
        <v>0</v>
      </c>
      <c r="O19" s="476">
        <v>0</v>
      </c>
      <c r="P19" s="476">
        <v>0</v>
      </c>
      <c r="Q19" s="476">
        <v>30</v>
      </c>
      <c r="R19" s="476">
        <v>0</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2</v>
      </c>
      <c r="F21" s="420">
        <f t="shared" si="0"/>
        <v>0</v>
      </c>
      <c r="G21" s="480">
        <v>0</v>
      </c>
      <c r="H21" s="480">
        <v>0</v>
      </c>
      <c r="I21" s="480">
        <v>0</v>
      </c>
      <c r="J21" s="480">
        <v>0</v>
      </c>
      <c r="K21" s="480">
        <v>0</v>
      </c>
      <c r="L21" s="480">
        <v>0</v>
      </c>
      <c r="M21" s="480">
        <v>1</v>
      </c>
      <c r="N21" s="480">
        <v>0</v>
      </c>
      <c r="O21" s="489">
        <v>1</v>
      </c>
      <c r="P21" s="489">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91">
        <v>0</v>
      </c>
      <c r="H22" s="491">
        <v>0</v>
      </c>
      <c r="I22" s="491">
        <v>0</v>
      </c>
      <c r="J22" s="491">
        <v>0</v>
      </c>
      <c r="K22" s="491">
        <v>0</v>
      </c>
      <c r="L22" s="491">
        <v>0</v>
      </c>
      <c r="M22" s="491">
        <v>0</v>
      </c>
      <c r="N22" s="491">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12</v>
      </c>
      <c r="F23" s="426">
        <f t="shared" si="0"/>
        <v>0</v>
      </c>
      <c r="G23" s="483">
        <v>8</v>
      </c>
      <c r="H23" s="483">
        <v>0</v>
      </c>
      <c r="I23" s="483">
        <v>0</v>
      </c>
      <c r="J23" s="483">
        <v>0</v>
      </c>
      <c r="K23" s="483">
        <v>2</v>
      </c>
      <c r="L23" s="483">
        <v>0</v>
      </c>
      <c r="M23" s="483">
        <v>2</v>
      </c>
      <c r="N23" s="483">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4</v>
      </c>
      <c r="F24" s="423">
        <f t="shared" si="0"/>
        <v>0</v>
      </c>
      <c r="G24" s="423">
        <f t="shared" ref="G24:R24" si="4">SUM(G26,G28,G30,G32)</f>
        <v>1</v>
      </c>
      <c r="H24" s="423">
        <f t="shared" si="4"/>
        <v>0</v>
      </c>
      <c r="I24" s="423">
        <f t="shared" si="4"/>
        <v>3</v>
      </c>
      <c r="J24" s="423">
        <f t="shared" si="4"/>
        <v>0</v>
      </c>
      <c r="K24" s="423">
        <f t="shared" si="4"/>
        <v>0</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434</v>
      </c>
      <c r="F25" s="404">
        <f t="shared" si="0"/>
        <v>23</v>
      </c>
      <c r="G25" s="404">
        <f t="shared" ref="G25:R25" si="6">SUM(G27,G29,G31,G33)</f>
        <v>15</v>
      </c>
      <c r="H25" s="404">
        <f t="shared" si="6"/>
        <v>1</v>
      </c>
      <c r="I25" s="404">
        <f t="shared" si="6"/>
        <v>97</v>
      </c>
      <c r="J25" s="404">
        <f t="shared" si="6"/>
        <v>7</v>
      </c>
      <c r="K25" s="404">
        <f t="shared" si="6"/>
        <v>78</v>
      </c>
      <c r="L25" s="404">
        <f t="shared" si="6"/>
        <v>4</v>
      </c>
      <c r="M25" s="404">
        <f t="shared" si="6"/>
        <v>125</v>
      </c>
      <c r="N25" s="404">
        <f t="shared" si="6"/>
        <v>7</v>
      </c>
      <c r="O25" s="404">
        <f t="shared" si="6"/>
        <v>86</v>
      </c>
      <c r="P25" s="404">
        <f t="shared" si="6"/>
        <v>4</v>
      </c>
      <c r="Q25" s="404">
        <f t="shared" si="6"/>
        <v>33</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158</v>
      </c>
      <c r="F27" s="404">
        <f t="shared" si="0"/>
        <v>7</v>
      </c>
      <c r="G27" s="476">
        <v>6</v>
      </c>
      <c r="H27" s="476">
        <v>1</v>
      </c>
      <c r="I27" s="476">
        <v>64</v>
      </c>
      <c r="J27" s="476">
        <v>2</v>
      </c>
      <c r="K27" s="476">
        <v>34</v>
      </c>
      <c r="L27" s="476">
        <v>3</v>
      </c>
      <c r="M27" s="476">
        <v>23</v>
      </c>
      <c r="N27" s="476">
        <v>1</v>
      </c>
      <c r="O27" s="476">
        <v>10</v>
      </c>
      <c r="P27" s="476">
        <v>0</v>
      </c>
      <c r="Q27" s="476">
        <v>21</v>
      </c>
      <c r="R27" s="476">
        <v>0</v>
      </c>
      <c r="S27" s="401" t="str">
        <f t="shared" si="5"/>
        <v/>
      </c>
    </row>
    <row r="28" spans="2:20" ht="24.75" customHeight="1">
      <c r="B28" s="599" t="s">
        <v>124</v>
      </c>
      <c r="C28" s="406" t="s">
        <v>84</v>
      </c>
      <c r="D28" s="405" t="s">
        <v>123</v>
      </c>
      <c r="E28" s="404">
        <f t="shared" si="1"/>
        <v>1</v>
      </c>
      <c r="F28" s="404">
        <f t="shared" si="0"/>
        <v>0</v>
      </c>
      <c r="G28" s="476">
        <v>0</v>
      </c>
      <c r="H28" s="476">
        <v>0</v>
      </c>
      <c r="I28" s="476">
        <v>1</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264</v>
      </c>
      <c r="F29" s="404">
        <f t="shared" si="0"/>
        <v>11</v>
      </c>
      <c r="G29" s="476">
        <v>8</v>
      </c>
      <c r="H29" s="476">
        <v>0</v>
      </c>
      <c r="I29" s="476">
        <v>25</v>
      </c>
      <c r="J29" s="476">
        <v>1</v>
      </c>
      <c r="K29" s="476">
        <v>41</v>
      </c>
      <c r="L29" s="476">
        <v>0</v>
      </c>
      <c r="M29" s="476">
        <v>102</v>
      </c>
      <c r="N29" s="476">
        <v>6</v>
      </c>
      <c r="O29" s="476">
        <v>76</v>
      </c>
      <c r="P29" s="476">
        <v>4</v>
      </c>
      <c r="Q29" s="476">
        <v>12</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9</v>
      </c>
      <c r="F31" s="404">
        <f t="shared" si="0"/>
        <v>5</v>
      </c>
      <c r="G31" s="476">
        <v>0</v>
      </c>
      <c r="H31" s="476">
        <v>0</v>
      </c>
      <c r="I31" s="476">
        <v>6</v>
      </c>
      <c r="J31" s="476">
        <v>4</v>
      </c>
      <c r="K31" s="476">
        <v>3</v>
      </c>
      <c r="L31" s="476">
        <v>1</v>
      </c>
      <c r="M31" s="476">
        <v>0</v>
      </c>
      <c r="N31" s="476">
        <v>0</v>
      </c>
      <c r="O31" s="476">
        <v>0</v>
      </c>
      <c r="P31" s="476">
        <v>0</v>
      </c>
      <c r="Q31" s="476">
        <v>0</v>
      </c>
      <c r="R31" s="476">
        <v>0</v>
      </c>
      <c r="S31" s="401" t="str">
        <f t="shared" si="5"/>
        <v/>
      </c>
    </row>
    <row r="32" spans="2:20" ht="24.75" customHeight="1">
      <c r="B32" s="599" t="s">
        <v>118</v>
      </c>
      <c r="C32" s="406" t="s">
        <v>84</v>
      </c>
      <c r="D32" s="405" t="s">
        <v>117</v>
      </c>
      <c r="E32" s="404">
        <f t="shared" si="1"/>
        <v>3</v>
      </c>
      <c r="F32" s="404">
        <f t="shared" si="0"/>
        <v>0</v>
      </c>
      <c r="G32" s="404">
        <f t="shared" ref="G32:R32" si="7">SUM(G34,G36)</f>
        <v>1</v>
      </c>
      <c r="H32" s="404">
        <f t="shared" si="7"/>
        <v>0</v>
      </c>
      <c r="I32" s="404">
        <f t="shared" si="7"/>
        <v>2</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3</v>
      </c>
      <c r="F33" s="404">
        <f t="shared" si="0"/>
        <v>0</v>
      </c>
      <c r="G33" s="404">
        <f t="shared" ref="G33:R33" si="8">SUM(G35,G37)</f>
        <v>1</v>
      </c>
      <c r="H33" s="404">
        <f t="shared" si="8"/>
        <v>0</v>
      </c>
      <c r="I33" s="404">
        <f t="shared" si="8"/>
        <v>2</v>
      </c>
      <c r="J33" s="404">
        <f t="shared" si="8"/>
        <v>0</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0</v>
      </c>
      <c r="F35" s="404">
        <f t="shared" si="0"/>
        <v>0</v>
      </c>
      <c r="G35" s="476">
        <v>0</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3</v>
      </c>
      <c r="F36" s="404">
        <f t="shared" si="0"/>
        <v>0</v>
      </c>
      <c r="G36" s="476">
        <v>1</v>
      </c>
      <c r="H36" s="476">
        <v>0</v>
      </c>
      <c r="I36" s="476">
        <v>2</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3</v>
      </c>
      <c r="F37" s="420">
        <f t="shared" si="0"/>
        <v>0</v>
      </c>
      <c r="G37" s="483">
        <v>1</v>
      </c>
      <c r="H37" s="483">
        <v>0</v>
      </c>
      <c r="I37" s="483">
        <v>2</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4</v>
      </c>
      <c r="F38" s="407">
        <f t="shared" si="0"/>
        <v>1</v>
      </c>
      <c r="G38" s="407">
        <f t="shared" ref="G38:N39" si="9">SUM(G40,G42,G44,G46,G48,G50,G52)</f>
        <v>4</v>
      </c>
      <c r="H38" s="407">
        <f t="shared" si="9"/>
        <v>1</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353</v>
      </c>
      <c r="F39" s="404">
        <f t="shared" si="0"/>
        <v>22</v>
      </c>
      <c r="G39" s="404">
        <f t="shared" si="9"/>
        <v>193</v>
      </c>
      <c r="H39" s="404">
        <f t="shared" si="9"/>
        <v>14</v>
      </c>
      <c r="I39" s="404">
        <f t="shared" si="9"/>
        <v>3</v>
      </c>
      <c r="J39" s="404">
        <f t="shared" si="9"/>
        <v>1</v>
      </c>
      <c r="K39" s="404">
        <f t="shared" si="9"/>
        <v>67</v>
      </c>
      <c r="L39" s="404">
        <f t="shared" si="9"/>
        <v>7</v>
      </c>
      <c r="M39" s="404">
        <f t="shared" si="9"/>
        <v>90</v>
      </c>
      <c r="N39" s="404">
        <f t="shared" si="9"/>
        <v>0</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191</v>
      </c>
      <c r="F41" s="404">
        <f t="shared" si="0"/>
        <v>11</v>
      </c>
      <c r="G41" s="476">
        <v>123</v>
      </c>
      <c r="H41" s="476">
        <v>11</v>
      </c>
      <c r="I41" s="476">
        <v>0</v>
      </c>
      <c r="J41" s="476">
        <v>0</v>
      </c>
      <c r="K41" s="476">
        <v>35</v>
      </c>
      <c r="L41" s="476">
        <v>0</v>
      </c>
      <c r="M41" s="476">
        <v>33</v>
      </c>
      <c r="N41" s="476">
        <v>0</v>
      </c>
      <c r="O41" s="414"/>
      <c r="P41" s="414"/>
      <c r="Q41" s="414"/>
      <c r="R41" s="414"/>
      <c r="S41" s="401" t="str">
        <f t="shared" si="10"/>
        <v/>
      </c>
    </row>
    <row r="42" spans="2:19" ht="24.75" customHeight="1">
      <c r="B42" s="599" t="s">
        <v>103</v>
      </c>
      <c r="C42" s="406" t="s">
        <v>84</v>
      </c>
      <c r="D42" s="405" t="s">
        <v>102</v>
      </c>
      <c r="E42" s="404">
        <f t="shared" si="1"/>
        <v>1</v>
      </c>
      <c r="F42" s="404">
        <f t="shared" si="0"/>
        <v>0</v>
      </c>
      <c r="G42" s="476">
        <v>1</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80</v>
      </c>
      <c r="F43" s="404">
        <f t="shared" si="0"/>
        <v>6</v>
      </c>
      <c r="G43" s="476">
        <v>67</v>
      </c>
      <c r="H43" s="476">
        <v>3</v>
      </c>
      <c r="I43" s="476">
        <v>0</v>
      </c>
      <c r="J43" s="476">
        <v>0</v>
      </c>
      <c r="K43" s="476">
        <v>13</v>
      </c>
      <c r="L43" s="476">
        <v>3</v>
      </c>
      <c r="M43" s="476">
        <v>0</v>
      </c>
      <c r="N43" s="476">
        <v>0</v>
      </c>
      <c r="O43" s="414"/>
      <c r="P43" s="414"/>
      <c r="Q43" s="414"/>
      <c r="R43" s="414"/>
      <c r="S43" s="401" t="str">
        <f t="shared" si="10"/>
        <v/>
      </c>
    </row>
    <row r="44" spans="2:19" ht="24.75" customHeight="1">
      <c r="B44" s="599" t="s">
        <v>100</v>
      </c>
      <c r="C44" s="406" t="s">
        <v>84</v>
      </c>
      <c r="D44" s="405" t="s">
        <v>99</v>
      </c>
      <c r="E44" s="404">
        <f t="shared" si="1"/>
        <v>2</v>
      </c>
      <c r="F44" s="404">
        <f t="shared" si="0"/>
        <v>1</v>
      </c>
      <c r="G44" s="476">
        <v>2</v>
      </c>
      <c r="H44" s="476">
        <v>1</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13</v>
      </c>
      <c r="F45" s="404">
        <f t="shared" si="0"/>
        <v>4</v>
      </c>
      <c r="G45" s="476">
        <v>0</v>
      </c>
      <c r="H45" s="476">
        <v>0</v>
      </c>
      <c r="I45" s="476">
        <v>0</v>
      </c>
      <c r="J45" s="476">
        <v>0</v>
      </c>
      <c r="K45" s="476">
        <v>13</v>
      </c>
      <c r="L45" s="476">
        <v>4</v>
      </c>
      <c r="M45" s="476">
        <v>0</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61</v>
      </c>
      <c r="F47" s="404">
        <f t="shared" si="0"/>
        <v>0</v>
      </c>
      <c r="G47" s="476">
        <v>0</v>
      </c>
      <c r="H47" s="476">
        <v>0</v>
      </c>
      <c r="I47" s="476">
        <v>0</v>
      </c>
      <c r="J47" s="476">
        <v>0</v>
      </c>
      <c r="K47" s="476">
        <v>4</v>
      </c>
      <c r="L47" s="476">
        <v>0</v>
      </c>
      <c r="M47" s="476">
        <v>57</v>
      </c>
      <c r="N47" s="476">
        <v>0</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2</v>
      </c>
      <c r="F51" s="404">
        <f t="shared" si="0"/>
        <v>0</v>
      </c>
      <c r="G51" s="476">
        <v>0</v>
      </c>
      <c r="H51" s="476">
        <v>0</v>
      </c>
      <c r="I51" s="476">
        <v>1</v>
      </c>
      <c r="J51" s="476">
        <v>0</v>
      </c>
      <c r="K51" s="476">
        <v>1</v>
      </c>
      <c r="L51" s="476">
        <v>0</v>
      </c>
      <c r="M51" s="476">
        <v>0</v>
      </c>
      <c r="N51" s="476">
        <v>0</v>
      </c>
      <c r="O51" s="414"/>
      <c r="P51" s="414"/>
      <c r="Q51" s="414"/>
      <c r="R51" s="414"/>
      <c r="S51" s="401" t="str">
        <f t="shared" si="10"/>
        <v/>
      </c>
    </row>
    <row r="52" spans="1:19" ht="24.75" customHeight="1">
      <c r="B52" s="599" t="s">
        <v>88</v>
      </c>
      <c r="C52" s="406" t="s">
        <v>84</v>
      </c>
      <c r="D52" s="405" t="s">
        <v>87</v>
      </c>
      <c r="E52" s="404">
        <f t="shared" si="1"/>
        <v>1</v>
      </c>
      <c r="F52" s="404">
        <f t="shared" si="0"/>
        <v>0</v>
      </c>
      <c r="G52" s="476">
        <v>1</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6</v>
      </c>
      <c r="F53" s="412">
        <f t="shared" si="0"/>
        <v>1</v>
      </c>
      <c r="G53" s="489">
        <v>3</v>
      </c>
      <c r="H53" s="489">
        <v>0</v>
      </c>
      <c r="I53" s="489">
        <v>2</v>
      </c>
      <c r="J53" s="489">
        <v>1</v>
      </c>
      <c r="K53" s="489">
        <v>1</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11</v>
      </c>
      <c r="F54" s="407">
        <f t="shared" si="0"/>
        <v>1</v>
      </c>
      <c r="G54" s="404">
        <f t="shared" ref="G54:R54" si="11">SUM(G12,G16,G22,G24,G38)</f>
        <v>5</v>
      </c>
      <c r="H54" s="404">
        <f t="shared" si="11"/>
        <v>1</v>
      </c>
      <c r="I54" s="404">
        <f t="shared" si="11"/>
        <v>5</v>
      </c>
      <c r="J54" s="404">
        <f t="shared" si="11"/>
        <v>0</v>
      </c>
      <c r="K54" s="404">
        <f t="shared" si="11"/>
        <v>1</v>
      </c>
      <c r="L54" s="404">
        <f t="shared" si="11"/>
        <v>0</v>
      </c>
      <c r="M54" s="404">
        <f t="shared" si="11"/>
        <v>0</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935</v>
      </c>
      <c r="F55" s="404">
        <f t="shared" si="0"/>
        <v>47</v>
      </c>
      <c r="G55" s="404">
        <f t="shared" ref="G55:R55" si="12">SUM(G13,G17,G23,G25,G39)</f>
        <v>228</v>
      </c>
      <c r="H55" s="404">
        <f t="shared" si="12"/>
        <v>15</v>
      </c>
      <c r="I55" s="404">
        <f t="shared" si="12"/>
        <v>133</v>
      </c>
      <c r="J55" s="404">
        <f t="shared" si="12"/>
        <v>10</v>
      </c>
      <c r="K55" s="404">
        <f t="shared" si="12"/>
        <v>163</v>
      </c>
      <c r="L55" s="404">
        <f t="shared" si="12"/>
        <v>11</v>
      </c>
      <c r="M55" s="404">
        <f t="shared" si="12"/>
        <v>250</v>
      </c>
      <c r="N55" s="404">
        <f t="shared" si="12"/>
        <v>7</v>
      </c>
      <c r="O55" s="404">
        <f t="shared" si="12"/>
        <v>95</v>
      </c>
      <c r="P55" s="404">
        <f t="shared" si="12"/>
        <v>4</v>
      </c>
      <c r="Q55" s="404">
        <f t="shared" si="12"/>
        <v>66</v>
      </c>
      <c r="R55" s="404">
        <f t="shared" si="12"/>
        <v>0</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48" zoomScaleNormal="48"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c r="Q2" s="465"/>
    </row>
    <row r="3" spans="1:33" ht="14.25" customHeight="1">
      <c r="B3" s="593"/>
      <c r="O3" s="464" t="s">
        <v>178</v>
      </c>
      <c r="P3" s="604" t="s">
        <v>190</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IF(ISBLANK(C6),"←都道府県等番号を半角４桁で入力して下さい！",IF(ISNA(VLOOKUP($C$6,#REF!,,FALSE)),"←都道府県等番号（半角４桁）を確認して下さい！",""))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2</v>
      </c>
      <c r="F12" s="404">
        <f>SUM(H12+J12+L12+N12+P12+R12)</f>
        <v>1</v>
      </c>
      <c r="G12" s="476">
        <v>0</v>
      </c>
      <c r="H12" s="476">
        <v>0</v>
      </c>
      <c r="I12" s="476">
        <v>1</v>
      </c>
      <c r="J12" s="476">
        <v>0</v>
      </c>
      <c r="K12" s="476">
        <v>0</v>
      </c>
      <c r="L12" s="476">
        <v>0</v>
      </c>
      <c r="M12" s="476">
        <v>0</v>
      </c>
      <c r="N12" s="476">
        <v>0</v>
      </c>
      <c r="O12" s="476">
        <v>1</v>
      </c>
      <c r="P12" s="476">
        <v>1</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109</v>
      </c>
      <c r="F13" s="404">
        <f>SUM(H13+J13+L13+N13+P13+R13 )</f>
        <v>4</v>
      </c>
      <c r="G13" s="476">
        <v>24</v>
      </c>
      <c r="H13" s="476">
        <v>1</v>
      </c>
      <c r="I13" s="476">
        <v>42</v>
      </c>
      <c r="J13" s="476">
        <v>1</v>
      </c>
      <c r="K13" s="476">
        <v>9</v>
      </c>
      <c r="L13" s="476">
        <v>0</v>
      </c>
      <c r="M13" s="476">
        <v>12</v>
      </c>
      <c r="N13" s="476">
        <v>0</v>
      </c>
      <c r="O13" s="476">
        <v>12</v>
      </c>
      <c r="P13" s="476">
        <v>2</v>
      </c>
      <c r="Q13" s="476">
        <v>10</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1</v>
      </c>
      <c r="G15" s="424"/>
      <c r="H15" s="472">
        <v>0</v>
      </c>
      <c r="I15" s="424"/>
      <c r="J15" s="472">
        <v>0</v>
      </c>
      <c r="K15" s="424"/>
      <c r="L15" s="472">
        <v>0</v>
      </c>
      <c r="M15" s="424"/>
      <c r="N15" s="472">
        <v>0</v>
      </c>
      <c r="O15" s="424"/>
      <c r="P15" s="472">
        <v>1</v>
      </c>
      <c r="Q15" s="424"/>
      <c r="R15" s="472">
        <v>0</v>
      </c>
      <c r="S15" s="401"/>
      <c r="T15" s="401"/>
    </row>
    <row r="16" spans="1:33" ht="24.75" customHeight="1" thickTop="1">
      <c r="B16" s="598" t="s">
        <v>142</v>
      </c>
      <c r="C16" s="409" t="s">
        <v>84</v>
      </c>
      <c r="D16" s="408" t="s">
        <v>141</v>
      </c>
      <c r="E16" s="423">
        <f t="shared" ref="E16:E55" si="1">SUM(G16+I16+K16+M16+O16+Q16)</f>
        <v>9</v>
      </c>
      <c r="F16" s="423">
        <f t="shared" si="0"/>
        <v>1</v>
      </c>
      <c r="G16" s="423">
        <f t="shared" ref="G16:R16" si="2">SUM(G18,G20)</f>
        <v>0</v>
      </c>
      <c r="H16" s="423">
        <f t="shared" si="2"/>
        <v>0</v>
      </c>
      <c r="I16" s="423">
        <f t="shared" si="2"/>
        <v>6</v>
      </c>
      <c r="J16" s="423">
        <f t="shared" si="2"/>
        <v>0</v>
      </c>
      <c r="K16" s="423">
        <f t="shared" si="2"/>
        <v>0</v>
      </c>
      <c r="L16" s="423">
        <f t="shared" si="2"/>
        <v>0</v>
      </c>
      <c r="M16" s="423">
        <f t="shared" si="2"/>
        <v>0</v>
      </c>
      <c r="N16" s="423">
        <f t="shared" si="2"/>
        <v>0</v>
      </c>
      <c r="O16" s="423">
        <f t="shared" si="2"/>
        <v>0</v>
      </c>
      <c r="P16" s="423">
        <f t="shared" si="2"/>
        <v>0</v>
      </c>
      <c r="Q16" s="423">
        <f t="shared" si="2"/>
        <v>3</v>
      </c>
      <c r="R16" s="423">
        <f t="shared" si="2"/>
        <v>1</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123</v>
      </c>
      <c r="F17" s="404">
        <f t="shared" si="0"/>
        <v>8</v>
      </c>
      <c r="G17" s="404">
        <f t="shared" ref="G17:R17" si="3">SUM(G19,G21)</f>
        <v>2</v>
      </c>
      <c r="H17" s="404">
        <f t="shared" si="3"/>
        <v>0</v>
      </c>
      <c r="I17" s="404">
        <f t="shared" si="3"/>
        <v>30</v>
      </c>
      <c r="J17" s="404">
        <f t="shared" si="3"/>
        <v>0</v>
      </c>
      <c r="K17" s="404">
        <f t="shared" si="3"/>
        <v>10</v>
      </c>
      <c r="L17" s="404">
        <f t="shared" si="3"/>
        <v>0</v>
      </c>
      <c r="M17" s="404">
        <f t="shared" si="3"/>
        <v>32</v>
      </c>
      <c r="N17" s="404">
        <f t="shared" si="3"/>
        <v>4</v>
      </c>
      <c r="O17" s="404">
        <f t="shared" si="3"/>
        <v>0</v>
      </c>
      <c r="P17" s="404">
        <f t="shared" si="3"/>
        <v>0</v>
      </c>
      <c r="Q17" s="404">
        <f t="shared" si="3"/>
        <v>49</v>
      </c>
      <c r="R17" s="404">
        <f t="shared" si="3"/>
        <v>4</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9</v>
      </c>
      <c r="F18" s="404">
        <f t="shared" si="0"/>
        <v>1</v>
      </c>
      <c r="G18" s="476">
        <v>0</v>
      </c>
      <c r="H18" s="476">
        <v>0</v>
      </c>
      <c r="I18" s="476">
        <v>6</v>
      </c>
      <c r="J18" s="476">
        <v>0</v>
      </c>
      <c r="K18" s="476">
        <v>0</v>
      </c>
      <c r="L18" s="476">
        <v>0</v>
      </c>
      <c r="M18" s="476">
        <v>0</v>
      </c>
      <c r="N18" s="476">
        <v>0</v>
      </c>
      <c r="O18" s="476">
        <v>0</v>
      </c>
      <c r="P18" s="476">
        <v>0</v>
      </c>
      <c r="Q18" s="476">
        <v>3</v>
      </c>
      <c r="R18" s="476">
        <v>1</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123</v>
      </c>
      <c r="F19" s="404">
        <f t="shared" si="0"/>
        <v>8</v>
      </c>
      <c r="G19" s="476">
        <v>2</v>
      </c>
      <c r="H19" s="476">
        <v>0</v>
      </c>
      <c r="I19" s="476">
        <v>30</v>
      </c>
      <c r="J19" s="476">
        <v>0</v>
      </c>
      <c r="K19" s="476">
        <v>10</v>
      </c>
      <c r="L19" s="476">
        <v>0</v>
      </c>
      <c r="M19" s="476">
        <v>32</v>
      </c>
      <c r="N19" s="476">
        <v>4</v>
      </c>
      <c r="O19" s="476">
        <v>0</v>
      </c>
      <c r="P19" s="476">
        <v>0</v>
      </c>
      <c r="Q19" s="476">
        <v>49</v>
      </c>
      <c r="R19" s="476">
        <v>4</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21</v>
      </c>
      <c r="F23" s="426">
        <f t="shared" si="0"/>
        <v>4</v>
      </c>
      <c r="G23" s="480">
        <v>0</v>
      </c>
      <c r="H23" s="480">
        <v>0</v>
      </c>
      <c r="I23" s="480">
        <v>0</v>
      </c>
      <c r="J23" s="480">
        <v>0</v>
      </c>
      <c r="K23" s="480">
        <v>11</v>
      </c>
      <c r="L23" s="480">
        <v>0</v>
      </c>
      <c r="M23" s="480">
        <v>10</v>
      </c>
      <c r="N23" s="480">
        <v>4</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19</v>
      </c>
      <c r="F24" s="423">
        <f t="shared" si="0"/>
        <v>1</v>
      </c>
      <c r="G24" s="423">
        <f t="shared" ref="G24:R24" si="4">SUM(G26,G28,G30,G32)</f>
        <v>11</v>
      </c>
      <c r="H24" s="423">
        <f t="shared" si="4"/>
        <v>0</v>
      </c>
      <c r="I24" s="423">
        <f t="shared" si="4"/>
        <v>4</v>
      </c>
      <c r="J24" s="423">
        <f t="shared" si="4"/>
        <v>1</v>
      </c>
      <c r="K24" s="423">
        <f t="shared" si="4"/>
        <v>1</v>
      </c>
      <c r="L24" s="423">
        <f t="shared" si="4"/>
        <v>0</v>
      </c>
      <c r="M24" s="423">
        <f t="shared" si="4"/>
        <v>1</v>
      </c>
      <c r="N24" s="423">
        <f t="shared" si="4"/>
        <v>0</v>
      </c>
      <c r="O24" s="423">
        <f t="shared" si="4"/>
        <v>2</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780</v>
      </c>
      <c r="F25" s="404">
        <f t="shared" si="0"/>
        <v>35</v>
      </c>
      <c r="G25" s="404">
        <f t="shared" ref="G25:R25" si="6">SUM(G27,G29,G31,G33)</f>
        <v>159</v>
      </c>
      <c r="H25" s="404">
        <f t="shared" si="6"/>
        <v>13</v>
      </c>
      <c r="I25" s="404">
        <f t="shared" si="6"/>
        <v>170</v>
      </c>
      <c r="J25" s="404">
        <f t="shared" si="6"/>
        <v>13</v>
      </c>
      <c r="K25" s="404">
        <f t="shared" si="6"/>
        <v>127</v>
      </c>
      <c r="L25" s="404">
        <f t="shared" si="6"/>
        <v>5</v>
      </c>
      <c r="M25" s="404">
        <f t="shared" si="6"/>
        <v>174</v>
      </c>
      <c r="N25" s="404">
        <f t="shared" si="6"/>
        <v>0</v>
      </c>
      <c r="O25" s="404">
        <f t="shared" si="6"/>
        <v>99</v>
      </c>
      <c r="P25" s="404">
        <f t="shared" si="6"/>
        <v>2</v>
      </c>
      <c r="Q25" s="404">
        <f t="shared" si="6"/>
        <v>51</v>
      </c>
      <c r="R25" s="404">
        <f t="shared" si="6"/>
        <v>2</v>
      </c>
      <c r="S25" s="401" t="str">
        <f t="shared" si="5"/>
        <v/>
      </c>
    </row>
    <row r="26" spans="2:20" ht="24.75" customHeight="1">
      <c r="B26" s="599" t="s">
        <v>127</v>
      </c>
      <c r="C26" s="406" t="s">
        <v>84</v>
      </c>
      <c r="D26" s="405" t="s">
        <v>126</v>
      </c>
      <c r="E26" s="404">
        <f t="shared" si="1"/>
        <v>5</v>
      </c>
      <c r="F26" s="404">
        <f t="shared" si="0"/>
        <v>0</v>
      </c>
      <c r="G26" s="476">
        <v>2</v>
      </c>
      <c r="H26" s="476">
        <v>0</v>
      </c>
      <c r="I26" s="476">
        <v>1</v>
      </c>
      <c r="J26" s="476">
        <v>0</v>
      </c>
      <c r="K26" s="476">
        <v>1</v>
      </c>
      <c r="L26" s="476">
        <v>0</v>
      </c>
      <c r="M26" s="476">
        <v>0</v>
      </c>
      <c r="N26" s="476">
        <v>0</v>
      </c>
      <c r="O26" s="476">
        <v>1</v>
      </c>
      <c r="P26" s="476">
        <v>0</v>
      </c>
      <c r="Q26" s="476">
        <v>0</v>
      </c>
      <c r="R26" s="476">
        <v>0</v>
      </c>
      <c r="S26" s="401" t="str">
        <f t="shared" si="5"/>
        <v/>
      </c>
    </row>
    <row r="27" spans="2:20" ht="24.75" customHeight="1">
      <c r="B27" s="587"/>
      <c r="C27" s="406" t="s">
        <v>82</v>
      </c>
      <c r="D27" s="405" t="s">
        <v>125</v>
      </c>
      <c r="E27" s="404">
        <f t="shared" si="1"/>
        <v>263</v>
      </c>
      <c r="F27" s="404">
        <f t="shared" si="0"/>
        <v>17</v>
      </c>
      <c r="G27" s="476">
        <v>93</v>
      </c>
      <c r="H27" s="476">
        <v>7</v>
      </c>
      <c r="I27" s="476">
        <v>91</v>
      </c>
      <c r="J27" s="476">
        <v>7</v>
      </c>
      <c r="K27" s="476">
        <v>34</v>
      </c>
      <c r="L27" s="476">
        <v>3</v>
      </c>
      <c r="M27" s="476">
        <v>24</v>
      </c>
      <c r="N27" s="476">
        <v>0</v>
      </c>
      <c r="O27" s="476">
        <v>12</v>
      </c>
      <c r="P27" s="476">
        <v>0</v>
      </c>
      <c r="Q27" s="476">
        <v>9</v>
      </c>
      <c r="R27" s="476">
        <v>0</v>
      </c>
      <c r="S27" s="401" t="str">
        <f t="shared" si="5"/>
        <v/>
      </c>
    </row>
    <row r="28" spans="2:20" ht="24.75" customHeight="1">
      <c r="B28" s="599" t="s">
        <v>124</v>
      </c>
      <c r="C28" s="406" t="s">
        <v>84</v>
      </c>
      <c r="D28" s="405" t="s">
        <v>123</v>
      </c>
      <c r="E28" s="404">
        <f t="shared" si="1"/>
        <v>5</v>
      </c>
      <c r="F28" s="404">
        <f t="shared" si="0"/>
        <v>0</v>
      </c>
      <c r="G28" s="476">
        <v>3</v>
      </c>
      <c r="H28" s="476">
        <v>0</v>
      </c>
      <c r="I28" s="476">
        <v>1</v>
      </c>
      <c r="J28" s="476">
        <v>0</v>
      </c>
      <c r="K28" s="476">
        <v>0</v>
      </c>
      <c r="L28" s="476">
        <v>0</v>
      </c>
      <c r="M28" s="476">
        <v>0</v>
      </c>
      <c r="N28" s="476">
        <v>0</v>
      </c>
      <c r="O28" s="476">
        <v>1</v>
      </c>
      <c r="P28" s="476">
        <v>0</v>
      </c>
      <c r="Q28" s="476">
        <v>0</v>
      </c>
      <c r="R28" s="476">
        <v>0</v>
      </c>
      <c r="S28" s="401" t="str">
        <f t="shared" si="5"/>
        <v/>
      </c>
    </row>
    <row r="29" spans="2:20" ht="24.75" customHeight="1">
      <c r="B29" s="587"/>
      <c r="C29" s="406" t="s">
        <v>82</v>
      </c>
      <c r="D29" s="405" t="s">
        <v>122</v>
      </c>
      <c r="E29" s="404">
        <f t="shared" si="1"/>
        <v>441</v>
      </c>
      <c r="F29" s="404">
        <f t="shared" si="0"/>
        <v>11</v>
      </c>
      <c r="G29" s="476">
        <v>37</v>
      </c>
      <c r="H29" s="476">
        <v>3</v>
      </c>
      <c r="I29" s="476">
        <v>52</v>
      </c>
      <c r="J29" s="476">
        <v>3</v>
      </c>
      <c r="K29" s="476">
        <v>82</v>
      </c>
      <c r="L29" s="476">
        <v>1</v>
      </c>
      <c r="M29" s="476">
        <v>149</v>
      </c>
      <c r="N29" s="476">
        <v>0</v>
      </c>
      <c r="O29" s="476">
        <v>81</v>
      </c>
      <c r="P29" s="476">
        <v>2</v>
      </c>
      <c r="Q29" s="476">
        <v>40</v>
      </c>
      <c r="R29" s="476">
        <v>2</v>
      </c>
      <c r="S29" s="401" t="str">
        <f t="shared" si="5"/>
        <v/>
      </c>
      <c r="T29" s="401"/>
    </row>
    <row r="30" spans="2:20" ht="24.75" customHeight="1">
      <c r="B30" s="599" t="s">
        <v>121</v>
      </c>
      <c r="C30" s="406" t="s">
        <v>84</v>
      </c>
      <c r="D30" s="405" t="s">
        <v>120</v>
      </c>
      <c r="E30" s="404">
        <f t="shared" si="1"/>
        <v>2</v>
      </c>
      <c r="F30" s="404">
        <f t="shared" si="0"/>
        <v>0</v>
      </c>
      <c r="G30" s="476">
        <v>1</v>
      </c>
      <c r="H30" s="476">
        <v>0</v>
      </c>
      <c r="I30" s="476">
        <v>1</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55</v>
      </c>
      <c r="F31" s="404">
        <f t="shared" si="0"/>
        <v>7</v>
      </c>
      <c r="G31" s="476">
        <v>16</v>
      </c>
      <c r="H31" s="476">
        <v>3</v>
      </c>
      <c r="I31" s="476">
        <v>24</v>
      </c>
      <c r="J31" s="476">
        <v>3</v>
      </c>
      <c r="K31" s="476">
        <v>9</v>
      </c>
      <c r="L31" s="476">
        <v>1</v>
      </c>
      <c r="M31" s="476">
        <v>0</v>
      </c>
      <c r="N31" s="476">
        <v>0</v>
      </c>
      <c r="O31" s="476">
        <v>6</v>
      </c>
      <c r="P31" s="476">
        <v>0</v>
      </c>
      <c r="Q31" s="476">
        <v>0</v>
      </c>
      <c r="R31" s="476">
        <v>0</v>
      </c>
      <c r="S31" s="401" t="str">
        <f t="shared" si="5"/>
        <v/>
      </c>
    </row>
    <row r="32" spans="2:20" ht="24.75" customHeight="1">
      <c r="B32" s="599" t="s">
        <v>118</v>
      </c>
      <c r="C32" s="406" t="s">
        <v>84</v>
      </c>
      <c r="D32" s="405" t="s">
        <v>117</v>
      </c>
      <c r="E32" s="404">
        <f t="shared" si="1"/>
        <v>7</v>
      </c>
      <c r="F32" s="404">
        <f t="shared" si="0"/>
        <v>1</v>
      </c>
      <c r="G32" s="404">
        <f t="shared" ref="G32:R32" si="7">SUM(G34,G36)</f>
        <v>5</v>
      </c>
      <c r="H32" s="404">
        <f t="shared" si="7"/>
        <v>0</v>
      </c>
      <c r="I32" s="404">
        <f t="shared" si="7"/>
        <v>1</v>
      </c>
      <c r="J32" s="404">
        <f t="shared" si="7"/>
        <v>1</v>
      </c>
      <c r="K32" s="404">
        <f t="shared" si="7"/>
        <v>0</v>
      </c>
      <c r="L32" s="404">
        <f t="shared" si="7"/>
        <v>0</v>
      </c>
      <c r="M32" s="404">
        <f t="shared" si="7"/>
        <v>1</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21</v>
      </c>
      <c r="F33" s="404">
        <f t="shared" si="0"/>
        <v>0</v>
      </c>
      <c r="G33" s="404">
        <f t="shared" ref="G33:R33" si="8">SUM(G35,G37)</f>
        <v>13</v>
      </c>
      <c r="H33" s="404">
        <f t="shared" si="8"/>
        <v>0</v>
      </c>
      <c r="I33" s="404">
        <f t="shared" si="8"/>
        <v>3</v>
      </c>
      <c r="J33" s="404">
        <f t="shared" si="8"/>
        <v>0</v>
      </c>
      <c r="K33" s="404">
        <f t="shared" si="8"/>
        <v>2</v>
      </c>
      <c r="L33" s="404">
        <f t="shared" si="8"/>
        <v>0</v>
      </c>
      <c r="M33" s="404">
        <f t="shared" si="8"/>
        <v>1</v>
      </c>
      <c r="N33" s="404">
        <f t="shared" si="8"/>
        <v>0</v>
      </c>
      <c r="O33" s="404">
        <f t="shared" si="8"/>
        <v>0</v>
      </c>
      <c r="P33" s="404">
        <f t="shared" si="8"/>
        <v>0</v>
      </c>
      <c r="Q33" s="404">
        <f t="shared" si="8"/>
        <v>2</v>
      </c>
      <c r="R33" s="404">
        <f t="shared" si="8"/>
        <v>0</v>
      </c>
      <c r="S33" s="401" t="str">
        <f t="shared" si="5"/>
        <v/>
      </c>
    </row>
    <row r="34" spans="2:19" ht="24.75" customHeight="1">
      <c r="B34" s="599" t="s">
        <v>115</v>
      </c>
      <c r="C34" s="406" t="s">
        <v>84</v>
      </c>
      <c r="D34" s="405" t="s">
        <v>114</v>
      </c>
      <c r="E34" s="404">
        <f t="shared" si="1"/>
        <v>2</v>
      </c>
      <c r="F34" s="404">
        <f t="shared" si="0"/>
        <v>0</v>
      </c>
      <c r="G34" s="476">
        <v>1</v>
      </c>
      <c r="H34" s="476">
        <v>0</v>
      </c>
      <c r="I34" s="476">
        <v>0</v>
      </c>
      <c r="J34" s="476">
        <v>0</v>
      </c>
      <c r="K34" s="476">
        <v>0</v>
      </c>
      <c r="L34" s="476">
        <v>0</v>
      </c>
      <c r="M34" s="476">
        <v>1</v>
      </c>
      <c r="N34" s="476">
        <v>0</v>
      </c>
      <c r="O34" s="476">
        <v>0</v>
      </c>
      <c r="P34" s="476">
        <v>0</v>
      </c>
      <c r="Q34" s="476">
        <v>0</v>
      </c>
      <c r="R34" s="476">
        <v>0</v>
      </c>
      <c r="S34" s="401" t="str">
        <f t="shared" si="5"/>
        <v/>
      </c>
    </row>
    <row r="35" spans="2:19" ht="24.75" customHeight="1">
      <c r="B35" s="587"/>
      <c r="C35" s="406" t="s">
        <v>82</v>
      </c>
      <c r="D35" s="405" t="s">
        <v>113</v>
      </c>
      <c r="E35" s="404">
        <f t="shared" si="1"/>
        <v>15</v>
      </c>
      <c r="F35" s="404">
        <f t="shared" si="0"/>
        <v>0</v>
      </c>
      <c r="G35" s="476">
        <v>9</v>
      </c>
      <c r="H35" s="476">
        <v>0</v>
      </c>
      <c r="I35" s="476">
        <v>3</v>
      </c>
      <c r="J35" s="476">
        <v>0</v>
      </c>
      <c r="K35" s="476">
        <v>1</v>
      </c>
      <c r="L35" s="476">
        <v>0</v>
      </c>
      <c r="M35" s="476">
        <v>1</v>
      </c>
      <c r="N35" s="476">
        <v>0</v>
      </c>
      <c r="O35" s="476">
        <v>0</v>
      </c>
      <c r="P35" s="476">
        <v>0</v>
      </c>
      <c r="Q35" s="476">
        <v>1</v>
      </c>
      <c r="R35" s="476">
        <v>0</v>
      </c>
      <c r="S35" s="401" t="str">
        <f t="shared" si="5"/>
        <v/>
      </c>
    </row>
    <row r="36" spans="2:19" ht="24.75" customHeight="1">
      <c r="B36" s="599" t="s">
        <v>112</v>
      </c>
      <c r="C36" s="406" t="s">
        <v>84</v>
      </c>
      <c r="D36" s="405" t="s">
        <v>111</v>
      </c>
      <c r="E36" s="404">
        <f t="shared" si="1"/>
        <v>5</v>
      </c>
      <c r="F36" s="404">
        <f t="shared" si="0"/>
        <v>1</v>
      </c>
      <c r="G36" s="476">
        <v>4</v>
      </c>
      <c r="H36" s="476">
        <v>0</v>
      </c>
      <c r="I36" s="476">
        <v>1</v>
      </c>
      <c r="J36" s="476">
        <v>1</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6</v>
      </c>
      <c r="F37" s="420">
        <f t="shared" si="0"/>
        <v>0</v>
      </c>
      <c r="G37" s="483">
        <v>4</v>
      </c>
      <c r="H37" s="483">
        <v>0</v>
      </c>
      <c r="I37" s="483">
        <v>0</v>
      </c>
      <c r="J37" s="483">
        <v>0</v>
      </c>
      <c r="K37" s="483">
        <v>1</v>
      </c>
      <c r="L37" s="483">
        <v>0</v>
      </c>
      <c r="M37" s="483">
        <v>0</v>
      </c>
      <c r="N37" s="483">
        <v>0</v>
      </c>
      <c r="O37" s="483">
        <v>0</v>
      </c>
      <c r="P37" s="483">
        <v>0</v>
      </c>
      <c r="Q37" s="483">
        <v>1</v>
      </c>
      <c r="R37" s="483">
        <v>0</v>
      </c>
      <c r="S37" s="401" t="str">
        <f t="shared" si="5"/>
        <v/>
      </c>
    </row>
    <row r="38" spans="2:19" ht="24.75" customHeight="1" thickTop="1">
      <c r="B38" s="590" t="s">
        <v>109</v>
      </c>
      <c r="C38" s="418" t="s">
        <v>84</v>
      </c>
      <c r="D38" s="417" t="s">
        <v>108</v>
      </c>
      <c r="E38" s="407">
        <f t="shared" si="1"/>
        <v>3</v>
      </c>
      <c r="F38" s="407">
        <f t="shared" si="0"/>
        <v>0</v>
      </c>
      <c r="G38" s="407">
        <f t="shared" ref="G38:N39" si="9">SUM(G40,G42,G44,G46,G48,G50,G52)</f>
        <v>1</v>
      </c>
      <c r="H38" s="407">
        <f t="shared" si="9"/>
        <v>0</v>
      </c>
      <c r="I38" s="407">
        <f t="shared" si="9"/>
        <v>0</v>
      </c>
      <c r="J38" s="407">
        <f t="shared" si="9"/>
        <v>0</v>
      </c>
      <c r="K38" s="407">
        <f t="shared" si="9"/>
        <v>1</v>
      </c>
      <c r="L38" s="407">
        <f t="shared" si="9"/>
        <v>0</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766</v>
      </c>
      <c r="F39" s="404">
        <f t="shared" si="0"/>
        <v>79</v>
      </c>
      <c r="G39" s="404">
        <f t="shared" si="9"/>
        <v>417</v>
      </c>
      <c r="H39" s="404">
        <f t="shared" si="9"/>
        <v>39</v>
      </c>
      <c r="I39" s="404">
        <f t="shared" si="9"/>
        <v>10</v>
      </c>
      <c r="J39" s="404">
        <f t="shared" si="9"/>
        <v>3</v>
      </c>
      <c r="K39" s="404">
        <f t="shared" si="9"/>
        <v>135</v>
      </c>
      <c r="L39" s="404">
        <f t="shared" si="9"/>
        <v>20</v>
      </c>
      <c r="M39" s="404">
        <f t="shared" si="9"/>
        <v>204</v>
      </c>
      <c r="N39" s="404">
        <f t="shared" si="9"/>
        <v>17</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405</v>
      </c>
      <c r="F41" s="404">
        <f t="shared" si="0"/>
        <v>28</v>
      </c>
      <c r="G41" s="476">
        <v>273</v>
      </c>
      <c r="H41" s="476">
        <v>24</v>
      </c>
      <c r="I41" s="476">
        <v>6</v>
      </c>
      <c r="J41" s="476">
        <v>1</v>
      </c>
      <c r="K41" s="476">
        <v>63</v>
      </c>
      <c r="L41" s="476">
        <v>3</v>
      </c>
      <c r="M41" s="476">
        <v>63</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184</v>
      </c>
      <c r="F43" s="404">
        <f t="shared" si="0"/>
        <v>26</v>
      </c>
      <c r="G43" s="476">
        <v>134</v>
      </c>
      <c r="H43" s="476">
        <v>13</v>
      </c>
      <c r="I43" s="476">
        <v>2</v>
      </c>
      <c r="J43" s="476">
        <v>0</v>
      </c>
      <c r="K43" s="476">
        <v>47</v>
      </c>
      <c r="L43" s="476">
        <v>13</v>
      </c>
      <c r="M43" s="476">
        <v>1</v>
      </c>
      <c r="N43" s="476">
        <v>0</v>
      </c>
      <c r="O43" s="414"/>
      <c r="P43" s="414"/>
      <c r="Q43" s="414"/>
      <c r="R43" s="414"/>
      <c r="S43" s="401" t="str">
        <f t="shared" si="10"/>
        <v/>
      </c>
    </row>
    <row r="44" spans="2:19" ht="24.75" customHeight="1">
      <c r="B44" s="599" t="s">
        <v>100</v>
      </c>
      <c r="C44" s="406" t="s">
        <v>84</v>
      </c>
      <c r="D44" s="405" t="s">
        <v>99</v>
      </c>
      <c r="E44" s="404">
        <f t="shared" si="1"/>
        <v>2</v>
      </c>
      <c r="F44" s="404">
        <f t="shared" si="0"/>
        <v>0</v>
      </c>
      <c r="G44" s="476">
        <v>1</v>
      </c>
      <c r="H44" s="476">
        <v>0</v>
      </c>
      <c r="I44" s="476">
        <v>0</v>
      </c>
      <c r="J44" s="476">
        <v>0</v>
      </c>
      <c r="K44" s="476">
        <v>1</v>
      </c>
      <c r="L44" s="476">
        <v>0</v>
      </c>
      <c r="M44" s="476">
        <v>0</v>
      </c>
      <c r="N44" s="476">
        <v>0</v>
      </c>
      <c r="O44" s="414"/>
      <c r="P44" s="414"/>
      <c r="Q44" s="414"/>
      <c r="R44" s="414"/>
      <c r="S44" s="401" t="str">
        <f t="shared" si="10"/>
        <v/>
      </c>
    </row>
    <row r="45" spans="2:19" ht="24.75" customHeight="1">
      <c r="B45" s="587"/>
      <c r="C45" s="406" t="s">
        <v>82</v>
      </c>
      <c r="D45" s="405" t="s">
        <v>98</v>
      </c>
      <c r="E45" s="404">
        <f t="shared" si="1"/>
        <v>29</v>
      </c>
      <c r="F45" s="404">
        <f t="shared" si="0"/>
        <v>6</v>
      </c>
      <c r="G45" s="476">
        <v>3</v>
      </c>
      <c r="H45" s="476">
        <v>2</v>
      </c>
      <c r="I45" s="476">
        <v>0</v>
      </c>
      <c r="J45" s="476">
        <v>0</v>
      </c>
      <c r="K45" s="476">
        <v>19</v>
      </c>
      <c r="L45" s="476">
        <v>4</v>
      </c>
      <c r="M45" s="476">
        <v>7</v>
      </c>
      <c r="N45" s="476">
        <v>0</v>
      </c>
      <c r="O45" s="414"/>
      <c r="P45" s="414"/>
      <c r="Q45" s="414"/>
      <c r="R45" s="414"/>
      <c r="S45" s="401" t="str">
        <f t="shared" si="10"/>
        <v/>
      </c>
    </row>
    <row r="46" spans="2:19" ht="24.75" customHeight="1">
      <c r="B46" s="586" t="s">
        <v>97</v>
      </c>
      <c r="C46" s="406" t="s">
        <v>84</v>
      </c>
      <c r="D46" s="405" t="s">
        <v>96</v>
      </c>
      <c r="E46" s="404">
        <f t="shared" si="1"/>
        <v>1</v>
      </c>
      <c r="F46" s="404">
        <f t="shared" si="0"/>
        <v>0</v>
      </c>
      <c r="G46" s="476">
        <v>0</v>
      </c>
      <c r="H46" s="476">
        <v>0</v>
      </c>
      <c r="I46" s="476">
        <v>0</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137</v>
      </c>
      <c r="F47" s="404">
        <f t="shared" si="0"/>
        <v>17</v>
      </c>
      <c r="G47" s="476">
        <v>1</v>
      </c>
      <c r="H47" s="476">
        <v>0</v>
      </c>
      <c r="I47" s="476">
        <v>0</v>
      </c>
      <c r="J47" s="476">
        <v>0</v>
      </c>
      <c r="K47" s="476">
        <v>5</v>
      </c>
      <c r="L47" s="476">
        <v>0</v>
      </c>
      <c r="M47" s="476">
        <v>131</v>
      </c>
      <c r="N47" s="476">
        <v>17</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0</v>
      </c>
      <c r="H49" s="476">
        <v>0</v>
      </c>
      <c r="I49" s="476">
        <v>0</v>
      </c>
      <c r="J49" s="476">
        <v>0</v>
      </c>
      <c r="K49" s="476">
        <v>0</v>
      </c>
      <c r="L49" s="476">
        <v>0</v>
      </c>
      <c r="M49" s="476">
        <v>1</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3</v>
      </c>
      <c r="F51" s="404">
        <f t="shared" si="0"/>
        <v>1</v>
      </c>
      <c r="G51" s="476">
        <v>0</v>
      </c>
      <c r="H51" s="476">
        <v>0</v>
      </c>
      <c r="I51" s="476">
        <v>1</v>
      </c>
      <c r="J51" s="476">
        <v>1</v>
      </c>
      <c r="K51" s="476">
        <v>1</v>
      </c>
      <c r="L51" s="476">
        <v>0</v>
      </c>
      <c r="M51" s="476">
        <v>1</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7</v>
      </c>
      <c r="F53" s="412">
        <f t="shared" si="0"/>
        <v>1</v>
      </c>
      <c r="G53" s="489">
        <v>6</v>
      </c>
      <c r="H53" s="489">
        <v>0</v>
      </c>
      <c r="I53" s="489">
        <v>1</v>
      </c>
      <c r="J53" s="489">
        <v>1</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33</v>
      </c>
      <c r="F54" s="407">
        <f t="shared" si="0"/>
        <v>3</v>
      </c>
      <c r="G54" s="404">
        <f t="shared" ref="G54:R54" si="11">SUM(G12,G16,G22,G24,G38)</f>
        <v>12</v>
      </c>
      <c r="H54" s="404">
        <f t="shared" si="11"/>
        <v>0</v>
      </c>
      <c r="I54" s="404">
        <f t="shared" si="11"/>
        <v>11</v>
      </c>
      <c r="J54" s="404">
        <f t="shared" si="11"/>
        <v>1</v>
      </c>
      <c r="K54" s="404">
        <f t="shared" si="11"/>
        <v>2</v>
      </c>
      <c r="L54" s="404">
        <f t="shared" si="11"/>
        <v>0</v>
      </c>
      <c r="M54" s="404">
        <f t="shared" si="11"/>
        <v>2</v>
      </c>
      <c r="N54" s="404">
        <f t="shared" si="11"/>
        <v>0</v>
      </c>
      <c r="O54" s="404">
        <f t="shared" si="11"/>
        <v>3</v>
      </c>
      <c r="P54" s="404">
        <f t="shared" si="11"/>
        <v>1</v>
      </c>
      <c r="Q54" s="404">
        <f t="shared" si="11"/>
        <v>3</v>
      </c>
      <c r="R54" s="404">
        <f t="shared" si="11"/>
        <v>1</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1799</v>
      </c>
      <c r="F55" s="404">
        <f t="shared" si="0"/>
        <v>130</v>
      </c>
      <c r="G55" s="404">
        <f t="shared" ref="G55:R55" si="12">SUM(G13,G17,G23,G25,G39)</f>
        <v>602</v>
      </c>
      <c r="H55" s="404">
        <f t="shared" si="12"/>
        <v>53</v>
      </c>
      <c r="I55" s="404">
        <f t="shared" si="12"/>
        <v>252</v>
      </c>
      <c r="J55" s="404">
        <f t="shared" si="12"/>
        <v>17</v>
      </c>
      <c r="K55" s="404">
        <f t="shared" si="12"/>
        <v>292</v>
      </c>
      <c r="L55" s="404">
        <f t="shared" si="12"/>
        <v>25</v>
      </c>
      <c r="M55" s="404">
        <f t="shared" si="12"/>
        <v>432</v>
      </c>
      <c r="N55" s="404">
        <f t="shared" si="12"/>
        <v>25</v>
      </c>
      <c r="O55" s="404">
        <f t="shared" si="12"/>
        <v>111</v>
      </c>
      <c r="P55" s="404">
        <f t="shared" si="12"/>
        <v>4</v>
      </c>
      <c r="Q55" s="404">
        <f t="shared" si="12"/>
        <v>110</v>
      </c>
      <c r="R55" s="404">
        <f t="shared" si="12"/>
        <v>6</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6:B27"/>
    <mergeCell ref="B28:B29"/>
    <mergeCell ref="P3:Q5"/>
    <mergeCell ref="O9:O10"/>
    <mergeCell ref="Q9:Q10"/>
    <mergeCell ref="B12:B13"/>
    <mergeCell ref="B14:B15"/>
    <mergeCell ref="B16:B17"/>
    <mergeCell ref="B22:B23"/>
    <mergeCell ref="B24:B25"/>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4" orientation="landscape" r:id="rId1"/>
  <headerFooter alignWithMargins="0">
    <oddHeader>&amp;R&amp;18&amp;D &amp;A</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C36" zoomScale="55" zoomScaleNormal="55"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191</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3</v>
      </c>
      <c r="F12" s="404">
        <f>SUM(H12+J12+L12+N12+P12+R12)</f>
        <v>0</v>
      </c>
      <c r="G12" s="476">
        <v>3</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72</v>
      </c>
      <c r="F13" s="404">
        <f>SUM(H13+J13+L13+N13+P13+R13 )</f>
        <v>3</v>
      </c>
      <c r="G13" s="476">
        <v>16</v>
      </c>
      <c r="H13" s="476">
        <v>0</v>
      </c>
      <c r="I13" s="476">
        <v>33</v>
      </c>
      <c r="J13" s="476">
        <v>1</v>
      </c>
      <c r="K13" s="476">
        <v>6</v>
      </c>
      <c r="L13" s="476">
        <v>0</v>
      </c>
      <c r="M13" s="476">
        <v>5</v>
      </c>
      <c r="N13" s="476">
        <v>0</v>
      </c>
      <c r="O13" s="476">
        <v>7</v>
      </c>
      <c r="P13" s="476">
        <v>2</v>
      </c>
      <c r="Q13" s="476">
        <v>5</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1</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111</v>
      </c>
      <c r="F17" s="404">
        <f t="shared" si="0"/>
        <v>8</v>
      </c>
      <c r="G17" s="404">
        <f t="shared" ref="G17:R17" si="3">SUM(G19,G21)</f>
        <v>0</v>
      </c>
      <c r="H17" s="404">
        <f t="shared" si="3"/>
        <v>0</v>
      </c>
      <c r="I17" s="404">
        <f t="shared" si="3"/>
        <v>43</v>
      </c>
      <c r="J17" s="404">
        <f t="shared" si="3"/>
        <v>0</v>
      </c>
      <c r="K17" s="404">
        <f t="shared" si="3"/>
        <v>17</v>
      </c>
      <c r="L17" s="404">
        <f t="shared" si="3"/>
        <v>0</v>
      </c>
      <c r="M17" s="404">
        <f t="shared" si="3"/>
        <v>19</v>
      </c>
      <c r="N17" s="404">
        <f t="shared" si="3"/>
        <v>3</v>
      </c>
      <c r="O17" s="404">
        <f t="shared" si="3"/>
        <v>3</v>
      </c>
      <c r="P17" s="404">
        <f t="shared" si="3"/>
        <v>1</v>
      </c>
      <c r="Q17" s="404">
        <f t="shared" si="3"/>
        <v>29</v>
      </c>
      <c r="R17" s="404">
        <f t="shared" si="3"/>
        <v>4</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1</v>
      </c>
      <c r="F18" s="404">
        <f t="shared" si="0"/>
        <v>0</v>
      </c>
      <c r="G18" s="476">
        <v>0</v>
      </c>
      <c r="H18" s="476">
        <v>0</v>
      </c>
      <c r="I18" s="476">
        <v>0</v>
      </c>
      <c r="J18" s="476">
        <v>0</v>
      </c>
      <c r="K18" s="476">
        <v>0</v>
      </c>
      <c r="L18" s="476">
        <v>0</v>
      </c>
      <c r="M18" s="476">
        <v>0</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107</v>
      </c>
      <c r="F19" s="404">
        <f t="shared" si="0"/>
        <v>7</v>
      </c>
      <c r="G19" s="476">
        <v>0</v>
      </c>
      <c r="H19" s="476">
        <v>0</v>
      </c>
      <c r="I19" s="476">
        <v>43</v>
      </c>
      <c r="J19" s="476">
        <v>0</v>
      </c>
      <c r="K19" s="476">
        <v>16</v>
      </c>
      <c r="L19" s="476">
        <v>0</v>
      </c>
      <c r="M19" s="476">
        <v>19</v>
      </c>
      <c r="N19" s="476">
        <v>3</v>
      </c>
      <c r="O19" s="476">
        <v>0</v>
      </c>
      <c r="P19" s="476">
        <v>0</v>
      </c>
      <c r="Q19" s="476">
        <v>29</v>
      </c>
      <c r="R19" s="476">
        <v>4</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4</v>
      </c>
      <c r="F21" s="420">
        <f t="shared" si="0"/>
        <v>1</v>
      </c>
      <c r="G21" s="483">
        <v>0</v>
      </c>
      <c r="H21" s="483">
        <v>0</v>
      </c>
      <c r="I21" s="483">
        <v>0</v>
      </c>
      <c r="J21" s="483">
        <v>0</v>
      </c>
      <c r="K21" s="483">
        <v>1</v>
      </c>
      <c r="L21" s="483">
        <v>0</v>
      </c>
      <c r="M21" s="483">
        <v>0</v>
      </c>
      <c r="N21" s="483">
        <v>0</v>
      </c>
      <c r="O21" s="483">
        <v>3</v>
      </c>
      <c r="P21" s="483">
        <v>1</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14</v>
      </c>
      <c r="F23" s="426">
        <f t="shared" si="0"/>
        <v>1</v>
      </c>
      <c r="G23" s="480">
        <v>0</v>
      </c>
      <c r="H23" s="480">
        <v>0</v>
      </c>
      <c r="I23" s="480">
        <v>0</v>
      </c>
      <c r="J23" s="480">
        <v>0</v>
      </c>
      <c r="K23" s="480">
        <v>7</v>
      </c>
      <c r="L23" s="480">
        <v>1</v>
      </c>
      <c r="M23" s="480">
        <v>7</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18</v>
      </c>
      <c r="F24" s="423">
        <f t="shared" si="0"/>
        <v>2</v>
      </c>
      <c r="G24" s="423">
        <f t="shared" ref="G24:R24" si="4">SUM(G26,G28,G30,G32)</f>
        <v>9</v>
      </c>
      <c r="H24" s="423">
        <f t="shared" si="4"/>
        <v>0</v>
      </c>
      <c r="I24" s="423">
        <f t="shared" si="4"/>
        <v>4</v>
      </c>
      <c r="J24" s="423">
        <f t="shared" si="4"/>
        <v>1</v>
      </c>
      <c r="K24" s="423">
        <f t="shared" si="4"/>
        <v>3</v>
      </c>
      <c r="L24" s="423">
        <f t="shared" si="4"/>
        <v>0</v>
      </c>
      <c r="M24" s="423">
        <f t="shared" si="4"/>
        <v>1</v>
      </c>
      <c r="N24" s="423">
        <f t="shared" si="4"/>
        <v>1</v>
      </c>
      <c r="O24" s="423">
        <f t="shared" si="4"/>
        <v>1</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715</v>
      </c>
      <c r="F25" s="404">
        <f t="shared" si="0"/>
        <v>33</v>
      </c>
      <c r="G25" s="404">
        <f t="shared" ref="G25:R25" si="6">SUM(G27,G29,G31,G33)</f>
        <v>45</v>
      </c>
      <c r="H25" s="404">
        <f t="shared" si="6"/>
        <v>1</v>
      </c>
      <c r="I25" s="404">
        <f t="shared" si="6"/>
        <v>139</v>
      </c>
      <c r="J25" s="404">
        <f t="shared" si="6"/>
        <v>6</v>
      </c>
      <c r="K25" s="404">
        <f t="shared" si="6"/>
        <v>122</v>
      </c>
      <c r="L25" s="404">
        <f t="shared" si="6"/>
        <v>6</v>
      </c>
      <c r="M25" s="404">
        <f t="shared" si="6"/>
        <v>207</v>
      </c>
      <c r="N25" s="404">
        <f t="shared" si="6"/>
        <v>10</v>
      </c>
      <c r="O25" s="404">
        <f t="shared" si="6"/>
        <v>162</v>
      </c>
      <c r="P25" s="404">
        <f t="shared" si="6"/>
        <v>10</v>
      </c>
      <c r="Q25" s="404">
        <f t="shared" si="6"/>
        <v>40</v>
      </c>
      <c r="R25" s="404">
        <f t="shared" si="6"/>
        <v>0</v>
      </c>
      <c r="S25" s="401" t="str">
        <f t="shared" si="5"/>
        <v/>
      </c>
    </row>
    <row r="26" spans="2:20" ht="24.75" customHeight="1">
      <c r="B26" s="599" t="s">
        <v>127</v>
      </c>
      <c r="C26" s="406" t="s">
        <v>84</v>
      </c>
      <c r="D26" s="405" t="s">
        <v>126</v>
      </c>
      <c r="E26" s="404">
        <f t="shared" si="1"/>
        <v>3</v>
      </c>
      <c r="F26" s="404">
        <f t="shared" si="0"/>
        <v>0</v>
      </c>
      <c r="G26" s="476">
        <v>1</v>
      </c>
      <c r="H26" s="476">
        <v>0</v>
      </c>
      <c r="I26" s="476">
        <v>0</v>
      </c>
      <c r="J26" s="476">
        <v>0</v>
      </c>
      <c r="K26" s="476">
        <v>2</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239</v>
      </c>
      <c r="F27" s="404">
        <f t="shared" si="0"/>
        <v>10</v>
      </c>
      <c r="G27" s="476">
        <v>24</v>
      </c>
      <c r="H27" s="476">
        <v>0</v>
      </c>
      <c r="I27" s="476">
        <v>98</v>
      </c>
      <c r="J27" s="476">
        <v>4</v>
      </c>
      <c r="K27" s="476">
        <v>54</v>
      </c>
      <c r="L27" s="476">
        <v>4</v>
      </c>
      <c r="M27" s="476">
        <v>39</v>
      </c>
      <c r="N27" s="476">
        <v>2</v>
      </c>
      <c r="O27" s="476">
        <v>14</v>
      </c>
      <c r="P27" s="476">
        <v>0</v>
      </c>
      <c r="Q27" s="476">
        <v>10</v>
      </c>
      <c r="R27" s="476">
        <v>0</v>
      </c>
      <c r="S27" s="401" t="str">
        <f t="shared" si="5"/>
        <v/>
      </c>
    </row>
    <row r="28" spans="2:20" ht="24.75" customHeight="1">
      <c r="B28" s="599" t="s">
        <v>124</v>
      </c>
      <c r="C28" s="406" t="s">
        <v>84</v>
      </c>
      <c r="D28" s="405" t="s">
        <v>123</v>
      </c>
      <c r="E28" s="404">
        <f t="shared" si="1"/>
        <v>5</v>
      </c>
      <c r="F28" s="404">
        <f t="shared" si="0"/>
        <v>2</v>
      </c>
      <c r="G28" s="476">
        <v>2</v>
      </c>
      <c r="H28" s="476">
        <v>0</v>
      </c>
      <c r="I28" s="476">
        <v>1</v>
      </c>
      <c r="J28" s="476">
        <v>1</v>
      </c>
      <c r="K28" s="476">
        <v>1</v>
      </c>
      <c r="L28" s="476">
        <v>0</v>
      </c>
      <c r="M28" s="476">
        <v>1</v>
      </c>
      <c r="N28" s="476">
        <v>1</v>
      </c>
      <c r="O28" s="476">
        <v>0</v>
      </c>
      <c r="P28" s="476">
        <v>0</v>
      </c>
      <c r="Q28" s="476">
        <v>0</v>
      </c>
      <c r="R28" s="476">
        <v>0</v>
      </c>
      <c r="S28" s="401" t="str">
        <f t="shared" si="5"/>
        <v/>
      </c>
    </row>
    <row r="29" spans="2:20" ht="24.75" customHeight="1">
      <c r="B29" s="587"/>
      <c r="C29" s="406" t="s">
        <v>82</v>
      </c>
      <c r="D29" s="405" t="s">
        <v>122</v>
      </c>
      <c r="E29" s="404">
        <f t="shared" si="1"/>
        <v>432</v>
      </c>
      <c r="F29" s="404">
        <f t="shared" si="0"/>
        <v>20</v>
      </c>
      <c r="G29" s="476">
        <v>12</v>
      </c>
      <c r="H29" s="476">
        <v>0</v>
      </c>
      <c r="I29" s="476">
        <v>28</v>
      </c>
      <c r="J29" s="476">
        <v>1</v>
      </c>
      <c r="K29" s="476">
        <v>56</v>
      </c>
      <c r="L29" s="476">
        <v>1</v>
      </c>
      <c r="M29" s="476">
        <v>167</v>
      </c>
      <c r="N29" s="476">
        <v>8</v>
      </c>
      <c r="O29" s="476">
        <v>139</v>
      </c>
      <c r="P29" s="476">
        <v>10</v>
      </c>
      <c r="Q29" s="476">
        <v>30</v>
      </c>
      <c r="R29" s="476">
        <v>0</v>
      </c>
      <c r="S29" s="401" t="str">
        <f t="shared" si="5"/>
        <v/>
      </c>
      <c r="T29" s="401"/>
    </row>
    <row r="30" spans="2:20" ht="24.75" customHeight="1">
      <c r="B30" s="599" t="s">
        <v>121</v>
      </c>
      <c r="C30" s="406" t="s">
        <v>84</v>
      </c>
      <c r="D30" s="405" t="s">
        <v>120</v>
      </c>
      <c r="E30" s="404">
        <f t="shared" si="1"/>
        <v>3</v>
      </c>
      <c r="F30" s="404">
        <f t="shared" si="0"/>
        <v>0</v>
      </c>
      <c r="G30" s="476">
        <v>2</v>
      </c>
      <c r="H30" s="476">
        <v>0</v>
      </c>
      <c r="I30" s="476">
        <v>0</v>
      </c>
      <c r="J30" s="476">
        <v>0</v>
      </c>
      <c r="K30" s="476">
        <v>0</v>
      </c>
      <c r="L30" s="476">
        <v>0</v>
      </c>
      <c r="M30" s="476">
        <v>0</v>
      </c>
      <c r="N30" s="476">
        <v>0</v>
      </c>
      <c r="O30" s="476">
        <v>1</v>
      </c>
      <c r="P30" s="476">
        <v>0</v>
      </c>
      <c r="Q30" s="476">
        <v>0</v>
      </c>
      <c r="R30" s="476">
        <v>0</v>
      </c>
      <c r="S30" s="401" t="str">
        <f t="shared" si="5"/>
        <v/>
      </c>
      <c r="T30" s="401"/>
    </row>
    <row r="31" spans="2:20" ht="24.75" customHeight="1">
      <c r="B31" s="587"/>
      <c r="C31" s="406" t="s">
        <v>82</v>
      </c>
      <c r="D31" s="405" t="s">
        <v>119</v>
      </c>
      <c r="E31" s="404">
        <f t="shared" si="1"/>
        <v>32</v>
      </c>
      <c r="F31" s="404">
        <f t="shared" si="0"/>
        <v>3</v>
      </c>
      <c r="G31" s="476">
        <v>3</v>
      </c>
      <c r="H31" s="476">
        <v>1</v>
      </c>
      <c r="I31" s="476">
        <v>12</v>
      </c>
      <c r="J31" s="476">
        <v>1</v>
      </c>
      <c r="K31" s="476">
        <v>10</v>
      </c>
      <c r="L31" s="476">
        <v>1</v>
      </c>
      <c r="M31" s="476">
        <v>0</v>
      </c>
      <c r="N31" s="476">
        <v>0</v>
      </c>
      <c r="O31" s="476">
        <v>7</v>
      </c>
      <c r="P31" s="476">
        <v>0</v>
      </c>
      <c r="Q31" s="476">
        <v>0</v>
      </c>
      <c r="R31" s="476">
        <v>0</v>
      </c>
      <c r="S31" s="401" t="str">
        <f t="shared" si="5"/>
        <v/>
      </c>
    </row>
    <row r="32" spans="2:20" ht="24.75" customHeight="1">
      <c r="B32" s="599" t="s">
        <v>118</v>
      </c>
      <c r="C32" s="406" t="s">
        <v>84</v>
      </c>
      <c r="D32" s="405" t="s">
        <v>117</v>
      </c>
      <c r="E32" s="404">
        <f t="shared" si="1"/>
        <v>7</v>
      </c>
      <c r="F32" s="404">
        <f t="shared" si="0"/>
        <v>0</v>
      </c>
      <c r="G32" s="404">
        <f t="shared" ref="G32:R32" si="7">SUM(G34,G36)</f>
        <v>4</v>
      </c>
      <c r="H32" s="404">
        <f t="shared" si="7"/>
        <v>0</v>
      </c>
      <c r="I32" s="404">
        <f t="shared" si="7"/>
        <v>3</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12</v>
      </c>
      <c r="F33" s="404">
        <f t="shared" si="0"/>
        <v>0</v>
      </c>
      <c r="G33" s="404">
        <f t="shared" ref="G33:R33" si="8">SUM(G35,G37)</f>
        <v>6</v>
      </c>
      <c r="H33" s="404">
        <f t="shared" si="8"/>
        <v>0</v>
      </c>
      <c r="I33" s="404">
        <f t="shared" si="8"/>
        <v>1</v>
      </c>
      <c r="J33" s="404">
        <f t="shared" si="8"/>
        <v>0</v>
      </c>
      <c r="K33" s="404">
        <f t="shared" si="8"/>
        <v>2</v>
      </c>
      <c r="L33" s="404">
        <f t="shared" si="8"/>
        <v>0</v>
      </c>
      <c r="M33" s="404">
        <f t="shared" si="8"/>
        <v>1</v>
      </c>
      <c r="N33" s="404">
        <f t="shared" si="8"/>
        <v>0</v>
      </c>
      <c r="O33" s="404">
        <f t="shared" si="8"/>
        <v>2</v>
      </c>
      <c r="P33" s="404">
        <f t="shared" si="8"/>
        <v>0</v>
      </c>
      <c r="Q33" s="404">
        <f t="shared" si="8"/>
        <v>0</v>
      </c>
      <c r="R33" s="404">
        <f t="shared" si="8"/>
        <v>0</v>
      </c>
      <c r="S33" s="401" t="str">
        <f t="shared" si="5"/>
        <v/>
      </c>
    </row>
    <row r="34" spans="2:19" ht="24.75" customHeight="1">
      <c r="B34" s="599" t="s">
        <v>115</v>
      </c>
      <c r="C34" s="406" t="s">
        <v>84</v>
      </c>
      <c r="D34" s="405" t="s">
        <v>114</v>
      </c>
      <c r="E34" s="404">
        <f t="shared" si="1"/>
        <v>2</v>
      </c>
      <c r="F34" s="404">
        <f t="shared" si="0"/>
        <v>0</v>
      </c>
      <c r="G34" s="476">
        <v>2</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11</v>
      </c>
      <c r="F35" s="404">
        <f t="shared" si="0"/>
        <v>0</v>
      </c>
      <c r="G35" s="476">
        <v>6</v>
      </c>
      <c r="H35" s="476">
        <v>0</v>
      </c>
      <c r="I35" s="476">
        <v>0</v>
      </c>
      <c r="J35" s="476">
        <v>0</v>
      </c>
      <c r="K35" s="476">
        <v>2</v>
      </c>
      <c r="L35" s="476">
        <v>0</v>
      </c>
      <c r="M35" s="476">
        <v>1</v>
      </c>
      <c r="N35" s="476">
        <v>0</v>
      </c>
      <c r="O35" s="476">
        <v>2</v>
      </c>
      <c r="P35" s="476">
        <v>0</v>
      </c>
      <c r="Q35" s="476">
        <v>0</v>
      </c>
      <c r="R35" s="476">
        <v>0</v>
      </c>
      <c r="S35" s="401" t="str">
        <f t="shared" si="5"/>
        <v/>
      </c>
    </row>
    <row r="36" spans="2:19" ht="24.75" customHeight="1">
      <c r="B36" s="599" t="s">
        <v>112</v>
      </c>
      <c r="C36" s="406" t="s">
        <v>84</v>
      </c>
      <c r="D36" s="405" t="s">
        <v>111</v>
      </c>
      <c r="E36" s="404">
        <f t="shared" si="1"/>
        <v>5</v>
      </c>
      <c r="F36" s="404">
        <f t="shared" si="0"/>
        <v>0</v>
      </c>
      <c r="G36" s="476">
        <v>2</v>
      </c>
      <c r="H36" s="476">
        <v>0</v>
      </c>
      <c r="I36" s="476">
        <v>3</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1</v>
      </c>
      <c r="F37" s="420">
        <f t="shared" si="0"/>
        <v>0</v>
      </c>
      <c r="G37" s="483">
        <v>0</v>
      </c>
      <c r="H37" s="483">
        <v>0</v>
      </c>
      <c r="I37" s="483">
        <v>1</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8</v>
      </c>
      <c r="F38" s="407">
        <f t="shared" si="0"/>
        <v>1</v>
      </c>
      <c r="G38" s="407">
        <f t="shared" ref="G38:N39" si="9">SUM(G40,G42,G44,G46,G48,G50,G52)</f>
        <v>6</v>
      </c>
      <c r="H38" s="407">
        <f t="shared" si="9"/>
        <v>0</v>
      </c>
      <c r="I38" s="407">
        <f t="shared" si="9"/>
        <v>0</v>
      </c>
      <c r="J38" s="407">
        <f t="shared" si="9"/>
        <v>0</v>
      </c>
      <c r="K38" s="407">
        <f t="shared" si="9"/>
        <v>1</v>
      </c>
      <c r="L38" s="407">
        <f t="shared" si="9"/>
        <v>1</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507</v>
      </c>
      <c r="F39" s="404">
        <f t="shared" si="0"/>
        <v>33</v>
      </c>
      <c r="G39" s="404">
        <f t="shared" si="9"/>
        <v>301</v>
      </c>
      <c r="H39" s="404">
        <f t="shared" si="9"/>
        <v>17</v>
      </c>
      <c r="I39" s="404">
        <f t="shared" si="9"/>
        <v>6</v>
      </c>
      <c r="J39" s="404">
        <f t="shared" si="9"/>
        <v>1</v>
      </c>
      <c r="K39" s="404">
        <f t="shared" si="9"/>
        <v>84</v>
      </c>
      <c r="L39" s="404">
        <f t="shared" si="9"/>
        <v>8</v>
      </c>
      <c r="M39" s="404">
        <f t="shared" si="9"/>
        <v>116</v>
      </c>
      <c r="N39" s="404">
        <f t="shared" si="9"/>
        <v>7</v>
      </c>
      <c r="O39" s="414"/>
      <c r="P39" s="414"/>
      <c r="Q39" s="414"/>
      <c r="R39" s="414"/>
      <c r="S39" s="401" t="str">
        <f t="shared" si="10"/>
        <v/>
      </c>
    </row>
    <row r="40" spans="2:19" ht="24.75" customHeight="1">
      <c r="B40" s="599" t="s">
        <v>106</v>
      </c>
      <c r="C40" s="406" t="s">
        <v>84</v>
      </c>
      <c r="D40" s="405" t="s">
        <v>105</v>
      </c>
      <c r="E40" s="404">
        <f t="shared" si="1"/>
        <v>3</v>
      </c>
      <c r="F40" s="404">
        <f t="shared" si="0"/>
        <v>1</v>
      </c>
      <c r="G40" s="476">
        <v>2</v>
      </c>
      <c r="H40" s="476">
        <v>0</v>
      </c>
      <c r="I40" s="476">
        <v>0</v>
      </c>
      <c r="J40" s="476">
        <v>0</v>
      </c>
      <c r="K40" s="476">
        <v>1</v>
      </c>
      <c r="L40" s="476">
        <v>1</v>
      </c>
      <c r="M40" s="476">
        <v>0</v>
      </c>
      <c r="N40" s="476">
        <v>0</v>
      </c>
      <c r="O40" s="414"/>
      <c r="P40" s="414"/>
      <c r="Q40" s="414"/>
      <c r="R40" s="414"/>
      <c r="S40" s="401" t="str">
        <f t="shared" si="10"/>
        <v/>
      </c>
    </row>
    <row r="41" spans="2:19" ht="24.75" customHeight="1">
      <c r="B41" s="587"/>
      <c r="C41" s="406" t="s">
        <v>82</v>
      </c>
      <c r="D41" s="405" t="s">
        <v>104</v>
      </c>
      <c r="E41" s="404">
        <f t="shared" si="1"/>
        <v>280</v>
      </c>
      <c r="F41" s="404">
        <f t="shared" si="0"/>
        <v>14</v>
      </c>
      <c r="G41" s="476">
        <v>187</v>
      </c>
      <c r="H41" s="476">
        <v>14</v>
      </c>
      <c r="I41" s="476">
        <v>0</v>
      </c>
      <c r="J41" s="476">
        <v>0</v>
      </c>
      <c r="K41" s="476">
        <v>45</v>
      </c>
      <c r="L41" s="476">
        <v>0</v>
      </c>
      <c r="M41" s="476">
        <v>48</v>
      </c>
      <c r="N41" s="476">
        <v>0</v>
      </c>
      <c r="O41" s="414"/>
      <c r="P41" s="414"/>
      <c r="Q41" s="414"/>
      <c r="R41" s="414"/>
      <c r="S41" s="401" t="str">
        <f t="shared" si="10"/>
        <v/>
      </c>
    </row>
    <row r="42" spans="2:19" ht="24.75" customHeight="1">
      <c r="B42" s="599" t="s">
        <v>103</v>
      </c>
      <c r="C42" s="406" t="s">
        <v>84</v>
      </c>
      <c r="D42" s="405" t="s">
        <v>102</v>
      </c>
      <c r="E42" s="404">
        <f t="shared" si="1"/>
        <v>1</v>
      </c>
      <c r="F42" s="404">
        <f t="shared" si="0"/>
        <v>0</v>
      </c>
      <c r="G42" s="476">
        <v>1</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128</v>
      </c>
      <c r="F43" s="404">
        <f t="shared" si="0"/>
        <v>3</v>
      </c>
      <c r="G43" s="476">
        <v>112</v>
      </c>
      <c r="H43" s="476">
        <v>3</v>
      </c>
      <c r="I43" s="476">
        <v>0</v>
      </c>
      <c r="J43" s="476">
        <v>0</v>
      </c>
      <c r="K43" s="476">
        <v>15</v>
      </c>
      <c r="L43" s="476">
        <v>0</v>
      </c>
      <c r="M43" s="476">
        <v>1</v>
      </c>
      <c r="N43" s="476">
        <v>0</v>
      </c>
      <c r="O43" s="414"/>
      <c r="P43" s="414"/>
      <c r="Q43" s="414"/>
      <c r="R43" s="414"/>
      <c r="S43" s="401" t="str">
        <f t="shared" si="10"/>
        <v/>
      </c>
    </row>
    <row r="44" spans="2:19" ht="24.75" customHeight="1">
      <c r="B44" s="599" t="s">
        <v>100</v>
      </c>
      <c r="C44" s="406" t="s">
        <v>84</v>
      </c>
      <c r="D44" s="405" t="s">
        <v>99</v>
      </c>
      <c r="E44" s="404">
        <f t="shared" si="1"/>
        <v>2</v>
      </c>
      <c r="F44" s="404">
        <f t="shared" si="0"/>
        <v>0</v>
      </c>
      <c r="G44" s="476">
        <v>1</v>
      </c>
      <c r="H44" s="476">
        <v>0</v>
      </c>
      <c r="I44" s="476">
        <v>0</v>
      </c>
      <c r="J44" s="476">
        <v>0</v>
      </c>
      <c r="K44" s="476">
        <v>0</v>
      </c>
      <c r="L44" s="476">
        <v>0</v>
      </c>
      <c r="M44" s="476">
        <v>1</v>
      </c>
      <c r="N44" s="476">
        <v>0</v>
      </c>
      <c r="O44" s="414"/>
      <c r="P44" s="414"/>
      <c r="Q44" s="414"/>
      <c r="R44" s="414"/>
      <c r="S44" s="401" t="str">
        <f t="shared" si="10"/>
        <v/>
      </c>
    </row>
    <row r="45" spans="2:19" ht="24.75" customHeight="1">
      <c r="B45" s="587"/>
      <c r="C45" s="406" t="s">
        <v>82</v>
      </c>
      <c r="D45" s="405" t="s">
        <v>98</v>
      </c>
      <c r="E45" s="404">
        <f t="shared" si="1"/>
        <v>29</v>
      </c>
      <c r="F45" s="404">
        <f t="shared" si="0"/>
        <v>8</v>
      </c>
      <c r="G45" s="476">
        <v>1</v>
      </c>
      <c r="H45" s="476">
        <v>0</v>
      </c>
      <c r="I45" s="476">
        <v>0</v>
      </c>
      <c r="J45" s="476">
        <v>0</v>
      </c>
      <c r="K45" s="476">
        <v>21</v>
      </c>
      <c r="L45" s="476">
        <v>8</v>
      </c>
      <c r="M45" s="476">
        <v>7</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58</v>
      </c>
      <c r="F47" s="404">
        <f t="shared" si="0"/>
        <v>7</v>
      </c>
      <c r="G47" s="476">
        <v>0</v>
      </c>
      <c r="H47" s="476">
        <v>0</v>
      </c>
      <c r="I47" s="476">
        <v>0</v>
      </c>
      <c r="J47" s="476">
        <v>0</v>
      </c>
      <c r="K47" s="476">
        <v>2</v>
      </c>
      <c r="L47" s="476">
        <v>0</v>
      </c>
      <c r="M47" s="476">
        <v>56</v>
      </c>
      <c r="N47" s="476">
        <v>7</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0</v>
      </c>
      <c r="H49" s="476">
        <v>0</v>
      </c>
      <c r="I49" s="476">
        <v>0</v>
      </c>
      <c r="J49" s="476">
        <v>0</v>
      </c>
      <c r="K49" s="476">
        <v>0</v>
      </c>
      <c r="L49" s="476">
        <v>0</v>
      </c>
      <c r="M49" s="476">
        <v>1</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7</v>
      </c>
      <c r="F51" s="404">
        <f t="shared" si="0"/>
        <v>0</v>
      </c>
      <c r="G51" s="476">
        <v>0</v>
      </c>
      <c r="H51" s="476">
        <v>0</v>
      </c>
      <c r="I51" s="476">
        <v>4</v>
      </c>
      <c r="J51" s="476">
        <v>0</v>
      </c>
      <c r="K51" s="476">
        <v>1</v>
      </c>
      <c r="L51" s="476">
        <v>0</v>
      </c>
      <c r="M51" s="476">
        <v>2</v>
      </c>
      <c r="N51" s="476">
        <v>0</v>
      </c>
      <c r="O51" s="414"/>
      <c r="P51" s="414"/>
      <c r="Q51" s="414"/>
      <c r="R51" s="414"/>
      <c r="S51" s="401" t="str">
        <f t="shared" si="10"/>
        <v/>
      </c>
    </row>
    <row r="52" spans="1:19" ht="24.75" customHeight="1">
      <c r="B52" s="599" t="s">
        <v>88</v>
      </c>
      <c r="C52" s="406" t="s">
        <v>84</v>
      </c>
      <c r="D52" s="405" t="s">
        <v>87</v>
      </c>
      <c r="E52" s="404">
        <f t="shared" si="1"/>
        <v>2</v>
      </c>
      <c r="F52" s="404">
        <f t="shared" si="0"/>
        <v>0</v>
      </c>
      <c r="G52" s="476">
        <v>2</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4</v>
      </c>
      <c r="F53" s="412">
        <f t="shared" si="0"/>
        <v>1</v>
      </c>
      <c r="G53" s="489">
        <v>1</v>
      </c>
      <c r="H53" s="476">
        <v>0</v>
      </c>
      <c r="I53" s="489">
        <v>2</v>
      </c>
      <c r="J53" s="476">
        <v>1</v>
      </c>
      <c r="K53" s="489">
        <v>0</v>
      </c>
      <c r="L53" s="476">
        <v>0</v>
      </c>
      <c r="M53" s="489">
        <v>1</v>
      </c>
      <c r="N53" s="476">
        <v>0</v>
      </c>
      <c r="O53" s="410"/>
      <c r="P53" s="410"/>
      <c r="Q53" s="410"/>
      <c r="R53" s="410"/>
      <c r="S53" s="401" t="str">
        <f t="shared" si="10"/>
        <v/>
      </c>
    </row>
    <row r="54" spans="1:19" ht="24.75" customHeight="1" thickTop="1">
      <c r="B54" s="600" t="s">
        <v>85</v>
      </c>
      <c r="C54" s="409" t="s">
        <v>84</v>
      </c>
      <c r="D54" s="408" t="s">
        <v>83</v>
      </c>
      <c r="E54" s="407">
        <f t="shared" si="1"/>
        <v>30</v>
      </c>
      <c r="F54" s="407">
        <f t="shared" si="0"/>
        <v>3</v>
      </c>
      <c r="G54" s="404">
        <f t="shared" ref="G54:R54" si="11">SUM(G12,G16,G22,G24,G38)</f>
        <v>18</v>
      </c>
      <c r="H54" s="404">
        <f t="shared" si="11"/>
        <v>0</v>
      </c>
      <c r="I54" s="404">
        <f t="shared" si="11"/>
        <v>4</v>
      </c>
      <c r="J54" s="404">
        <f t="shared" si="11"/>
        <v>1</v>
      </c>
      <c r="K54" s="404">
        <f t="shared" si="11"/>
        <v>4</v>
      </c>
      <c r="L54" s="404">
        <f t="shared" si="11"/>
        <v>1</v>
      </c>
      <c r="M54" s="404">
        <f t="shared" si="11"/>
        <v>2</v>
      </c>
      <c r="N54" s="404">
        <f t="shared" si="11"/>
        <v>1</v>
      </c>
      <c r="O54" s="404">
        <f t="shared" si="11"/>
        <v>1</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1419</v>
      </c>
      <c r="F55" s="404">
        <f t="shared" si="0"/>
        <v>78</v>
      </c>
      <c r="G55" s="404">
        <f t="shared" ref="G55:R55" si="12">SUM(G13,G17,G23,G25,G39)</f>
        <v>362</v>
      </c>
      <c r="H55" s="404">
        <f t="shared" si="12"/>
        <v>18</v>
      </c>
      <c r="I55" s="404">
        <f t="shared" si="12"/>
        <v>221</v>
      </c>
      <c r="J55" s="404">
        <f t="shared" si="12"/>
        <v>8</v>
      </c>
      <c r="K55" s="404">
        <f t="shared" si="12"/>
        <v>236</v>
      </c>
      <c r="L55" s="404">
        <f t="shared" si="12"/>
        <v>15</v>
      </c>
      <c r="M55" s="404">
        <f t="shared" si="12"/>
        <v>354</v>
      </c>
      <c r="N55" s="404">
        <f t="shared" si="12"/>
        <v>20</v>
      </c>
      <c r="O55" s="404">
        <f t="shared" si="12"/>
        <v>172</v>
      </c>
      <c r="P55" s="404">
        <f t="shared" si="12"/>
        <v>13</v>
      </c>
      <c r="Q55" s="404">
        <f t="shared" si="12"/>
        <v>74</v>
      </c>
      <c r="R55" s="404">
        <f t="shared" si="12"/>
        <v>4</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c r="Q2" s="465"/>
    </row>
    <row r="3" spans="1:33" ht="14.25" customHeight="1">
      <c r="B3" s="593"/>
      <c r="O3" s="464" t="s">
        <v>178</v>
      </c>
      <c r="P3" s="604" t="s">
        <v>192</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1</v>
      </c>
      <c r="F12" s="404">
        <f>SUM(H12+J12+L12+N12+P12+R12)</f>
        <v>0</v>
      </c>
      <c r="G12" s="476">
        <v>0</v>
      </c>
      <c r="H12" s="476">
        <v>0</v>
      </c>
      <c r="I12" s="476">
        <v>1</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172</v>
      </c>
      <c r="F13" s="404">
        <f>SUM(H13+J13+L13+N13+P13+R13 )</f>
        <v>11</v>
      </c>
      <c r="G13" s="476">
        <v>54</v>
      </c>
      <c r="H13" s="476">
        <v>3</v>
      </c>
      <c r="I13" s="476">
        <v>63</v>
      </c>
      <c r="J13" s="476">
        <v>4</v>
      </c>
      <c r="K13" s="476">
        <v>11</v>
      </c>
      <c r="L13" s="476">
        <v>0</v>
      </c>
      <c r="M13" s="476">
        <v>11</v>
      </c>
      <c r="N13" s="476">
        <v>1</v>
      </c>
      <c r="O13" s="476">
        <v>23</v>
      </c>
      <c r="P13" s="476">
        <v>2</v>
      </c>
      <c r="Q13" s="476">
        <v>10</v>
      </c>
      <c r="R13" s="476">
        <v>1</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7</v>
      </c>
      <c r="F16" s="423">
        <f t="shared" si="0"/>
        <v>0</v>
      </c>
      <c r="G16" s="423">
        <f t="shared" ref="G16:R16" si="2">SUM(G18,G20)</f>
        <v>0</v>
      </c>
      <c r="H16" s="423">
        <f t="shared" si="2"/>
        <v>0</v>
      </c>
      <c r="I16" s="423">
        <f t="shared" si="2"/>
        <v>4</v>
      </c>
      <c r="J16" s="423">
        <f t="shared" si="2"/>
        <v>0</v>
      </c>
      <c r="K16" s="423">
        <f t="shared" si="2"/>
        <v>1</v>
      </c>
      <c r="L16" s="423">
        <f t="shared" si="2"/>
        <v>0</v>
      </c>
      <c r="M16" s="423">
        <f t="shared" si="2"/>
        <v>0</v>
      </c>
      <c r="N16" s="423">
        <f t="shared" si="2"/>
        <v>0</v>
      </c>
      <c r="O16" s="423">
        <f t="shared" si="2"/>
        <v>0</v>
      </c>
      <c r="P16" s="423">
        <f t="shared" si="2"/>
        <v>0</v>
      </c>
      <c r="Q16" s="423">
        <f t="shared" si="2"/>
        <v>2</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167</v>
      </c>
      <c r="F17" s="404">
        <f t="shared" si="0"/>
        <v>11</v>
      </c>
      <c r="G17" s="404">
        <f t="shared" ref="G17:R17" si="3">SUM(G19,G21)</f>
        <v>0</v>
      </c>
      <c r="H17" s="404">
        <f t="shared" si="3"/>
        <v>0</v>
      </c>
      <c r="I17" s="404">
        <f t="shared" si="3"/>
        <v>43</v>
      </c>
      <c r="J17" s="404">
        <f t="shared" si="3"/>
        <v>0</v>
      </c>
      <c r="K17" s="404">
        <f t="shared" si="3"/>
        <v>17</v>
      </c>
      <c r="L17" s="404">
        <f t="shared" si="3"/>
        <v>1</v>
      </c>
      <c r="M17" s="404">
        <f t="shared" si="3"/>
        <v>53</v>
      </c>
      <c r="N17" s="404">
        <f t="shared" si="3"/>
        <v>6</v>
      </c>
      <c r="O17" s="404">
        <f t="shared" si="3"/>
        <v>2</v>
      </c>
      <c r="P17" s="404">
        <f t="shared" si="3"/>
        <v>0</v>
      </c>
      <c r="Q17" s="404">
        <f t="shared" si="3"/>
        <v>52</v>
      </c>
      <c r="R17" s="404">
        <f t="shared" si="3"/>
        <v>4</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7</v>
      </c>
      <c r="F18" s="404">
        <f t="shared" si="0"/>
        <v>0</v>
      </c>
      <c r="G18" s="476">
        <v>0</v>
      </c>
      <c r="H18" s="476">
        <v>0</v>
      </c>
      <c r="I18" s="476">
        <v>4</v>
      </c>
      <c r="J18" s="476">
        <v>0</v>
      </c>
      <c r="K18" s="476">
        <v>1</v>
      </c>
      <c r="L18" s="476">
        <v>0</v>
      </c>
      <c r="M18" s="476">
        <v>0</v>
      </c>
      <c r="N18" s="476">
        <v>0</v>
      </c>
      <c r="O18" s="476">
        <v>0</v>
      </c>
      <c r="P18" s="476">
        <v>0</v>
      </c>
      <c r="Q18" s="476">
        <v>2</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165</v>
      </c>
      <c r="F19" s="404">
        <f t="shared" si="0"/>
        <v>11</v>
      </c>
      <c r="G19" s="476">
        <v>0</v>
      </c>
      <c r="H19" s="476">
        <v>0</v>
      </c>
      <c r="I19" s="476">
        <v>43</v>
      </c>
      <c r="J19" s="476">
        <v>0</v>
      </c>
      <c r="K19" s="476">
        <v>17</v>
      </c>
      <c r="L19" s="476">
        <v>1</v>
      </c>
      <c r="M19" s="476">
        <v>53</v>
      </c>
      <c r="N19" s="476">
        <v>6</v>
      </c>
      <c r="O19" s="476">
        <v>0</v>
      </c>
      <c r="P19" s="476">
        <v>0</v>
      </c>
      <c r="Q19" s="476">
        <v>52</v>
      </c>
      <c r="R19" s="476">
        <v>4</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0">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2</v>
      </c>
      <c r="F21" s="420">
        <f t="shared" si="0"/>
        <v>0</v>
      </c>
      <c r="G21" s="483">
        <v>0</v>
      </c>
      <c r="H21" s="483">
        <v>0</v>
      </c>
      <c r="I21" s="483">
        <v>0</v>
      </c>
      <c r="J21" s="483">
        <v>0</v>
      </c>
      <c r="K21" s="483">
        <v>0</v>
      </c>
      <c r="L21" s="483">
        <v>0</v>
      </c>
      <c r="M21" s="483">
        <v>0</v>
      </c>
      <c r="N21" s="483">
        <v>0</v>
      </c>
      <c r="O21" s="483">
        <v>2</v>
      </c>
      <c r="P21" s="471">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44</v>
      </c>
      <c r="F23" s="426">
        <f t="shared" si="0"/>
        <v>2</v>
      </c>
      <c r="G23" s="480">
        <v>0</v>
      </c>
      <c r="H23" s="480">
        <v>0</v>
      </c>
      <c r="I23" s="480">
        <v>2</v>
      </c>
      <c r="J23" s="480">
        <v>0</v>
      </c>
      <c r="K23" s="480">
        <v>24</v>
      </c>
      <c r="L23" s="480">
        <v>1</v>
      </c>
      <c r="M23" s="480">
        <v>18</v>
      </c>
      <c r="N23" s="480">
        <v>1</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23</v>
      </c>
      <c r="F24" s="423">
        <f t="shared" si="0"/>
        <v>0</v>
      </c>
      <c r="G24" s="423">
        <f t="shared" ref="G24:R24" si="4">SUM(G26,G28,G30,G32)</f>
        <v>13</v>
      </c>
      <c r="H24" s="423">
        <f t="shared" si="4"/>
        <v>0</v>
      </c>
      <c r="I24" s="423">
        <f t="shared" si="4"/>
        <v>7</v>
      </c>
      <c r="J24" s="423">
        <f t="shared" si="4"/>
        <v>0</v>
      </c>
      <c r="K24" s="423">
        <f t="shared" si="4"/>
        <v>1</v>
      </c>
      <c r="L24" s="423">
        <f t="shared" si="4"/>
        <v>0</v>
      </c>
      <c r="M24" s="423">
        <f t="shared" si="4"/>
        <v>1</v>
      </c>
      <c r="N24" s="423">
        <f t="shared" si="4"/>
        <v>0</v>
      </c>
      <c r="O24" s="423">
        <f t="shared" si="4"/>
        <v>0</v>
      </c>
      <c r="P24" s="423">
        <f t="shared" si="4"/>
        <v>0</v>
      </c>
      <c r="Q24" s="423">
        <f t="shared" si="4"/>
        <v>1</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1479</v>
      </c>
      <c r="F25" s="404">
        <f t="shared" si="0"/>
        <v>51</v>
      </c>
      <c r="G25" s="404">
        <f t="shared" ref="G25:R25" si="6">SUM(G27,G29,G31,G33)</f>
        <v>218</v>
      </c>
      <c r="H25" s="404">
        <f t="shared" si="6"/>
        <v>13</v>
      </c>
      <c r="I25" s="404">
        <f t="shared" si="6"/>
        <v>287</v>
      </c>
      <c r="J25" s="404">
        <f t="shared" si="6"/>
        <v>9</v>
      </c>
      <c r="K25" s="404">
        <f t="shared" si="6"/>
        <v>222</v>
      </c>
      <c r="L25" s="404">
        <f t="shared" si="6"/>
        <v>8</v>
      </c>
      <c r="M25" s="404">
        <f t="shared" si="6"/>
        <v>401</v>
      </c>
      <c r="N25" s="404">
        <f t="shared" si="6"/>
        <v>9</v>
      </c>
      <c r="O25" s="404">
        <f t="shared" si="6"/>
        <v>248</v>
      </c>
      <c r="P25" s="404">
        <f t="shared" si="6"/>
        <v>11</v>
      </c>
      <c r="Q25" s="404">
        <f t="shared" si="6"/>
        <v>103</v>
      </c>
      <c r="R25" s="404">
        <f t="shared" si="6"/>
        <v>1</v>
      </c>
      <c r="S25" s="401" t="str">
        <f t="shared" si="5"/>
        <v/>
      </c>
    </row>
    <row r="26" spans="2:20" ht="24.75" customHeight="1">
      <c r="B26" s="599" t="s">
        <v>127</v>
      </c>
      <c r="C26" s="406" t="s">
        <v>84</v>
      </c>
      <c r="D26" s="405" t="s">
        <v>126</v>
      </c>
      <c r="E26" s="404">
        <f t="shared" si="1"/>
        <v>3</v>
      </c>
      <c r="F26" s="404">
        <f t="shared" si="0"/>
        <v>0</v>
      </c>
      <c r="G26" s="476">
        <v>0</v>
      </c>
      <c r="H26" s="476">
        <v>0</v>
      </c>
      <c r="I26" s="476">
        <v>3</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542</v>
      </c>
      <c r="F27" s="404">
        <f t="shared" si="0"/>
        <v>17</v>
      </c>
      <c r="G27" s="476">
        <v>130</v>
      </c>
      <c r="H27" s="476">
        <v>9</v>
      </c>
      <c r="I27" s="476">
        <v>183</v>
      </c>
      <c r="J27" s="476">
        <v>5</v>
      </c>
      <c r="K27" s="476">
        <v>73</v>
      </c>
      <c r="L27" s="476">
        <v>1</v>
      </c>
      <c r="M27" s="476">
        <v>58</v>
      </c>
      <c r="N27" s="476">
        <v>2</v>
      </c>
      <c r="O27" s="476">
        <v>59</v>
      </c>
      <c r="P27" s="476">
        <v>0</v>
      </c>
      <c r="Q27" s="476">
        <v>39</v>
      </c>
      <c r="R27" s="476">
        <v>0</v>
      </c>
      <c r="S27" s="401" t="str">
        <f t="shared" si="5"/>
        <v/>
      </c>
    </row>
    <row r="28" spans="2:20" ht="24.75" customHeight="1">
      <c r="B28" s="599" t="s">
        <v>124</v>
      </c>
      <c r="C28" s="406" t="s">
        <v>84</v>
      </c>
      <c r="D28" s="405" t="s">
        <v>123</v>
      </c>
      <c r="E28" s="404">
        <f t="shared" si="1"/>
        <v>7</v>
      </c>
      <c r="F28" s="404">
        <f t="shared" si="0"/>
        <v>0</v>
      </c>
      <c r="G28" s="476">
        <v>2</v>
      </c>
      <c r="H28" s="476">
        <v>0</v>
      </c>
      <c r="I28" s="476">
        <v>2</v>
      </c>
      <c r="J28" s="476">
        <v>0</v>
      </c>
      <c r="K28" s="476">
        <v>1</v>
      </c>
      <c r="L28" s="476">
        <v>0</v>
      </c>
      <c r="M28" s="476">
        <v>1</v>
      </c>
      <c r="N28" s="476">
        <v>0</v>
      </c>
      <c r="O28" s="476">
        <v>0</v>
      </c>
      <c r="P28" s="476">
        <v>0</v>
      </c>
      <c r="Q28" s="476">
        <v>1</v>
      </c>
      <c r="R28" s="476">
        <v>0</v>
      </c>
      <c r="S28" s="401" t="str">
        <f t="shared" si="5"/>
        <v/>
      </c>
    </row>
    <row r="29" spans="2:20" ht="24.75" customHeight="1">
      <c r="B29" s="587"/>
      <c r="C29" s="406" t="s">
        <v>82</v>
      </c>
      <c r="D29" s="405" t="s">
        <v>122</v>
      </c>
      <c r="E29" s="404">
        <f t="shared" si="1"/>
        <v>839</v>
      </c>
      <c r="F29" s="404">
        <f t="shared" si="0"/>
        <v>28</v>
      </c>
      <c r="G29" s="476">
        <v>56</v>
      </c>
      <c r="H29" s="476">
        <v>3</v>
      </c>
      <c r="I29" s="476">
        <v>78</v>
      </c>
      <c r="J29" s="476">
        <v>4</v>
      </c>
      <c r="K29" s="476">
        <v>123</v>
      </c>
      <c r="L29" s="476">
        <v>3</v>
      </c>
      <c r="M29" s="476">
        <v>341</v>
      </c>
      <c r="N29" s="476">
        <v>7</v>
      </c>
      <c r="O29" s="476">
        <v>177</v>
      </c>
      <c r="P29" s="476">
        <v>10</v>
      </c>
      <c r="Q29" s="476">
        <v>64</v>
      </c>
      <c r="R29" s="476">
        <v>1</v>
      </c>
      <c r="S29" s="401" t="str">
        <f t="shared" si="5"/>
        <v/>
      </c>
      <c r="T29" s="401"/>
    </row>
    <row r="30" spans="2:20" ht="24.75" customHeight="1">
      <c r="B30" s="599" t="s">
        <v>121</v>
      </c>
      <c r="C30" s="406" t="s">
        <v>84</v>
      </c>
      <c r="D30" s="405" t="s">
        <v>120</v>
      </c>
      <c r="E30" s="404">
        <f t="shared" si="1"/>
        <v>1</v>
      </c>
      <c r="F30" s="404">
        <f t="shared" si="0"/>
        <v>0</v>
      </c>
      <c r="G30" s="476">
        <v>0</v>
      </c>
      <c r="H30" s="476">
        <v>0</v>
      </c>
      <c r="I30" s="476">
        <v>1</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58</v>
      </c>
      <c r="F31" s="404">
        <f t="shared" si="0"/>
        <v>6</v>
      </c>
      <c r="G31" s="476">
        <v>10</v>
      </c>
      <c r="H31" s="476">
        <v>1</v>
      </c>
      <c r="I31" s="476">
        <v>18</v>
      </c>
      <c r="J31" s="476">
        <v>0</v>
      </c>
      <c r="K31" s="476">
        <v>18</v>
      </c>
      <c r="L31" s="476">
        <v>4</v>
      </c>
      <c r="M31" s="476">
        <v>0</v>
      </c>
      <c r="N31" s="476">
        <v>0</v>
      </c>
      <c r="O31" s="476">
        <v>12</v>
      </c>
      <c r="P31" s="476">
        <v>1</v>
      </c>
      <c r="Q31" s="476">
        <v>0</v>
      </c>
      <c r="R31" s="476">
        <v>0</v>
      </c>
      <c r="S31" s="401" t="str">
        <f t="shared" si="5"/>
        <v/>
      </c>
    </row>
    <row r="32" spans="2:20" ht="24.75" customHeight="1">
      <c r="B32" s="599" t="s">
        <v>118</v>
      </c>
      <c r="C32" s="406" t="s">
        <v>84</v>
      </c>
      <c r="D32" s="405" t="s">
        <v>117</v>
      </c>
      <c r="E32" s="404">
        <f t="shared" si="1"/>
        <v>12</v>
      </c>
      <c r="F32" s="404">
        <f t="shared" si="0"/>
        <v>0</v>
      </c>
      <c r="G32" s="404">
        <f t="shared" ref="G32:R32" si="7">SUM(G34,G36)</f>
        <v>11</v>
      </c>
      <c r="H32" s="404">
        <f t="shared" si="7"/>
        <v>0</v>
      </c>
      <c r="I32" s="404">
        <f t="shared" si="7"/>
        <v>1</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40</v>
      </c>
      <c r="F33" s="404">
        <f t="shared" si="0"/>
        <v>0</v>
      </c>
      <c r="G33" s="404">
        <f t="shared" ref="G33:R33" si="8">SUM(G35,G37)</f>
        <v>22</v>
      </c>
      <c r="H33" s="404">
        <f t="shared" si="8"/>
        <v>0</v>
      </c>
      <c r="I33" s="404">
        <f t="shared" si="8"/>
        <v>8</v>
      </c>
      <c r="J33" s="404">
        <f t="shared" si="8"/>
        <v>0</v>
      </c>
      <c r="K33" s="404">
        <f t="shared" si="8"/>
        <v>8</v>
      </c>
      <c r="L33" s="404">
        <f t="shared" si="8"/>
        <v>0</v>
      </c>
      <c r="M33" s="404">
        <f t="shared" si="8"/>
        <v>2</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2</v>
      </c>
      <c r="F34" s="404">
        <f t="shared" si="0"/>
        <v>0</v>
      </c>
      <c r="G34" s="476">
        <v>2</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24</v>
      </c>
      <c r="F35" s="404">
        <f t="shared" si="0"/>
        <v>0</v>
      </c>
      <c r="G35" s="476">
        <v>15</v>
      </c>
      <c r="H35" s="476">
        <v>0</v>
      </c>
      <c r="I35" s="476">
        <v>2</v>
      </c>
      <c r="J35" s="476">
        <v>0</v>
      </c>
      <c r="K35" s="476">
        <v>7</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10</v>
      </c>
      <c r="F36" s="404">
        <f t="shared" si="0"/>
        <v>0</v>
      </c>
      <c r="G36" s="476">
        <v>9</v>
      </c>
      <c r="H36" s="476">
        <v>0</v>
      </c>
      <c r="I36" s="476">
        <v>1</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16</v>
      </c>
      <c r="F37" s="420">
        <f t="shared" si="0"/>
        <v>0</v>
      </c>
      <c r="G37" s="483">
        <v>7</v>
      </c>
      <c r="H37" s="483">
        <v>0</v>
      </c>
      <c r="I37" s="483">
        <v>6</v>
      </c>
      <c r="J37" s="483">
        <v>0</v>
      </c>
      <c r="K37" s="483">
        <v>1</v>
      </c>
      <c r="L37" s="483">
        <v>0</v>
      </c>
      <c r="M37" s="483">
        <v>2</v>
      </c>
      <c r="N37" s="483">
        <v>0</v>
      </c>
      <c r="O37" s="483">
        <v>0</v>
      </c>
      <c r="P37" s="483">
        <v>0</v>
      </c>
      <c r="Q37" s="483">
        <v>0</v>
      </c>
      <c r="R37" s="483">
        <v>0</v>
      </c>
      <c r="S37" s="401" t="str">
        <f t="shared" si="5"/>
        <v/>
      </c>
    </row>
    <row r="38" spans="2:19" ht="24.75" customHeight="1" thickTop="1">
      <c r="B38" s="590" t="s">
        <v>109</v>
      </c>
      <c r="C38" s="418" t="s">
        <v>84</v>
      </c>
      <c r="D38" s="417" t="s">
        <v>108</v>
      </c>
      <c r="E38" s="407">
        <f t="shared" si="1"/>
        <v>6</v>
      </c>
      <c r="F38" s="407">
        <f t="shared" si="0"/>
        <v>2</v>
      </c>
      <c r="G38" s="407">
        <f t="shared" ref="G38:N39" si="9">SUM(G40,G42,G44,G46,G48,G50,G52)</f>
        <v>3</v>
      </c>
      <c r="H38" s="407">
        <f t="shared" si="9"/>
        <v>1</v>
      </c>
      <c r="I38" s="407">
        <f t="shared" si="9"/>
        <v>0</v>
      </c>
      <c r="J38" s="407">
        <f t="shared" si="9"/>
        <v>0</v>
      </c>
      <c r="K38" s="407">
        <f t="shared" si="9"/>
        <v>0</v>
      </c>
      <c r="L38" s="407">
        <f t="shared" si="9"/>
        <v>0</v>
      </c>
      <c r="M38" s="407">
        <f t="shared" si="9"/>
        <v>3</v>
      </c>
      <c r="N38" s="407">
        <f t="shared" si="9"/>
        <v>1</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1035</v>
      </c>
      <c r="F39" s="404">
        <f t="shared" si="0"/>
        <v>92</v>
      </c>
      <c r="G39" s="404">
        <f t="shared" si="9"/>
        <v>594</v>
      </c>
      <c r="H39" s="404">
        <f t="shared" si="9"/>
        <v>54</v>
      </c>
      <c r="I39" s="404">
        <f t="shared" si="9"/>
        <v>6</v>
      </c>
      <c r="J39" s="404">
        <f t="shared" si="9"/>
        <v>0</v>
      </c>
      <c r="K39" s="404">
        <f t="shared" si="9"/>
        <v>137</v>
      </c>
      <c r="L39" s="404">
        <f t="shared" si="9"/>
        <v>11</v>
      </c>
      <c r="M39" s="404">
        <f t="shared" si="9"/>
        <v>298</v>
      </c>
      <c r="N39" s="404">
        <f t="shared" si="9"/>
        <v>27</v>
      </c>
      <c r="O39" s="414"/>
      <c r="P39" s="414"/>
      <c r="Q39" s="414"/>
      <c r="R39" s="414"/>
      <c r="S39" s="401" t="str">
        <f t="shared" si="10"/>
        <v/>
      </c>
    </row>
    <row r="40" spans="2:19" ht="24.75" customHeight="1">
      <c r="B40" s="599" t="s">
        <v>106</v>
      </c>
      <c r="C40" s="406" t="s">
        <v>84</v>
      </c>
      <c r="D40" s="405" t="s">
        <v>105</v>
      </c>
      <c r="E40" s="404">
        <f t="shared" si="1"/>
        <v>2</v>
      </c>
      <c r="F40" s="404">
        <f t="shared" si="0"/>
        <v>0</v>
      </c>
      <c r="G40" s="476">
        <v>0</v>
      </c>
      <c r="H40" s="476">
        <v>0</v>
      </c>
      <c r="I40" s="476">
        <v>0</v>
      </c>
      <c r="J40" s="476">
        <v>0</v>
      </c>
      <c r="K40" s="476">
        <v>0</v>
      </c>
      <c r="L40" s="476">
        <v>0</v>
      </c>
      <c r="M40" s="476">
        <v>2</v>
      </c>
      <c r="N40" s="476">
        <v>0</v>
      </c>
      <c r="O40" s="414"/>
      <c r="P40" s="414"/>
      <c r="Q40" s="414"/>
      <c r="R40" s="414"/>
      <c r="S40" s="401" t="str">
        <f t="shared" si="10"/>
        <v/>
      </c>
    </row>
    <row r="41" spans="2:19" ht="24.75" customHeight="1">
      <c r="B41" s="587"/>
      <c r="C41" s="406" t="s">
        <v>82</v>
      </c>
      <c r="D41" s="405" t="s">
        <v>104</v>
      </c>
      <c r="E41" s="404">
        <f t="shared" si="1"/>
        <v>623</v>
      </c>
      <c r="F41" s="404">
        <f t="shared" si="0"/>
        <v>45</v>
      </c>
      <c r="G41" s="476">
        <v>400</v>
      </c>
      <c r="H41" s="476">
        <v>43</v>
      </c>
      <c r="I41" s="476">
        <v>3</v>
      </c>
      <c r="J41" s="476">
        <v>0</v>
      </c>
      <c r="K41" s="476">
        <v>74</v>
      </c>
      <c r="L41" s="476">
        <v>1</v>
      </c>
      <c r="M41" s="476">
        <v>146</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217</v>
      </c>
      <c r="F43" s="404">
        <f t="shared" si="0"/>
        <v>17</v>
      </c>
      <c r="G43" s="476">
        <v>186</v>
      </c>
      <c r="H43" s="476">
        <v>11</v>
      </c>
      <c r="I43" s="476">
        <v>1</v>
      </c>
      <c r="J43" s="476">
        <v>0</v>
      </c>
      <c r="K43" s="476">
        <v>29</v>
      </c>
      <c r="L43" s="476">
        <v>5</v>
      </c>
      <c r="M43" s="476">
        <v>1</v>
      </c>
      <c r="N43" s="476">
        <v>1</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36</v>
      </c>
      <c r="F45" s="404">
        <f t="shared" si="0"/>
        <v>5</v>
      </c>
      <c r="G45" s="476">
        <v>7</v>
      </c>
      <c r="H45" s="476">
        <v>0</v>
      </c>
      <c r="I45" s="476">
        <v>1</v>
      </c>
      <c r="J45" s="476">
        <v>0</v>
      </c>
      <c r="K45" s="476">
        <v>22</v>
      </c>
      <c r="L45" s="476">
        <v>4</v>
      </c>
      <c r="M45" s="476">
        <v>6</v>
      </c>
      <c r="N45" s="476">
        <v>1</v>
      </c>
      <c r="O45" s="414"/>
      <c r="P45" s="414"/>
      <c r="Q45" s="414"/>
      <c r="R45" s="414"/>
      <c r="S45" s="401" t="str">
        <f t="shared" si="10"/>
        <v/>
      </c>
    </row>
    <row r="46" spans="2:19" ht="24.75" customHeight="1">
      <c r="B46" s="586" t="s">
        <v>97</v>
      </c>
      <c r="C46" s="406" t="s">
        <v>84</v>
      </c>
      <c r="D46" s="405" t="s">
        <v>96</v>
      </c>
      <c r="E46" s="404">
        <f t="shared" si="1"/>
        <v>1</v>
      </c>
      <c r="F46" s="404">
        <f t="shared" si="0"/>
        <v>1</v>
      </c>
      <c r="G46" s="476">
        <v>0</v>
      </c>
      <c r="H46" s="476">
        <v>0</v>
      </c>
      <c r="I46" s="476">
        <v>0</v>
      </c>
      <c r="J46" s="476">
        <v>0</v>
      </c>
      <c r="K46" s="476">
        <v>0</v>
      </c>
      <c r="L46" s="476">
        <v>0</v>
      </c>
      <c r="M46" s="476">
        <v>1</v>
      </c>
      <c r="N46" s="476">
        <v>1</v>
      </c>
      <c r="O46" s="414"/>
      <c r="P46" s="414"/>
      <c r="Q46" s="414"/>
      <c r="R46" s="414"/>
      <c r="S46" s="401" t="str">
        <f t="shared" si="10"/>
        <v/>
      </c>
    </row>
    <row r="47" spans="2:19" ht="24.75" customHeight="1">
      <c r="B47" s="587"/>
      <c r="C47" s="406" t="s">
        <v>82</v>
      </c>
      <c r="D47" s="405" t="s">
        <v>95</v>
      </c>
      <c r="E47" s="404">
        <f t="shared" si="1"/>
        <v>155</v>
      </c>
      <c r="F47" s="404">
        <f t="shared" si="0"/>
        <v>25</v>
      </c>
      <c r="G47" s="476">
        <v>0</v>
      </c>
      <c r="H47" s="476">
        <v>0</v>
      </c>
      <c r="I47" s="476">
        <v>0</v>
      </c>
      <c r="J47" s="476">
        <v>0</v>
      </c>
      <c r="K47" s="476">
        <v>11</v>
      </c>
      <c r="L47" s="476">
        <v>1</v>
      </c>
      <c r="M47" s="476">
        <v>144</v>
      </c>
      <c r="N47" s="476">
        <v>24</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3</v>
      </c>
      <c r="F49" s="404">
        <f t="shared" si="0"/>
        <v>0</v>
      </c>
      <c r="G49" s="476">
        <v>0</v>
      </c>
      <c r="H49" s="476">
        <v>0</v>
      </c>
      <c r="I49" s="476">
        <v>1</v>
      </c>
      <c r="J49" s="476">
        <v>0</v>
      </c>
      <c r="K49" s="476">
        <v>1</v>
      </c>
      <c r="L49" s="476">
        <v>0</v>
      </c>
      <c r="M49" s="476">
        <v>1</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2</v>
      </c>
      <c r="F52" s="404">
        <f t="shared" si="0"/>
        <v>1</v>
      </c>
      <c r="G52" s="476">
        <v>2</v>
      </c>
      <c r="H52" s="476">
        <v>1</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1</v>
      </c>
      <c r="F53" s="412">
        <f t="shared" si="0"/>
        <v>0</v>
      </c>
      <c r="G53" s="489">
        <v>1</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37</v>
      </c>
      <c r="F54" s="407">
        <f t="shared" si="0"/>
        <v>2</v>
      </c>
      <c r="G54" s="404">
        <f t="shared" ref="G54:R54" si="11">SUM(G12,G16,G22,G24,G38)</f>
        <v>16</v>
      </c>
      <c r="H54" s="404">
        <f t="shared" si="11"/>
        <v>1</v>
      </c>
      <c r="I54" s="404">
        <f t="shared" si="11"/>
        <v>12</v>
      </c>
      <c r="J54" s="404">
        <f t="shared" si="11"/>
        <v>0</v>
      </c>
      <c r="K54" s="404">
        <f t="shared" si="11"/>
        <v>2</v>
      </c>
      <c r="L54" s="404">
        <f t="shared" si="11"/>
        <v>0</v>
      </c>
      <c r="M54" s="404">
        <f t="shared" si="11"/>
        <v>4</v>
      </c>
      <c r="N54" s="404">
        <f t="shared" si="11"/>
        <v>1</v>
      </c>
      <c r="O54" s="404">
        <f t="shared" si="11"/>
        <v>0</v>
      </c>
      <c r="P54" s="404">
        <f t="shared" si="11"/>
        <v>0</v>
      </c>
      <c r="Q54" s="404">
        <f t="shared" si="11"/>
        <v>3</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2897</v>
      </c>
      <c r="F55" s="404">
        <f t="shared" si="0"/>
        <v>167</v>
      </c>
      <c r="G55" s="404">
        <f t="shared" ref="G55:R55" si="12">SUM(G13,G17,G23,G25,G39)</f>
        <v>866</v>
      </c>
      <c r="H55" s="404">
        <f t="shared" si="12"/>
        <v>70</v>
      </c>
      <c r="I55" s="404">
        <f t="shared" si="12"/>
        <v>401</v>
      </c>
      <c r="J55" s="404">
        <f t="shared" si="12"/>
        <v>13</v>
      </c>
      <c r="K55" s="404">
        <f t="shared" si="12"/>
        <v>411</v>
      </c>
      <c r="L55" s="404">
        <f t="shared" si="12"/>
        <v>21</v>
      </c>
      <c r="M55" s="404">
        <f t="shared" si="12"/>
        <v>781</v>
      </c>
      <c r="N55" s="404">
        <f t="shared" si="12"/>
        <v>44</v>
      </c>
      <c r="O55" s="404">
        <f t="shared" si="12"/>
        <v>273</v>
      </c>
      <c r="P55" s="404">
        <f t="shared" si="12"/>
        <v>13</v>
      </c>
      <c r="Q55" s="404">
        <f t="shared" si="12"/>
        <v>165</v>
      </c>
      <c r="R55" s="404">
        <f t="shared" si="12"/>
        <v>6</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48" zoomScaleNormal="48"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193</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4</v>
      </c>
      <c r="F12" s="404">
        <f>SUM(H12+J12+L12+N12+P12+R12)</f>
        <v>0</v>
      </c>
      <c r="G12" s="476">
        <v>2</v>
      </c>
      <c r="H12" s="476">
        <v>0</v>
      </c>
      <c r="I12" s="476">
        <v>0</v>
      </c>
      <c r="J12" s="476">
        <v>0</v>
      </c>
      <c r="K12" s="476">
        <v>0</v>
      </c>
      <c r="L12" s="476">
        <v>0</v>
      </c>
      <c r="M12" s="476">
        <v>2</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238</v>
      </c>
      <c r="F13" s="404">
        <f>SUM(H13+J13+L13+N13+P13+R13 )</f>
        <v>23</v>
      </c>
      <c r="G13" s="476">
        <v>35</v>
      </c>
      <c r="H13" s="476">
        <v>1</v>
      </c>
      <c r="I13" s="476">
        <v>70</v>
      </c>
      <c r="J13" s="476">
        <v>4</v>
      </c>
      <c r="K13" s="476">
        <v>11</v>
      </c>
      <c r="L13" s="476">
        <v>1</v>
      </c>
      <c r="M13" s="476">
        <v>14</v>
      </c>
      <c r="N13" s="476">
        <v>0</v>
      </c>
      <c r="O13" s="476">
        <v>78</v>
      </c>
      <c r="P13" s="476">
        <v>17</v>
      </c>
      <c r="Q13" s="476">
        <v>30</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4</v>
      </c>
      <c r="F16" s="423">
        <f t="shared" si="0"/>
        <v>0</v>
      </c>
      <c r="G16" s="423">
        <f t="shared" ref="G16:R16" si="2">SUM(G18,G20)</f>
        <v>0</v>
      </c>
      <c r="H16" s="423">
        <f t="shared" si="2"/>
        <v>0</v>
      </c>
      <c r="I16" s="423">
        <f t="shared" si="2"/>
        <v>1</v>
      </c>
      <c r="J16" s="423">
        <f t="shared" si="2"/>
        <v>0</v>
      </c>
      <c r="K16" s="423">
        <f t="shared" si="2"/>
        <v>1</v>
      </c>
      <c r="L16" s="423">
        <f t="shared" si="2"/>
        <v>0</v>
      </c>
      <c r="M16" s="423">
        <f t="shared" si="2"/>
        <v>1</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338</v>
      </c>
      <c r="F17" s="404">
        <f t="shared" si="0"/>
        <v>14</v>
      </c>
      <c r="G17" s="404">
        <f t="shared" ref="G17:R17" si="3">SUM(G19,G21)</f>
        <v>0</v>
      </c>
      <c r="H17" s="404">
        <f t="shared" si="3"/>
        <v>0</v>
      </c>
      <c r="I17" s="404">
        <f t="shared" si="3"/>
        <v>85</v>
      </c>
      <c r="J17" s="404">
        <f t="shared" si="3"/>
        <v>0</v>
      </c>
      <c r="K17" s="404">
        <f t="shared" si="3"/>
        <v>53</v>
      </c>
      <c r="L17" s="404">
        <f t="shared" si="3"/>
        <v>0</v>
      </c>
      <c r="M17" s="404">
        <f t="shared" si="3"/>
        <v>74</v>
      </c>
      <c r="N17" s="404">
        <f t="shared" si="3"/>
        <v>8</v>
      </c>
      <c r="O17" s="404">
        <f t="shared" si="3"/>
        <v>2</v>
      </c>
      <c r="P17" s="404">
        <f t="shared" si="3"/>
        <v>0</v>
      </c>
      <c r="Q17" s="404">
        <f t="shared" si="3"/>
        <v>124</v>
      </c>
      <c r="R17" s="404">
        <f t="shared" si="3"/>
        <v>6</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4</v>
      </c>
      <c r="F18" s="404">
        <f t="shared" si="0"/>
        <v>0</v>
      </c>
      <c r="G18" s="476">
        <v>0</v>
      </c>
      <c r="H18" s="476">
        <v>0</v>
      </c>
      <c r="I18" s="476">
        <v>1</v>
      </c>
      <c r="J18" s="476">
        <v>0</v>
      </c>
      <c r="K18" s="476">
        <v>1</v>
      </c>
      <c r="L18" s="476">
        <v>0</v>
      </c>
      <c r="M18" s="476">
        <v>1</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335</v>
      </c>
      <c r="F19" s="404">
        <f t="shared" si="0"/>
        <v>14</v>
      </c>
      <c r="G19" s="476">
        <v>0</v>
      </c>
      <c r="H19" s="476">
        <v>0</v>
      </c>
      <c r="I19" s="476">
        <v>85</v>
      </c>
      <c r="J19" s="476">
        <v>0</v>
      </c>
      <c r="K19" s="476">
        <v>51</v>
      </c>
      <c r="L19" s="476">
        <v>0</v>
      </c>
      <c r="M19" s="476">
        <v>73</v>
      </c>
      <c r="N19" s="476">
        <v>8</v>
      </c>
      <c r="O19" s="476">
        <v>2</v>
      </c>
      <c r="P19" s="476">
        <v>0</v>
      </c>
      <c r="Q19" s="476">
        <v>124</v>
      </c>
      <c r="R19" s="476">
        <v>6</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3</v>
      </c>
      <c r="F21" s="420">
        <f t="shared" si="0"/>
        <v>0</v>
      </c>
      <c r="G21" s="483">
        <v>0</v>
      </c>
      <c r="H21" s="483">
        <v>0</v>
      </c>
      <c r="I21" s="483">
        <v>0</v>
      </c>
      <c r="J21" s="483">
        <v>0</v>
      </c>
      <c r="K21" s="483">
        <v>2</v>
      </c>
      <c r="L21" s="483">
        <v>0</v>
      </c>
      <c r="M21" s="483">
        <v>1</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36</v>
      </c>
      <c r="F23" s="426">
        <f t="shared" si="0"/>
        <v>0</v>
      </c>
      <c r="G23" s="480">
        <v>4</v>
      </c>
      <c r="H23" s="480">
        <v>0</v>
      </c>
      <c r="I23" s="480">
        <v>4</v>
      </c>
      <c r="J23" s="480">
        <v>0</v>
      </c>
      <c r="K23" s="480">
        <v>18</v>
      </c>
      <c r="L23" s="480">
        <v>0</v>
      </c>
      <c r="M23" s="480">
        <v>10</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42</v>
      </c>
      <c r="F24" s="423">
        <f t="shared" si="0"/>
        <v>0</v>
      </c>
      <c r="G24" s="423">
        <f t="shared" ref="G24:R24" si="4">SUM(G26,G28,G30,G32)</f>
        <v>19</v>
      </c>
      <c r="H24" s="423">
        <f t="shared" si="4"/>
        <v>0</v>
      </c>
      <c r="I24" s="423">
        <f t="shared" si="4"/>
        <v>14</v>
      </c>
      <c r="J24" s="423">
        <f t="shared" si="4"/>
        <v>0</v>
      </c>
      <c r="K24" s="423">
        <f t="shared" si="4"/>
        <v>3</v>
      </c>
      <c r="L24" s="423">
        <f t="shared" si="4"/>
        <v>0</v>
      </c>
      <c r="M24" s="423">
        <f t="shared" si="4"/>
        <v>2</v>
      </c>
      <c r="N24" s="423">
        <f t="shared" si="4"/>
        <v>0</v>
      </c>
      <c r="O24" s="423">
        <f t="shared" si="4"/>
        <v>1</v>
      </c>
      <c r="P24" s="423">
        <f t="shared" si="4"/>
        <v>0</v>
      </c>
      <c r="Q24" s="423">
        <f t="shared" si="4"/>
        <v>3</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1824</v>
      </c>
      <c r="F25" s="404">
        <f t="shared" si="0"/>
        <v>69</v>
      </c>
      <c r="G25" s="404">
        <f t="shared" ref="G25:R25" si="6">SUM(G27,G29,G31,G33)</f>
        <v>293</v>
      </c>
      <c r="H25" s="404">
        <f t="shared" si="6"/>
        <v>27</v>
      </c>
      <c r="I25" s="404">
        <f t="shared" si="6"/>
        <v>331</v>
      </c>
      <c r="J25" s="404">
        <f t="shared" si="6"/>
        <v>14</v>
      </c>
      <c r="K25" s="404">
        <f t="shared" si="6"/>
        <v>288</v>
      </c>
      <c r="L25" s="404">
        <f t="shared" si="6"/>
        <v>9</v>
      </c>
      <c r="M25" s="404">
        <f t="shared" si="6"/>
        <v>415</v>
      </c>
      <c r="N25" s="404">
        <f t="shared" si="6"/>
        <v>6</v>
      </c>
      <c r="O25" s="404">
        <f t="shared" si="6"/>
        <v>347</v>
      </c>
      <c r="P25" s="404">
        <f t="shared" si="6"/>
        <v>10</v>
      </c>
      <c r="Q25" s="404">
        <f t="shared" si="6"/>
        <v>150</v>
      </c>
      <c r="R25" s="404">
        <f t="shared" si="6"/>
        <v>3</v>
      </c>
      <c r="S25" s="401" t="str">
        <f t="shared" si="5"/>
        <v/>
      </c>
    </row>
    <row r="26" spans="2:20" ht="24.75" customHeight="1">
      <c r="B26" s="599" t="s">
        <v>127</v>
      </c>
      <c r="C26" s="406" t="s">
        <v>84</v>
      </c>
      <c r="D26" s="405" t="s">
        <v>126</v>
      </c>
      <c r="E26" s="404">
        <f t="shared" si="1"/>
        <v>10</v>
      </c>
      <c r="F26" s="404">
        <f t="shared" si="0"/>
        <v>0</v>
      </c>
      <c r="G26" s="476">
        <v>2</v>
      </c>
      <c r="H26" s="476">
        <v>0</v>
      </c>
      <c r="I26" s="476">
        <v>4</v>
      </c>
      <c r="J26" s="476">
        <v>0</v>
      </c>
      <c r="K26" s="476">
        <v>1</v>
      </c>
      <c r="L26" s="476">
        <v>0</v>
      </c>
      <c r="M26" s="476">
        <v>2</v>
      </c>
      <c r="N26" s="476">
        <v>0</v>
      </c>
      <c r="O26" s="476">
        <v>0</v>
      </c>
      <c r="P26" s="476">
        <v>0</v>
      </c>
      <c r="Q26" s="476">
        <v>1</v>
      </c>
      <c r="R26" s="476">
        <v>0</v>
      </c>
      <c r="S26" s="401" t="str">
        <f t="shared" si="5"/>
        <v/>
      </c>
    </row>
    <row r="27" spans="2:20" ht="24.75" customHeight="1">
      <c r="B27" s="587"/>
      <c r="C27" s="406" t="s">
        <v>82</v>
      </c>
      <c r="D27" s="405" t="s">
        <v>125</v>
      </c>
      <c r="E27" s="404">
        <f t="shared" si="1"/>
        <v>643</v>
      </c>
      <c r="F27" s="404">
        <f t="shared" si="0"/>
        <v>21</v>
      </c>
      <c r="G27" s="476">
        <v>186</v>
      </c>
      <c r="H27" s="476">
        <v>11</v>
      </c>
      <c r="I27" s="476">
        <v>161</v>
      </c>
      <c r="J27" s="476">
        <v>5</v>
      </c>
      <c r="K27" s="476">
        <v>91</v>
      </c>
      <c r="L27" s="476">
        <v>4</v>
      </c>
      <c r="M27" s="476">
        <v>98</v>
      </c>
      <c r="N27" s="476">
        <v>0</v>
      </c>
      <c r="O27" s="476">
        <v>57</v>
      </c>
      <c r="P27" s="476">
        <v>0</v>
      </c>
      <c r="Q27" s="476">
        <v>50</v>
      </c>
      <c r="R27" s="476">
        <v>1</v>
      </c>
      <c r="S27" s="401" t="str">
        <f t="shared" si="5"/>
        <v/>
      </c>
    </row>
    <row r="28" spans="2:20" ht="24.75" customHeight="1">
      <c r="B28" s="599" t="s">
        <v>124</v>
      </c>
      <c r="C28" s="406" t="s">
        <v>84</v>
      </c>
      <c r="D28" s="405" t="s">
        <v>123</v>
      </c>
      <c r="E28" s="404">
        <f t="shared" si="1"/>
        <v>11</v>
      </c>
      <c r="F28" s="404">
        <f t="shared" si="0"/>
        <v>0</v>
      </c>
      <c r="G28" s="476">
        <v>5</v>
      </c>
      <c r="H28" s="476">
        <v>0</v>
      </c>
      <c r="I28" s="476">
        <v>5</v>
      </c>
      <c r="J28" s="476">
        <v>0</v>
      </c>
      <c r="K28" s="476">
        <v>0</v>
      </c>
      <c r="L28" s="476">
        <v>0</v>
      </c>
      <c r="M28" s="476">
        <v>0</v>
      </c>
      <c r="N28" s="476">
        <v>0</v>
      </c>
      <c r="O28" s="476">
        <v>0</v>
      </c>
      <c r="P28" s="476">
        <v>0</v>
      </c>
      <c r="Q28" s="476">
        <v>1</v>
      </c>
      <c r="R28" s="476">
        <v>0</v>
      </c>
      <c r="S28" s="401" t="str">
        <f t="shared" si="5"/>
        <v/>
      </c>
    </row>
    <row r="29" spans="2:20" ht="24.75" customHeight="1">
      <c r="B29" s="587"/>
      <c r="C29" s="406" t="s">
        <v>82</v>
      </c>
      <c r="D29" s="405" t="s">
        <v>122</v>
      </c>
      <c r="E29" s="404">
        <f t="shared" si="1"/>
        <v>843</v>
      </c>
      <c r="F29" s="404">
        <f t="shared" si="0"/>
        <v>25</v>
      </c>
      <c r="G29" s="476">
        <v>37</v>
      </c>
      <c r="H29" s="476">
        <v>4</v>
      </c>
      <c r="I29" s="476">
        <v>75</v>
      </c>
      <c r="J29" s="476">
        <v>3</v>
      </c>
      <c r="K29" s="476">
        <v>136</v>
      </c>
      <c r="L29" s="476">
        <v>0</v>
      </c>
      <c r="M29" s="476">
        <v>287</v>
      </c>
      <c r="N29" s="476">
        <v>6</v>
      </c>
      <c r="O29" s="476">
        <v>226</v>
      </c>
      <c r="P29" s="476">
        <v>10</v>
      </c>
      <c r="Q29" s="476">
        <v>82</v>
      </c>
      <c r="R29" s="476">
        <v>2</v>
      </c>
      <c r="S29" s="401" t="str">
        <f t="shared" si="5"/>
        <v/>
      </c>
      <c r="T29" s="401"/>
    </row>
    <row r="30" spans="2:20" ht="24.75" customHeight="1">
      <c r="B30" s="599" t="s">
        <v>121</v>
      </c>
      <c r="C30" s="406" t="s">
        <v>84</v>
      </c>
      <c r="D30" s="405" t="s">
        <v>120</v>
      </c>
      <c r="E30" s="404">
        <f t="shared" si="1"/>
        <v>3</v>
      </c>
      <c r="F30" s="404">
        <f t="shared" si="0"/>
        <v>0</v>
      </c>
      <c r="G30" s="476">
        <v>1</v>
      </c>
      <c r="H30" s="476">
        <v>0</v>
      </c>
      <c r="I30" s="476">
        <v>1</v>
      </c>
      <c r="J30" s="476">
        <v>0</v>
      </c>
      <c r="K30" s="476">
        <v>0</v>
      </c>
      <c r="L30" s="476">
        <v>0</v>
      </c>
      <c r="M30" s="476">
        <v>0</v>
      </c>
      <c r="N30" s="476">
        <v>0</v>
      </c>
      <c r="O30" s="476">
        <v>0</v>
      </c>
      <c r="P30" s="476">
        <v>0</v>
      </c>
      <c r="Q30" s="476">
        <v>1</v>
      </c>
      <c r="R30" s="476">
        <v>0</v>
      </c>
      <c r="S30" s="401" t="str">
        <f t="shared" si="5"/>
        <v/>
      </c>
      <c r="T30" s="401"/>
    </row>
    <row r="31" spans="2:20" ht="24.75" customHeight="1">
      <c r="B31" s="587"/>
      <c r="C31" s="406" t="s">
        <v>82</v>
      </c>
      <c r="D31" s="405" t="s">
        <v>119</v>
      </c>
      <c r="E31" s="404">
        <f t="shared" si="1"/>
        <v>87</v>
      </c>
      <c r="F31" s="404">
        <f t="shared" si="0"/>
        <v>3</v>
      </c>
      <c r="G31" s="476">
        <v>12</v>
      </c>
      <c r="H31" s="476">
        <v>1</v>
      </c>
      <c r="I31" s="476">
        <v>31</v>
      </c>
      <c r="J31" s="476">
        <v>1</v>
      </c>
      <c r="K31" s="476">
        <v>26</v>
      </c>
      <c r="L31" s="476">
        <v>1</v>
      </c>
      <c r="M31" s="476">
        <v>5</v>
      </c>
      <c r="N31" s="476">
        <v>0</v>
      </c>
      <c r="O31" s="476">
        <v>13</v>
      </c>
      <c r="P31" s="476">
        <v>0</v>
      </c>
      <c r="Q31" s="476">
        <v>0</v>
      </c>
      <c r="R31" s="476">
        <v>0</v>
      </c>
      <c r="S31" s="401" t="str">
        <f t="shared" si="5"/>
        <v/>
      </c>
    </row>
    <row r="32" spans="2:20" ht="24.75" customHeight="1">
      <c r="B32" s="599" t="s">
        <v>118</v>
      </c>
      <c r="C32" s="406" t="s">
        <v>84</v>
      </c>
      <c r="D32" s="405" t="s">
        <v>117</v>
      </c>
      <c r="E32" s="404">
        <f t="shared" si="1"/>
        <v>18</v>
      </c>
      <c r="F32" s="404">
        <f t="shared" si="0"/>
        <v>0</v>
      </c>
      <c r="G32" s="404">
        <f t="shared" ref="G32:R32" si="7">SUM(G34,G36)</f>
        <v>11</v>
      </c>
      <c r="H32" s="404">
        <f t="shared" si="7"/>
        <v>0</v>
      </c>
      <c r="I32" s="404">
        <f t="shared" si="7"/>
        <v>4</v>
      </c>
      <c r="J32" s="404">
        <f t="shared" si="7"/>
        <v>0</v>
      </c>
      <c r="K32" s="404">
        <f t="shared" si="7"/>
        <v>2</v>
      </c>
      <c r="L32" s="404">
        <f t="shared" si="7"/>
        <v>0</v>
      </c>
      <c r="M32" s="404">
        <f t="shared" si="7"/>
        <v>0</v>
      </c>
      <c r="N32" s="404">
        <f t="shared" si="7"/>
        <v>0</v>
      </c>
      <c r="O32" s="404">
        <f t="shared" si="7"/>
        <v>1</v>
      </c>
      <c r="P32" s="404">
        <f t="shared" si="7"/>
        <v>0</v>
      </c>
      <c r="Q32" s="404">
        <f t="shared" si="7"/>
        <v>0</v>
      </c>
      <c r="R32" s="404">
        <f t="shared" si="7"/>
        <v>0</v>
      </c>
      <c r="S32" s="401" t="str">
        <f t="shared" si="5"/>
        <v/>
      </c>
    </row>
    <row r="33" spans="2:19" ht="24.75" customHeight="1">
      <c r="B33" s="587"/>
      <c r="C33" s="406" t="s">
        <v>82</v>
      </c>
      <c r="D33" s="405" t="s">
        <v>116</v>
      </c>
      <c r="E33" s="404">
        <f t="shared" si="1"/>
        <v>251</v>
      </c>
      <c r="F33" s="404">
        <f t="shared" si="0"/>
        <v>20</v>
      </c>
      <c r="G33" s="404">
        <f t="shared" ref="G33:R33" si="8">SUM(G35,G37)</f>
        <v>58</v>
      </c>
      <c r="H33" s="404">
        <f t="shared" si="8"/>
        <v>11</v>
      </c>
      <c r="I33" s="404">
        <f t="shared" si="8"/>
        <v>64</v>
      </c>
      <c r="J33" s="404">
        <f t="shared" si="8"/>
        <v>5</v>
      </c>
      <c r="K33" s="404">
        <f t="shared" si="8"/>
        <v>35</v>
      </c>
      <c r="L33" s="404">
        <f t="shared" si="8"/>
        <v>4</v>
      </c>
      <c r="M33" s="404">
        <f t="shared" si="8"/>
        <v>25</v>
      </c>
      <c r="N33" s="404">
        <f t="shared" si="8"/>
        <v>0</v>
      </c>
      <c r="O33" s="404">
        <f t="shared" si="8"/>
        <v>51</v>
      </c>
      <c r="P33" s="404">
        <f t="shared" si="8"/>
        <v>0</v>
      </c>
      <c r="Q33" s="404">
        <f t="shared" si="8"/>
        <v>18</v>
      </c>
      <c r="R33" s="404">
        <f t="shared" si="8"/>
        <v>0</v>
      </c>
      <c r="S33" s="401" t="str">
        <f t="shared" si="5"/>
        <v/>
      </c>
    </row>
    <row r="34" spans="2:19" ht="24.75" customHeight="1">
      <c r="B34" s="599" t="s">
        <v>115</v>
      </c>
      <c r="C34" s="406" t="s">
        <v>84</v>
      </c>
      <c r="D34" s="405" t="s">
        <v>114</v>
      </c>
      <c r="E34" s="404">
        <f t="shared" si="1"/>
        <v>5</v>
      </c>
      <c r="F34" s="404">
        <f t="shared" si="0"/>
        <v>0</v>
      </c>
      <c r="G34" s="476">
        <v>2</v>
      </c>
      <c r="H34" s="476">
        <v>0</v>
      </c>
      <c r="I34" s="476">
        <v>1</v>
      </c>
      <c r="J34" s="476">
        <v>0</v>
      </c>
      <c r="K34" s="476">
        <v>1</v>
      </c>
      <c r="L34" s="476">
        <v>0</v>
      </c>
      <c r="M34" s="476">
        <v>0</v>
      </c>
      <c r="N34" s="476">
        <v>0</v>
      </c>
      <c r="O34" s="476">
        <v>1</v>
      </c>
      <c r="P34" s="476">
        <v>0</v>
      </c>
      <c r="Q34" s="476">
        <v>0</v>
      </c>
      <c r="R34" s="476">
        <v>0</v>
      </c>
      <c r="S34" s="401" t="str">
        <f t="shared" si="5"/>
        <v/>
      </c>
    </row>
    <row r="35" spans="2:19" ht="24.75" customHeight="1">
      <c r="B35" s="587"/>
      <c r="C35" s="406" t="s">
        <v>82</v>
      </c>
      <c r="D35" s="405" t="s">
        <v>113</v>
      </c>
      <c r="E35" s="404">
        <f t="shared" si="1"/>
        <v>174</v>
      </c>
      <c r="F35" s="404">
        <f t="shared" si="0"/>
        <v>20</v>
      </c>
      <c r="G35" s="476">
        <v>52</v>
      </c>
      <c r="H35" s="476">
        <v>11</v>
      </c>
      <c r="I35" s="476">
        <v>55</v>
      </c>
      <c r="J35" s="476">
        <v>5</v>
      </c>
      <c r="K35" s="476">
        <v>25</v>
      </c>
      <c r="L35" s="476">
        <v>4</v>
      </c>
      <c r="M35" s="476">
        <v>16</v>
      </c>
      <c r="N35" s="476">
        <v>0</v>
      </c>
      <c r="O35" s="476">
        <v>20</v>
      </c>
      <c r="P35" s="476">
        <v>0</v>
      </c>
      <c r="Q35" s="476">
        <v>6</v>
      </c>
      <c r="R35" s="476">
        <v>0</v>
      </c>
      <c r="S35" s="401" t="str">
        <f t="shared" si="5"/>
        <v/>
      </c>
    </row>
    <row r="36" spans="2:19" ht="24.75" customHeight="1">
      <c r="B36" s="599" t="s">
        <v>112</v>
      </c>
      <c r="C36" s="406" t="s">
        <v>84</v>
      </c>
      <c r="D36" s="405" t="s">
        <v>111</v>
      </c>
      <c r="E36" s="404">
        <f t="shared" si="1"/>
        <v>13</v>
      </c>
      <c r="F36" s="404">
        <f t="shared" si="0"/>
        <v>0</v>
      </c>
      <c r="G36" s="476">
        <v>9</v>
      </c>
      <c r="H36" s="476">
        <v>0</v>
      </c>
      <c r="I36" s="476">
        <v>3</v>
      </c>
      <c r="J36" s="476">
        <v>0</v>
      </c>
      <c r="K36" s="476">
        <v>1</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77</v>
      </c>
      <c r="F37" s="420">
        <f t="shared" si="0"/>
        <v>0</v>
      </c>
      <c r="G37" s="483">
        <v>6</v>
      </c>
      <c r="H37" s="483">
        <v>0</v>
      </c>
      <c r="I37" s="483">
        <v>9</v>
      </c>
      <c r="J37" s="483">
        <v>0</v>
      </c>
      <c r="K37" s="483">
        <v>10</v>
      </c>
      <c r="L37" s="483">
        <v>0</v>
      </c>
      <c r="M37" s="483">
        <v>9</v>
      </c>
      <c r="N37" s="483">
        <v>0</v>
      </c>
      <c r="O37" s="483">
        <v>31</v>
      </c>
      <c r="P37" s="483">
        <v>0</v>
      </c>
      <c r="Q37" s="483">
        <v>12</v>
      </c>
      <c r="R37" s="483">
        <v>0</v>
      </c>
      <c r="S37" s="401" t="str">
        <f t="shared" si="5"/>
        <v/>
      </c>
    </row>
    <row r="38" spans="2:19" ht="24.75" customHeight="1" thickTop="1">
      <c r="B38" s="590" t="s">
        <v>109</v>
      </c>
      <c r="C38" s="418" t="s">
        <v>84</v>
      </c>
      <c r="D38" s="417" t="s">
        <v>108</v>
      </c>
      <c r="E38" s="407">
        <f t="shared" si="1"/>
        <v>27</v>
      </c>
      <c r="F38" s="407">
        <f t="shared" si="0"/>
        <v>0</v>
      </c>
      <c r="G38" s="407">
        <f t="shared" ref="G38:N39" si="9">SUM(G40,G42,G44,G46,G48,G50,G52)</f>
        <v>16</v>
      </c>
      <c r="H38" s="407">
        <f t="shared" si="9"/>
        <v>0</v>
      </c>
      <c r="I38" s="407">
        <f t="shared" si="9"/>
        <v>0</v>
      </c>
      <c r="J38" s="407">
        <f t="shared" si="9"/>
        <v>0</v>
      </c>
      <c r="K38" s="407">
        <f t="shared" si="9"/>
        <v>2</v>
      </c>
      <c r="L38" s="407">
        <f t="shared" si="9"/>
        <v>0</v>
      </c>
      <c r="M38" s="407">
        <f t="shared" si="9"/>
        <v>9</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1022</v>
      </c>
      <c r="F39" s="404">
        <f t="shared" si="0"/>
        <v>86</v>
      </c>
      <c r="G39" s="404">
        <f t="shared" si="9"/>
        <v>547</v>
      </c>
      <c r="H39" s="404">
        <f t="shared" si="9"/>
        <v>44</v>
      </c>
      <c r="I39" s="404">
        <f t="shared" si="9"/>
        <v>19</v>
      </c>
      <c r="J39" s="404">
        <f t="shared" si="9"/>
        <v>0</v>
      </c>
      <c r="K39" s="404">
        <f t="shared" si="9"/>
        <v>129</v>
      </c>
      <c r="L39" s="404">
        <f t="shared" si="9"/>
        <v>17</v>
      </c>
      <c r="M39" s="404">
        <f t="shared" si="9"/>
        <v>327</v>
      </c>
      <c r="N39" s="404">
        <f t="shared" si="9"/>
        <v>25</v>
      </c>
      <c r="O39" s="414"/>
      <c r="P39" s="414"/>
      <c r="Q39" s="414"/>
      <c r="R39" s="414"/>
      <c r="S39" s="401" t="str">
        <f t="shared" si="10"/>
        <v/>
      </c>
    </row>
    <row r="40" spans="2:19" ht="24.75" customHeight="1">
      <c r="B40" s="599" t="s">
        <v>106</v>
      </c>
      <c r="C40" s="406" t="s">
        <v>84</v>
      </c>
      <c r="D40" s="405" t="s">
        <v>105</v>
      </c>
      <c r="E40" s="404">
        <f t="shared" si="1"/>
        <v>7</v>
      </c>
      <c r="F40" s="404">
        <f t="shared" si="0"/>
        <v>0</v>
      </c>
      <c r="G40" s="476">
        <v>3</v>
      </c>
      <c r="H40" s="476">
        <v>0</v>
      </c>
      <c r="I40" s="476">
        <v>0</v>
      </c>
      <c r="J40" s="476">
        <v>0</v>
      </c>
      <c r="K40" s="476">
        <v>1</v>
      </c>
      <c r="L40" s="476">
        <v>0</v>
      </c>
      <c r="M40" s="476">
        <v>3</v>
      </c>
      <c r="N40" s="476">
        <v>0</v>
      </c>
      <c r="O40" s="414"/>
      <c r="P40" s="414"/>
      <c r="Q40" s="414"/>
      <c r="R40" s="414"/>
      <c r="S40" s="401" t="str">
        <f t="shared" si="10"/>
        <v/>
      </c>
    </row>
    <row r="41" spans="2:19" ht="24.75" customHeight="1">
      <c r="B41" s="587"/>
      <c r="C41" s="406" t="s">
        <v>82</v>
      </c>
      <c r="D41" s="405" t="s">
        <v>104</v>
      </c>
      <c r="E41" s="404">
        <f t="shared" si="1"/>
        <v>529</v>
      </c>
      <c r="F41" s="404">
        <f t="shared" si="0"/>
        <v>39</v>
      </c>
      <c r="G41" s="476">
        <v>341</v>
      </c>
      <c r="H41" s="476">
        <v>35</v>
      </c>
      <c r="I41" s="476">
        <v>9</v>
      </c>
      <c r="J41" s="476">
        <v>0</v>
      </c>
      <c r="K41" s="476">
        <v>67</v>
      </c>
      <c r="L41" s="476">
        <v>0</v>
      </c>
      <c r="M41" s="476">
        <v>112</v>
      </c>
      <c r="N41" s="476">
        <v>4</v>
      </c>
      <c r="O41" s="414"/>
      <c r="P41" s="414"/>
      <c r="Q41" s="414"/>
      <c r="R41" s="414"/>
      <c r="S41" s="401" t="str">
        <f t="shared" si="10"/>
        <v/>
      </c>
    </row>
    <row r="42" spans="2:19" ht="24.75" customHeight="1">
      <c r="B42" s="599" t="s">
        <v>103</v>
      </c>
      <c r="C42" s="406" t="s">
        <v>84</v>
      </c>
      <c r="D42" s="405" t="s">
        <v>102</v>
      </c>
      <c r="E42" s="404">
        <f t="shared" si="1"/>
        <v>14</v>
      </c>
      <c r="F42" s="404">
        <f t="shared" si="0"/>
        <v>0</v>
      </c>
      <c r="G42" s="476">
        <v>11</v>
      </c>
      <c r="H42" s="476">
        <v>0</v>
      </c>
      <c r="I42" s="476">
        <v>0</v>
      </c>
      <c r="J42" s="476">
        <v>0</v>
      </c>
      <c r="K42" s="476">
        <v>0</v>
      </c>
      <c r="L42" s="476">
        <v>0</v>
      </c>
      <c r="M42" s="476">
        <v>3</v>
      </c>
      <c r="N42" s="476">
        <v>0</v>
      </c>
      <c r="O42" s="414"/>
      <c r="P42" s="414"/>
      <c r="Q42" s="414"/>
      <c r="R42" s="414"/>
      <c r="S42" s="401" t="str">
        <f t="shared" si="10"/>
        <v/>
      </c>
    </row>
    <row r="43" spans="2:19" ht="24.75" customHeight="1">
      <c r="B43" s="587"/>
      <c r="C43" s="406" t="s">
        <v>82</v>
      </c>
      <c r="D43" s="405" t="s">
        <v>101</v>
      </c>
      <c r="E43" s="404">
        <f t="shared" si="1"/>
        <v>229</v>
      </c>
      <c r="F43" s="404">
        <f t="shared" si="0"/>
        <v>18</v>
      </c>
      <c r="G43" s="476">
        <v>191</v>
      </c>
      <c r="H43" s="476">
        <v>7</v>
      </c>
      <c r="I43" s="476">
        <v>5</v>
      </c>
      <c r="J43" s="476">
        <v>0</v>
      </c>
      <c r="K43" s="476">
        <v>32</v>
      </c>
      <c r="L43" s="476">
        <v>10</v>
      </c>
      <c r="M43" s="476">
        <v>1</v>
      </c>
      <c r="N43" s="476">
        <v>1</v>
      </c>
      <c r="O43" s="414"/>
      <c r="P43" s="414"/>
      <c r="Q43" s="414"/>
      <c r="R43" s="414"/>
      <c r="S43" s="401" t="str">
        <f t="shared" si="10"/>
        <v/>
      </c>
    </row>
    <row r="44" spans="2:19" ht="24.75" customHeight="1">
      <c r="B44" s="599" t="s">
        <v>100</v>
      </c>
      <c r="C44" s="406" t="s">
        <v>84</v>
      </c>
      <c r="D44" s="405" t="s">
        <v>99</v>
      </c>
      <c r="E44" s="404">
        <f t="shared" si="1"/>
        <v>2</v>
      </c>
      <c r="F44" s="404">
        <f t="shared" si="0"/>
        <v>0</v>
      </c>
      <c r="G44" s="476">
        <v>2</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42</v>
      </c>
      <c r="F45" s="404">
        <f t="shared" si="0"/>
        <v>12</v>
      </c>
      <c r="G45" s="476">
        <v>8</v>
      </c>
      <c r="H45" s="476">
        <v>2</v>
      </c>
      <c r="I45" s="476">
        <v>2</v>
      </c>
      <c r="J45" s="476">
        <v>0</v>
      </c>
      <c r="K45" s="476">
        <v>22</v>
      </c>
      <c r="L45" s="476">
        <v>7</v>
      </c>
      <c r="M45" s="476">
        <v>10</v>
      </c>
      <c r="N45" s="476">
        <v>3</v>
      </c>
      <c r="O45" s="414"/>
      <c r="P45" s="414"/>
      <c r="Q45" s="414"/>
      <c r="R45" s="414"/>
      <c r="S45" s="401" t="str">
        <f t="shared" si="10"/>
        <v/>
      </c>
    </row>
    <row r="46" spans="2:19" ht="24.75" customHeight="1">
      <c r="B46" s="586" t="s">
        <v>97</v>
      </c>
      <c r="C46" s="406" t="s">
        <v>84</v>
      </c>
      <c r="D46" s="405" t="s">
        <v>96</v>
      </c>
      <c r="E46" s="404">
        <f t="shared" si="1"/>
        <v>3</v>
      </c>
      <c r="F46" s="404">
        <f t="shared" si="0"/>
        <v>0</v>
      </c>
      <c r="G46" s="476">
        <v>0</v>
      </c>
      <c r="H46" s="476">
        <v>0</v>
      </c>
      <c r="I46" s="476">
        <v>0</v>
      </c>
      <c r="J46" s="476">
        <v>0</v>
      </c>
      <c r="K46" s="476">
        <v>1</v>
      </c>
      <c r="L46" s="476">
        <v>0</v>
      </c>
      <c r="M46" s="476">
        <v>2</v>
      </c>
      <c r="N46" s="476">
        <v>0</v>
      </c>
      <c r="O46" s="414"/>
      <c r="P46" s="414"/>
      <c r="Q46" s="414"/>
      <c r="R46" s="414"/>
      <c r="S46" s="401" t="str">
        <f t="shared" si="10"/>
        <v/>
      </c>
    </row>
    <row r="47" spans="2:19" ht="24.75" customHeight="1">
      <c r="B47" s="587"/>
      <c r="C47" s="406" t="s">
        <v>82</v>
      </c>
      <c r="D47" s="405" t="s">
        <v>95</v>
      </c>
      <c r="E47" s="404">
        <f t="shared" si="1"/>
        <v>214</v>
      </c>
      <c r="F47" s="404">
        <f t="shared" si="0"/>
        <v>17</v>
      </c>
      <c r="G47" s="476">
        <v>5</v>
      </c>
      <c r="H47" s="476">
        <v>0</v>
      </c>
      <c r="I47" s="476">
        <v>1</v>
      </c>
      <c r="J47" s="476">
        <v>0</v>
      </c>
      <c r="K47" s="476">
        <v>4</v>
      </c>
      <c r="L47" s="476">
        <v>0</v>
      </c>
      <c r="M47" s="476">
        <v>204</v>
      </c>
      <c r="N47" s="476">
        <v>17</v>
      </c>
      <c r="O47" s="414"/>
      <c r="P47" s="414"/>
      <c r="Q47" s="414"/>
      <c r="R47" s="414"/>
      <c r="S47" s="401" t="str">
        <f t="shared" si="10"/>
        <v/>
      </c>
    </row>
    <row r="48" spans="2:19" ht="24.75" customHeight="1">
      <c r="B48" s="599" t="s">
        <v>94</v>
      </c>
      <c r="C48" s="406" t="s">
        <v>84</v>
      </c>
      <c r="D48" s="405" t="s">
        <v>93</v>
      </c>
      <c r="E48" s="404">
        <f t="shared" si="1"/>
        <v>1</v>
      </c>
      <c r="F48" s="404">
        <f t="shared" si="0"/>
        <v>0</v>
      </c>
      <c r="G48" s="476">
        <v>0</v>
      </c>
      <c r="H48" s="476">
        <v>0</v>
      </c>
      <c r="I48" s="476">
        <v>0</v>
      </c>
      <c r="J48" s="476">
        <v>0</v>
      </c>
      <c r="K48" s="476">
        <v>0</v>
      </c>
      <c r="L48" s="476">
        <v>0</v>
      </c>
      <c r="M48" s="476">
        <v>1</v>
      </c>
      <c r="N48" s="476">
        <v>0</v>
      </c>
      <c r="O48" s="414"/>
      <c r="P48" s="414"/>
      <c r="Q48" s="414"/>
      <c r="R48" s="414"/>
      <c r="S48" s="401" t="str">
        <f t="shared" si="10"/>
        <v/>
      </c>
    </row>
    <row r="49" spans="1:19" ht="24.75" customHeight="1">
      <c r="B49" s="587"/>
      <c r="C49" s="406" t="s">
        <v>82</v>
      </c>
      <c r="D49" s="405" t="s">
        <v>92</v>
      </c>
      <c r="E49" s="404">
        <f t="shared" si="1"/>
        <v>3</v>
      </c>
      <c r="F49" s="404">
        <f t="shared" si="0"/>
        <v>0</v>
      </c>
      <c r="G49" s="476">
        <v>1</v>
      </c>
      <c r="H49" s="476">
        <v>0</v>
      </c>
      <c r="I49" s="476">
        <v>1</v>
      </c>
      <c r="J49" s="476">
        <v>0</v>
      </c>
      <c r="K49" s="476">
        <v>1</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1</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4</v>
      </c>
      <c r="F53" s="412">
        <f t="shared" si="0"/>
        <v>0</v>
      </c>
      <c r="G53" s="489">
        <v>1</v>
      </c>
      <c r="H53" s="489">
        <v>0</v>
      </c>
      <c r="I53" s="489">
        <v>0</v>
      </c>
      <c r="J53" s="489">
        <v>0</v>
      </c>
      <c r="K53" s="489">
        <v>3</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77</v>
      </c>
      <c r="F54" s="407">
        <f t="shared" si="0"/>
        <v>0</v>
      </c>
      <c r="G54" s="404">
        <f t="shared" ref="G54:R54" si="11">SUM(G12,G16,G22,G24,G38)</f>
        <v>37</v>
      </c>
      <c r="H54" s="404">
        <f t="shared" si="11"/>
        <v>0</v>
      </c>
      <c r="I54" s="404">
        <f t="shared" si="11"/>
        <v>15</v>
      </c>
      <c r="J54" s="404">
        <f t="shared" si="11"/>
        <v>0</v>
      </c>
      <c r="K54" s="404">
        <f t="shared" si="11"/>
        <v>6</v>
      </c>
      <c r="L54" s="404">
        <f t="shared" si="11"/>
        <v>0</v>
      </c>
      <c r="M54" s="404">
        <f t="shared" si="11"/>
        <v>14</v>
      </c>
      <c r="N54" s="404">
        <f t="shared" si="11"/>
        <v>0</v>
      </c>
      <c r="O54" s="404">
        <f t="shared" si="11"/>
        <v>1</v>
      </c>
      <c r="P54" s="404">
        <f t="shared" si="11"/>
        <v>0</v>
      </c>
      <c r="Q54" s="404">
        <f t="shared" si="11"/>
        <v>4</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3458</v>
      </c>
      <c r="F55" s="404">
        <f t="shared" si="0"/>
        <v>192</v>
      </c>
      <c r="G55" s="404">
        <f t="shared" ref="G55:R55" si="12">SUM(G13,G17,G23,G25,G39)</f>
        <v>879</v>
      </c>
      <c r="H55" s="404">
        <f t="shared" si="12"/>
        <v>72</v>
      </c>
      <c r="I55" s="404">
        <f t="shared" si="12"/>
        <v>509</v>
      </c>
      <c r="J55" s="404">
        <f t="shared" si="12"/>
        <v>18</v>
      </c>
      <c r="K55" s="404">
        <f t="shared" si="12"/>
        <v>499</v>
      </c>
      <c r="L55" s="404">
        <f t="shared" si="12"/>
        <v>27</v>
      </c>
      <c r="M55" s="404">
        <f t="shared" si="12"/>
        <v>840</v>
      </c>
      <c r="N55" s="404">
        <f t="shared" si="12"/>
        <v>39</v>
      </c>
      <c r="O55" s="404">
        <f t="shared" si="12"/>
        <v>427</v>
      </c>
      <c r="P55" s="404">
        <f t="shared" si="12"/>
        <v>27</v>
      </c>
      <c r="Q55" s="404">
        <f t="shared" si="12"/>
        <v>304</v>
      </c>
      <c r="R55" s="404">
        <f t="shared" si="12"/>
        <v>9</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5" orientation="landscape" r:id="rId1"/>
  <headerFooter alignWithMargins="0">
    <oddHeader>&amp;R&amp;18&amp;D &amp;A</oddHead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194</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3</v>
      </c>
      <c r="F12" s="404">
        <f>SUM(H12+J12+L12+N12+P12+R12)</f>
        <v>0</v>
      </c>
      <c r="G12" s="476">
        <v>2</v>
      </c>
      <c r="H12" s="476">
        <v>0</v>
      </c>
      <c r="I12" s="476">
        <v>0</v>
      </c>
      <c r="J12" s="476">
        <v>0</v>
      </c>
      <c r="K12" s="476">
        <v>0</v>
      </c>
      <c r="L12" s="476">
        <v>0</v>
      </c>
      <c r="M12" s="476">
        <v>0</v>
      </c>
      <c r="N12" s="476">
        <v>0</v>
      </c>
      <c r="O12" s="476">
        <v>1</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90</v>
      </c>
      <c r="F13" s="404">
        <f>SUM(H13+J13+L13+N13+P13+R13 )</f>
        <v>4</v>
      </c>
      <c r="G13" s="476">
        <v>22</v>
      </c>
      <c r="H13" s="476">
        <v>1</v>
      </c>
      <c r="I13" s="476">
        <v>31</v>
      </c>
      <c r="J13" s="476">
        <v>0</v>
      </c>
      <c r="K13" s="476">
        <v>7</v>
      </c>
      <c r="L13" s="476">
        <v>0</v>
      </c>
      <c r="M13" s="476">
        <v>11</v>
      </c>
      <c r="N13" s="476">
        <v>0</v>
      </c>
      <c r="O13" s="476">
        <v>13</v>
      </c>
      <c r="P13" s="476">
        <v>2</v>
      </c>
      <c r="Q13" s="476">
        <v>6</v>
      </c>
      <c r="R13" s="476">
        <v>1</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6">
        <v>0</v>
      </c>
      <c r="K14" s="414"/>
      <c r="L14" s="476">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0">
        <v>0</v>
      </c>
      <c r="I15" s="424"/>
      <c r="J15" s="480">
        <v>0</v>
      </c>
      <c r="K15" s="424"/>
      <c r="L15" s="480">
        <v>0</v>
      </c>
      <c r="M15" s="424"/>
      <c r="N15" s="470">
        <v>0</v>
      </c>
      <c r="O15" s="424"/>
      <c r="P15" s="470">
        <v>0</v>
      </c>
      <c r="Q15" s="424"/>
      <c r="R15" s="470">
        <v>0</v>
      </c>
      <c r="S15" s="401"/>
      <c r="T15" s="401"/>
    </row>
    <row r="16" spans="1:33" ht="24.75" customHeight="1" thickTop="1">
      <c r="B16" s="598" t="s">
        <v>142</v>
      </c>
      <c r="C16" s="409" t="s">
        <v>84</v>
      </c>
      <c r="D16" s="408" t="s">
        <v>141</v>
      </c>
      <c r="E16" s="423">
        <f t="shared" ref="E16:E55" si="1">SUM(G16+I16+K16+M16+O16+Q16)</f>
        <v>2</v>
      </c>
      <c r="F16" s="423">
        <f t="shared" si="0"/>
        <v>0</v>
      </c>
      <c r="G16" s="423">
        <f t="shared" ref="G16:R16" si="2">SUM(G18,G20)</f>
        <v>0</v>
      </c>
      <c r="H16" s="423">
        <f t="shared" si="2"/>
        <v>0</v>
      </c>
      <c r="I16" s="423">
        <f t="shared" si="2"/>
        <v>1</v>
      </c>
      <c r="J16" s="423">
        <f t="shared" si="2"/>
        <v>0</v>
      </c>
      <c r="K16" s="423">
        <f t="shared" si="2"/>
        <v>0</v>
      </c>
      <c r="L16" s="423">
        <f t="shared" si="2"/>
        <v>0</v>
      </c>
      <c r="M16" s="423">
        <f t="shared" si="2"/>
        <v>0</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101</v>
      </c>
      <c r="F17" s="404">
        <f t="shared" si="0"/>
        <v>6</v>
      </c>
      <c r="G17" s="404">
        <f t="shared" ref="G17:R17" si="3">SUM(G19,G21)</f>
        <v>2</v>
      </c>
      <c r="H17" s="404">
        <f t="shared" si="3"/>
        <v>0</v>
      </c>
      <c r="I17" s="404">
        <f t="shared" si="3"/>
        <v>20</v>
      </c>
      <c r="J17" s="404">
        <f t="shared" si="3"/>
        <v>0</v>
      </c>
      <c r="K17" s="404">
        <f t="shared" si="3"/>
        <v>16</v>
      </c>
      <c r="L17" s="404">
        <f t="shared" si="3"/>
        <v>1</v>
      </c>
      <c r="M17" s="404">
        <f t="shared" si="3"/>
        <v>41</v>
      </c>
      <c r="N17" s="404">
        <f t="shared" si="3"/>
        <v>4</v>
      </c>
      <c r="O17" s="404">
        <f t="shared" si="3"/>
        <v>1</v>
      </c>
      <c r="P17" s="404">
        <f t="shared" si="3"/>
        <v>0</v>
      </c>
      <c r="Q17" s="404">
        <f t="shared" si="3"/>
        <v>21</v>
      </c>
      <c r="R17" s="404">
        <f t="shared" si="3"/>
        <v>1</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2</v>
      </c>
      <c r="F18" s="404">
        <f t="shared" si="0"/>
        <v>0</v>
      </c>
      <c r="G18" s="476">
        <v>0</v>
      </c>
      <c r="H18" s="476">
        <v>0</v>
      </c>
      <c r="I18" s="476">
        <v>1</v>
      </c>
      <c r="J18" s="476">
        <v>0</v>
      </c>
      <c r="K18" s="476">
        <v>0</v>
      </c>
      <c r="L18" s="476">
        <v>0</v>
      </c>
      <c r="M18" s="476">
        <v>0</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100</v>
      </c>
      <c r="F19" s="404">
        <f t="shared" si="0"/>
        <v>6</v>
      </c>
      <c r="G19" s="476">
        <v>2</v>
      </c>
      <c r="H19" s="476">
        <v>0</v>
      </c>
      <c r="I19" s="476">
        <v>20</v>
      </c>
      <c r="J19" s="476">
        <v>0</v>
      </c>
      <c r="K19" s="476">
        <v>16</v>
      </c>
      <c r="L19" s="476">
        <v>1</v>
      </c>
      <c r="M19" s="476">
        <v>41</v>
      </c>
      <c r="N19" s="476">
        <v>4</v>
      </c>
      <c r="O19" s="476">
        <v>0</v>
      </c>
      <c r="P19" s="476">
        <v>0</v>
      </c>
      <c r="Q19" s="476">
        <v>21</v>
      </c>
      <c r="R19" s="476">
        <v>1</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0</v>
      </c>
      <c r="J21" s="483">
        <v>0</v>
      </c>
      <c r="K21" s="483">
        <v>0</v>
      </c>
      <c r="L21" s="483">
        <v>0</v>
      </c>
      <c r="M21" s="483">
        <v>0</v>
      </c>
      <c r="N21" s="483">
        <v>0</v>
      </c>
      <c r="O21" s="483">
        <v>1</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17</v>
      </c>
      <c r="F23" s="426">
        <f t="shared" si="0"/>
        <v>1</v>
      </c>
      <c r="G23" s="480">
        <v>0</v>
      </c>
      <c r="H23" s="480">
        <v>0</v>
      </c>
      <c r="I23" s="480">
        <v>1</v>
      </c>
      <c r="J23" s="480">
        <v>0</v>
      </c>
      <c r="K23" s="480">
        <v>10</v>
      </c>
      <c r="L23" s="480">
        <v>1</v>
      </c>
      <c r="M23" s="480">
        <v>6</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13</v>
      </c>
      <c r="F24" s="423">
        <f t="shared" si="0"/>
        <v>1</v>
      </c>
      <c r="G24" s="423">
        <f t="shared" ref="G24:R24" si="4">SUM(G26,G28,G30,G32)</f>
        <v>6</v>
      </c>
      <c r="H24" s="423">
        <f t="shared" si="4"/>
        <v>1</v>
      </c>
      <c r="I24" s="423">
        <f t="shared" si="4"/>
        <v>4</v>
      </c>
      <c r="J24" s="423">
        <f t="shared" si="4"/>
        <v>0</v>
      </c>
      <c r="K24" s="423">
        <f t="shared" si="4"/>
        <v>2</v>
      </c>
      <c r="L24" s="423">
        <f t="shared" si="4"/>
        <v>0</v>
      </c>
      <c r="M24" s="423">
        <f t="shared" si="4"/>
        <v>0</v>
      </c>
      <c r="N24" s="423">
        <f t="shared" si="4"/>
        <v>0</v>
      </c>
      <c r="O24" s="423">
        <f t="shared" si="4"/>
        <v>0</v>
      </c>
      <c r="P24" s="423">
        <f t="shared" si="4"/>
        <v>0</v>
      </c>
      <c r="Q24" s="423">
        <f t="shared" si="4"/>
        <v>1</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560</v>
      </c>
      <c r="F25" s="404">
        <f t="shared" si="0"/>
        <v>10</v>
      </c>
      <c r="G25" s="404">
        <f t="shared" ref="G25:R25" si="6">SUM(G27,G29,G31,G33)</f>
        <v>95</v>
      </c>
      <c r="H25" s="404">
        <f t="shared" si="6"/>
        <v>4</v>
      </c>
      <c r="I25" s="404">
        <f t="shared" si="6"/>
        <v>113</v>
      </c>
      <c r="J25" s="404">
        <f t="shared" si="6"/>
        <v>2</v>
      </c>
      <c r="K25" s="404">
        <f t="shared" si="6"/>
        <v>105</v>
      </c>
      <c r="L25" s="404">
        <f t="shared" si="6"/>
        <v>0</v>
      </c>
      <c r="M25" s="404">
        <f t="shared" si="6"/>
        <v>129</v>
      </c>
      <c r="N25" s="404">
        <f t="shared" si="6"/>
        <v>2</v>
      </c>
      <c r="O25" s="404">
        <f t="shared" si="6"/>
        <v>82</v>
      </c>
      <c r="P25" s="404">
        <f t="shared" si="6"/>
        <v>2</v>
      </c>
      <c r="Q25" s="404">
        <f t="shared" si="6"/>
        <v>36</v>
      </c>
      <c r="R25" s="404">
        <f t="shared" si="6"/>
        <v>0</v>
      </c>
      <c r="S25" s="401" t="str">
        <f t="shared" si="5"/>
        <v/>
      </c>
    </row>
    <row r="26" spans="2:20" ht="24.75" customHeight="1">
      <c r="B26" s="599" t="s">
        <v>127</v>
      </c>
      <c r="C26" s="406" t="s">
        <v>84</v>
      </c>
      <c r="D26" s="405" t="s">
        <v>126</v>
      </c>
      <c r="E26" s="404">
        <f t="shared" si="1"/>
        <v>2</v>
      </c>
      <c r="F26" s="404">
        <f t="shared" si="0"/>
        <v>0</v>
      </c>
      <c r="G26" s="476">
        <v>0</v>
      </c>
      <c r="H26" s="476">
        <v>0</v>
      </c>
      <c r="I26" s="476">
        <v>0</v>
      </c>
      <c r="J26" s="476">
        <v>0</v>
      </c>
      <c r="K26" s="476">
        <v>1</v>
      </c>
      <c r="L26" s="476">
        <v>0</v>
      </c>
      <c r="M26" s="476">
        <v>0</v>
      </c>
      <c r="N26" s="476">
        <v>0</v>
      </c>
      <c r="O26" s="476">
        <v>0</v>
      </c>
      <c r="P26" s="476">
        <v>0</v>
      </c>
      <c r="Q26" s="476">
        <v>1</v>
      </c>
      <c r="R26" s="476">
        <v>0</v>
      </c>
      <c r="S26" s="401" t="str">
        <f t="shared" si="5"/>
        <v/>
      </c>
    </row>
    <row r="27" spans="2:20" ht="24.75" customHeight="1">
      <c r="B27" s="587"/>
      <c r="C27" s="406" t="s">
        <v>82</v>
      </c>
      <c r="D27" s="405" t="s">
        <v>125</v>
      </c>
      <c r="E27" s="404">
        <f t="shared" si="1"/>
        <v>211</v>
      </c>
      <c r="F27" s="404">
        <f t="shared" si="0"/>
        <v>7</v>
      </c>
      <c r="G27" s="476">
        <v>61</v>
      </c>
      <c r="H27" s="476">
        <v>4</v>
      </c>
      <c r="I27" s="476">
        <v>72</v>
      </c>
      <c r="J27" s="476">
        <v>1</v>
      </c>
      <c r="K27" s="476">
        <v>28</v>
      </c>
      <c r="L27" s="476">
        <v>0</v>
      </c>
      <c r="M27" s="476">
        <v>21</v>
      </c>
      <c r="N27" s="476">
        <v>1</v>
      </c>
      <c r="O27" s="476">
        <v>16</v>
      </c>
      <c r="P27" s="476">
        <v>1</v>
      </c>
      <c r="Q27" s="476">
        <v>13</v>
      </c>
      <c r="R27" s="476">
        <v>0</v>
      </c>
      <c r="S27" s="401" t="str">
        <f t="shared" si="5"/>
        <v/>
      </c>
    </row>
    <row r="28" spans="2:20" ht="24.75" customHeight="1">
      <c r="B28" s="599" t="s">
        <v>124</v>
      </c>
      <c r="C28" s="406" t="s">
        <v>84</v>
      </c>
      <c r="D28" s="405" t="s">
        <v>123</v>
      </c>
      <c r="E28" s="404">
        <f t="shared" si="1"/>
        <v>5</v>
      </c>
      <c r="F28" s="404">
        <f t="shared" si="0"/>
        <v>0</v>
      </c>
      <c r="G28" s="476">
        <v>1</v>
      </c>
      <c r="H28" s="476">
        <v>0</v>
      </c>
      <c r="I28" s="476">
        <v>3</v>
      </c>
      <c r="J28" s="476">
        <v>0</v>
      </c>
      <c r="K28" s="476">
        <v>1</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315</v>
      </c>
      <c r="F29" s="404">
        <f t="shared" si="0"/>
        <v>2</v>
      </c>
      <c r="G29" s="476">
        <v>21</v>
      </c>
      <c r="H29" s="476">
        <v>0</v>
      </c>
      <c r="I29" s="476">
        <v>31</v>
      </c>
      <c r="J29" s="476">
        <v>0</v>
      </c>
      <c r="K29" s="476">
        <v>73</v>
      </c>
      <c r="L29" s="476">
        <v>0</v>
      </c>
      <c r="M29" s="476">
        <v>107</v>
      </c>
      <c r="N29" s="476">
        <v>1</v>
      </c>
      <c r="O29" s="476">
        <v>61</v>
      </c>
      <c r="P29" s="476">
        <v>1</v>
      </c>
      <c r="Q29" s="476">
        <v>22</v>
      </c>
      <c r="R29" s="476">
        <v>0</v>
      </c>
      <c r="S29" s="401" t="str">
        <f t="shared" si="5"/>
        <v/>
      </c>
      <c r="T29" s="401"/>
    </row>
    <row r="30" spans="2:20" ht="24.75" customHeight="1">
      <c r="B30" s="599" t="s">
        <v>121</v>
      </c>
      <c r="C30" s="406" t="s">
        <v>84</v>
      </c>
      <c r="D30" s="405" t="s">
        <v>120</v>
      </c>
      <c r="E30" s="404">
        <f t="shared" si="1"/>
        <v>1</v>
      </c>
      <c r="F30" s="404">
        <f t="shared" si="0"/>
        <v>0</v>
      </c>
      <c r="G30" s="476">
        <v>1</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22</v>
      </c>
      <c r="F31" s="404">
        <f t="shared" si="0"/>
        <v>1</v>
      </c>
      <c r="G31" s="476">
        <v>4</v>
      </c>
      <c r="H31" s="476">
        <v>0</v>
      </c>
      <c r="I31" s="476">
        <v>10</v>
      </c>
      <c r="J31" s="476">
        <v>1</v>
      </c>
      <c r="K31" s="476">
        <v>4</v>
      </c>
      <c r="L31" s="476">
        <v>0</v>
      </c>
      <c r="M31" s="476">
        <v>0</v>
      </c>
      <c r="N31" s="476">
        <v>0</v>
      </c>
      <c r="O31" s="476">
        <v>4</v>
      </c>
      <c r="P31" s="476">
        <v>0</v>
      </c>
      <c r="Q31" s="476">
        <v>0</v>
      </c>
      <c r="R31" s="476">
        <v>0</v>
      </c>
      <c r="S31" s="401" t="str">
        <f t="shared" si="5"/>
        <v/>
      </c>
    </row>
    <row r="32" spans="2:20" ht="24.75" customHeight="1">
      <c r="B32" s="599" t="s">
        <v>118</v>
      </c>
      <c r="C32" s="406" t="s">
        <v>84</v>
      </c>
      <c r="D32" s="405" t="s">
        <v>117</v>
      </c>
      <c r="E32" s="404">
        <f t="shared" si="1"/>
        <v>5</v>
      </c>
      <c r="F32" s="404">
        <f t="shared" si="0"/>
        <v>1</v>
      </c>
      <c r="G32" s="404">
        <f t="shared" ref="G32:R32" si="7">SUM(G34,G36)</f>
        <v>4</v>
      </c>
      <c r="H32" s="404">
        <f t="shared" si="7"/>
        <v>1</v>
      </c>
      <c r="I32" s="404">
        <f t="shared" si="7"/>
        <v>1</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12</v>
      </c>
      <c r="F33" s="404">
        <f t="shared" si="0"/>
        <v>0</v>
      </c>
      <c r="G33" s="404">
        <f t="shared" ref="G33:R33" si="8">SUM(G35,G37)</f>
        <v>9</v>
      </c>
      <c r="H33" s="404">
        <f t="shared" si="8"/>
        <v>0</v>
      </c>
      <c r="I33" s="404">
        <f t="shared" si="8"/>
        <v>0</v>
      </c>
      <c r="J33" s="404">
        <f t="shared" si="8"/>
        <v>0</v>
      </c>
      <c r="K33" s="404">
        <f t="shared" si="8"/>
        <v>0</v>
      </c>
      <c r="L33" s="404">
        <f t="shared" si="8"/>
        <v>0</v>
      </c>
      <c r="M33" s="404">
        <f t="shared" si="8"/>
        <v>1</v>
      </c>
      <c r="N33" s="404">
        <f t="shared" si="8"/>
        <v>0</v>
      </c>
      <c r="O33" s="404">
        <f t="shared" si="8"/>
        <v>1</v>
      </c>
      <c r="P33" s="404">
        <f t="shared" si="8"/>
        <v>0</v>
      </c>
      <c r="Q33" s="404">
        <f t="shared" si="8"/>
        <v>1</v>
      </c>
      <c r="R33" s="404">
        <f t="shared" si="8"/>
        <v>0</v>
      </c>
      <c r="S33" s="401" t="str">
        <f t="shared" si="5"/>
        <v/>
      </c>
    </row>
    <row r="34" spans="2:19" ht="24.75" customHeight="1">
      <c r="B34" s="599" t="s">
        <v>115</v>
      </c>
      <c r="C34" s="406" t="s">
        <v>84</v>
      </c>
      <c r="D34" s="405" t="s">
        <v>114</v>
      </c>
      <c r="E34" s="404">
        <f t="shared" si="1"/>
        <v>1</v>
      </c>
      <c r="F34" s="404">
        <f t="shared" si="0"/>
        <v>0</v>
      </c>
      <c r="G34" s="476">
        <v>1</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7</v>
      </c>
      <c r="F35" s="404">
        <f t="shared" si="0"/>
        <v>0</v>
      </c>
      <c r="G35" s="476">
        <v>5</v>
      </c>
      <c r="H35" s="476">
        <v>0</v>
      </c>
      <c r="I35" s="476">
        <v>0</v>
      </c>
      <c r="J35" s="476">
        <v>0</v>
      </c>
      <c r="K35" s="476">
        <v>0</v>
      </c>
      <c r="L35" s="476">
        <v>0</v>
      </c>
      <c r="M35" s="476">
        <v>1</v>
      </c>
      <c r="N35" s="476">
        <v>0</v>
      </c>
      <c r="O35" s="476">
        <v>0</v>
      </c>
      <c r="P35" s="476">
        <v>0</v>
      </c>
      <c r="Q35" s="476">
        <v>1</v>
      </c>
      <c r="R35" s="476">
        <v>0</v>
      </c>
      <c r="S35" s="401" t="str">
        <f t="shared" si="5"/>
        <v/>
      </c>
    </row>
    <row r="36" spans="2:19" ht="24.75" customHeight="1">
      <c r="B36" s="599" t="s">
        <v>112</v>
      </c>
      <c r="C36" s="406" t="s">
        <v>84</v>
      </c>
      <c r="D36" s="405" t="s">
        <v>111</v>
      </c>
      <c r="E36" s="404">
        <f t="shared" si="1"/>
        <v>4</v>
      </c>
      <c r="F36" s="404">
        <f t="shared" si="0"/>
        <v>1</v>
      </c>
      <c r="G36" s="476">
        <v>3</v>
      </c>
      <c r="H36" s="476">
        <v>1</v>
      </c>
      <c r="I36" s="476">
        <v>1</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5</v>
      </c>
      <c r="F37" s="420">
        <f t="shared" si="0"/>
        <v>0</v>
      </c>
      <c r="G37" s="483">
        <v>4</v>
      </c>
      <c r="H37" s="483">
        <v>0</v>
      </c>
      <c r="I37" s="483">
        <v>0</v>
      </c>
      <c r="J37" s="483">
        <v>0</v>
      </c>
      <c r="K37" s="483">
        <v>0</v>
      </c>
      <c r="L37" s="483">
        <v>0</v>
      </c>
      <c r="M37" s="483">
        <v>0</v>
      </c>
      <c r="N37" s="483">
        <v>0</v>
      </c>
      <c r="O37" s="483">
        <v>1</v>
      </c>
      <c r="P37" s="483">
        <v>0</v>
      </c>
      <c r="Q37" s="483">
        <v>0</v>
      </c>
      <c r="R37" s="483">
        <v>0</v>
      </c>
      <c r="S37" s="401" t="str">
        <f t="shared" si="5"/>
        <v/>
      </c>
    </row>
    <row r="38" spans="2:19" ht="24.75" customHeight="1" thickTop="1">
      <c r="B38" s="590" t="s">
        <v>109</v>
      </c>
      <c r="C38" s="418" t="s">
        <v>84</v>
      </c>
      <c r="D38" s="417" t="s">
        <v>108</v>
      </c>
      <c r="E38" s="407">
        <f t="shared" si="1"/>
        <v>3</v>
      </c>
      <c r="F38" s="407">
        <f t="shared" si="0"/>
        <v>1</v>
      </c>
      <c r="G38" s="407">
        <f t="shared" ref="G38:N39" si="9">SUM(G40,G42,G44,G46,G48,G50,G52)</f>
        <v>1</v>
      </c>
      <c r="H38" s="407">
        <f t="shared" si="9"/>
        <v>0</v>
      </c>
      <c r="I38" s="407">
        <f t="shared" si="9"/>
        <v>0</v>
      </c>
      <c r="J38" s="407">
        <f t="shared" si="9"/>
        <v>0</v>
      </c>
      <c r="K38" s="407">
        <f t="shared" si="9"/>
        <v>1</v>
      </c>
      <c r="L38" s="407">
        <f t="shared" si="9"/>
        <v>0</v>
      </c>
      <c r="M38" s="407">
        <f t="shared" si="9"/>
        <v>1</v>
      </c>
      <c r="N38" s="407">
        <f t="shared" si="9"/>
        <v>1</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520</v>
      </c>
      <c r="F39" s="404">
        <f t="shared" si="0"/>
        <v>57</v>
      </c>
      <c r="G39" s="404">
        <f t="shared" si="9"/>
        <v>281</v>
      </c>
      <c r="H39" s="404">
        <f t="shared" si="9"/>
        <v>25</v>
      </c>
      <c r="I39" s="404">
        <f t="shared" si="9"/>
        <v>8</v>
      </c>
      <c r="J39" s="404">
        <f t="shared" si="9"/>
        <v>0</v>
      </c>
      <c r="K39" s="404">
        <f t="shared" si="9"/>
        <v>86</v>
      </c>
      <c r="L39" s="404">
        <f t="shared" si="9"/>
        <v>8</v>
      </c>
      <c r="M39" s="404">
        <f t="shared" si="9"/>
        <v>145</v>
      </c>
      <c r="N39" s="404">
        <f t="shared" si="9"/>
        <v>24</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304</v>
      </c>
      <c r="F41" s="404">
        <f t="shared" si="0"/>
        <v>21</v>
      </c>
      <c r="G41" s="476">
        <v>183</v>
      </c>
      <c r="H41" s="476">
        <v>19</v>
      </c>
      <c r="I41" s="476">
        <v>2</v>
      </c>
      <c r="J41" s="476">
        <v>0</v>
      </c>
      <c r="K41" s="476">
        <v>55</v>
      </c>
      <c r="L41" s="476">
        <v>2</v>
      </c>
      <c r="M41" s="476">
        <v>64</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115</v>
      </c>
      <c r="F43" s="404">
        <f t="shared" si="0"/>
        <v>13</v>
      </c>
      <c r="G43" s="476">
        <v>95</v>
      </c>
      <c r="H43" s="476">
        <v>6</v>
      </c>
      <c r="I43" s="476">
        <v>0</v>
      </c>
      <c r="J43" s="476">
        <v>0</v>
      </c>
      <c r="K43" s="476">
        <v>16</v>
      </c>
      <c r="L43" s="476">
        <v>4</v>
      </c>
      <c r="M43" s="476">
        <v>4</v>
      </c>
      <c r="N43" s="476">
        <v>3</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23</v>
      </c>
      <c r="F45" s="404">
        <f t="shared" si="0"/>
        <v>3</v>
      </c>
      <c r="G45" s="476">
        <v>3</v>
      </c>
      <c r="H45" s="476">
        <v>0</v>
      </c>
      <c r="I45" s="476">
        <v>2</v>
      </c>
      <c r="J45" s="476">
        <v>0</v>
      </c>
      <c r="K45" s="476">
        <v>12</v>
      </c>
      <c r="L45" s="476">
        <v>2</v>
      </c>
      <c r="M45" s="476">
        <v>6</v>
      </c>
      <c r="N45" s="476">
        <v>1</v>
      </c>
      <c r="O45" s="414"/>
      <c r="P45" s="414"/>
      <c r="Q45" s="414"/>
      <c r="R45" s="414"/>
      <c r="S45" s="401" t="str">
        <f t="shared" si="10"/>
        <v/>
      </c>
    </row>
    <row r="46" spans="2:19" ht="24.75" customHeight="1">
      <c r="B46" s="586" t="s">
        <v>97</v>
      </c>
      <c r="C46" s="406" t="s">
        <v>84</v>
      </c>
      <c r="D46" s="405" t="s">
        <v>96</v>
      </c>
      <c r="E46" s="404">
        <f t="shared" si="1"/>
        <v>1</v>
      </c>
      <c r="F46" s="404">
        <f t="shared" si="0"/>
        <v>0</v>
      </c>
      <c r="G46" s="476">
        <v>0</v>
      </c>
      <c r="H46" s="476">
        <v>0</v>
      </c>
      <c r="I46" s="476">
        <v>0</v>
      </c>
      <c r="J46" s="476">
        <v>0</v>
      </c>
      <c r="K46" s="476">
        <v>1</v>
      </c>
      <c r="L46" s="476">
        <v>0</v>
      </c>
      <c r="M46" s="476">
        <v>0</v>
      </c>
      <c r="N46" s="476">
        <v>0</v>
      </c>
      <c r="O46" s="414"/>
      <c r="P46" s="414"/>
      <c r="Q46" s="414"/>
      <c r="R46" s="414"/>
      <c r="S46" s="401" t="str">
        <f t="shared" si="10"/>
        <v/>
      </c>
    </row>
    <row r="47" spans="2:19" ht="24.75" customHeight="1">
      <c r="B47" s="587"/>
      <c r="C47" s="406" t="s">
        <v>82</v>
      </c>
      <c r="D47" s="405" t="s">
        <v>95</v>
      </c>
      <c r="E47" s="404">
        <f t="shared" si="1"/>
        <v>72</v>
      </c>
      <c r="F47" s="404">
        <f t="shared" si="0"/>
        <v>20</v>
      </c>
      <c r="G47" s="476">
        <v>0</v>
      </c>
      <c r="H47" s="476">
        <v>0</v>
      </c>
      <c r="I47" s="476">
        <v>2</v>
      </c>
      <c r="J47" s="476">
        <v>0</v>
      </c>
      <c r="K47" s="476">
        <v>1</v>
      </c>
      <c r="L47" s="476">
        <v>0</v>
      </c>
      <c r="M47" s="476">
        <v>69</v>
      </c>
      <c r="N47" s="476">
        <v>20</v>
      </c>
      <c r="O47" s="414"/>
      <c r="P47" s="414"/>
      <c r="Q47" s="414"/>
      <c r="R47" s="414"/>
      <c r="S47" s="401" t="str">
        <f t="shared" si="10"/>
        <v/>
      </c>
    </row>
    <row r="48" spans="2:19" ht="24.75" customHeight="1">
      <c r="B48" s="599" t="s">
        <v>94</v>
      </c>
      <c r="C48" s="406" t="s">
        <v>84</v>
      </c>
      <c r="D48" s="405" t="s">
        <v>93</v>
      </c>
      <c r="E48" s="404">
        <f t="shared" si="1"/>
        <v>1</v>
      </c>
      <c r="F48" s="404">
        <f t="shared" si="0"/>
        <v>1</v>
      </c>
      <c r="G48" s="476">
        <v>0</v>
      </c>
      <c r="H48" s="476">
        <v>0</v>
      </c>
      <c r="I48" s="476">
        <v>0</v>
      </c>
      <c r="J48" s="476">
        <v>0</v>
      </c>
      <c r="K48" s="476">
        <v>0</v>
      </c>
      <c r="L48" s="476">
        <v>0</v>
      </c>
      <c r="M48" s="476">
        <v>1</v>
      </c>
      <c r="N48" s="476">
        <v>1</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4</v>
      </c>
      <c r="F51" s="404">
        <f t="shared" si="0"/>
        <v>0</v>
      </c>
      <c r="G51" s="476">
        <v>0</v>
      </c>
      <c r="H51" s="476">
        <v>0</v>
      </c>
      <c r="I51" s="476">
        <v>1</v>
      </c>
      <c r="J51" s="476">
        <v>0</v>
      </c>
      <c r="K51" s="476">
        <v>2</v>
      </c>
      <c r="L51" s="476">
        <v>0</v>
      </c>
      <c r="M51" s="476">
        <v>1</v>
      </c>
      <c r="N51" s="476">
        <v>0</v>
      </c>
      <c r="O51" s="414"/>
      <c r="P51" s="414"/>
      <c r="Q51" s="414"/>
      <c r="R51" s="414"/>
      <c r="S51" s="401" t="str">
        <f t="shared" si="10"/>
        <v/>
      </c>
    </row>
    <row r="52" spans="1:19" ht="24.75" customHeight="1">
      <c r="B52" s="599" t="s">
        <v>88</v>
      </c>
      <c r="C52" s="406" t="s">
        <v>84</v>
      </c>
      <c r="D52" s="405" t="s">
        <v>87</v>
      </c>
      <c r="E52" s="404">
        <f t="shared" si="1"/>
        <v>1</v>
      </c>
      <c r="F52" s="404">
        <f t="shared" si="0"/>
        <v>0</v>
      </c>
      <c r="G52" s="476">
        <v>1</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2</v>
      </c>
      <c r="F53" s="412">
        <f t="shared" si="0"/>
        <v>0</v>
      </c>
      <c r="G53" s="489">
        <v>0</v>
      </c>
      <c r="H53" s="489">
        <v>0</v>
      </c>
      <c r="I53" s="489">
        <v>1</v>
      </c>
      <c r="J53" s="489">
        <v>0</v>
      </c>
      <c r="K53" s="489">
        <v>0</v>
      </c>
      <c r="L53" s="489">
        <v>0</v>
      </c>
      <c r="M53" s="489">
        <v>1</v>
      </c>
      <c r="N53" s="489">
        <v>0</v>
      </c>
      <c r="O53" s="410"/>
      <c r="P53" s="410"/>
      <c r="Q53" s="410"/>
      <c r="R53" s="410"/>
      <c r="S53" s="401" t="str">
        <f t="shared" si="10"/>
        <v/>
      </c>
    </row>
    <row r="54" spans="1:19" ht="24.75" customHeight="1" thickTop="1">
      <c r="B54" s="600" t="s">
        <v>85</v>
      </c>
      <c r="C54" s="409" t="s">
        <v>84</v>
      </c>
      <c r="D54" s="408" t="s">
        <v>83</v>
      </c>
      <c r="E54" s="407">
        <f t="shared" si="1"/>
        <v>21</v>
      </c>
      <c r="F54" s="407">
        <f t="shared" si="0"/>
        <v>2</v>
      </c>
      <c r="G54" s="404">
        <f t="shared" ref="G54:R54" si="11">SUM(G12,G16,G22,G24,G38)</f>
        <v>9</v>
      </c>
      <c r="H54" s="404">
        <f t="shared" si="11"/>
        <v>1</v>
      </c>
      <c r="I54" s="404">
        <f t="shared" si="11"/>
        <v>5</v>
      </c>
      <c r="J54" s="404">
        <f t="shared" si="11"/>
        <v>0</v>
      </c>
      <c r="K54" s="404">
        <f t="shared" si="11"/>
        <v>3</v>
      </c>
      <c r="L54" s="404">
        <f t="shared" si="11"/>
        <v>0</v>
      </c>
      <c r="M54" s="404">
        <f t="shared" si="11"/>
        <v>1</v>
      </c>
      <c r="N54" s="404">
        <f t="shared" si="11"/>
        <v>1</v>
      </c>
      <c r="O54" s="404">
        <f t="shared" si="11"/>
        <v>1</v>
      </c>
      <c r="P54" s="404">
        <f t="shared" si="11"/>
        <v>0</v>
      </c>
      <c r="Q54" s="404">
        <f t="shared" si="11"/>
        <v>2</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1288</v>
      </c>
      <c r="F55" s="404">
        <f t="shared" si="0"/>
        <v>78</v>
      </c>
      <c r="G55" s="404">
        <f t="shared" ref="G55:R55" si="12">SUM(G13,G17,G23,G25,G39)</f>
        <v>400</v>
      </c>
      <c r="H55" s="404">
        <f t="shared" si="12"/>
        <v>30</v>
      </c>
      <c r="I55" s="404">
        <f t="shared" si="12"/>
        <v>173</v>
      </c>
      <c r="J55" s="404">
        <f t="shared" si="12"/>
        <v>2</v>
      </c>
      <c r="K55" s="404">
        <f t="shared" si="12"/>
        <v>224</v>
      </c>
      <c r="L55" s="404">
        <f t="shared" si="12"/>
        <v>10</v>
      </c>
      <c r="M55" s="404">
        <f t="shared" si="12"/>
        <v>332</v>
      </c>
      <c r="N55" s="404">
        <f t="shared" si="12"/>
        <v>30</v>
      </c>
      <c r="O55" s="404">
        <f t="shared" si="12"/>
        <v>96</v>
      </c>
      <c r="P55" s="404">
        <f t="shared" si="12"/>
        <v>4</v>
      </c>
      <c r="Q55" s="404">
        <f t="shared" si="12"/>
        <v>63</v>
      </c>
      <c r="R55" s="404">
        <f t="shared" si="12"/>
        <v>2</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195</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3</v>
      </c>
      <c r="F12" s="404">
        <f>SUM(H12+J12+L12+N12+P12+R12)</f>
        <v>0</v>
      </c>
      <c r="G12" s="476">
        <v>0</v>
      </c>
      <c r="H12" s="476">
        <v>0</v>
      </c>
      <c r="I12" s="476">
        <v>0</v>
      </c>
      <c r="J12" s="476">
        <v>0</v>
      </c>
      <c r="K12" s="476">
        <v>0</v>
      </c>
      <c r="L12" s="476">
        <v>0</v>
      </c>
      <c r="M12" s="476">
        <v>0</v>
      </c>
      <c r="N12" s="476">
        <v>0</v>
      </c>
      <c r="O12" s="476">
        <v>1</v>
      </c>
      <c r="P12" s="476">
        <v>0</v>
      </c>
      <c r="Q12" s="476">
        <v>2</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305</v>
      </c>
      <c r="F13" s="404">
        <f>SUM(H13+J13+L13+N13+P13+R13 )</f>
        <v>10</v>
      </c>
      <c r="G13" s="476">
        <v>106</v>
      </c>
      <c r="H13" s="476">
        <v>1</v>
      </c>
      <c r="I13" s="476">
        <v>93</v>
      </c>
      <c r="J13" s="476">
        <v>7</v>
      </c>
      <c r="K13" s="476">
        <v>18</v>
      </c>
      <c r="L13" s="476">
        <v>1</v>
      </c>
      <c r="M13" s="476">
        <v>19</v>
      </c>
      <c r="N13" s="476">
        <v>1</v>
      </c>
      <c r="O13" s="476">
        <v>45</v>
      </c>
      <c r="P13" s="476">
        <v>0</v>
      </c>
      <c r="Q13" s="476">
        <v>24</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9</v>
      </c>
      <c r="F16" s="423">
        <f t="shared" si="0"/>
        <v>1</v>
      </c>
      <c r="G16" s="423">
        <f t="shared" ref="G16:R16" si="2">SUM(G18,G20)</f>
        <v>0</v>
      </c>
      <c r="H16" s="423">
        <f t="shared" si="2"/>
        <v>0</v>
      </c>
      <c r="I16" s="423">
        <f t="shared" si="2"/>
        <v>7</v>
      </c>
      <c r="J16" s="423">
        <f t="shared" si="2"/>
        <v>1</v>
      </c>
      <c r="K16" s="423">
        <f t="shared" si="2"/>
        <v>0</v>
      </c>
      <c r="L16" s="423">
        <f t="shared" si="2"/>
        <v>0</v>
      </c>
      <c r="M16" s="423">
        <f t="shared" si="2"/>
        <v>2</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307</v>
      </c>
      <c r="F17" s="404">
        <f t="shared" si="0"/>
        <v>17</v>
      </c>
      <c r="G17" s="404">
        <f t="shared" ref="G17:R17" si="3">SUM(G19,G21)</f>
        <v>2</v>
      </c>
      <c r="H17" s="404">
        <f t="shared" si="3"/>
        <v>0</v>
      </c>
      <c r="I17" s="404">
        <f t="shared" si="3"/>
        <v>73</v>
      </c>
      <c r="J17" s="404">
        <f t="shared" si="3"/>
        <v>0</v>
      </c>
      <c r="K17" s="404">
        <f t="shared" si="3"/>
        <v>30</v>
      </c>
      <c r="L17" s="404">
        <f t="shared" si="3"/>
        <v>1</v>
      </c>
      <c r="M17" s="404">
        <f t="shared" si="3"/>
        <v>84</v>
      </c>
      <c r="N17" s="404">
        <f t="shared" si="3"/>
        <v>8</v>
      </c>
      <c r="O17" s="404">
        <f t="shared" si="3"/>
        <v>1</v>
      </c>
      <c r="P17" s="404">
        <f t="shared" si="3"/>
        <v>1</v>
      </c>
      <c r="Q17" s="404">
        <f t="shared" si="3"/>
        <v>117</v>
      </c>
      <c r="R17" s="404">
        <f t="shared" si="3"/>
        <v>7</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9</v>
      </c>
      <c r="F18" s="404">
        <f t="shared" si="0"/>
        <v>1</v>
      </c>
      <c r="G18" s="476">
        <v>0</v>
      </c>
      <c r="H18" s="476">
        <v>0</v>
      </c>
      <c r="I18" s="476">
        <v>7</v>
      </c>
      <c r="J18" s="476">
        <v>1</v>
      </c>
      <c r="K18" s="476">
        <v>0</v>
      </c>
      <c r="L18" s="476">
        <v>0</v>
      </c>
      <c r="M18" s="476">
        <v>2</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305</v>
      </c>
      <c r="F19" s="404">
        <f t="shared" si="0"/>
        <v>16</v>
      </c>
      <c r="G19" s="476">
        <v>2</v>
      </c>
      <c r="H19" s="476">
        <v>0</v>
      </c>
      <c r="I19" s="476">
        <v>73</v>
      </c>
      <c r="J19" s="476">
        <v>0</v>
      </c>
      <c r="K19" s="476">
        <v>29</v>
      </c>
      <c r="L19" s="476">
        <v>1</v>
      </c>
      <c r="M19" s="476">
        <v>84</v>
      </c>
      <c r="N19" s="476">
        <v>8</v>
      </c>
      <c r="O19" s="476">
        <v>0</v>
      </c>
      <c r="P19" s="476">
        <v>0</v>
      </c>
      <c r="Q19" s="476">
        <v>117</v>
      </c>
      <c r="R19" s="476">
        <v>7</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2</v>
      </c>
      <c r="F21" s="420">
        <f t="shared" si="0"/>
        <v>1</v>
      </c>
      <c r="G21" s="483">
        <v>0</v>
      </c>
      <c r="H21" s="483">
        <v>0</v>
      </c>
      <c r="I21" s="483">
        <v>0</v>
      </c>
      <c r="J21" s="483">
        <v>0</v>
      </c>
      <c r="K21" s="483">
        <v>1</v>
      </c>
      <c r="L21" s="483">
        <v>0</v>
      </c>
      <c r="M21" s="483">
        <v>0</v>
      </c>
      <c r="N21" s="483">
        <v>0</v>
      </c>
      <c r="O21" s="483">
        <v>1</v>
      </c>
      <c r="P21" s="483">
        <v>1</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54</v>
      </c>
      <c r="F23" s="426">
        <f t="shared" si="0"/>
        <v>4</v>
      </c>
      <c r="G23" s="480">
        <v>0</v>
      </c>
      <c r="H23" s="480">
        <v>0</v>
      </c>
      <c r="I23" s="480">
        <v>3</v>
      </c>
      <c r="J23" s="480">
        <v>0</v>
      </c>
      <c r="K23" s="480">
        <v>32</v>
      </c>
      <c r="L23" s="480">
        <v>3</v>
      </c>
      <c r="M23" s="480">
        <v>19</v>
      </c>
      <c r="N23" s="480">
        <v>1</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48</v>
      </c>
      <c r="F24" s="423">
        <f t="shared" si="0"/>
        <v>4</v>
      </c>
      <c r="G24" s="423">
        <f t="shared" ref="G24:R24" si="4">SUM(G26,G28,G30,G32)</f>
        <v>29</v>
      </c>
      <c r="H24" s="423">
        <f t="shared" si="4"/>
        <v>2</v>
      </c>
      <c r="I24" s="423">
        <f t="shared" si="4"/>
        <v>8</v>
      </c>
      <c r="J24" s="423">
        <f t="shared" si="4"/>
        <v>1</v>
      </c>
      <c r="K24" s="423">
        <f t="shared" si="4"/>
        <v>4</v>
      </c>
      <c r="L24" s="423">
        <f t="shared" si="4"/>
        <v>0</v>
      </c>
      <c r="M24" s="423">
        <f t="shared" si="4"/>
        <v>4</v>
      </c>
      <c r="N24" s="423">
        <f t="shared" si="4"/>
        <v>1</v>
      </c>
      <c r="O24" s="423">
        <f t="shared" si="4"/>
        <v>0</v>
      </c>
      <c r="P24" s="423">
        <f t="shared" si="4"/>
        <v>0</v>
      </c>
      <c r="Q24" s="423">
        <f t="shared" si="4"/>
        <v>3</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2175</v>
      </c>
      <c r="F25" s="404">
        <f t="shared" si="0"/>
        <v>65</v>
      </c>
      <c r="G25" s="404">
        <f t="shared" ref="G25:R25" si="6">SUM(G27,G29,G31,G33)</f>
        <v>329</v>
      </c>
      <c r="H25" s="404">
        <f t="shared" si="6"/>
        <v>24</v>
      </c>
      <c r="I25" s="404">
        <f t="shared" si="6"/>
        <v>438</v>
      </c>
      <c r="J25" s="404">
        <f t="shared" si="6"/>
        <v>15</v>
      </c>
      <c r="K25" s="404">
        <f t="shared" si="6"/>
        <v>374</v>
      </c>
      <c r="L25" s="404">
        <f t="shared" si="6"/>
        <v>3</v>
      </c>
      <c r="M25" s="404">
        <f t="shared" si="6"/>
        <v>532</v>
      </c>
      <c r="N25" s="404">
        <f t="shared" si="6"/>
        <v>8</v>
      </c>
      <c r="O25" s="404">
        <f t="shared" si="6"/>
        <v>354</v>
      </c>
      <c r="P25" s="404">
        <f t="shared" si="6"/>
        <v>13</v>
      </c>
      <c r="Q25" s="404">
        <f t="shared" si="6"/>
        <v>148</v>
      </c>
      <c r="R25" s="404">
        <f t="shared" si="6"/>
        <v>2</v>
      </c>
      <c r="S25" s="401" t="str">
        <f t="shared" si="5"/>
        <v/>
      </c>
    </row>
    <row r="26" spans="2:20" ht="24.75" customHeight="1">
      <c r="B26" s="599" t="s">
        <v>127</v>
      </c>
      <c r="C26" s="406" t="s">
        <v>84</v>
      </c>
      <c r="D26" s="405" t="s">
        <v>126</v>
      </c>
      <c r="E26" s="404">
        <f t="shared" si="1"/>
        <v>12</v>
      </c>
      <c r="F26" s="404">
        <f t="shared" si="0"/>
        <v>1</v>
      </c>
      <c r="G26" s="476">
        <v>7</v>
      </c>
      <c r="H26" s="476">
        <v>0</v>
      </c>
      <c r="I26" s="476">
        <v>1</v>
      </c>
      <c r="J26" s="476">
        <v>0</v>
      </c>
      <c r="K26" s="476">
        <v>1</v>
      </c>
      <c r="L26" s="476">
        <v>0</v>
      </c>
      <c r="M26" s="476">
        <v>3</v>
      </c>
      <c r="N26" s="476">
        <v>1</v>
      </c>
      <c r="O26" s="476">
        <v>0</v>
      </c>
      <c r="P26" s="476">
        <v>0</v>
      </c>
      <c r="Q26" s="476">
        <v>0</v>
      </c>
      <c r="R26" s="476">
        <v>0</v>
      </c>
      <c r="S26" s="401" t="str">
        <f t="shared" si="5"/>
        <v/>
      </c>
    </row>
    <row r="27" spans="2:20" ht="24.75" customHeight="1">
      <c r="B27" s="587"/>
      <c r="C27" s="406" t="s">
        <v>82</v>
      </c>
      <c r="D27" s="405" t="s">
        <v>125</v>
      </c>
      <c r="E27" s="404">
        <f t="shared" si="1"/>
        <v>831</v>
      </c>
      <c r="F27" s="404">
        <f t="shared" si="0"/>
        <v>35</v>
      </c>
      <c r="G27" s="476">
        <v>220</v>
      </c>
      <c r="H27" s="476">
        <v>22</v>
      </c>
      <c r="I27" s="476">
        <v>275</v>
      </c>
      <c r="J27" s="476">
        <v>7</v>
      </c>
      <c r="K27" s="476">
        <v>136</v>
      </c>
      <c r="L27" s="476">
        <v>1</v>
      </c>
      <c r="M27" s="476">
        <v>71</v>
      </c>
      <c r="N27" s="476">
        <v>0</v>
      </c>
      <c r="O27" s="476">
        <v>65</v>
      </c>
      <c r="P27" s="476">
        <v>4</v>
      </c>
      <c r="Q27" s="476">
        <v>64</v>
      </c>
      <c r="R27" s="476">
        <v>1</v>
      </c>
      <c r="S27" s="401" t="str">
        <f t="shared" si="5"/>
        <v/>
      </c>
    </row>
    <row r="28" spans="2:20" ht="24.75" customHeight="1">
      <c r="B28" s="599" t="s">
        <v>124</v>
      </c>
      <c r="C28" s="406" t="s">
        <v>84</v>
      </c>
      <c r="D28" s="405" t="s">
        <v>123</v>
      </c>
      <c r="E28" s="404">
        <f t="shared" si="1"/>
        <v>14</v>
      </c>
      <c r="F28" s="404">
        <f t="shared" si="0"/>
        <v>0</v>
      </c>
      <c r="G28" s="476">
        <v>3</v>
      </c>
      <c r="H28" s="476">
        <v>0</v>
      </c>
      <c r="I28" s="476">
        <v>6</v>
      </c>
      <c r="J28" s="476">
        <v>0</v>
      </c>
      <c r="K28" s="476">
        <v>1</v>
      </c>
      <c r="L28" s="476">
        <v>0</v>
      </c>
      <c r="M28" s="476">
        <v>1</v>
      </c>
      <c r="N28" s="476">
        <v>0</v>
      </c>
      <c r="O28" s="476">
        <v>0</v>
      </c>
      <c r="P28" s="476">
        <v>0</v>
      </c>
      <c r="Q28" s="476">
        <v>3</v>
      </c>
      <c r="R28" s="476">
        <v>0</v>
      </c>
      <c r="S28" s="401" t="str">
        <f t="shared" si="5"/>
        <v/>
      </c>
    </row>
    <row r="29" spans="2:20" ht="24.75" customHeight="1">
      <c r="B29" s="587"/>
      <c r="C29" s="406" t="s">
        <v>82</v>
      </c>
      <c r="D29" s="405" t="s">
        <v>122</v>
      </c>
      <c r="E29" s="404">
        <f t="shared" si="1"/>
        <v>1188</v>
      </c>
      <c r="F29" s="404">
        <f t="shared" si="0"/>
        <v>21</v>
      </c>
      <c r="G29" s="476">
        <v>74</v>
      </c>
      <c r="H29" s="476">
        <v>1</v>
      </c>
      <c r="I29" s="476">
        <v>109</v>
      </c>
      <c r="J29" s="476">
        <v>3</v>
      </c>
      <c r="K29" s="476">
        <v>208</v>
      </c>
      <c r="L29" s="476">
        <v>0</v>
      </c>
      <c r="M29" s="476">
        <v>454</v>
      </c>
      <c r="N29" s="476">
        <v>8</v>
      </c>
      <c r="O29" s="476">
        <v>261</v>
      </c>
      <c r="P29" s="476">
        <v>8</v>
      </c>
      <c r="Q29" s="476">
        <v>82</v>
      </c>
      <c r="R29" s="476">
        <v>1</v>
      </c>
      <c r="S29" s="401" t="str">
        <f t="shared" si="5"/>
        <v/>
      </c>
      <c r="T29" s="401"/>
    </row>
    <row r="30" spans="2:20" ht="24.75" customHeight="1">
      <c r="B30" s="599" t="s">
        <v>121</v>
      </c>
      <c r="C30" s="406" t="s">
        <v>84</v>
      </c>
      <c r="D30" s="405" t="s">
        <v>120</v>
      </c>
      <c r="E30" s="404">
        <f t="shared" si="1"/>
        <v>2</v>
      </c>
      <c r="F30" s="404">
        <f t="shared" si="0"/>
        <v>0</v>
      </c>
      <c r="G30" s="476">
        <v>1</v>
      </c>
      <c r="H30" s="476">
        <v>0</v>
      </c>
      <c r="I30" s="476">
        <v>0</v>
      </c>
      <c r="J30" s="476">
        <v>0</v>
      </c>
      <c r="K30" s="476">
        <v>1</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94</v>
      </c>
      <c r="F31" s="404">
        <f t="shared" si="0"/>
        <v>9</v>
      </c>
      <c r="G31" s="476">
        <v>8</v>
      </c>
      <c r="H31" s="476">
        <v>1</v>
      </c>
      <c r="I31" s="476">
        <v>40</v>
      </c>
      <c r="J31" s="476">
        <v>5</v>
      </c>
      <c r="K31" s="476">
        <v>22</v>
      </c>
      <c r="L31" s="476">
        <v>2</v>
      </c>
      <c r="M31" s="476">
        <v>1</v>
      </c>
      <c r="N31" s="476">
        <v>0</v>
      </c>
      <c r="O31" s="476">
        <v>23</v>
      </c>
      <c r="P31" s="476">
        <v>1</v>
      </c>
      <c r="Q31" s="476">
        <v>0</v>
      </c>
      <c r="R31" s="476">
        <v>0</v>
      </c>
      <c r="S31" s="401" t="str">
        <f t="shared" si="5"/>
        <v/>
      </c>
    </row>
    <row r="32" spans="2:20" ht="24.75" customHeight="1">
      <c r="B32" s="599" t="s">
        <v>118</v>
      </c>
      <c r="C32" s="406" t="s">
        <v>84</v>
      </c>
      <c r="D32" s="405" t="s">
        <v>117</v>
      </c>
      <c r="E32" s="404">
        <f t="shared" si="1"/>
        <v>20</v>
      </c>
      <c r="F32" s="404">
        <f t="shared" si="0"/>
        <v>3</v>
      </c>
      <c r="G32" s="404">
        <f t="shared" ref="G32:R32" si="7">SUM(G34,G36)</f>
        <v>18</v>
      </c>
      <c r="H32" s="404">
        <f t="shared" si="7"/>
        <v>2</v>
      </c>
      <c r="I32" s="404">
        <f t="shared" si="7"/>
        <v>1</v>
      </c>
      <c r="J32" s="404">
        <f t="shared" si="7"/>
        <v>1</v>
      </c>
      <c r="K32" s="404">
        <f t="shared" si="7"/>
        <v>1</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62</v>
      </c>
      <c r="F33" s="404">
        <f t="shared" si="0"/>
        <v>0</v>
      </c>
      <c r="G33" s="404">
        <f t="shared" ref="G33:R33" si="8">SUM(G35,G37)</f>
        <v>27</v>
      </c>
      <c r="H33" s="404">
        <f t="shared" si="8"/>
        <v>0</v>
      </c>
      <c r="I33" s="404">
        <f t="shared" si="8"/>
        <v>14</v>
      </c>
      <c r="J33" s="404">
        <f t="shared" si="8"/>
        <v>0</v>
      </c>
      <c r="K33" s="404">
        <f t="shared" si="8"/>
        <v>8</v>
      </c>
      <c r="L33" s="404">
        <f t="shared" si="8"/>
        <v>0</v>
      </c>
      <c r="M33" s="404">
        <f t="shared" si="8"/>
        <v>6</v>
      </c>
      <c r="N33" s="404">
        <f t="shared" si="8"/>
        <v>0</v>
      </c>
      <c r="O33" s="404">
        <f t="shared" si="8"/>
        <v>5</v>
      </c>
      <c r="P33" s="404">
        <f t="shared" si="8"/>
        <v>0</v>
      </c>
      <c r="Q33" s="404">
        <f t="shared" si="8"/>
        <v>2</v>
      </c>
      <c r="R33" s="404">
        <f t="shared" si="8"/>
        <v>0</v>
      </c>
      <c r="S33" s="401" t="str">
        <f t="shared" si="5"/>
        <v/>
      </c>
    </row>
    <row r="34" spans="2:19" ht="24.75" customHeight="1">
      <c r="B34" s="599" t="s">
        <v>115</v>
      </c>
      <c r="C34" s="406" t="s">
        <v>84</v>
      </c>
      <c r="D34" s="405" t="s">
        <v>114</v>
      </c>
      <c r="E34" s="404">
        <f t="shared" si="1"/>
        <v>3</v>
      </c>
      <c r="F34" s="404">
        <f t="shared" si="0"/>
        <v>2</v>
      </c>
      <c r="G34" s="476">
        <v>2</v>
      </c>
      <c r="H34" s="476">
        <v>1</v>
      </c>
      <c r="I34" s="476">
        <v>1</v>
      </c>
      <c r="J34" s="476">
        <v>1</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32</v>
      </c>
      <c r="F35" s="404">
        <f t="shared" si="0"/>
        <v>0</v>
      </c>
      <c r="G35" s="476">
        <v>17</v>
      </c>
      <c r="H35" s="476">
        <v>0</v>
      </c>
      <c r="I35" s="476">
        <v>6</v>
      </c>
      <c r="J35" s="476">
        <v>0</v>
      </c>
      <c r="K35" s="476">
        <v>1</v>
      </c>
      <c r="L35" s="476">
        <v>0</v>
      </c>
      <c r="M35" s="476">
        <v>5</v>
      </c>
      <c r="N35" s="476">
        <v>0</v>
      </c>
      <c r="O35" s="476">
        <v>2</v>
      </c>
      <c r="P35" s="476">
        <v>0</v>
      </c>
      <c r="Q35" s="476">
        <v>1</v>
      </c>
      <c r="R35" s="476">
        <v>0</v>
      </c>
      <c r="S35" s="401" t="str">
        <f t="shared" si="5"/>
        <v/>
      </c>
    </row>
    <row r="36" spans="2:19" ht="24.75" customHeight="1">
      <c r="B36" s="599" t="s">
        <v>112</v>
      </c>
      <c r="C36" s="406" t="s">
        <v>84</v>
      </c>
      <c r="D36" s="405" t="s">
        <v>111</v>
      </c>
      <c r="E36" s="404">
        <f t="shared" si="1"/>
        <v>17</v>
      </c>
      <c r="F36" s="404">
        <f t="shared" si="0"/>
        <v>1</v>
      </c>
      <c r="G36" s="476">
        <v>16</v>
      </c>
      <c r="H36" s="476">
        <v>1</v>
      </c>
      <c r="I36" s="476">
        <v>0</v>
      </c>
      <c r="J36" s="476">
        <v>0</v>
      </c>
      <c r="K36" s="476">
        <v>1</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30</v>
      </c>
      <c r="F37" s="420">
        <f t="shared" si="0"/>
        <v>0</v>
      </c>
      <c r="G37" s="483">
        <v>10</v>
      </c>
      <c r="H37" s="483">
        <v>0</v>
      </c>
      <c r="I37" s="483">
        <v>8</v>
      </c>
      <c r="J37" s="483">
        <v>0</v>
      </c>
      <c r="K37" s="483">
        <v>7</v>
      </c>
      <c r="L37" s="483">
        <v>0</v>
      </c>
      <c r="M37" s="483">
        <v>1</v>
      </c>
      <c r="N37" s="483">
        <v>0</v>
      </c>
      <c r="O37" s="483">
        <v>3</v>
      </c>
      <c r="P37" s="483">
        <v>0</v>
      </c>
      <c r="Q37" s="483">
        <v>1</v>
      </c>
      <c r="R37" s="483">
        <v>0</v>
      </c>
      <c r="S37" s="401" t="str">
        <f t="shared" si="5"/>
        <v/>
      </c>
    </row>
    <row r="38" spans="2:19" ht="24.75" customHeight="1" thickTop="1">
      <c r="B38" s="590" t="s">
        <v>109</v>
      </c>
      <c r="C38" s="418" t="s">
        <v>84</v>
      </c>
      <c r="D38" s="417" t="s">
        <v>108</v>
      </c>
      <c r="E38" s="407">
        <f t="shared" si="1"/>
        <v>12</v>
      </c>
      <c r="F38" s="407">
        <f t="shared" si="0"/>
        <v>3</v>
      </c>
      <c r="G38" s="407">
        <f t="shared" ref="G38:N39" si="9">SUM(G40,G42,G44,G46,G48,G50,G52)</f>
        <v>7</v>
      </c>
      <c r="H38" s="407">
        <f t="shared" si="9"/>
        <v>3</v>
      </c>
      <c r="I38" s="407">
        <f t="shared" si="9"/>
        <v>0</v>
      </c>
      <c r="J38" s="407">
        <f t="shared" si="9"/>
        <v>0</v>
      </c>
      <c r="K38" s="407">
        <f t="shared" si="9"/>
        <v>2</v>
      </c>
      <c r="L38" s="407">
        <f t="shared" si="9"/>
        <v>0</v>
      </c>
      <c r="M38" s="407">
        <f t="shared" si="9"/>
        <v>3</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1775</v>
      </c>
      <c r="F39" s="404">
        <f t="shared" si="0"/>
        <v>131</v>
      </c>
      <c r="G39" s="404">
        <f t="shared" si="9"/>
        <v>1007</v>
      </c>
      <c r="H39" s="404">
        <f t="shared" si="9"/>
        <v>70</v>
      </c>
      <c r="I39" s="404">
        <f t="shared" si="9"/>
        <v>17</v>
      </c>
      <c r="J39" s="404">
        <f t="shared" si="9"/>
        <v>0</v>
      </c>
      <c r="K39" s="404">
        <f t="shared" si="9"/>
        <v>261</v>
      </c>
      <c r="L39" s="404">
        <f t="shared" si="9"/>
        <v>19</v>
      </c>
      <c r="M39" s="404">
        <f t="shared" si="9"/>
        <v>490</v>
      </c>
      <c r="N39" s="404">
        <f t="shared" si="9"/>
        <v>42</v>
      </c>
      <c r="O39" s="414"/>
      <c r="P39" s="414"/>
      <c r="Q39" s="414"/>
      <c r="R39" s="414"/>
      <c r="S39" s="401" t="str">
        <f t="shared" si="10"/>
        <v/>
      </c>
    </row>
    <row r="40" spans="2:19" ht="24.75" customHeight="1">
      <c r="B40" s="599" t="s">
        <v>106</v>
      </c>
      <c r="C40" s="406" t="s">
        <v>84</v>
      </c>
      <c r="D40" s="405" t="s">
        <v>105</v>
      </c>
      <c r="E40" s="404">
        <f t="shared" si="1"/>
        <v>5</v>
      </c>
      <c r="F40" s="404">
        <f t="shared" si="0"/>
        <v>0</v>
      </c>
      <c r="G40" s="476">
        <v>2</v>
      </c>
      <c r="H40" s="476">
        <v>0</v>
      </c>
      <c r="I40" s="476">
        <v>0</v>
      </c>
      <c r="J40" s="476">
        <v>0</v>
      </c>
      <c r="K40" s="476">
        <v>1</v>
      </c>
      <c r="L40" s="476">
        <v>0</v>
      </c>
      <c r="M40" s="476">
        <v>2</v>
      </c>
      <c r="N40" s="476">
        <v>0</v>
      </c>
      <c r="O40" s="414"/>
      <c r="P40" s="414"/>
      <c r="Q40" s="414"/>
      <c r="R40" s="414"/>
      <c r="S40" s="401" t="str">
        <f t="shared" si="10"/>
        <v/>
      </c>
    </row>
    <row r="41" spans="2:19" ht="24.75" customHeight="1">
      <c r="B41" s="587"/>
      <c r="C41" s="406" t="s">
        <v>82</v>
      </c>
      <c r="D41" s="405" t="s">
        <v>104</v>
      </c>
      <c r="E41" s="404">
        <f t="shared" si="1"/>
        <v>956</v>
      </c>
      <c r="F41" s="404">
        <f t="shared" si="0"/>
        <v>59</v>
      </c>
      <c r="G41" s="476">
        <v>625</v>
      </c>
      <c r="H41" s="476">
        <v>56</v>
      </c>
      <c r="I41" s="476">
        <v>5</v>
      </c>
      <c r="J41" s="476">
        <v>0</v>
      </c>
      <c r="K41" s="476">
        <v>135</v>
      </c>
      <c r="L41" s="476">
        <v>1</v>
      </c>
      <c r="M41" s="476">
        <v>191</v>
      </c>
      <c r="N41" s="476">
        <v>2</v>
      </c>
      <c r="O41" s="414"/>
      <c r="P41" s="414"/>
      <c r="Q41" s="414"/>
      <c r="R41" s="414"/>
      <c r="S41" s="401" t="str">
        <f t="shared" si="10"/>
        <v/>
      </c>
    </row>
    <row r="42" spans="2:19" ht="24.75" customHeight="1">
      <c r="B42" s="599" t="s">
        <v>103</v>
      </c>
      <c r="C42" s="406" t="s">
        <v>84</v>
      </c>
      <c r="D42" s="405" t="s">
        <v>102</v>
      </c>
      <c r="E42" s="404">
        <f t="shared" si="1"/>
        <v>1</v>
      </c>
      <c r="F42" s="404">
        <f t="shared" si="0"/>
        <v>0</v>
      </c>
      <c r="G42" s="476">
        <v>1</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422</v>
      </c>
      <c r="F43" s="404">
        <f t="shared" si="0"/>
        <v>25</v>
      </c>
      <c r="G43" s="476">
        <v>360</v>
      </c>
      <c r="H43" s="476">
        <v>13</v>
      </c>
      <c r="I43" s="476">
        <v>1</v>
      </c>
      <c r="J43" s="476">
        <v>0</v>
      </c>
      <c r="K43" s="476">
        <v>61</v>
      </c>
      <c r="L43" s="476">
        <v>12</v>
      </c>
      <c r="M43" s="476">
        <v>0</v>
      </c>
      <c r="N43" s="476">
        <v>0</v>
      </c>
      <c r="O43" s="414"/>
      <c r="P43" s="414"/>
      <c r="Q43" s="414"/>
      <c r="R43" s="414"/>
      <c r="S43" s="401" t="str">
        <f t="shared" si="10"/>
        <v/>
      </c>
    </row>
    <row r="44" spans="2:19" ht="24.75" customHeight="1">
      <c r="B44" s="599" t="s">
        <v>100</v>
      </c>
      <c r="C44" s="406" t="s">
        <v>84</v>
      </c>
      <c r="D44" s="405" t="s">
        <v>99</v>
      </c>
      <c r="E44" s="404">
        <f t="shared" si="1"/>
        <v>3</v>
      </c>
      <c r="F44" s="404">
        <f t="shared" si="0"/>
        <v>2</v>
      </c>
      <c r="G44" s="476">
        <v>2</v>
      </c>
      <c r="H44" s="476">
        <v>2</v>
      </c>
      <c r="I44" s="476">
        <v>0</v>
      </c>
      <c r="J44" s="476">
        <v>0</v>
      </c>
      <c r="K44" s="476">
        <v>1</v>
      </c>
      <c r="L44" s="476">
        <v>0</v>
      </c>
      <c r="M44" s="476">
        <v>0</v>
      </c>
      <c r="N44" s="476">
        <v>0</v>
      </c>
      <c r="O44" s="414"/>
      <c r="P44" s="414"/>
      <c r="Q44" s="414"/>
      <c r="R44" s="414"/>
      <c r="S44" s="401" t="str">
        <f t="shared" si="10"/>
        <v/>
      </c>
    </row>
    <row r="45" spans="2:19" ht="24.75" customHeight="1">
      <c r="B45" s="587"/>
      <c r="C45" s="406" t="s">
        <v>82</v>
      </c>
      <c r="D45" s="405" t="s">
        <v>98</v>
      </c>
      <c r="E45" s="404">
        <f t="shared" si="1"/>
        <v>89</v>
      </c>
      <c r="F45" s="404">
        <f t="shared" si="0"/>
        <v>10</v>
      </c>
      <c r="G45" s="476">
        <v>16</v>
      </c>
      <c r="H45" s="476">
        <v>1</v>
      </c>
      <c r="I45" s="476">
        <v>4</v>
      </c>
      <c r="J45" s="476">
        <v>0</v>
      </c>
      <c r="K45" s="476">
        <v>47</v>
      </c>
      <c r="L45" s="476">
        <v>5</v>
      </c>
      <c r="M45" s="476">
        <v>22</v>
      </c>
      <c r="N45" s="476">
        <v>4</v>
      </c>
      <c r="O45" s="414"/>
      <c r="P45" s="414"/>
      <c r="Q45" s="414"/>
      <c r="R45" s="414"/>
      <c r="S45" s="401" t="str">
        <f t="shared" si="10"/>
        <v/>
      </c>
    </row>
    <row r="46" spans="2:19" ht="24.75" customHeight="1">
      <c r="B46" s="586" t="s">
        <v>97</v>
      </c>
      <c r="C46" s="406" t="s">
        <v>84</v>
      </c>
      <c r="D46" s="405" t="s">
        <v>96</v>
      </c>
      <c r="E46" s="404">
        <f t="shared" si="1"/>
        <v>2</v>
      </c>
      <c r="F46" s="404">
        <f t="shared" si="0"/>
        <v>0</v>
      </c>
      <c r="G46" s="476">
        <v>1</v>
      </c>
      <c r="H46" s="476">
        <v>0</v>
      </c>
      <c r="I46" s="476">
        <v>0</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292</v>
      </c>
      <c r="F47" s="404">
        <f t="shared" si="0"/>
        <v>37</v>
      </c>
      <c r="G47" s="476">
        <v>0</v>
      </c>
      <c r="H47" s="476">
        <v>0</v>
      </c>
      <c r="I47" s="476">
        <v>0</v>
      </c>
      <c r="J47" s="476">
        <v>0</v>
      </c>
      <c r="K47" s="476">
        <v>18</v>
      </c>
      <c r="L47" s="476">
        <v>1</v>
      </c>
      <c r="M47" s="476">
        <v>274</v>
      </c>
      <c r="N47" s="476">
        <v>36</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0</v>
      </c>
      <c r="H49" s="476">
        <v>0</v>
      </c>
      <c r="I49" s="476">
        <v>0</v>
      </c>
      <c r="J49" s="476">
        <v>0</v>
      </c>
      <c r="K49" s="476">
        <v>0</v>
      </c>
      <c r="L49" s="476">
        <v>0</v>
      </c>
      <c r="M49" s="476">
        <v>1</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10</v>
      </c>
      <c r="F51" s="404">
        <f t="shared" si="0"/>
        <v>0</v>
      </c>
      <c r="G51" s="476">
        <v>2</v>
      </c>
      <c r="H51" s="476">
        <v>0</v>
      </c>
      <c r="I51" s="476">
        <v>6</v>
      </c>
      <c r="J51" s="476">
        <v>0</v>
      </c>
      <c r="K51" s="476">
        <v>0</v>
      </c>
      <c r="L51" s="476">
        <v>0</v>
      </c>
      <c r="M51" s="476">
        <v>2</v>
      </c>
      <c r="N51" s="476">
        <v>0</v>
      </c>
      <c r="O51" s="414"/>
      <c r="P51" s="414"/>
      <c r="Q51" s="414"/>
      <c r="R51" s="414"/>
      <c r="S51" s="401" t="str">
        <f t="shared" si="10"/>
        <v/>
      </c>
    </row>
    <row r="52" spans="1:19" ht="24.75" customHeight="1">
      <c r="B52" s="599" t="s">
        <v>88</v>
      </c>
      <c r="C52" s="406" t="s">
        <v>84</v>
      </c>
      <c r="D52" s="405" t="s">
        <v>87</v>
      </c>
      <c r="E52" s="404">
        <f t="shared" si="1"/>
        <v>1</v>
      </c>
      <c r="F52" s="404">
        <f t="shared" si="0"/>
        <v>1</v>
      </c>
      <c r="G52" s="476">
        <v>1</v>
      </c>
      <c r="H52" s="476">
        <v>1</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5</v>
      </c>
      <c r="F53" s="412">
        <f t="shared" si="0"/>
        <v>0</v>
      </c>
      <c r="G53" s="489">
        <v>4</v>
      </c>
      <c r="H53" s="489">
        <v>0</v>
      </c>
      <c r="I53" s="489">
        <v>1</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72</v>
      </c>
      <c r="F54" s="407">
        <f t="shared" si="0"/>
        <v>8</v>
      </c>
      <c r="G54" s="404">
        <f t="shared" ref="G54:R54" si="11">SUM(G12,G16,G22,G24,G38)</f>
        <v>36</v>
      </c>
      <c r="H54" s="404">
        <f t="shared" si="11"/>
        <v>5</v>
      </c>
      <c r="I54" s="404">
        <f t="shared" si="11"/>
        <v>15</v>
      </c>
      <c r="J54" s="404">
        <f t="shared" si="11"/>
        <v>2</v>
      </c>
      <c r="K54" s="404">
        <f t="shared" si="11"/>
        <v>6</v>
      </c>
      <c r="L54" s="404">
        <f t="shared" si="11"/>
        <v>0</v>
      </c>
      <c r="M54" s="404">
        <f t="shared" si="11"/>
        <v>9</v>
      </c>
      <c r="N54" s="404">
        <f t="shared" si="11"/>
        <v>1</v>
      </c>
      <c r="O54" s="404">
        <f t="shared" si="11"/>
        <v>1</v>
      </c>
      <c r="P54" s="404">
        <f t="shared" si="11"/>
        <v>0</v>
      </c>
      <c r="Q54" s="404">
        <f t="shared" si="11"/>
        <v>5</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4616</v>
      </c>
      <c r="F55" s="404">
        <f t="shared" si="0"/>
        <v>227</v>
      </c>
      <c r="G55" s="404">
        <f t="shared" ref="G55:R55" si="12">SUM(G13,G17,G23,G25,G39)</f>
        <v>1444</v>
      </c>
      <c r="H55" s="404">
        <f t="shared" si="12"/>
        <v>95</v>
      </c>
      <c r="I55" s="404">
        <f t="shared" si="12"/>
        <v>624</v>
      </c>
      <c r="J55" s="404">
        <f t="shared" si="12"/>
        <v>22</v>
      </c>
      <c r="K55" s="404">
        <f t="shared" si="12"/>
        <v>715</v>
      </c>
      <c r="L55" s="404">
        <f t="shared" si="12"/>
        <v>27</v>
      </c>
      <c r="M55" s="404">
        <f t="shared" si="12"/>
        <v>1144</v>
      </c>
      <c r="N55" s="404">
        <f t="shared" si="12"/>
        <v>60</v>
      </c>
      <c r="O55" s="404">
        <f t="shared" si="12"/>
        <v>400</v>
      </c>
      <c r="P55" s="404">
        <f t="shared" si="12"/>
        <v>14</v>
      </c>
      <c r="Q55" s="404">
        <f t="shared" si="12"/>
        <v>289</v>
      </c>
      <c r="R55" s="404">
        <f t="shared" si="12"/>
        <v>9</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196</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※値がない欄にも「0」を入力して下さい！</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2</v>
      </c>
      <c r="F12" s="404">
        <f>SUM(H12+J12+L12+N12+P12+R12)</f>
        <v>1</v>
      </c>
      <c r="G12" s="476">
        <v>0</v>
      </c>
      <c r="H12" s="476">
        <v>0</v>
      </c>
      <c r="I12" s="476">
        <v>2</v>
      </c>
      <c r="J12" s="476">
        <v>1</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53</v>
      </c>
      <c r="F13" s="404">
        <f>SUM(H13+J13+L13+N13+P13+R13 )</f>
        <v>4</v>
      </c>
      <c r="G13" s="476">
        <v>17</v>
      </c>
      <c r="H13" s="476">
        <v>0</v>
      </c>
      <c r="I13" s="476">
        <v>17</v>
      </c>
      <c r="J13" s="476">
        <v>3</v>
      </c>
      <c r="K13" s="476">
        <v>3</v>
      </c>
      <c r="L13" s="476">
        <v>0</v>
      </c>
      <c r="M13" s="476">
        <v>6</v>
      </c>
      <c r="N13" s="476">
        <v>1</v>
      </c>
      <c r="O13" s="476">
        <v>8</v>
      </c>
      <c r="P13" s="476">
        <v>0</v>
      </c>
      <c r="Q13" s="476">
        <v>2</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5</v>
      </c>
      <c r="F16" s="423">
        <f t="shared" si="0"/>
        <v>0</v>
      </c>
      <c r="G16" s="423">
        <f t="shared" ref="G16:R16" si="2">SUM(G18,G20)</f>
        <v>0</v>
      </c>
      <c r="H16" s="423">
        <f t="shared" si="2"/>
        <v>0</v>
      </c>
      <c r="I16" s="423">
        <f t="shared" si="2"/>
        <v>4</v>
      </c>
      <c r="J16" s="423">
        <f t="shared" si="2"/>
        <v>0</v>
      </c>
      <c r="K16" s="423">
        <f t="shared" si="2"/>
        <v>1</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107</v>
      </c>
      <c r="F17" s="404">
        <f t="shared" si="0"/>
        <v>11</v>
      </c>
      <c r="G17" s="404">
        <f t="shared" ref="G17:R17" si="3">SUM(G19,G21)</f>
        <v>0</v>
      </c>
      <c r="H17" s="404">
        <f t="shared" si="3"/>
        <v>0</v>
      </c>
      <c r="I17" s="404">
        <f t="shared" si="3"/>
        <v>26</v>
      </c>
      <c r="J17" s="404">
        <f t="shared" si="3"/>
        <v>0</v>
      </c>
      <c r="K17" s="404">
        <f t="shared" si="3"/>
        <v>10</v>
      </c>
      <c r="L17" s="404">
        <f t="shared" si="3"/>
        <v>0</v>
      </c>
      <c r="M17" s="404">
        <f t="shared" si="3"/>
        <v>20</v>
      </c>
      <c r="N17" s="404">
        <f t="shared" si="3"/>
        <v>4</v>
      </c>
      <c r="O17" s="404">
        <f t="shared" si="3"/>
        <v>0</v>
      </c>
      <c r="P17" s="404">
        <f t="shared" si="3"/>
        <v>0</v>
      </c>
      <c r="Q17" s="404">
        <f t="shared" si="3"/>
        <v>51</v>
      </c>
      <c r="R17" s="404">
        <f t="shared" si="3"/>
        <v>7</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5</v>
      </c>
      <c r="F18" s="404">
        <f t="shared" si="0"/>
        <v>0</v>
      </c>
      <c r="G18" s="476">
        <v>0</v>
      </c>
      <c r="H18" s="476">
        <v>0</v>
      </c>
      <c r="I18" s="476">
        <v>4</v>
      </c>
      <c r="J18" s="476">
        <v>0</v>
      </c>
      <c r="K18" s="476">
        <v>1</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106</v>
      </c>
      <c r="F19" s="404">
        <f t="shared" si="0"/>
        <v>11</v>
      </c>
      <c r="G19" s="476">
        <v>0</v>
      </c>
      <c r="H19" s="476">
        <v>0</v>
      </c>
      <c r="I19" s="476">
        <v>25</v>
      </c>
      <c r="J19" s="476">
        <v>0</v>
      </c>
      <c r="K19" s="476">
        <v>10</v>
      </c>
      <c r="L19" s="476">
        <v>0</v>
      </c>
      <c r="M19" s="476">
        <v>20</v>
      </c>
      <c r="N19" s="476">
        <v>4</v>
      </c>
      <c r="O19" s="476">
        <v>0</v>
      </c>
      <c r="P19" s="476">
        <v>0</v>
      </c>
      <c r="Q19" s="476">
        <v>51</v>
      </c>
      <c r="R19" s="476">
        <v>7</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1</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17</v>
      </c>
      <c r="F23" s="426">
        <f t="shared" si="0"/>
        <v>4</v>
      </c>
      <c r="G23" s="480">
        <v>1</v>
      </c>
      <c r="H23" s="480">
        <v>0</v>
      </c>
      <c r="I23" s="480">
        <v>2</v>
      </c>
      <c r="J23" s="480">
        <v>0</v>
      </c>
      <c r="K23" s="480">
        <v>6</v>
      </c>
      <c r="L23" s="480">
        <v>1</v>
      </c>
      <c r="M23" s="480">
        <v>8</v>
      </c>
      <c r="N23" s="480">
        <v>3</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18</v>
      </c>
      <c r="F24" s="423">
        <f t="shared" si="0"/>
        <v>3</v>
      </c>
      <c r="G24" s="423">
        <f t="shared" ref="G24:R24" si="4">SUM(G26,G28,G30,G32)</f>
        <v>9</v>
      </c>
      <c r="H24" s="423">
        <f t="shared" si="4"/>
        <v>1</v>
      </c>
      <c r="I24" s="423">
        <f t="shared" si="4"/>
        <v>3</v>
      </c>
      <c r="J24" s="423">
        <f t="shared" si="4"/>
        <v>1</v>
      </c>
      <c r="K24" s="423">
        <f t="shared" si="4"/>
        <v>2</v>
      </c>
      <c r="L24" s="423">
        <f t="shared" si="4"/>
        <v>0</v>
      </c>
      <c r="M24" s="423">
        <f t="shared" si="4"/>
        <v>2</v>
      </c>
      <c r="N24" s="423">
        <f t="shared" si="4"/>
        <v>1</v>
      </c>
      <c r="O24" s="423">
        <f t="shared" si="4"/>
        <v>1</v>
      </c>
      <c r="P24" s="423">
        <f t="shared" si="4"/>
        <v>0</v>
      </c>
      <c r="Q24" s="423">
        <f t="shared" si="4"/>
        <v>1</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571</v>
      </c>
      <c r="F25" s="404">
        <f t="shared" si="0"/>
        <v>33</v>
      </c>
      <c r="G25" s="404">
        <f t="shared" ref="G25:R25" si="6">SUM(G27,G29,G31,G33)</f>
        <v>141</v>
      </c>
      <c r="H25" s="404">
        <f t="shared" si="6"/>
        <v>11</v>
      </c>
      <c r="I25" s="404">
        <f t="shared" si="6"/>
        <v>123</v>
      </c>
      <c r="J25" s="404">
        <f t="shared" si="6"/>
        <v>12</v>
      </c>
      <c r="K25" s="404">
        <f t="shared" si="6"/>
        <v>68</v>
      </c>
      <c r="L25" s="404">
        <f t="shared" si="6"/>
        <v>3</v>
      </c>
      <c r="M25" s="404">
        <f t="shared" si="6"/>
        <v>126</v>
      </c>
      <c r="N25" s="404">
        <f t="shared" si="6"/>
        <v>4</v>
      </c>
      <c r="O25" s="404">
        <f t="shared" si="6"/>
        <v>88</v>
      </c>
      <c r="P25" s="404">
        <f t="shared" si="6"/>
        <v>2</v>
      </c>
      <c r="Q25" s="404">
        <f t="shared" si="6"/>
        <v>25</v>
      </c>
      <c r="R25" s="404">
        <f t="shared" si="6"/>
        <v>1</v>
      </c>
      <c r="S25" s="401" t="str">
        <f t="shared" si="5"/>
        <v/>
      </c>
    </row>
    <row r="26" spans="2:20" ht="24.75" customHeight="1">
      <c r="B26" s="599" t="s">
        <v>127</v>
      </c>
      <c r="C26" s="406" t="s">
        <v>84</v>
      </c>
      <c r="D26" s="405" t="s">
        <v>126</v>
      </c>
      <c r="E26" s="404">
        <f t="shared" si="1"/>
        <v>6</v>
      </c>
      <c r="F26" s="404">
        <f t="shared" si="0"/>
        <v>1</v>
      </c>
      <c r="G26" s="476">
        <v>4</v>
      </c>
      <c r="H26" s="476">
        <v>1</v>
      </c>
      <c r="I26" s="476">
        <v>0</v>
      </c>
      <c r="J26" s="476">
        <v>0</v>
      </c>
      <c r="K26" s="476">
        <v>0</v>
      </c>
      <c r="L26" s="476">
        <v>0</v>
      </c>
      <c r="M26" s="476">
        <v>0</v>
      </c>
      <c r="N26" s="476">
        <v>0</v>
      </c>
      <c r="O26" s="476">
        <v>1</v>
      </c>
      <c r="P26" s="476">
        <v>0</v>
      </c>
      <c r="Q26" s="476">
        <v>1</v>
      </c>
      <c r="R26" s="476">
        <v>0</v>
      </c>
      <c r="S26" s="401" t="str">
        <f t="shared" si="5"/>
        <v/>
      </c>
    </row>
    <row r="27" spans="2:20" ht="24.75" customHeight="1">
      <c r="B27" s="587"/>
      <c r="C27" s="406" t="s">
        <v>82</v>
      </c>
      <c r="D27" s="405" t="s">
        <v>125</v>
      </c>
      <c r="E27" s="404">
        <f t="shared" si="1"/>
        <v>228</v>
      </c>
      <c r="F27" s="404">
        <f t="shared" si="0"/>
        <v>19</v>
      </c>
      <c r="G27" s="476">
        <v>81</v>
      </c>
      <c r="H27" s="476">
        <v>9</v>
      </c>
      <c r="I27" s="476">
        <v>72</v>
      </c>
      <c r="J27" s="476">
        <v>7</v>
      </c>
      <c r="K27" s="476">
        <v>34</v>
      </c>
      <c r="L27" s="476">
        <v>2</v>
      </c>
      <c r="M27" s="476">
        <v>16</v>
      </c>
      <c r="N27" s="476">
        <v>0</v>
      </c>
      <c r="O27" s="476">
        <v>14</v>
      </c>
      <c r="P27" s="476">
        <v>0</v>
      </c>
      <c r="Q27" s="476">
        <v>11</v>
      </c>
      <c r="R27" s="476">
        <v>1</v>
      </c>
      <c r="S27" s="401" t="str">
        <f t="shared" si="5"/>
        <v/>
      </c>
    </row>
    <row r="28" spans="2:20" ht="24.75" customHeight="1">
      <c r="B28" s="599" t="s">
        <v>124</v>
      </c>
      <c r="C28" s="406" t="s">
        <v>84</v>
      </c>
      <c r="D28" s="405" t="s">
        <v>123</v>
      </c>
      <c r="E28" s="404">
        <f t="shared" si="1"/>
        <v>4</v>
      </c>
      <c r="F28" s="404">
        <f t="shared" si="0"/>
        <v>0</v>
      </c>
      <c r="G28" s="476">
        <v>1</v>
      </c>
      <c r="H28" s="476">
        <v>0</v>
      </c>
      <c r="I28" s="476">
        <v>1</v>
      </c>
      <c r="J28" s="476">
        <v>0</v>
      </c>
      <c r="K28" s="476">
        <v>1</v>
      </c>
      <c r="L28" s="476">
        <v>0</v>
      </c>
      <c r="M28" s="476">
        <v>1</v>
      </c>
      <c r="N28" s="476">
        <v>0</v>
      </c>
      <c r="O28" s="476">
        <v>0</v>
      </c>
      <c r="P28" s="476">
        <v>0</v>
      </c>
      <c r="Q28" s="476">
        <v>0</v>
      </c>
      <c r="R28" s="476">
        <v>0</v>
      </c>
      <c r="S28" s="401" t="str">
        <f t="shared" si="5"/>
        <v/>
      </c>
    </row>
    <row r="29" spans="2:20" ht="24.75" customHeight="1">
      <c r="B29" s="587"/>
      <c r="C29" s="406" t="s">
        <v>82</v>
      </c>
      <c r="D29" s="405" t="s">
        <v>122</v>
      </c>
      <c r="E29" s="404">
        <f t="shared" si="1"/>
        <v>301</v>
      </c>
      <c r="F29" s="404">
        <f t="shared" si="0"/>
        <v>9</v>
      </c>
      <c r="G29" s="476">
        <v>45</v>
      </c>
      <c r="H29" s="476">
        <v>1</v>
      </c>
      <c r="I29" s="476">
        <v>33</v>
      </c>
      <c r="J29" s="476">
        <v>2</v>
      </c>
      <c r="K29" s="476">
        <v>28</v>
      </c>
      <c r="L29" s="476">
        <v>1</v>
      </c>
      <c r="M29" s="476">
        <v>109</v>
      </c>
      <c r="N29" s="476">
        <v>4</v>
      </c>
      <c r="O29" s="476">
        <v>72</v>
      </c>
      <c r="P29" s="476">
        <v>1</v>
      </c>
      <c r="Q29" s="476">
        <v>14</v>
      </c>
      <c r="R29" s="476">
        <v>0</v>
      </c>
      <c r="S29" s="401" t="str">
        <f t="shared" si="5"/>
        <v/>
      </c>
      <c r="T29" s="401"/>
    </row>
    <row r="30" spans="2:20" ht="24.75" customHeight="1">
      <c r="B30" s="599" t="s">
        <v>121</v>
      </c>
      <c r="C30" s="406" t="s">
        <v>84</v>
      </c>
      <c r="D30" s="405" t="s">
        <v>120</v>
      </c>
      <c r="E30" s="404">
        <f t="shared" si="1"/>
        <v>1</v>
      </c>
      <c r="F30" s="404">
        <f t="shared" si="0"/>
        <v>0</v>
      </c>
      <c r="G30" s="476">
        <v>0</v>
      </c>
      <c r="H30" s="476">
        <v>0</v>
      </c>
      <c r="I30" s="476">
        <v>0</v>
      </c>
      <c r="J30" s="476">
        <v>0</v>
      </c>
      <c r="K30" s="476">
        <v>1</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39</v>
      </c>
      <c r="F31" s="404">
        <f t="shared" si="0"/>
        <v>5</v>
      </c>
      <c r="G31" s="476">
        <v>13</v>
      </c>
      <c r="H31" s="476">
        <v>1</v>
      </c>
      <c r="I31" s="476">
        <v>18</v>
      </c>
      <c r="J31" s="476">
        <v>3</v>
      </c>
      <c r="K31" s="476">
        <v>5</v>
      </c>
      <c r="L31" s="476">
        <v>0</v>
      </c>
      <c r="M31" s="476">
        <v>1</v>
      </c>
      <c r="N31" s="476">
        <v>0</v>
      </c>
      <c r="O31" s="476">
        <v>2</v>
      </c>
      <c r="P31" s="476">
        <v>1</v>
      </c>
      <c r="Q31" s="476">
        <v>0</v>
      </c>
      <c r="R31" s="476">
        <v>0</v>
      </c>
      <c r="S31" s="401" t="str">
        <f t="shared" si="5"/>
        <v/>
      </c>
    </row>
    <row r="32" spans="2:20" ht="24.75" customHeight="1">
      <c r="B32" s="599" t="s">
        <v>118</v>
      </c>
      <c r="C32" s="406" t="s">
        <v>84</v>
      </c>
      <c r="D32" s="405" t="s">
        <v>117</v>
      </c>
      <c r="E32" s="404">
        <f t="shared" si="1"/>
        <v>7</v>
      </c>
      <c r="F32" s="404">
        <f t="shared" si="0"/>
        <v>2</v>
      </c>
      <c r="G32" s="404">
        <f t="shared" ref="G32:R32" si="7">SUM(G34,G36)</f>
        <v>4</v>
      </c>
      <c r="H32" s="404">
        <f t="shared" si="7"/>
        <v>0</v>
      </c>
      <c r="I32" s="404">
        <f t="shared" si="7"/>
        <v>2</v>
      </c>
      <c r="J32" s="404">
        <f t="shared" si="7"/>
        <v>1</v>
      </c>
      <c r="K32" s="404">
        <f t="shared" si="7"/>
        <v>0</v>
      </c>
      <c r="L32" s="404">
        <f t="shared" si="7"/>
        <v>0</v>
      </c>
      <c r="M32" s="404">
        <f t="shared" si="7"/>
        <v>1</v>
      </c>
      <c r="N32" s="404">
        <f t="shared" si="7"/>
        <v>1</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3</v>
      </c>
      <c r="F33" s="404">
        <f t="shared" si="0"/>
        <v>0</v>
      </c>
      <c r="G33" s="404">
        <f t="shared" ref="G33:R33" si="8">SUM(G35,G37)</f>
        <v>2</v>
      </c>
      <c r="H33" s="404">
        <f t="shared" si="8"/>
        <v>0</v>
      </c>
      <c r="I33" s="404">
        <f t="shared" si="8"/>
        <v>0</v>
      </c>
      <c r="J33" s="404">
        <f t="shared" si="8"/>
        <v>0</v>
      </c>
      <c r="K33" s="404">
        <f t="shared" si="8"/>
        <v>1</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1</v>
      </c>
      <c r="F34" s="404">
        <f t="shared" si="0"/>
        <v>1</v>
      </c>
      <c r="G34" s="476">
        <v>0</v>
      </c>
      <c r="H34" s="476">
        <v>0</v>
      </c>
      <c r="I34" s="476">
        <v>0</v>
      </c>
      <c r="J34" s="476">
        <v>0</v>
      </c>
      <c r="K34" s="476">
        <v>0</v>
      </c>
      <c r="L34" s="476">
        <v>0</v>
      </c>
      <c r="M34" s="476">
        <v>1</v>
      </c>
      <c r="N34" s="476">
        <v>1</v>
      </c>
      <c r="O34" s="476">
        <v>0</v>
      </c>
      <c r="P34" s="476">
        <v>0</v>
      </c>
      <c r="Q34" s="476">
        <v>0</v>
      </c>
      <c r="R34" s="476">
        <v>0</v>
      </c>
      <c r="S34" s="401" t="str">
        <f t="shared" si="5"/>
        <v/>
      </c>
    </row>
    <row r="35" spans="2:19" ht="24.75" customHeight="1">
      <c r="B35" s="587"/>
      <c r="C35" s="406" t="s">
        <v>82</v>
      </c>
      <c r="D35" s="405" t="s">
        <v>113</v>
      </c>
      <c r="E35" s="404">
        <f t="shared" si="1"/>
        <v>0</v>
      </c>
      <c r="F35" s="404">
        <f t="shared" si="0"/>
        <v>0</v>
      </c>
      <c r="G35" s="476">
        <v>0</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6</v>
      </c>
      <c r="F36" s="404">
        <f t="shared" si="0"/>
        <v>1</v>
      </c>
      <c r="G36" s="476">
        <v>4</v>
      </c>
      <c r="H36" s="476">
        <v>0</v>
      </c>
      <c r="I36" s="476">
        <v>2</v>
      </c>
      <c r="J36" s="476">
        <v>1</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3</v>
      </c>
      <c r="F37" s="420">
        <f t="shared" si="0"/>
        <v>0</v>
      </c>
      <c r="G37" s="483">
        <v>2</v>
      </c>
      <c r="H37" s="483">
        <v>0</v>
      </c>
      <c r="I37" s="483">
        <v>0</v>
      </c>
      <c r="J37" s="483">
        <v>0</v>
      </c>
      <c r="K37" s="483">
        <v>1</v>
      </c>
      <c r="L37" s="483"/>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7</v>
      </c>
      <c r="F38" s="407">
        <f t="shared" si="0"/>
        <v>0</v>
      </c>
      <c r="G38" s="407">
        <f t="shared" ref="G38:N39" si="9">SUM(G40,G42,G44,G46,G48,G50,G52)</f>
        <v>2</v>
      </c>
      <c r="H38" s="407">
        <f t="shared" si="9"/>
        <v>0</v>
      </c>
      <c r="I38" s="407">
        <f t="shared" si="9"/>
        <v>0</v>
      </c>
      <c r="J38" s="407">
        <f t="shared" si="9"/>
        <v>0</v>
      </c>
      <c r="K38" s="407">
        <f t="shared" si="9"/>
        <v>3</v>
      </c>
      <c r="L38" s="407">
        <f t="shared" si="9"/>
        <v>0</v>
      </c>
      <c r="M38" s="407">
        <f t="shared" si="9"/>
        <v>2</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474</v>
      </c>
      <c r="F39" s="404">
        <f t="shared" si="0"/>
        <v>55</v>
      </c>
      <c r="G39" s="404">
        <f t="shared" si="9"/>
        <v>264</v>
      </c>
      <c r="H39" s="404">
        <f t="shared" si="9"/>
        <v>34</v>
      </c>
      <c r="I39" s="404">
        <f t="shared" si="9"/>
        <v>7</v>
      </c>
      <c r="J39" s="404">
        <f t="shared" si="9"/>
        <v>0</v>
      </c>
      <c r="K39" s="404">
        <f t="shared" si="9"/>
        <v>72</v>
      </c>
      <c r="L39" s="404">
        <f t="shared" si="9"/>
        <v>7</v>
      </c>
      <c r="M39" s="404">
        <f t="shared" si="9"/>
        <v>131</v>
      </c>
      <c r="N39" s="404">
        <f t="shared" si="9"/>
        <v>14</v>
      </c>
      <c r="O39" s="414"/>
      <c r="P39" s="414"/>
      <c r="Q39" s="414"/>
      <c r="R39" s="414"/>
      <c r="S39" s="401" t="str">
        <f t="shared" si="10"/>
        <v/>
      </c>
    </row>
    <row r="40" spans="2:19" ht="24.75" customHeight="1">
      <c r="B40" s="599" t="s">
        <v>106</v>
      </c>
      <c r="C40" s="406" t="s">
        <v>84</v>
      </c>
      <c r="D40" s="405" t="s">
        <v>105</v>
      </c>
      <c r="E40" s="404">
        <f t="shared" si="1"/>
        <v>3</v>
      </c>
      <c r="F40" s="404">
        <f t="shared" si="0"/>
        <v>0</v>
      </c>
      <c r="G40" s="476">
        <v>0</v>
      </c>
      <c r="H40" s="476">
        <v>0</v>
      </c>
      <c r="I40" s="476">
        <v>0</v>
      </c>
      <c r="J40" s="476">
        <v>0</v>
      </c>
      <c r="K40" s="476">
        <v>1</v>
      </c>
      <c r="L40" s="476">
        <v>0</v>
      </c>
      <c r="M40" s="476">
        <v>2</v>
      </c>
      <c r="N40" s="476">
        <v>0</v>
      </c>
      <c r="O40" s="414"/>
      <c r="P40" s="414"/>
      <c r="Q40" s="414"/>
      <c r="R40" s="414"/>
      <c r="S40" s="401" t="str">
        <f t="shared" si="10"/>
        <v/>
      </c>
    </row>
    <row r="41" spans="2:19" ht="24.75" customHeight="1">
      <c r="B41" s="587"/>
      <c r="C41" s="406" t="s">
        <v>82</v>
      </c>
      <c r="D41" s="405" t="s">
        <v>104</v>
      </c>
      <c r="E41" s="404">
        <f t="shared" si="1"/>
        <v>252</v>
      </c>
      <c r="F41" s="404">
        <f t="shared" si="0"/>
        <v>23</v>
      </c>
      <c r="G41" s="476">
        <v>169</v>
      </c>
      <c r="H41" s="476">
        <v>22</v>
      </c>
      <c r="I41" s="476">
        <v>2</v>
      </c>
      <c r="J41" s="476">
        <v>0</v>
      </c>
      <c r="K41" s="476">
        <v>29</v>
      </c>
      <c r="L41" s="476">
        <v>1</v>
      </c>
      <c r="M41" s="476">
        <v>52</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115</v>
      </c>
      <c r="F43" s="404">
        <f t="shared" si="0"/>
        <v>13</v>
      </c>
      <c r="G43" s="476">
        <v>91</v>
      </c>
      <c r="H43" s="476">
        <v>10</v>
      </c>
      <c r="I43" s="476">
        <v>3</v>
      </c>
      <c r="J43" s="476">
        <v>0</v>
      </c>
      <c r="K43" s="476">
        <v>20</v>
      </c>
      <c r="L43" s="476">
        <v>2</v>
      </c>
      <c r="M43" s="476">
        <v>1</v>
      </c>
      <c r="N43" s="476">
        <v>1</v>
      </c>
      <c r="O43" s="414"/>
      <c r="P43" s="414"/>
      <c r="Q43" s="414"/>
      <c r="R43" s="414"/>
      <c r="S43" s="401" t="str">
        <f t="shared" si="10"/>
        <v/>
      </c>
    </row>
    <row r="44" spans="2:19" ht="24.75" customHeight="1">
      <c r="B44" s="599" t="s">
        <v>100</v>
      </c>
      <c r="C44" s="406" t="s">
        <v>84</v>
      </c>
      <c r="D44" s="405" t="s">
        <v>99</v>
      </c>
      <c r="E44" s="404">
        <f t="shared" si="1"/>
        <v>2</v>
      </c>
      <c r="F44" s="404">
        <f t="shared" si="0"/>
        <v>0</v>
      </c>
      <c r="G44" s="476">
        <v>1</v>
      </c>
      <c r="H44" s="476">
        <v>0</v>
      </c>
      <c r="I44" s="476">
        <v>0</v>
      </c>
      <c r="J44" s="476">
        <v>0</v>
      </c>
      <c r="K44" s="476">
        <v>1</v>
      </c>
      <c r="L44" s="476">
        <v>0</v>
      </c>
      <c r="M44" s="476">
        <v>0</v>
      </c>
      <c r="N44" s="476">
        <v>0</v>
      </c>
      <c r="O44" s="414"/>
      <c r="P44" s="414"/>
      <c r="Q44" s="414"/>
      <c r="R44" s="414"/>
      <c r="S44" s="401" t="str">
        <f t="shared" si="10"/>
        <v/>
      </c>
    </row>
    <row r="45" spans="2:19" ht="24.75" customHeight="1">
      <c r="B45" s="587"/>
      <c r="C45" s="406" t="s">
        <v>82</v>
      </c>
      <c r="D45" s="405" t="s">
        <v>98</v>
      </c>
      <c r="E45" s="404">
        <f t="shared" si="1"/>
        <v>22</v>
      </c>
      <c r="F45" s="404">
        <f t="shared" si="0"/>
        <v>6</v>
      </c>
      <c r="G45" s="476">
        <v>0</v>
      </c>
      <c r="H45" s="476">
        <v>2</v>
      </c>
      <c r="I45" s="476">
        <v>0</v>
      </c>
      <c r="J45" s="476">
        <v>0</v>
      </c>
      <c r="K45" s="476">
        <v>20</v>
      </c>
      <c r="L45" s="476">
        <v>4</v>
      </c>
      <c r="M45" s="476">
        <v>2</v>
      </c>
      <c r="N45" s="476">
        <v>0</v>
      </c>
      <c r="O45" s="414"/>
      <c r="P45" s="414"/>
      <c r="Q45" s="414"/>
      <c r="R45" s="414"/>
      <c r="S45" s="401" t="str">
        <f t="shared" si="10"/>
        <v>表頭(3)表頭(4)につき審査要領3を確認してください！</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77</v>
      </c>
      <c r="F47" s="404">
        <f t="shared" si="0"/>
        <v>13</v>
      </c>
      <c r="G47" s="476">
        <v>0</v>
      </c>
      <c r="H47" s="476">
        <v>0</v>
      </c>
      <c r="I47" s="476">
        <v>0</v>
      </c>
      <c r="J47" s="476">
        <v>0</v>
      </c>
      <c r="K47" s="476">
        <v>2</v>
      </c>
      <c r="L47" s="476">
        <v>0</v>
      </c>
      <c r="M47" s="476">
        <v>75</v>
      </c>
      <c r="N47" s="476">
        <v>13</v>
      </c>
      <c r="O47" s="414"/>
      <c r="P47" s="414"/>
      <c r="Q47" s="414"/>
      <c r="R47" s="414"/>
      <c r="S47" s="401" t="str">
        <f t="shared" si="10"/>
        <v/>
      </c>
    </row>
    <row r="48" spans="2:19" ht="24.75" customHeight="1">
      <c r="B48" s="599" t="s">
        <v>94</v>
      </c>
      <c r="C48" s="406" t="s">
        <v>84</v>
      </c>
      <c r="D48" s="405" t="s">
        <v>93</v>
      </c>
      <c r="E48" s="404">
        <f t="shared" si="1"/>
        <v>2</v>
      </c>
      <c r="F48" s="404">
        <f t="shared" si="0"/>
        <v>0</v>
      </c>
      <c r="G48" s="476">
        <v>1</v>
      </c>
      <c r="H48" s="476">
        <v>0</v>
      </c>
      <c r="I48" s="476">
        <v>0</v>
      </c>
      <c r="J48" s="476">
        <v>0</v>
      </c>
      <c r="K48" s="476">
        <v>1</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1</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3</v>
      </c>
      <c r="F51" s="404">
        <f t="shared" si="0"/>
        <v>0</v>
      </c>
      <c r="G51" s="476">
        <v>0</v>
      </c>
      <c r="H51" s="476">
        <v>0</v>
      </c>
      <c r="I51" s="476">
        <v>2</v>
      </c>
      <c r="J51" s="476">
        <v>0</v>
      </c>
      <c r="K51" s="476">
        <v>0</v>
      </c>
      <c r="L51" s="476">
        <v>0</v>
      </c>
      <c r="M51" s="476">
        <v>1</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4</v>
      </c>
      <c r="F53" s="412">
        <f t="shared" si="0"/>
        <v>0</v>
      </c>
      <c r="G53" s="489">
        <v>3</v>
      </c>
      <c r="H53" s="489">
        <v>0</v>
      </c>
      <c r="I53" s="489">
        <v>0</v>
      </c>
      <c r="J53" s="489">
        <v>0</v>
      </c>
      <c r="K53" s="489">
        <v>1</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32</v>
      </c>
      <c r="F54" s="407">
        <f t="shared" si="0"/>
        <v>4</v>
      </c>
      <c r="G54" s="404">
        <f t="shared" ref="G54:R54" si="11">SUM(G12,G16,G22,G24,G38)</f>
        <v>11</v>
      </c>
      <c r="H54" s="404">
        <f t="shared" si="11"/>
        <v>1</v>
      </c>
      <c r="I54" s="404">
        <f t="shared" si="11"/>
        <v>9</v>
      </c>
      <c r="J54" s="404">
        <f t="shared" si="11"/>
        <v>2</v>
      </c>
      <c r="K54" s="404">
        <f t="shared" si="11"/>
        <v>6</v>
      </c>
      <c r="L54" s="404">
        <f t="shared" si="11"/>
        <v>0</v>
      </c>
      <c r="M54" s="404">
        <f t="shared" si="11"/>
        <v>4</v>
      </c>
      <c r="N54" s="404">
        <f t="shared" si="11"/>
        <v>1</v>
      </c>
      <c r="O54" s="404">
        <f t="shared" si="11"/>
        <v>1</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1222</v>
      </c>
      <c r="F55" s="404">
        <f t="shared" si="0"/>
        <v>107</v>
      </c>
      <c r="G55" s="404">
        <f t="shared" ref="G55:R55" si="12">SUM(G13,G17,G23,G25,G39)</f>
        <v>423</v>
      </c>
      <c r="H55" s="404">
        <f t="shared" si="12"/>
        <v>45</v>
      </c>
      <c r="I55" s="404">
        <f t="shared" si="12"/>
        <v>175</v>
      </c>
      <c r="J55" s="404">
        <f t="shared" si="12"/>
        <v>15</v>
      </c>
      <c r="K55" s="404">
        <f t="shared" si="12"/>
        <v>159</v>
      </c>
      <c r="L55" s="404">
        <f t="shared" si="12"/>
        <v>11</v>
      </c>
      <c r="M55" s="404">
        <f t="shared" si="12"/>
        <v>291</v>
      </c>
      <c r="N55" s="404">
        <f t="shared" si="12"/>
        <v>26</v>
      </c>
      <c r="O55" s="404">
        <f t="shared" si="12"/>
        <v>96</v>
      </c>
      <c r="P55" s="404">
        <f t="shared" si="12"/>
        <v>2</v>
      </c>
      <c r="Q55" s="404">
        <f t="shared" si="12"/>
        <v>78</v>
      </c>
      <c r="R55" s="404">
        <f t="shared" si="12"/>
        <v>8</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c r="Q2" s="465"/>
    </row>
    <row r="3" spans="1:33" ht="14.25" customHeight="1">
      <c r="B3" s="593"/>
      <c r="O3" s="464" t="s">
        <v>178</v>
      </c>
      <c r="P3" s="604" t="s">
        <v>197</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30</v>
      </c>
      <c r="F13" s="404">
        <f>SUM(H13+J13+L13+N13+P13+R13 )</f>
        <v>1</v>
      </c>
      <c r="G13" s="476">
        <v>11</v>
      </c>
      <c r="H13" s="476">
        <v>0</v>
      </c>
      <c r="I13" s="476">
        <v>8</v>
      </c>
      <c r="J13" s="476">
        <v>0</v>
      </c>
      <c r="K13" s="476">
        <v>2</v>
      </c>
      <c r="L13" s="476">
        <v>0</v>
      </c>
      <c r="M13" s="476">
        <v>1</v>
      </c>
      <c r="N13" s="476">
        <v>0</v>
      </c>
      <c r="O13" s="476">
        <v>4</v>
      </c>
      <c r="P13" s="476">
        <v>0</v>
      </c>
      <c r="Q13" s="476">
        <v>4</v>
      </c>
      <c r="R13" s="476">
        <v>1</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2</v>
      </c>
      <c r="F16" s="423">
        <f t="shared" si="0"/>
        <v>0</v>
      </c>
      <c r="G16" s="423">
        <f t="shared" ref="G16:R16" si="2">SUM(G18,G20)</f>
        <v>0</v>
      </c>
      <c r="H16" s="423">
        <f t="shared" si="2"/>
        <v>0</v>
      </c>
      <c r="I16" s="423">
        <f t="shared" si="2"/>
        <v>1</v>
      </c>
      <c r="J16" s="423">
        <f t="shared" si="2"/>
        <v>0</v>
      </c>
      <c r="K16" s="423">
        <f t="shared" si="2"/>
        <v>1</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28</v>
      </c>
      <c r="F17" s="404">
        <f t="shared" si="0"/>
        <v>0</v>
      </c>
      <c r="G17" s="404">
        <f t="shared" ref="G17:R17" si="3">SUM(G19,G21)</f>
        <v>0</v>
      </c>
      <c r="H17" s="404">
        <f t="shared" si="3"/>
        <v>0</v>
      </c>
      <c r="I17" s="404">
        <f t="shared" si="3"/>
        <v>10</v>
      </c>
      <c r="J17" s="404">
        <f t="shared" si="3"/>
        <v>0</v>
      </c>
      <c r="K17" s="404">
        <f t="shared" si="3"/>
        <v>2</v>
      </c>
      <c r="L17" s="404">
        <f t="shared" si="3"/>
        <v>0</v>
      </c>
      <c r="M17" s="404">
        <f t="shared" si="3"/>
        <v>5</v>
      </c>
      <c r="N17" s="404">
        <f t="shared" si="3"/>
        <v>0</v>
      </c>
      <c r="O17" s="404">
        <f t="shared" si="3"/>
        <v>0</v>
      </c>
      <c r="P17" s="404">
        <f t="shared" si="3"/>
        <v>0</v>
      </c>
      <c r="Q17" s="404">
        <f t="shared" si="3"/>
        <v>11</v>
      </c>
      <c r="R17" s="404">
        <f t="shared" si="3"/>
        <v>0</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2</v>
      </c>
      <c r="F18" s="404">
        <f t="shared" si="0"/>
        <v>0</v>
      </c>
      <c r="G18" s="476">
        <v>0</v>
      </c>
      <c r="H18" s="476">
        <v>0</v>
      </c>
      <c r="I18" s="476">
        <v>1</v>
      </c>
      <c r="J18" s="476">
        <v>0</v>
      </c>
      <c r="K18" s="476">
        <v>1</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28</v>
      </c>
      <c r="F19" s="404">
        <f t="shared" si="0"/>
        <v>0</v>
      </c>
      <c r="G19" s="476">
        <v>0</v>
      </c>
      <c r="H19" s="476">
        <v>0</v>
      </c>
      <c r="I19" s="476">
        <v>10</v>
      </c>
      <c r="J19" s="476">
        <v>0</v>
      </c>
      <c r="K19" s="476">
        <v>2</v>
      </c>
      <c r="L19" s="476">
        <v>0</v>
      </c>
      <c r="M19" s="476">
        <v>5</v>
      </c>
      <c r="N19" s="476">
        <v>0</v>
      </c>
      <c r="O19" s="476">
        <v>0</v>
      </c>
      <c r="P19" s="476">
        <v>0</v>
      </c>
      <c r="Q19" s="476">
        <v>11</v>
      </c>
      <c r="R19" s="476">
        <v>0</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7</v>
      </c>
      <c r="F23" s="426">
        <f t="shared" si="0"/>
        <v>0</v>
      </c>
      <c r="G23" s="480">
        <v>4</v>
      </c>
      <c r="H23" s="480">
        <v>0</v>
      </c>
      <c r="I23" s="480">
        <v>0</v>
      </c>
      <c r="J23" s="480">
        <v>0</v>
      </c>
      <c r="K23" s="480">
        <v>1</v>
      </c>
      <c r="L23" s="480">
        <v>0</v>
      </c>
      <c r="M23" s="480">
        <v>2</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3</v>
      </c>
      <c r="F24" s="423">
        <f t="shared" si="0"/>
        <v>0</v>
      </c>
      <c r="G24" s="423">
        <f t="shared" ref="G24:R24" si="4">SUM(G26,G28,G30,G32)</f>
        <v>1</v>
      </c>
      <c r="H24" s="423">
        <f t="shared" si="4"/>
        <v>0</v>
      </c>
      <c r="I24" s="423">
        <f t="shared" si="4"/>
        <v>1</v>
      </c>
      <c r="J24" s="423">
        <f t="shared" si="4"/>
        <v>0</v>
      </c>
      <c r="K24" s="423">
        <f t="shared" si="4"/>
        <v>0</v>
      </c>
      <c r="L24" s="423">
        <f t="shared" si="4"/>
        <v>0</v>
      </c>
      <c r="M24" s="423">
        <f t="shared" si="4"/>
        <v>1</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263</v>
      </c>
      <c r="F25" s="404">
        <f t="shared" si="0"/>
        <v>13</v>
      </c>
      <c r="G25" s="404">
        <f t="shared" ref="G25:R25" si="6">SUM(G27,G29,G31,G33)</f>
        <v>24</v>
      </c>
      <c r="H25" s="404">
        <f t="shared" si="6"/>
        <v>2</v>
      </c>
      <c r="I25" s="404">
        <f t="shared" si="6"/>
        <v>51</v>
      </c>
      <c r="J25" s="404">
        <f t="shared" si="6"/>
        <v>5</v>
      </c>
      <c r="K25" s="404">
        <f t="shared" si="6"/>
        <v>38</v>
      </c>
      <c r="L25" s="404">
        <f t="shared" si="6"/>
        <v>2</v>
      </c>
      <c r="M25" s="404">
        <f t="shared" si="6"/>
        <v>82</v>
      </c>
      <c r="N25" s="404">
        <f t="shared" si="6"/>
        <v>2</v>
      </c>
      <c r="O25" s="404">
        <f t="shared" si="6"/>
        <v>51</v>
      </c>
      <c r="P25" s="404">
        <f t="shared" si="6"/>
        <v>2</v>
      </c>
      <c r="Q25" s="404">
        <f t="shared" si="6"/>
        <v>17</v>
      </c>
      <c r="R25" s="404">
        <f t="shared" si="6"/>
        <v>0</v>
      </c>
      <c r="S25" s="401" t="str">
        <f t="shared" si="5"/>
        <v/>
      </c>
    </row>
    <row r="26" spans="2:20" ht="24.75" customHeight="1">
      <c r="B26" s="599" t="s">
        <v>127</v>
      </c>
      <c r="C26" s="406" t="s">
        <v>84</v>
      </c>
      <c r="D26" s="405" t="s">
        <v>126</v>
      </c>
      <c r="E26" s="404">
        <f t="shared" si="1"/>
        <v>1</v>
      </c>
      <c r="F26" s="404">
        <f t="shared" si="0"/>
        <v>0</v>
      </c>
      <c r="G26" s="476">
        <v>0</v>
      </c>
      <c r="H26" s="476">
        <v>0</v>
      </c>
      <c r="I26" s="476">
        <v>0</v>
      </c>
      <c r="J26" s="476">
        <v>0</v>
      </c>
      <c r="K26" s="476">
        <v>0</v>
      </c>
      <c r="L26" s="476">
        <v>0</v>
      </c>
      <c r="M26" s="476">
        <v>1</v>
      </c>
      <c r="N26" s="476">
        <v>0</v>
      </c>
      <c r="O26" s="476">
        <v>0</v>
      </c>
      <c r="P26" s="476">
        <v>0</v>
      </c>
      <c r="Q26" s="476">
        <v>0</v>
      </c>
      <c r="R26" s="476">
        <v>0</v>
      </c>
      <c r="S26" s="401" t="str">
        <f t="shared" si="5"/>
        <v/>
      </c>
    </row>
    <row r="27" spans="2:20" ht="24.75" customHeight="1">
      <c r="B27" s="587"/>
      <c r="C27" s="406" t="s">
        <v>82</v>
      </c>
      <c r="D27" s="405" t="s">
        <v>125</v>
      </c>
      <c r="E27" s="404">
        <f t="shared" si="1"/>
        <v>88</v>
      </c>
      <c r="F27" s="404">
        <f t="shared" si="0"/>
        <v>5</v>
      </c>
      <c r="G27" s="476">
        <v>14</v>
      </c>
      <c r="H27" s="476">
        <v>2</v>
      </c>
      <c r="I27" s="476">
        <v>31</v>
      </c>
      <c r="J27" s="476">
        <v>2</v>
      </c>
      <c r="K27" s="476">
        <v>17</v>
      </c>
      <c r="L27" s="476">
        <v>1</v>
      </c>
      <c r="M27" s="476">
        <v>11</v>
      </c>
      <c r="N27" s="476">
        <v>0</v>
      </c>
      <c r="O27" s="476">
        <v>8</v>
      </c>
      <c r="P27" s="476">
        <v>0</v>
      </c>
      <c r="Q27" s="476">
        <v>7</v>
      </c>
      <c r="R27" s="476">
        <v>0</v>
      </c>
      <c r="S27" s="401" t="str">
        <f t="shared" si="5"/>
        <v/>
      </c>
    </row>
    <row r="28" spans="2:20" ht="24.75" customHeight="1">
      <c r="B28" s="599" t="s">
        <v>124</v>
      </c>
      <c r="C28" s="406" t="s">
        <v>84</v>
      </c>
      <c r="D28" s="405" t="s">
        <v>123</v>
      </c>
      <c r="E28" s="404">
        <f t="shared" si="1"/>
        <v>1</v>
      </c>
      <c r="F28" s="404">
        <f t="shared" si="0"/>
        <v>0</v>
      </c>
      <c r="G28" s="476">
        <v>0</v>
      </c>
      <c r="H28" s="476">
        <v>0</v>
      </c>
      <c r="I28" s="476">
        <v>1</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160</v>
      </c>
      <c r="F29" s="404">
        <f t="shared" si="0"/>
        <v>5</v>
      </c>
      <c r="G29" s="476">
        <v>8</v>
      </c>
      <c r="H29" s="476">
        <v>0</v>
      </c>
      <c r="I29" s="476">
        <v>11</v>
      </c>
      <c r="J29" s="476">
        <v>1</v>
      </c>
      <c r="K29" s="476">
        <v>18</v>
      </c>
      <c r="L29" s="476">
        <v>0</v>
      </c>
      <c r="M29" s="476">
        <v>71</v>
      </c>
      <c r="N29" s="476">
        <v>2</v>
      </c>
      <c r="O29" s="476">
        <v>42</v>
      </c>
      <c r="P29" s="476">
        <v>2</v>
      </c>
      <c r="Q29" s="476">
        <v>10</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13</v>
      </c>
      <c r="F31" s="404">
        <f t="shared" si="0"/>
        <v>3</v>
      </c>
      <c r="G31" s="476">
        <v>0</v>
      </c>
      <c r="H31" s="476">
        <v>0</v>
      </c>
      <c r="I31" s="476">
        <v>9</v>
      </c>
      <c r="J31" s="476">
        <v>2</v>
      </c>
      <c r="K31" s="476">
        <v>3</v>
      </c>
      <c r="L31" s="476">
        <v>1</v>
      </c>
      <c r="M31" s="476">
        <v>0</v>
      </c>
      <c r="N31" s="476">
        <v>0</v>
      </c>
      <c r="O31" s="476">
        <v>1</v>
      </c>
      <c r="P31" s="476">
        <v>0</v>
      </c>
      <c r="Q31" s="476">
        <v>0</v>
      </c>
      <c r="R31" s="476">
        <v>0</v>
      </c>
      <c r="S31" s="401" t="str">
        <f t="shared" si="5"/>
        <v/>
      </c>
    </row>
    <row r="32" spans="2:20" ht="24.75" customHeight="1">
      <c r="B32" s="599" t="s">
        <v>118</v>
      </c>
      <c r="C32" s="406" t="s">
        <v>84</v>
      </c>
      <c r="D32" s="405" t="s">
        <v>117</v>
      </c>
      <c r="E32" s="404">
        <f t="shared" si="1"/>
        <v>1</v>
      </c>
      <c r="F32" s="404">
        <f t="shared" si="0"/>
        <v>0</v>
      </c>
      <c r="G32" s="404">
        <f t="shared" ref="G32:R32" si="7">SUM(G34,G36)</f>
        <v>1</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2</v>
      </c>
      <c r="F33" s="404">
        <f t="shared" si="0"/>
        <v>0</v>
      </c>
      <c r="G33" s="404">
        <f t="shared" ref="G33:R33" si="8">SUM(G35,G37)</f>
        <v>2</v>
      </c>
      <c r="H33" s="404">
        <f t="shared" si="8"/>
        <v>0</v>
      </c>
      <c r="I33" s="404">
        <f t="shared" si="8"/>
        <v>0</v>
      </c>
      <c r="J33" s="404">
        <f t="shared" si="8"/>
        <v>0</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0</v>
      </c>
      <c r="F35" s="404">
        <f t="shared" si="0"/>
        <v>0</v>
      </c>
      <c r="G35" s="476">
        <v>0</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1</v>
      </c>
      <c r="F36" s="404">
        <f t="shared" si="0"/>
        <v>0</v>
      </c>
      <c r="G36" s="476">
        <v>1</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2</v>
      </c>
      <c r="F37" s="420">
        <f t="shared" si="0"/>
        <v>0</v>
      </c>
      <c r="G37" s="483">
        <v>2</v>
      </c>
      <c r="H37" s="483">
        <v>0</v>
      </c>
      <c r="I37" s="483">
        <v>0</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0</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170</v>
      </c>
      <c r="F39" s="404">
        <f t="shared" si="0"/>
        <v>17</v>
      </c>
      <c r="G39" s="404">
        <f t="shared" si="9"/>
        <v>88</v>
      </c>
      <c r="H39" s="404">
        <f t="shared" si="9"/>
        <v>9</v>
      </c>
      <c r="I39" s="404">
        <f t="shared" si="9"/>
        <v>2</v>
      </c>
      <c r="J39" s="404">
        <f t="shared" si="9"/>
        <v>0</v>
      </c>
      <c r="K39" s="404">
        <f t="shared" si="9"/>
        <v>28</v>
      </c>
      <c r="L39" s="404">
        <f t="shared" si="9"/>
        <v>3</v>
      </c>
      <c r="M39" s="404">
        <f t="shared" si="9"/>
        <v>52</v>
      </c>
      <c r="N39" s="404">
        <f t="shared" si="9"/>
        <v>5</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96</v>
      </c>
      <c r="F41" s="404">
        <f t="shared" si="0"/>
        <v>9</v>
      </c>
      <c r="G41" s="476">
        <v>63</v>
      </c>
      <c r="H41" s="476">
        <v>8</v>
      </c>
      <c r="I41" s="476">
        <v>0</v>
      </c>
      <c r="J41" s="476">
        <v>0</v>
      </c>
      <c r="K41" s="476">
        <v>13</v>
      </c>
      <c r="L41" s="476">
        <v>1</v>
      </c>
      <c r="M41" s="476">
        <v>20</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30</v>
      </c>
      <c r="F43" s="404">
        <f t="shared" si="0"/>
        <v>1</v>
      </c>
      <c r="G43" s="476">
        <v>23</v>
      </c>
      <c r="H43" s="476">
        <v>1</v>
      </c>
      <c r="I43" s="476">
        <v>0</v>
      </c>
      <c r="J43" s="476">
        <v>0</v>
      </c>
      <c r="K43" s="476">
        <v>7</v>
      </c>
      <c r="L43" s="476">
        <v>0</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9</v>
      </c>
      <c r="F45" s="404">
        <f t="shared" si="0"/>
        <v>2</v>
      </c>
      <c r="G45" s="476">
        <v>1</v>
      </c>
      <c r="H45" s="476">
        <v>0</v>
      </c>
      <c r="I45" s="476">
        <v>1</v>
      </c>
      <c r="J45" s="476">
        <v>0</v>
      </c>
      <c r="K45" s="476">
        <v>7</v>
      </c>
      <c r="L45" s="476">
        <v>2</v>
      </c>
      <c r="M45" s="476">
        <v>0</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34</v>
      </c>
      <c r="F47" s="404">
        <f t="shared" si="0"/>
        <v>5</v>
      </c>
      <c r="G47" s="476">
        <v>0</v>
      </c>
      <c r="H47" s="476">
        <v>0</v>
      </c>
      <c r="I47" s="476">
        <v>1</v>
      </c>
      <c r="J47" s="476">
        <v>0</v>
      </c>
      <c r="K47" s="476">
        <v>1</v>
      </c>
      <c r="L47" s="476">
        <v>0</v>
      </c>
      <c r="M47" s="476">
        <v>32</v>
      </c>
      <c r="N47" s="476">
        <v>5</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1</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5</v>
      </c>
      <c r="F54" s="407">
        <f t="shared" si="0"/>
        <v>0</v>
      </c>
      <c r="G54" s="404">
        <f t="shared" ref="G54:R54" si="11">SUM(G12,G16,G22,G24,G38)</f>
        <v>1</v>
      </c>
      <c r="H54" s="404">
        <f t="shared" si="11"/>
        <v>0</v>
      </c>
      <c r="I54" s="404">
        <f t="shared" si="11"/>
        <v>2</v>
      </c>
      <c r="J54" s="404">
        <f t="shared" si="11"/>
        <v>0</v>
      </c>
      <c r="K54" s="404">
        <f t="shared" si="11"/>
        <v>1</v>
      </c>
      <c r="L54" s="404">
        <f t="shared" si="11"/>
        <v>0</v>
      </c>
      <c r="M54" s="404">
        <f t="shared" si="11"/>
        <v>1</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498</v>
      </c>
      <c r="F55" s="404">
        <f t="shared" si="0"/>
        <v>31</v>
      </c>
      <c r="G55" s="404">
        <f t="shared" ref="G55:R55" si="12">SUM(G13,G17,G23,G25,G39)</f>
        <v>127</v>
      </c>
      <c r="H55" s="404">
        <f t="shared" si="12"/>
        <v>11</v>
      </c>
      <c r="I55" s="404">
        <f t="shared" si="12"/>
        <v>71</v>
      </c>
      <c r="J55" s="404">
        <f t="shared" si="12"/>
        <v>5</v>
      </c>
      <c r="K55" s="404">
        <f t="shared" si="12"/>
        <v>71</v>
      </c>
      <c r="L55" s="404">
        <f t="shared" si="12"/>
        <v>5</v>
      </c>
      <c r="M55" s="404">
        <f t="shared" si="12"/>
        <v>142</v>
      </c>
      <c r="N55" s="404">
        <f t="shared" si="12"/>
        <v>7</v>
      </c>
      <c r="O55" s="404">
        <f t="shared" si="12"/>
        <v>55</v>
      </c>
      <c r="P55" s="404">
        <f t="shared" si="12"/>
        <v>2</v>
      </c>
      <c r="Q55" s="404">
        <f t="shared" si="12"/>
        <v>32</v>
      </c>
      <c r="R55" s="404">
        <f t="shared" si="12"/>
        <v>1</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R3:R5"/>
    <mergeCell ref="B2:B3"/>
    <mergeCell ref="J4:M4"/>
    <mergeCell ref="E9:E10"/>
    <mergeCell ref="G9:G10"/>
    <mergeCell ref="I9:I10"/>
    <mergeCell ref="K9:K10"/>
    <mergeCell ref="M9:M10"/>
    <mergeCell ref="P3:Q5"/>
    <mergeCell ref="O9:O10"/>
    <mergeCell ref="Q9:Q10"/>
    <mergeCell ref="B28:B29"/>
    <mergeCell ref="B30:B31"/>
    <mergeCell ref="B12:B13"/>
    <mergeCell ref="B14:B15"/>
    <mergeCell ref="B16:B17"/>
    <mergeCell ref="B18:B19"/>
    <mergeCell ref="B20:B21"/>
    <mergeCell ref="B22:B23"/>
    <mergeCell ref="B24:B25"/>
    <mergeCell ref="B26:B27"/>
    <mergeCell ref="B54:B55"/>
    <mergeCell ref="B32:B33"/>
    <mergeCell ref="B34:B35"/>
    <mergeCell ref="B36:B37"/>
    <mergeCell ref="B38:B39"/>
    <mergeCell ref="B40:B41"/>
    <mergeCell ref="B42:B43"/>
    <mergeCell ref="B48:B49"/>
    <mergeCell ref="B50:B51"/>
    <mergeCell ref="B52:B53"/>
    <mergeCell ref="B44:B45"/>
    <mergeCell ref="B46:B47"/>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BE49"/>
  <sheetViews>
    <sheetView zoomScaleNormal="100" zoomScaleSheetLayoutView="100" workbookViewId="0">
      <pane xSplit="1" ySplit="3" topLeftCell="B11" activePane="bottomRight" state="frozen"/>
      <selection activeCell="B2" sqref="B2:G2"/>
      <selection pane="topRight" activeCell="B2" sqref="B2:G2"/>
      <selection pane="bottomLeft" activeCell="B2" sqref="B2:G2"/>
      <selection pane="bottomRight" activeCell="AE14" sqref="AE14"/>
    </sheetView>
  </sheetViews>
  <sheetFormatPr defaultColWidth="3.625" defaultRowHeight="22.5" customHeight="1"/>
  <cols>
    <col min="1" max="1" width="3.625" style="202" customWidth="1"/>
    <col min="2" max="2" width="5.875" style="157" customWidth="1"/>
    <col min="3" max="3" width="5.375" style="157" customWidth="1"/>
    <col min="4" max="8" width="3.625" style="157" customWidth="1"/>
    <col min="9" max="9" width="5.5" style="157" customWidth="1"/>
    <col min="10" max="10" width="3.625" style="157" customWidth="1"/>
    <col min="11" max="11" width="5.5" style="157" customWidth="1"/>
    <col min="12" max="12" width="3.625" style="157" customWidth="1"/>
    <col min="13" max="13" width="5.375" style="157" customWidth="1"/>
    <col min="14" max="22" width="3.625" style="157" customWidth="1"/>
    <col min="23" max="25" width="5.875" style="157" customWidth="1"/>
    <col min="26" max="26" width="6.5" style="157" customWidth="1"/>
    <col min="27" max="28" width="5.875" style="157" customWidth="1"/>
    <col min="29" max="29" width="6.25" style="157" customWidth="1"/>
    <col min="30" max="30" width="3.625" style="157" customWidth="1"/>
    <col min="31" max="31" width="5.375" style="157" customWidth="1"/>
    <col min="32" max="32" width="5.625" style="157" customWidth="1"/>
    <col min="33" max="33" width="5.25" style="157" customWidth="1"/>
    <col min="34" max="37" width="3.625" style="157" customWidth="1"/>
    <col min="38" max="38" width="4.25" style="157" customWidth="1"/>
    <col min="39" max="39" width="5.25" style="157" customWidth="1"/>
    <col min="40" max="40" width="4.125" style="157" customWidth="1"/>
    <col min="41" max="43" width="3.625" style="157" customWidth="1"/>
    <col min="44" max="44" width="5.125" style="157" customWidth="1"/>
    <col min="45" max="48" width="3.625" style="157" customWidth="1"/>
    <col min="49" max="52" width="3.625" style="156" customWidth="1"/>
    <col min="53" max="53" width="3.625" style="38" customWidth="1"/>
    <col min="54" max="56" width="3.5" style="38" customWidth="1"/>
    <col min="57" max="57" width="9.75" style="38" customWidth="1"/>
    <col min="58" max="16384" width="3.625" style="157"/>
  </cols>
  <sheetData>
    <row r="1" spans="1:57" ht="22.5" customHeight="1" thickBot="1">
      <c r="A1" s="151" t="s">
        <v>0</v>
      </c>
      <c r="B1" s="203" t="s">
        <v>221</v>
      </c>
      <c r="C1" s="152"/>
      <c r="D1" s="152"/>
      <c r="E1" s="152"/>
      <c r="F1" s="152"/>
      <c r="G1" s="152"/>
      <c r="H1" s="152"/>
      <c r="I1" s="152"/>
      <c r="J1" s="152"/>
      <c r="K1" s="152"/>
      <c r="R1" s="152" t="s">
        <v>1</v>
      </c>
      <c r="S1" s="152"/>
      <c r="T1" s="152"/>
      <c r="U1" s="152"/>
      <c r="V1" s="152"/>
      <c r="W1" s="152"/>
      <c r="X1" s="152"/>
      <c r="Y1" s="152"/>
      <c r="Z1" s="153"/>
      <c r="AA1" s="152"/>
      <c r="AB1" s="152"/>
      <c r="AC1" s="152"/>
      <c r="AD1" s="152"/>
      <c r="AE1" s="152"/>
      <c r="AF1" s="152"/>
      <c r="AG1" s="152"/>
      <c r="AH1" s="152"/>
      <c r="AI1" s="152"/>
      <c r="AJ1" s="152"/>
      <c r="AK1" s="152"/>
      <c r="AL1" s="152"/>
      <c r="AM1" s="152"/>
      <c r="AN1" s="152"/>
      <c r="AO1" s="152"/>
      <c r="AP1" s="152"/>
      <c r="AQ1" s="152"/>
      <c r="AR1" s="152"/>
      <c r="AS1" s="152"/>
      <c r="AT1" s="153"/>
      <c r="AU1" s="152"/>
      <c r="AV1" s="152"/>
      <c r="AW1" s="154"/>
      <c r="AX1" s="155"/>
      <c r="AY1" s="154"/>
      <c r="AZ1" s="154"/>
      <c r="BA1" s="36"/>
      <c r="BB1" s="36"/>
      <c r="BC1" s="36"/>
      <c r="BD1" s="36"/>
    </row>
    <row r="2" spans="1:57" ht="22.5" customHeight="1">
      <c r="A2" s="512" t="s">
        <v>11</v>
      </c>
      <c r="B2" s="521" t="s">
        <v>2</v>
      </c>
      <c r="C2" s="519"/>
      <c r="D2" s="519"/>
      <c r="E2" s="519"/>
      <c r="F2" s="519"/>
      <c r="G2" s="520"/>
      <c r="H2" s="518" t="s">
        <v>4</v>
      </c>
      <c r="I2" s="519"/>
      <c r="J2" s="519"/>
      <c r="K2" s="519"/>
      <c r="L2" s="519"/>
      <c r="M2" s="520"/>
      <c r="N2" s="158"/>
      <c r="O2" s="159"/>
      <c r="P2" s="160" t="s">
        <v>5</v>
      </c>
      <c r="Q2" s="161"/>
      <c r="R2" s="162"/>
      <c r="S2" s="522" t="s">
        <v>63</v>
      </c>
      <c r="T2" s="523"/>
      <c r="U2" s="523"/>
      <c r="V2" s="524"/>
      <c r="W2" s="518" t="s">
        <v>6</v>
      </c>
      <c r="X2" s="519"/>
      <c r="Y2" s="519"/>
      <c r="Z2" s="519"/>
      <c r="AA2" s="519"/>
      <c r="AB2" s="520"/>
      <c r="AC2" s="518" t="s">
        <v>7</v>
      </c>
      <c r="AD2" s="519"/>
      <c r="AE2" s="519"/>
      <c r="AF2" s="520"/>
      <c r="AG2" s="518" t="s">
        <v>72</v>
      </c>
      <c r="AH2" s="519"/>
      <c r="AI2" s="519"/>
      <c r="AJ2" s="520"/>
      <c r="AK2" s="518" t="s">
        <v>8</v>
      </c>
      <c r="AL2" s="519"/>
      <c r="AM2" s="519"/>
      <c r="AN2" s="520"/>
      <c r="AO2" s="522" t="s">
        <v>9</v>
      </c>
      <c r="AP2" s="523"/>
      <c r="AQ2" s="523"/>
      <c r="AR2" s="524"/>
      <c r="AS2" s="518" t="s">
        <v>10</v>
      </c>
      <c r="AT2" s="519"/>
      <c r="AU2" s="519"/>
      <c r="AV2" s="520"/>
      <c r="AW2" s="534" t="s">
        <v>42</v>
      </c>
      <c r="AX2" s="523"/>
      <c r="AY2" s="523"/>
      <c r="AZ2" s="535"/>
      <c r="BA2" s="525" t="s">
        <v>65</v>
      </c>
      <c r="BB2" s="526"/>
      <c r="BC2" s="526"/>
      <c r="BD2" s="527"/>
      <c r="BE2" s="46" t="s">
        <v>3</v>
      </c>
    </row>
    <row r="3" spans="1:57" ht="22.5" customHeight="1" thickBot="1">
      <c r="A3" s="513"/>
      <c r="B3" s="163">
        <v>1</v>
      </c>
      <c r="C3" s="164">
        <v>2</v>
      </c>
      <c r="D3" s="164">
        <v>3</v>
      </c>
      <c r="E3" s="164">
        <v>4</v>
      </c>
      <c r="F3" s="164">
        <v>5</v>
      </c>
      <c r="G3" s="164">
        <v>6</v>
      </c>
      <c r="H3" s="163">
        <v>1</v>
      </c>
      <c r="I3" s="164">
        <v>2</v>
      </c>
      <c r="J3" s="164">
        <v>3</v>
      </c>
      <c r="K3" s="164">
        <v>4</v>
      </c>
      <c r="L3" s="164">
        <v>5</v>
      </c>
      <c r="M3" s="164">
        <v>6</v>
      </c>
      <c r="N3" s="163">
        <v>1</v>
      </c>
      <c r="O3" s="164">
        <v>2</v>
      </c>
      <c r="P3" s="164">
        <v>3</v>
      </c>
      <c r="Q3" s="164">
        <v>4</v>
      </c>
      <c r="R3" s="164">
        <v>5</v>
      </c>
      <c r="S3" s="163">
        <v>1</v>
      </c>
      <c r="T3" s="164">
        <v>2</v>
      </c>
      <c r="U3" s="164">
        <v>3</v>
      </c>
      <c r="V3" s="165">
        <v>4</v>
      </c>
      <c r="W3" s="163">
        <v>1</v>
      </c>
      <c r="X3" s="164">
        <v>2</v>
      </c>
      <c r="Y3" s="164">
        <v>3</v>
      </c>
      <c r="Z3" s="164">
        <v>4</v>
      </c>
      <c r="AA3" s="164">
        <v>5</v>
      </c>
      <c r="AB3" s="164">
        <v>6</v>
      </c>
      <c r="AC3" s="163">
        <v>1</v>
      </c>
      <c r="AD3" s="164">
        <v>2</v>
      </c>
      <c r="AE3" s="164">
        <v>3</v>
      </c>
      <c r="AF3" s="164">
        <v>4</v>
      </c>
      <c r="AG3" s="163">
        <v>1</v>
      </c>
      <c r="AH3" s="164">
        <v>2</v>
      </c>
      <c r="AI3" s="164">
        <v>3</v>
      </c>
      <c r="AJ3" s="164">
        <v>4</v>
      </c>
      <c r="AK3" s="163">
        <v>1</v>
      </c>
      <c r="AL3" s="164">
        <v>2</v>
      </c>
      <c r="AM3" s="164">
        <v>3</v>
      </c>
      <c r="AN3" s="164">
        <v>4</v>
      </c>
      <c r="AO3" s="163">
        <v>1</v>
      </c>
      <c r="AP3" s="164">
        <v>2</v>
      </c>
      <c r="AQ3" s="164">
        <v>3</v>
      </c>
      <c r="AR3" s="164">
        <v>4</v>
      </c>
      <c r="AS3" s="163">
        <v>1</v>
      </c>
      <c r="AT3" s="164">
        <v>2</v>
      </c>
      <c r="AU3" s="164">
        <v>3</v>
      </c>
      <c r="AV3" s="165">
        <v>4</v>
      </c>
      <c r="AW3" s="166">
        <v>1</v>
      </c>
      <c r="AX3" s="167">
        <v>2</v>
      </c>
      <c r="AY3" s="167">
        <v>3</v>
      </c>
      <c r="AZ3" s="168">
        <v>4</v>
      </c>
      <c r="BA3" s="316">
        <v>1</v>
      </c>
      <c r="BB3" s="317">
        <v>2</v>
      </c>
      <c r="BC3" s="317">
        <v>3</v>
      </c>
      <c r="BD3" s="318">
        <v>4</v>
      </c>
      <c r="BE3" s="54"/>
    </row>
    <row r="4" spans="1:57" ht="22.5" customHeight="1" thickTop="1">
      <c r="A4" s="360" t="s">
        <v>12</v>
      </c>
      <c r="B4" s="173">
        <f>'手帳所持件数（者）'!B4+'手帳所持件数(児)'!B4</f>
        <v>130</v>
      </c>
      <c r="C4" s="174">
        <f>'手帳所持件数（者）'!C4+'手帳所持件数(児)'!C4</f>
        <v>98</v>
      </c>
      <c r="D4" s="174">
        <f>'手帳所持件数（者）'!D4+'手帳所持件数(児)'!D4</f>
        <v>25</v>
      </c>
      <c r="E4" s="174">
        <f>'手帳所持件数（者）'!E4+'手帳所持件数(児)'!E4</f>
        <v>24</v>
      </c>
      <c r="F4" s="174">
        <f>'手帳所持件数（者）'!F4+'手帳所持件数(児)'!F4</f>
        <v>49</v>
      </c>
      <c r="G4" s="174">
        <f>'手帳所持件数（者）'!G4+'手帳所持件数(児)'!G4</f>
        <v>14</v>
      </c>
      <c r="H4" s="176">
        <f>'手帳所持件数（者）'!H4+'手帳所持件数(児)'!H4</f>
        <v>8</v>
      </c>
      <c r="I4" s="174">
        <f>'手帳所持件数（者）'!I4+'手帳所持件数(児)'!I4</f>
        <v>89</v>
      </c>
      <c r="J4" s="174">
        <f>'手帳所持件数（者）'!J4+'手帳所持件数(児)'!J4</f>
        <v>64</v>
      </c>
      <c r="K4" s="174">
        <f>'手帳所持件数（者）'!K4+'手帳所持件数(児)'!K4</f>
        <v>183</v>
      </c>
      <c r="L4" s="174">
        <f>'手帳所持件数（者）'!L4+'手帳所持件数(児)'!L4</f>
        <v>1</v>
      </c>
      <c r="M4" s="177">
        <f>'手帳所持件数（者）'!M4+'手帳所持件数(児)'!M4</f>
        <v>109</v>
      </c>
      <c r="N4" s="176">
        <f>'手帳所持件数（者）'!N4+'手帳所持件数(児)'!N4</f>
        <v>0</v>
      </c>
      <c r="O4" s="174">
        <f>'手帳所持件数（者）'!O4+'手帳所持件数(児)'!O4</f>
        <v>0</v>
      </c>
      <c r="P4" s="174">
        <f>'手帳所持件数（者）'!P4+'手帳所持件数(児)'!P4</f>
        <v>1</v>
      </c>
      <c r="Q4" s="174">
        <f>'手帳所持件数（者）'!Q4+'手帳所持件数(児)'!Q4</f>
        <v>0</v>
      </c>
      <c r="R4" s="177">
        <f>'手帳所持件数（者）'!R4+'手帳所持件数(児)'!R4</f>
        <v>0</v>
      </c>
      <c r="S4" s="176">
        <f>'手帳所持件数（者）'!S4+'手帳所持件数(児)'!S4</f>
        <v>3</v>
      </c>
      <c r="T4" s="174">
        <f>'手帳所持件数（者）'!T4+'手帳所持件数(児)'!T4</f>
        <v>2</v>
      </c>
      <c r="U4" s="174">
        <f>'手帳所持件数（者）'!U4+'手帳所持件数(児)'!U4</f>
        <v>28</v>
      </c>
      <c r="V4" s="177">
        <f>'手帳所持件数（者）'!V4+'手帳所持件数(児)'!V4</f>
        <v>26</v>
      </c>
      <c r="W4" s="176">
        <f>'手帳所持件数（者）'!W4+'手帳所持件数(児)'!W4</f>
        <v>347</v>
      </c>
      <c r="X4" s="174">
        <f>'手帳所持件数（者）'!X4+'手帳所持件数(児)'!X4</f>
        <v>405</v>
      </c>
      <c r="Y4" s="174">
        <f>'手帳所持件数（者）'!Y4+'手帳所持件数(児)'!Y4</f>
        <v>403</v>
      </c>
      <c r="Z4" s="174">
        <f>'手帳所持件数（者）'!Z4+'手帳所持件数(児)'!Z4</f>
        <v>559</v>
      </c>
      <c r="AA4" s="174">
        <f>'手帳所持件数（者）'!AA4+'手帳所持件数(児)'!AA4</f>
        <v>307</v>
      </c>
      <c r="AB4" s="177">
        <f>'手帳所持件数（者）'!AB4+'手帳所持件数(児)'!AB4</f>
        <v>113</v>
      </c>
      <c r="AC4" s="176">
        <f>'手帳所持件数（者）'!AC4+'手帳所持件数(児)'!AC4</f>
        <v>858</v>
      </c>
      <c r="AD4" s="174">
        <f>'手帳所持件数（者）'!AD4+'手帳所持件数(児)'!AD4</f>
        <v>7</v>
      </c>
      <c r="AE4" s="174">
        <f>'手帳所持件数（者）'!AE4+'手帳所持件数(児)'!AE4</f>
        <v>157</v>
      </c>
      <c r="AF4" s="177">
        <f>'手帳所持件数（者）'!AF4+'手帳所持件数(児)'!AF4</f>
        <v>237</v>
      </c>
      <c r="AG4" s="176">
        <f>'手帳所持件数（者）'!AG4+'手帳所持件数(児)'!AG4</f>
        <v>425</v>
      </c>
      <c r="AH4" s="174">
        <f>'手帳所持件数（者）'!AH4+'手帳所持件数(児)'!AH4</f>
        <v>5</v>
      </c>
      <c r="AI4" s="174">
        <f>'手帳所持件数（者）'!AI4+'手帳所持件数(児)'!AI4</f>
        <v>69</v>
      </c>
      <c r="AJ4" s="177">
        <f>'手帳所持件数（者）'!AJ4+'手帳所持件数(児)'!AJ4</f>
        <v>2</v>
      </c>
      <c r="AK4" s="176">
        <f>'手帳所持件数（者）'!AK4+'手帳所持件数(児)'!AK4</f>
        <v>12</v>
      </c>
      <c r="AL4" s="174">
        <f>'手帳所持件数（者）'!AL4+'手帳所持件数(児)'!AL4</f>
        <v>1</v>
      </c>
      <c r="AM4" s="174">
        <f>'手帳所持件数（者）'!AM4+'手帳所持件数(児)'!AM4</f>
        <v>53</v>
      </c>
      <c r="AN4" s="177">
        <f>'手帳所持件数（者）'!AN4+'手帳所持件数(児)'!AN4</f>
        <v>18</v>
      </c>
      <c r="AO4" s="176">
        <f>'手帳所持件数（者）'!AO4+'手帳所持件数(児)'!AO4</f>
        <v>1</v>
      </c>
      <c r="AP4" s="174">
        <f>'手帳所持件数（者）'!AP4+'手帳所持件数(児)'!AP4</f>
        <v>3</v>
      </c>
      <c r="AQ4" s="174">
        <f>'手帳所持件数（者）'!AQ4+'手帳所持件数(児)'!AQ4</f>
        <v>17</v>
      </c>
      <c r="AR4" s="177">
        <f>'手帳所持件数（者）'!AR4+'手帳所持件数(児)'!AR4</f>
        <v>319</v>
      </c>
      <c r="AS4" s="171">
        <f>'手帳所持件数（者）'!AS4+'手帳所持件数(児)'!AS4</f>
        <v>3</v>
      </c>
      <c r="AT4" s="169">
        <f>'手帳所持件数（者）'!AT4+'手帳所持件数(児)'!AT4</f>
        <v>1</v>
      </c>
      <c r="AU4" s="169">
        <f>'手帳所持件数（者）'!AU4+'手帳所持件数(児)'!AU4</f>
        <v>0</v>
      </c>
      <c r="AV4" s="172">
        <f>'手帳所持件数（者）'!AV4+'手帳所持件数(児)'!AV4</f>
        <v>1</v>
      </c>
      <c r="AW4" s="171">
        <f>'手帳所持件数（者）'!AW4+'手帳所持件数(児)'!AW4</f>
        <v>1</v>
      </c>
      <c r="AX4" s="169">
        <f>'手帳所持件数（者）'!AX4+'手帳所持件数(児)'!AX4</f>
        <v>5</v>
      </c>
      <c r="AY4" s="169">
        <f>'手帳所持件数（者）'!AY4+'手帳所持件数(児)'!AY4</f>
        <v>2</v>
      </c>
      <c r="AZ4" s="170">
        <f>'手帳所持件数（者）'!AZ4+'手帳所持件数(児)'!AZ4</f>
        <v>4</v>
      </c>
      <c r="BA4" s="171">
        <f>'手帳所持件数（者）'!BA4+'手帳所持件数(児)'!BA4</f>
        <v>7</v>
      </c>
      <c r="BB4" s="169">
        <f>'手帳所持件数（者）'!BB4+'手帳所持件数(児)'!BB4</f>
        <v>0</v>
      </c>
      <c r="BC4" s="169">
        <f>'手帳所持件数（者）'!BC4+'手帳所持件数(児)'!BC4</f>
        <v>0</v>
      </c>
      <c r="BD4" s="170">
        <f>'手帳所持件数（者）'!BD4+'手帳所持件数(児)'!BD4</f>
        <v>1</v>
      </c>
      <c r="BE4" s="120">
        <f>SUM(B4:BD4)</f>
        <v>5197</v>
      </c>
    </row>
    <row r="5" spans="1:57" ht="22.5" customHeight="1">
      <c r="A5" s="361" t="s">
        <v>43</v>
      </c>
      <c r="B5" s="173">
        <f>'手帳所持件数（者）'!B5+'手帳所持件数(児)'!B5</f>
        <v>48</v>
      </c>
      <c r="C5" s="174">
        <f>'手帳所持件数（者）'!C5+'手帳所持件数(児)'!C5</f>
        <v>48</v>
      </c>
      <c r="D5" s="174">
        <f>'手帳所持件数（者）'!D5+'手帳所持件数(児)'!D5</f>
        <v>8</v>
      </c>
      <c r="E5" s="174">
        <f>'手帳所持件数（者）'!E5+'手帳所持件数(児)'!E5</f>
        <v>12</v>
      </c>
      <c r="F5" s="174">
        <f>'手帳所持件数（者）'!F5+'手帳所持件数(児)'!F5</f>
        <v>17</v>
      </c>
      <c r="G5" s="175">
        <f>'手帳所持件数（者）'!G5+'手帳所持件数(児)'!G5</f>
        <v>3</v>
      </c>
      <c r="H5" s="176">
        <f>'手帳所持件数（者）'!H5+'手帳所持件数(児)'!H5</f>
        <v>3</v>
      </c>
      <c r="I5" s="174">
        <f>'手帳所持件数（者）'!I5+'手帳所持件数(児)'!I5</f>
        <v>35</v>
      </c>
      <c r="J5" s="174">
        <f>'手帳所持件数（者）'!J5+'手帳所持件数(児)'!J5</f>
        <v>16</v>
      </c>
      <c r="K5" s="174">
        <f>'手帳所持件数（者）'!K5+'手帳所持件数(児)'!K5</f>
        <v>46</v>
      </c>
      <c r="L5" s="174">
        <f>'手帳所持件数（者）'!L5+'手帳所持件数(児)'!L5</f>
        <v>0</v>
      </c>
      <c r="M5" s="177">
        <f>'手帳所持件数（者）'!M5+'手帳所持件数(児)'!M5</f>
        <v>50</v>
      </c>
      <c r="N5" s="176">
        <f>'手帳所持件数（者）'!N5+'手帳所持件数(児)'!N5</f>
        <v>0</v>
      </c>
      <c r="O5" s="174">
        <f>'手帳所持件数（者）'!O5+'手帳所持件数(児)'!O5</f>
        <v>0</v>
      </c>
      <c r="P5" s="174">
        <f>'手帳所持件数（者）'!P5+'手帳所持件数(児)'!P5</f>
        <v>1</v>
      </c>
      <c r="Q5" s="174">
        <f>'手帳所持件数（者）'!Q5+'手帳所持件数(児)'!Q5</f>
        <v>0</v>
      </c>
      <c r="R5" s="177">
        <f>'手帳所持件数（者）'!R5+'手帳所持件数(児)'!R5</f>
        <v>0</v>
      </c>
      <c r="S5" s="176">
        <f>'手帳所持件数（者）'!S5+'手帳所持件数(児)'!S5</f>
        <v>1</v>
      </c>
      <c r="T5" s="174">
        <f>'手帳所持件数（者）'!T5+'手帳所持件数(児)'!T5</f>
        <v>1</v>
      </c>
      <c r="U5" s="174">
        <f>'手帳所持件数（者）'!U5+'手帳所持件数(児)'!U5</f>
        <v>16</v>
      </c>
      <c r="V5" s="177">
        <f>'手帳所持件数（者）'!V5+'手帳所持件数(児)'!V5</f>
        <v>12</v>
      </c>
      <c r="W5" s="176">
        <f>'手帳所持件数（者）'!W5+'手帳所持件数(児)'!W5</f>
        <v>217</v>
      </c>
      <c r="X5" s="174">
        <f>'手帳所持件数（者）'!X5+'手帳所持件数(児)'!X5</f>
        <v>205</v>
      </c>
      <c r="Y5" s="174">
        <f>'手帳所持件数（者）'!Y5+'手帳所持件数(児)'!Y5</f>
        <v>129</v>
      </c>
      <c r="Z5" s="174">
        <f>'手帳所持件数（者）'!Z5+'手帳所持件数(児)'!Z5</f>
        <v>232</v>
      </c>
      <c r="AA5" s="174">
        <f>'手帳所持件数（者）'!AA5+'手帳所持件数(児)'!AA5</f>
        <v>139</v>
      </c>
      <c r="AB5" s="177">
        <f>'手帳所持件数（者）'!AB5+'手帳所持件数(児)'!AB5</f>
        <v>52</v>
      </c>
      <c r="AC5" s="176">
        <f>'手帳所持件数（者）'!AC5+'手帳所持件数(児)'!AC5</f>
        <v>294</v>
      </c>
      <c r="AD5" s="174">
        <f>'手帳所持件数（者）'!AD5+'手帳所持件数(児)'!AD5</f>
        <v>7</v>
      </c>
      <c r="AE5" s="174">
        <f>'手帳所持件数（者）'!AE5+'手帳所持件数(児)'!AE5</f>
        <v>76</v>
      </c>
      <c r="AF5" s="177">
        <f>'手帳所持件数（者）'!AF5+'手帳所持件数(児)'!AF5</f>
        <v>64</v>
      </c>
      <c r="AG5" s="176">
        <f>'手帳所持件数（者）'!AG5+'手帳所持件数(児)'!AG5</f>
        <v>147</v>
      </c>
      <c r="AH5" s="174">
        <f>'手帳所持件数（者）'!AH5+'手帳所持件数(児)'!AH5</f>
        <v>3</v>
      </c>
      <c r="AI5" s="174">
        <f>'手帳所持件数（者）'!AI5+'手帳所持件数(児)'!AI5</f>
        <v>54</v>
      </c>
      <c r="AJ5" s="177">
        <f>'手帳所持件数（者）'!AJ5+'手帳所持件数(児)'!AJ5</f>
        <v>0</v>
      </c>
      <c r="AK5" s="176">
        <f>'手帳所持件数（者）'!AK5+'手帳所持件数(児)'!AK5</f>
        <v>7</v>
      </c>
      <c r="AL5" s="174">
        <f>'手帳所持件数（者）'!AL5+'手帳所持件数(児)'!AL5</f>
        <v>2</v>
      </c>
      <c r="AM5" s="174">
        <f>'手帳所持件数（者）'!AM5+'手帳所持件数(児)'!AM5</f>
        <v>27</v>
      </c>
      <c r="AN5" s="177">
        <f>'手帳所持件数（者）'!AN5+'手帳所持件数(児)'!AN5</f>
        <v>1</v>
      </c>
      <c r="AO5" s="176">
        <f>'手帳所持件数（者）'!AO5+'手帳所持件数(児)'!AO5</f>
        <v>0</v>
      </c>
      <c r="AP5" s="174">
        <f>'手帳所持件数（者）'!AP5+'手帳所持件数(児)'!AP5</f>
        <v>0</v>
      </c>
      <c r="AQ5" s="174">
        <f>'手帳所持件数（者）'!AQ5+'手帳所持件数(児)'!AQ5</f>
        <v>4</v>
      </c>
      <c r="AR5" s="177">
        <f>'手帳所持件数（者）'!AR5+'手帳所持件数(児)'!AR5</f>
        <v>153</v>
      </c>
      <c r="AS5" s="176">
        <f>'手帳所持件数（者）'!AS5+'手帳所持件数(児)'!AS5</f>
        <v>0</v>
      </c>
      <c r="AT5" s="174">
        <f>'手帳所持件数（者）'!AT5+'手帳所持件数(児)'!AT5</f>
        <v>0</v>
      </c>
      <c r="AU5" s="174">
        <f>'手帳所持件数（者）'!AU5+'手帳所持件数(児)'!AU5</f>
        <v>0</v>
      </c>
      <c r="AV5" s="177">
        <f>'手帳所持件数（者）'!AV5+'手帳所持件数(児)'!AV5</f>
        <v>0</v>
      </c>
      <c r="AW5" s="176">
        <f>'手帳所持件数（者）'!AW5+'手帳所持件数(児)'!AW5</f>
        <v>2</v>
      </c>
      <c r="AX5" s="174">
        <f>'手帳所持件数（者）'!AX5+'手帳所持件数(児)'!AX5</f>
        <v>0</v>
      </c>
      <c r="AY5" s="174">
        <f>'手帳所持件数（者）'!AY5+'手帳所持件数(児)'!AY5</f>
        <v>1</v>
      </c>
      <c r="AZ5" s="175">
        <f>'手帳所持件数（者）'!AZ5+'手帳所持件数(児)'!AZ5</f>
        <v>1</v>
      </c>
      <c r="BA5" s="176">
        <f>'手帳所持件数（者）'!BA5+'手帳所持件数(児)'!BA5</f>
        <v>2</v>
      </c>
      <c r="BB5" s="174">
        <f>'手帳所持件数（者）'!BB5+'手帳所持件数(児)'!BB5</f>
        <v>1</v>
      </c>
      <c r="BC5" s="174">
        <f>'手帳所持件数（者）'!BC5+'手帳所持件数(児)'!BC5</f>
        <v>0</v>
      </c>
      <c r="BD5" s="175">
        <f>'手帳所持件数（者）'!BD5+'手帳所持件数(児)'!BD5</f>
        <v>0</v>
      </c>
      <c r="BE5" s="68">
        <f t="shared" ref="BE5:BE16" si="0">SUM(B5:BD5)</f>
        <v>2137</v>
      </c>
    </row>
    <row r="6" spans="1:57" ht="22.5" customHeight="1">
      <c r="A6" s="361" t="s">
        <v>34</v>
      </c>
      <c r="B6" s="173">
        <f>'手帳所持件数（者）'!B6+'手帳所持件数(児)'!B6</f>
        <v>51</v>
      </c>
      <c r="C6" s="174">
        <f>'手帳所持件数（者）'!C6+'手帳所持件数(児)'!C6</f>
        <v>37</v>
      </c>
      <c r="D6" s="174">
        <f>'手帳所持件数（者）'!D6+'手帳所持件数(児)'!D6</f>
        <v>4</v>
      </c>
      <c r="E6" s="174">
        <f>'手帳所持件数（者）'!E6+'手帳所持件数(児)'!E6</f>
        <v>8</v>
      </c>
      <c r="F6" s="174">
        <f>'手帳所持件数（者）'!F6+'手帳所持件数(児)'!F6</f>
        <v>11</v>
      </c>
      <c r="G6" s="175">
        <f>'手帳所持件数（者）'!G6+'手帳所持件数(児)'!G6</f>
        <v>4</v>
      </c>
      <c r="H6" s="176">
        <f>'手帳所持件数（者）'!H6+'手帳所持件数(児)'!H6</f>
        <v>1</v>
      </c>
      <c r="I6" s="174">
        <f>'手帳所持件数（者）'!I6+'手帳所持件数(児)'!I6</f>
        <v>44</v>
      </c>
      <c r="J6" s="174">
        <f>'手帳所持件数（者）'!J6+'手帳所持件数(児)'!J6</f>
        <v>19</v>
      </c>
      <c r="K6" s="174">
        <f>'手帳所持件数（者）'!K6+'手帳所持件数(児)'!K6</f>
        <v>55</v>
      </c>
      <c r="L6" s="174">
        <f>'手帳所持件数（者）'!L6+'手帳所持件数(児)'!L6</f>
        <v>0</v>
      </c>
      <c r="M6" s="177">
        <f>'手帳所持件数（者）'!M6+'手帳所持件数(児)'!M6</f>
        <v>48</v>
      </c>
      <c r="N6" s="176">
        <f>'手帳所持件数（者）'!N6+'手帳所持件数(児)'!N6</f>
        <v>0</v>
      </c>
      <c r="O6" s="174">
        <f>'手帳所持件数（者）'!O6+'手帳所持件数(児)'!O6</f>
        <v>0</v>
      </c>
      <c r="P6" s="174">
        <f>'手帳所持件数（者）'!P6+'手帳所持件数(児)'!P6</f>
        <v>0</v>
      </c>
      <c r="Q6" s="174">
        <f>'手帳所持件数（者）'!Q6+'手帳所持件数(児)'!Q6</f>
        <v>0</v>
      </c>
      <c r="R6" s="177">
        <f>'手帳所持件数（者）'!R6+'手帳所持件数(児)'!R6</f>
        <v>2</v>
      </c>
      <c r="S6" s="176">
        <f>'手帳所持件数（者）'!S6+'手帳所持件数(児)'!S6</f>
        <v>1</v>
      </c>
      <c r="T6" s="174">
        <f>'手帳所持件数（者）'!T6+'手帳所持件数(児)'!T6</f>
        <v>1</v>
      </c>
      <c r="U6" s="174">
        <f>'手帳所持件数（者）'!U6+'手帳所持件数(児)'!U6</f>
        <v>20</v>
      </c>
      <c r="V6" s="177">
        <f>'手帳所持件数（者）'!V6+'手帳所持件数(児)'!V6</f>
        <v>9</v>
      </c>
      <c r="W6" s="176">
        <f>'手帳所持件数（者）'!W6+'手帳所持件数(児)'!W6</f>
        <v>179</v>
      </c>
      <c r="X6" s="174">
        <f>'手帳所持件数（者）'!X6+'手帳所持件数(児)'!X6</f>
        <v>271</v>
      </c>
      <c r="Y6" s="174">
        <f>'手帳所持件数（者）'!Y6+'手帳所持件数(児)'!Y6</f>
        <v>203</v>
      </c>
      <c r="Z6" s="174">
        <f>'手帳所持件数（者）'!Z6+'手帳所持件数(児)'!Z6</f>
        <v>239</v>
      </c>
      <c r="AA6" s="174">
        <f>'手帳所持件数（者）'!AA6+'手帳所持件数(児)'!AA6</f>
        <v>199</v>
      </c>
      <c r="AB6" s="177">
        <f>'手帳所持件数（者）'!AB6+'手帳所持件数(児)'!AB6</f>
        <v>54</v>
      </c>
      <c r="AC6" s="176">
        <f>'手帳所持件数（者）'!AC6+'手帳所持件数(児)'!AC6</f>
        <v>336</v>
      </c>
      <c r="AD6" s="174">
        <f>'手帳所持件数（者）'!AD6+'手帳所持件数(児)'!AD6</f>
        <v>6</v>
      </c>
      <c r="AE6" s="174">
        <f>'手帳所持件数（者）'!AE6+'手帳所持件数(児)'!AE6</f>
        <v>92</v>
      </c>
      <c r="AF6" s="177">
        <f>'手帳所持件数（者）'!AF6+'手帳所持件数(児)'!AF6</f>
        <v>61</v>
      </c>
      <c r="AG6" s="176">
        <f>'手帳所持件数（者）'!AG6+'手帳所持件数(児)'!AG6</f>
        <v>173</v>
      </c>
      <c r="AH6" s="174">
        <f>'手帳所持件数（者）'!AH6+'手帳所持件数(児)'!AH6</f>
        <v>1</v>
      </c>
      <c r="AI6" s="174">
        <f>'手帳所持件数（者）'!AI6+'手帳所持件数(児)'!AI6</f>
        <v>7</v>
      </c>
      <c r="AJ6" s="177">
        <f>'手帳所持件数（者）'!AJ6+'手帳所持件数(児)'!AJ6</f>
        <v>0</v>
      </c>
      <c r="AK6" s="176">
        <f>'手帳所持件数（者）'!AK6+'手帳所持件数(児)'!AK6</f>
        <v>13</v>
      </c>
      <c r="AL6" s="174">
        <f>'手帳所持件数（者）'!AL6+'手帳所持件数(児)'!AL6</f>
        <v>0</v>
      </c>
      <c r="AM6" s="174">
        <f>'手帳所持件数（者）'!AM6+'手帳所持件数(児)'!AM6</f>
        <v>34</v>
      </c>
      <c r="AN6" s="177">
        <f>'手帳所持件数（者）'!AN6+'手帳所持件数(児)'!AN6</f>
        <v>3</v>
      </c>
      <c r="AO6" s="176">
        <f>'手帳所持件数（者）'!AO6+'手帳所持件数(児)'!AO6</f>
        <v>1</v>
      </c>
      <c r="AP6" s="174">
        <f>'手帳所持件数（者）'!AP6+'手帳所持件数(児)'!AP6</f>
        <v>2</v>
      </c>
      <c r="AQ6" s="174">
        <f>'手帳所持件数（者）'!AQ6+'手帳所持件数(児)'!AQ6</f>
        <v>7</v>
      </c>
      <c r="AR6" s="177">
        <f>'手帳所持件数（者）'!AR6+'手帳所持件数(児)'!AR6</f>
        <v>123</v>
      </c>
      <c r="AS6" s="176">
        <f>'手帳所持件数（者）'!AS6+'手帳所持件数(児)'!AS6</f>
        <v>0</v>
      </c>
      <c r="AT6" s="174">
        <f>'手帳所持件数（者）'!AT6+'手帳所持件数(児)'!AT6</f>
        <v>2</v>
      </c>
      <c r="AU6" s="174">
        <f>'手帳所持件数（者）'!AU6+'手帳所持件数(児)'!AU6</f>
        <v>1</v>
      </c>
      <c r="AV6" s="177">
        <f>'手帳所持件数（者）'!AV6+'手帳所持件数(児)'!AV6</f>
        <v>0</v>
      </c>
      <c r="AW6" s="176">
        <f>'手帳所持件数（者）'!AW6+'手帳所持件数(児)'!AW6</f>
        <v>0</v>
      </c>
      <c r="AX6" s="174">
        <f>'手帳所持件数（者）'!AX6+'手帳所持件数(児)'!AX6</f>
        <v>1</v>
      </c>
      <c r="AY6" s="174">
        <f>'手帳所持件数（者）'!AY6+'手帳所持件数(児)'!AY6</f>
        <v>0</v>
      </c>
      <c r="AZ6" s="175">
        <f>'手帳所持件数（者）'!AZ6+'手帳所持件数(児)'!AZ6</f>
        <v>0</v>
      </c>
      <c r="BA6" s="176">
        <f>'手帳所持件数（者）'!BA6+'手帳所持件数(児)'!BA6</f>
        <v>1</v>
      </c>
      <c r="BB6" s="174">
        <f>'手帳所持件数（者）'!BB6+'手帳所持件数(児)'!BB6</f>
        <v>1</v>
      </c>
      <c r="BC6" s="174">
        <f>'手帳所持件数（者）'!BC6+'手帳所持件数(児)'!BC6</f>
        <v>1</v>
      </c>
      <c r="BD6" s="175">
        <f>'手帳所持件数（者）'!BD6+'手帳所持件数(児)'!BD6</f>
        <v>0</v>
      </c>
      <c r="BE6" s="68">
        <f t="shared" si="0"/>
        <v>2326</v>
      </c>
    </row>
    <row r="7" spans="1:57" ht="22.5" customHeight="1">
      <c r="A7" s="361" t="s">
        <v>64</v>
      </c>
      <c r="B7" s="173">
        <f>'手帳所持件数（者）'!B7+'手帳所持件数(児)'!B7</f>
        <v>22</v>
      </c>
      <c r="C7" s="174">
        <f>'手帳所持件数（者）'!C7+'手帳所持件数(児)'!C7</f>
        <v>32</v>
      </c>
      <c r="D7" s="174">
        <f>'手帳所持件数（者）'!D7+'手帳所持件数(児)'!D7</f>
        <v>3</v>
      </c>
      <c r="E7" s="174">
        <f>'手帳所持件数（者）'!E7+'手帳所持件数(児)'!E7</f>
        <v>4</v>
      </c>
      <c r="F7" s="174">
        <f>'手帳所持件数（者）'!F7+'手帳所持件数(児)'!F7</f>
        <v>10</v>
      </c>
      <c r="G7" s="175">
        <f>'手帳所持件数（者）'!G7+'手帳所持件数(児)'!G7</f>
        <v>2</v>
      </c>
      <c r="H7" s="176">
        <f>'手帳所持件数（者）'!H7+'手帳所持件数(児)'!H7</f>
        <v>2</v>
      </c>
      <c r="I7" s="174">
        <f>'手帳所持件数（者）'!I7+'手帳所持件数(児)'!I7</f>
        <v>26</v>
      </c>
      <c r="J7" s="174">
        <f>'手帳所持件数（者）'!J7+'手帳所持件数(児)'!J7</f>
        <v>11</v>
      </c>
      <c r="K7" s="174">
        <f>'手帳所持件数（者）'!K7+'手帳所持件数(児)'!K7</f>
        <v>19</v>
      </c>
      <c r="L7" s="174">
        <f>'手帳所持件数（者）'!L7+'手帳所持件数(児)'!L7</f>
        <v>0</v>
      </c>
      <c r="M7" s="177">
        <f>'手帳所持件数（者）'!M7+'手帳所持件数(児)'!M7</f>
        <v>25</v>
      </c>
      <c r="N7" s="176">
        <f>'手帳所持件数（者）'!N7+'手帳所持件数(児)'!N7</f>
        <v>0</v>
      </c>
      <c r="O7" s="174">
        <f>'手帳所持件数（者）'!O7+'手帳所持件数(児)'!O7</f>
        <v>0</v>
      </c>
      <c r="P7" s="174">
        <f>'手帳所持件数（者）'!P7+'手帳所持件数(児)'!P7</f>
        <v>0</v>
      </c>
      <c r="Q7" s="174">
        <f>'手帳所持件数（者）'!Q7+'手帳所持件数(児)'!Q7</f>
        <v>0</v>
      </c>
      <c r="R7" s="177">
        <f>'手帳所持件数（者）'!R7+'手帳所持件数(児)'!R7</f>
        <v>0</v>
      </c>
      <c r="S7" s="176">
        <f>'手帳所持件数（者）'!S7+'手帳所持件数(児)'!S7</f>
        <v>0</v>
      </c>
      <c r="T7" s="174">
        <f>'手帳所持件数（者）'!T7+'手帳所持件数(児)'!T7</f>
        <v>0</v>
      </c>
      <c r="U7" s="174">
        <f>'手帳所持件数（者）'!U7+'手帳所持件数(児)'!U7</f>
        <v>9</v>
      </c>
      <c r="V7" s="177">
        <f>'手帳所持件数（者）'!V7+'手帳所持件数(児)'!V7</f>
        <v>3</v>
      </c>
      <c r="W7" s="176">
        <f>'手帳所持件数（者）'!W7+'手帳所持件数(児)'!W7</f>
        <v>71</v>
      </c>
      <c r="X7" s="174">
        <f>'手帳所持件数（者）'!X7+'手帳所持件数(児)'!X7</f>
        <v>89</v>
      </c>
      <c r="Y7" s="174">
        <f>'手帳所持件数（者）'!Y7+'手帳所持件数(児)'!Y7</f>
        <v>105</v>
      </c>
      <c r="Z7" s="174">
        <f>'手帳所持件数（者）'!Z7+'手帳所持件数(児)'!Z7</f>
        <v>122</v>
      </c>
      <c r="AA7" s="174">
        <f>'手帳所持件数（者）'!AA7+'手帳所持件数(児)'!AA7</f>
        <v>96</v>
      </c>
      <c r="AB7" s="177">
        <f>'手帳所持件数（者）'!AB7+'手帳所持件数(児)'!AB7</f>
        <v>29</v>
      </c>
      <c r="AC7" s="176">
        <f>'手帳所持件数（者）'!AC7+'手帳所持件数(児)'!AC7</f>
        <v>158</v>
      </c>
      <c r="AD7" s="174">
        <f>'手帳所持件数（者）'!AD7+'手帳所持件数(児)'!AD7</f>
        <v>1</v>
      </c>
      <c r="AE7" s="174">
        <f>'手帳所持件数（者）'!AE7+'手帳所持件数(児)'!AE7</f>
        <v>26</v>
      </c>
      <c r="AF7" s="177">
        <f>'手帳所持件数（者）'!AF7+'手帳所持件数(児)'!AF7</f>
        <v>29</v>
      </c>
      <c r="AG7" s="176">
        <f>'手帳所持件数（者）'!AG7+'手帳所持件数(児)'!AG7</f>
        <v>88</v>
      </c>
      <c r="AH7" s="174">
        <f>'手帳所持件数（者）'!AH7+'手帳所持件数(児)'!AH7</f>
        <v>0</v>
      </c>
      <c r="AI7" s="174">
        <f>'手帳所持件数（者）'!AI7+'手帳所持件数(児)'!AI7</f>
        <v>18</v>
      </c>
      <c r="AJ7" s="177">
        <f>'手帳所持件数（者）'!AJ7+'手帳所持件数(児)'!AJ7</f>
        <v>1</v>
      </c>
      <c r="AK7" s="176">
        <f>'手帳所持件数（者）'!AK7+'手帳所持件数(児)'!AK7</f>
        <v>2</v>
      </c>
      <c r="AL7" s="174">
        <f>'手帳所持件数（者）'!AL7+'手帳所持件数(児)'!AL7</f>
        <v>2</v>
      </c>
      <c r="AM7" s="174">
        <f>'手帳所持件数（者）'!AM7+'手帳所持件数(児)'!AM7</f>
        <v>12</v>
      </c>
      <c r="AN7" s="177">
        <f>'手帳所持件数（者）'!AN7+'手帳所持件数(児)'!AN7</f>
        <v>2</v>
      </c>
      <c r="AO7" s="176">
        <f>'手帳所持件数（者）'!AO7+'手帳所持件数(児)'!AO7</f>
        <v>0</v>
      </c>
      <c r="AP7" s="174">
        <f>'手帳所持件数（者）'!AP7+'手帳所持件数(児)'!AP7</f>
        <v>0</v>
      </c>
      <c r="AQ7" s="174">
        <f>'手帳所持件数（者）'!AQ7+'手帳所持件数(児)'!AQ7</f>
        <v>3</v>
      </c>
      <c r="AR7" s="177">
        <f>'手帳所持件数（者）'!AR7+'手帳所持件数(児)'!AR7</f>
        <v>71</v>
      </c>
      <c r="AS7" s="176">
        <f>'手帳所持件数（者）'!AS7+'手帳所持件数(児)'!AS7</f>
        <v>0</v>
      </c>
      <c r="AT7" s="174">
        <f>'手帳所持件数（者）'!AT7+'手帳所持件数(児)'!AT7</f>
        <v>0</v>
      </c>
      <c r="AU7" s="174">
        <f>'手帳所持件数（者）'!AU7+'手帳所持件数(児)'!AU7</f>
        <v>0</v>
      </c>
      <c r="AV7" s="177">
        <f>'手帳所持件数（者）'!AV7+'手帳所持件数(児)'!AV7</f>
        <v>0</v>
      </c>
      <c r="AW7" s="176">
        <f>'手帳所持件数（者）'!AW7+'手帳所持件数(児)'!AW7</f>
        <v>0</v>
      </c>
      <c r="AX7" s="174">
        <f>'手帳所持件数（者）'!AX7+'手帳所持件数(児)'!AX7</f>
        <v>1</v>
      </c>
      <c r="AY7" s="174">
        <f>'手帳所持件数（者）'!AY7+'手帳所持件数(児)'!AY7</f>
        <v>0</v>
      </c>
      <c r="AZ7" s="175">
        <f>'手帳所持件数（者）'!AZ7+'手帳所持件数(児)'!AZ7</f>
        <v>1</v>
      </c>
      <c r="BA7" s="176">
        <f>'手帳所持件数（者）'!BA7+'手帳所持件数(児)'!BA7</f>
        <v>1</v>
      </c>
      <c r="BB7" s="174">
        <f>'手帳所持件数（者）'!BB7+'手帳所持件数(児)'!BB7</f>
        <v>2</v>
      </c>
      <c r="BC7" s="174">
        <f>'手帳所持件数（者）'!BC7+'手帳所持件数(児)'!BC7</f>
        <v>0</v>
      </c>
      <c r="BD7" s="175">
        <f>'手帳所持件数（者）'!BD7+'手帳所持件数(児)'!BD7</f>
        <v>0</v>
      </c>
      <c r="BE7" s="68">
        <f t="shared" si="0"/>
        <v>1098</v>
      </c>
    </row>
    <row r="8" spans="1:57" ht="22.5" customHeight="1">
      <c r="A8" s="361" t="s">
        <v>45</v>
      </c>
      <c r="B8" s="173">
        <f>'手帳所持件数（者）'!B8+'手帳所持件数(児)'!B8</f>
        <v>53</v>
      </c>
      <c r="C8" s="174">
        <f>'手帳所持件数（者）'!C8+'手帳所持件数(児)'!C8</f>
        <v>48</v>
      </c>
      <c r="D8" s="174">
        <f>'手帳所持件数（者）'!D8+'手帳所持件数(児)'!D8</f>
        <v>7</v>
      </c>
      <c r="E8" s="174">
        <f>'手帳所持件数（者）'!E8+'手帳所持件数(児)'!E8</f>
        <v>11</v>
      </c>
      <c r="F8" s="174">
        <f>'手帳所持件数（者）'!F8+'手帳所持件数(児)'!F8</f>
        <v>15</v>
      </c>
      <c r="G8" s="175">
        <f>'手帳所持件数（者）'!G8+'手帳所持件数(児)'!G8</f>
        <v>4</v>
      </c>
      <c r="H8" s="176">
        <f>'手帳所持件数（者）'!H8+'手帳所持件数(児)'!H8</f>
        <v>2</v>
      </c>
      <c r="I8" s="174">
        <f>'手帳所持件数（者）'!I8+'手帳所持件数(児)'!I8</f>
        <v>56</v>
      </c>
      <c r="J8" s="174">
        <f>'手帳所持件数（者）'!J8+'手帳所持件数(児)'!J8</f>
        <v>15</v>
      </c>
      <c r="K8" s="174">
        <f>'手帳所持件数（者）'!K8+'手帳所持件数(児)'!K8</f>
        <v>35</v>
      </c>
      <c r="L8" s="174">
        <f>'手帳所持件数（者）'!L8+'手帳所持件数(児)'!L8</f>
        <v>1</v>
      </c>
      <c r="M8" s="177">
        <f>'手帳所持件数（者）'!M8+'手帳所持件数(児)'!M8</f>
        <v>55</v>
      </c>
      <c r="N8" s="176">
        <f>'手帳所持件数（者）'!N8+'手帳所持件数(児)'!N8</f>
        <v>0</v>
      </c>
      <c r="O8" s="174">
        <f>'手帳所持件数（者）'!O8+'手帳所持件数(児)'!O8</f>
        <v>0</v>
      </c>
      <c r="P8" s="174">
        <f>'手帳所持件数（者）'!P8+'手帳所持件数(児)'!P8</f>
        <v>0</v>
      </c>
      <c r="Q8" s="174">
        <f>'手帳所持件数（者）'!Q8+'手帳所持件数(児)'!Q8</f>
        <v>0</v>
      </c>
      <c r="R8" s="177">
        <f>'手帳所持件数（者）'!R8+'手帳所持件数(児)'!R8</f>
        <v>0</v>
      </c>
      <c r="S8" s="176">
        <f>'手帳所持件数（者）'!S8+'手帳所持件数(児)'!S8</f>
        <v>0</v>
      </c>
      <c r="T8" s="174">
        <f>'手帳所持件数（者）'!T8+'手帳所持件数(児)'!T8</f>
        <v>2</v>
      </c>
      <c r="U8" s="174">
        <f>'手帳所持件数（者）'!U8+'手帳所持件数(児)'!U8</f>
        <v>16</v>
      </c>
      <c r="V8" s="177">
        <f>'手帳所持件数（者）'!V8+'手帳所持件数(児)'!V8</f>
        <v>17</v>
      </c>
      <c r="W8" s="176">
        <f>'手帳所持件数（者）'!W8+'手帳所持件数(児)'!W8</f>
        <v>206</v>
      </c>
      <c r="X8" s="174">
        <f>'手帳所持件数（者）'!X8+'手帳所持件数(児)'!X8</f>
        <v>210</v>
      </c>
      <c r="Y8" s="174">
        <f>'手帳所持件数（者）'!Y8+'手帳所持件数(児)'!Y8</f>
        <v>139</v>
      </c>
      <c r="Z8" s="174">
        <f>'手帳所持件数（者）'!Z8+'手帳所持件数(児)'!Z8</f>
        <v>288</v>
      </c>
      <c r="AA8" s="174">
        <f>'手帳所持件数（者）'!AA8+'手帳所持件数(児)'!AA8</f>
        <v>239</v>
      </c>
      <c r="AB8" s="177">
        <f>'手帳所持件数（者）'!AB8+'手帳所持件数(児)'!AB8</f>
        <v>73</v>
      </c>
      <c r="AC8" s="176">
        <f>'手帳所持件数（者）'!AC8+'手帳所持件数(児)'!AC8</f>
        <v>264</v>
      </c>
      <c r="AD8" s="174">
        <f>'手帳所持件数（者）'!AD8+'手帳所持件数(児)'!AD8</f>
        <v>1</v>
      </c>
      <c r="AE8" s="174">
        <f>'手帳所持件数（者）'!AE8+'手帳所持件数(児)'!AE8</f>
        <v>51</v>
      </c>
      <c r="AF8" s="177">
        <f>'手帳所持件数（者）'!AF8+'手帳所持件数(児)'!AF8</f>
        <v>86</v>
      </c>
      <c r="AG8" s="176">
        <f>'手帳所持件数（者）'!AG8+'手帳所持件数(児)'!AG8</f>
        <v>146</v>
      </c>
      <c r="AH8" s="174">
        <f>'手帳所持件数（者）'!AH8+'手帳所持件数(児)'!AH8</f>
        <v>0</v>
      </c>
      <c r="AI8" s="174">
        <f>'手帳所持件数（者）'!AI8+'手帳所持件数(児)'!AI8</f>
        <v>39</v>
      </c>
      <c r="AJ8" s="177">
        <f>'手帳所持件数（者）'!AJ8+'手帳所持件数(児)'!AJ8</f>
        <v>1</v>
      </c>
      <c r="AK8" s="176">
        <f>'手帳所持件数（者）'!AK8+'手帳所持件数(児)'!AK8</f>
        <v>6</v>
      </c>
      <c r="AL8" s="174">
        <f>'手帳所持件数（者）'!AL8+'手帳所持件数(児)'!AL8</f>
        <v>0</v>
      </c>
      <c r="AM8" s="174">
        <f>'手帳所持件数（者）'!AM8+'手帳所持件数(児)'!AM8</f>
        <v>26</v>
      </c>
      <c r="AN8" s="177">
        <f>'手帳所持件数（者）'!AN8+'手帳所持件数(児)'!AN8</f>
        <v>7</v>
      </c>
      <c r="AO8" s="176">
        <f>'手帳所持件数（者）'!AO8+'手帳所持件数(児)'!AO8</f>
        <v>0</v>
      </c>
      <c r="AP8" s="174">
        <f>'手帳所持件数（者）'!AP8+'手帳所持件数(児)'!AP8</f>
        <v>1</v>
      </c>
      <c r="AQ8" s="174">
        <f>'手帳所持件数（者）'!AQ8+'手帳所持件数(児)'!AQ8</f>
        <v>6</v>
      </c>
      <c r="AR8" s="177">
        <f>'手帳所持件数（者）'!AR8+'手帳所持件数(児)'!AR8</f>
        <v>126</v>
      </c>
      <c r="AS8" s="176">
        <f>'手帳所持件数（者）'!AS8+'手帳所持件数(児)'!AS8</f>
        <v>0</v>
      </c>
      <c r="AT8" s="174">
        <f>'手帳所持件数（者）'!AT8+'手帳所持件数(児)'!AT8</f>
        <v>0</v>
      </c>
      <c r="AU8" s="174">
        <f>'手帳所持件数（者）'!AU8+'手帳所持件数(児)'!AU8</f>
        <v>1</v>
      </c>
      <c r="AV8" s="177">
        <f>'手帳所持件数（者）'!AV8+'手帳所持件数(児)'!AV8</f>
        <v>3</v>
      </c>
      <c r="AW8" s="176">
        <f>'手帳所持件数（者）'!AW8+'手帳所持件数(児)'!AW8</f>
        <v>0</v>
      </c>
      <c r="AX8" s="174">
        <f>'手帳所持件数（者）'!AX8+'手帳所持件数(児)'!AX8</f>
        <v>3</v>
      </c>
      <c r="AY8" s="174">
        <f>'手帳所持件数（者）'!AY8+'手帳所持件数(児)'!AY8</f>
        <v>1</v>
      </c>
      <c r="AZ8" s="175">
        <f>'手帳所持件数（者）'!AZ8+'手帳所持件数(児)'!AZ8</f>
        <v>2</v>
      </c>
      <c r="BA8" s="176">
        <f>'手帳所持件数（者）'!BA8+'手帳所持件数(児)'!BA8</f>
        <v>7</v>
      </c>
      <c r="BB8" s="174">
        <f>'手帳所持件数（者）'!BB8+'手帳所持件数(児)'!BB8</f>
        <v>2</v>
      </c>
      <c r="BC8" s="174">
        <f>'手帳所持件数（者）'!BC8+'手帳所持件数(児)'!BC8</f>
        <v>1</v>
      </c>
      <c r="BD8" s="175">
        <f>'手帳所持件数（者）'!BD8+'手帳所持件数(児)'!BD8</f>
        <v>0</v>
      </c>
      <c r="BE8" s="68">
        <f t="shared" si="0"/>
        <v>2272</v>
      </c>
    </row>
    <row r="9" spans="1:57" ht="22.5" customHeight="1">
      <c r="A9" s="361" t="s">
        <v>46</v>
      </c>
      <c r="B9" s="173">
        <f>'手帳所持件数（者）'!B9+'手帳所持件数(児)'!B9</f>
        <v>12</v>
      </c>
      <c r="C9" s="174">
        <f>'手帳所持件数（者）'!C9+'手帳所持件数(児)'!C9</f>
        <v>13</v>
      </c>
      <c r="D9" s="174">
        <f>'手帳所持件数（者）'!D9+'手帳所持件数(児)'!D9</f>
        <v>5</v>
      </c>
      <c r="E9" s="174">
        <f>'手帳所持件数（者）'!E9+'手帳所持件数(児)'!E9</f>
        <v>3</v>
      </c>
      <c r="F9" s="174">
        <f>'手帳所持件数（者）'!F9+'手帳所持件数(児)'!F9</f>
        <v>8</v>
      </c>
      <c r="G9" s="175">
        <f>'手帳所持件数（者）'!G9+'手帳所持件数(児)'!G9</f>
        <v>3</v>
      </c>
      <c r="H9" s="176">
        <f>'手帳所持件数（者）'!H9+'手帳所持件数(児)'!H9</f>
        <v>0</v>
      </c>
      <c r="I9" s="174">
        <f>'手帳所持件数（者）'!I9+'手帳所持件数(児)'!I9</f>
        <v>22</v>
      </c>
      <c r="J9" s="174">
        <f>'手帳所持件数（者）'!J9+'手帳所持件数(児)'!J9</f>
        <v>12</v>
      </c>
      <c r="K9" s="174">
        <f>'手帳所持件数（者）'!K9+'手帳所持件数(児)'!K9</f>
        <v>29</v>
      </c>
      <c r="L9" s="174">
        <f>'手帳所持件数（者）'!L9+'手帳所持件数(児)'!L9</f>
        <v>0</v>
      </c>
      <c r="M9" s="177">
        <f>'手帳所持件数（者）'!M9+'手帳所持件数(児)'!M9</f>
        <v>30</v>
      </c>
      <c r="N9" s="176">
        <f>'手帳所持件数（者）'!N9+'手帳所持件数(児)'!N9</f>
        <v>0</v>
      </c>
      <c r="O9" s="174">
        <f>'手帳所持件数（者）'!O9+'手帳所持件数(児)'!O9</f>
        <v>0</v>
      </c>
      <c r="P9" s="174">
        <f>'手帳所持件数（者）'!P9+'手帳所持件数(児)'!P9</f>
        <v>0</v>
      </c>
      <c r="Q9" s="174">
        <f>'手帳所持件数（者）'!Q9+'手帳所持件数(児)'!Q9</f>
        <v>1</v>
      </c>
      <c r="R9" s="177">
        <f>'手帳所持件数（者）'!R9+'手帳所持件数(児)'!R9</f>
        <v>1</v>
      </c>
      <c r="S9" s="176">
        <f>'手帳所持件数（者）'!S9+'手帳所持件数(児)'!S9</f>
        <v>8</v>
      </c>
      <c r="T9" s="174">
        <f>'手帳所持件数（者）'!T9+'手帳所持件数(児)'!T9</f>
        <v>0</v>
      </c>
      <c r="U9" s="174">
        <f>'手帳所持件数（者）'!U9+'手帳所持件数(児)'!U9</f>
        <v>2</v>
      </c>
      <c r="V9" s="177">
        <f>'手帳所持件数（者）'!V9+'手帳所持件数(児)'!V9</f>
        <v>2</v>
      </c>
      <c r="W9" s="176">
        <f>'手帳所持件数（者）'!W9+'手帳所持件数(児)'!W9</f>
        <v>16</v>
      </c>
      <c r="X9" s="174">
        <f>'手帳所持件数（者）'!X9+'手帳所持件数(児)'!X9</f>
        <v>100</v>
      </c>
      <c r="Y9" s="174">
        <f>'手帳所持件数（者）'!Y9+'手帳所持件数(児)'!Y9</f>
        <v>78</v>
      </c>
      <c r="Z9" s="174">
        <f>'手帳所持件数（者）'!Z9+'手帳所持件数(児)'!Z9</f>
        <v>125</v>
      </c>
      <c r="AA9" s="174">
        <f>'手帳所持件数（者）'!AA9+'手帳所持件数(児)'!AA9</f>
        <v>86</v>
      </c>
      <c r="AB9" s="177">
        <f>'手帳所持件数（者）'!AB9+'手帳所持件数(児)'!AB9</f>
        <v>33</v>
      </c>
      <c r="AC9" s="176">
        <f>'手帳所持件数（者）'!AC9+'手帳所持件数(児)'!AC9</f>
        <v>123</v>
      </c>
      <c r="AD9" s="174">
        <f>'手帳所持件数（者）'!AD9+'手帳所持件数(児)'!AD9</f>
        <v>0</v>
      </c>
      <c r="AE9" s="174">
        <f>'手帳所持件数（者）'!AE9+'手帳所持件数(児)'!AE9</f>
        <v>35</v>
      </c>
      <c r="AF9" s="177">
        <f>'手帳所持件数（者）'!AF9+'手帳所持件数(児)'!AF9</f>
        <v>33</v>
      </c>
      <c r="AG9" s="176">
        <f>'手帳所持件数（者）'!AG9+'手帳所持件数(児)'!AG9</f>
        <v>68</v>
      </c>
      <c r="AH9" s="174">
        <f>'手帳所持件数（者）'!AH9+'手帳所持件数(児)'!AH9</f>
        <v>0</v>
      </c>
      <c r="AI9" s="174">
        <f>'手帳所持件数（者）'!AI9+'手帳所持件数(児)'!AI9</f>
        <v>13</v>
      </c>
      <c r="AJ9" s="177">
        <f>'手帳所持件数（者）'!AJ9+'手帳所持件数(児)'!AJ9</f>
        <v>0</v>
      </c>
      <c r="AK9" s="176">
        <f>'手帳所持件数（者）'!AK9+'手帳所持件数(児)'!AK9</f>
        <v>2</v>
      </c>
      <c r="AL9" s="174">
        <f>'手帳所持件数（者）'!AL9+'手帳所持件数(児)'!AL9</f>
        <v>0</v>
      </c>
      <c r="AM9" s="174">
        <f>'手帳所持件数（者）'!AM9+'手帳所持件数(児)'!AM9</f>
        <v>13</v>
      </c>
      <c r="AN9" s="177">
        <f>'手帳所持件数（者）'!AN9+'手帳所持件数(児)'!AN9</f>
        <v>0</v>
      </c>
      <c r="AO9" s="176">
        <f>'手帳所持件数（者）'!AO9+'手帳所持件数(児)'!AO9</f>
        <v>0</v>
      </c>
      <c r="AP9" s="174">
        <f>'手帳所持件数（者）'!AP9+'手帳所持件数(児)'!AP9</f>
        <v>0</v>
      </c>
      <c r="AQ9" s="174">
        <f>'手帳所持件数（者）'!AQ9+'手帳所持件数(児)'!AQ9</f>
        <v>4</v>
      </c>
      <c r="AR9" s="177">
        <f>'手帳所持件数（者）'!AR9+'手帳所持件数(児)'!AR9</f>
        <v>57</v>
      </c>
      <c r="AS9" s="176">
        <f>'手帳所持件数（者）'!AS9+'手帳所持件数(児)'!AS9</f>
        <v>0</v>
      </c>
      <c r="AT9" s="174">
        <f>'手帳所持件数（者）'!AT9+'手帳所持件数(児)'!AT9</f>
        <v>0</v>
      </c>
      <c r="AU9" s="174">
        <f>'手帳所持件数（者）'!AU9+'手帳所持件数(児)'!AU9</f>
        <v>0</v>
      </c>
      <c r="AV9" s="177">
        <f>'手帳所持件数（者）'!AV9+'手帳所持件数(児)'!AV9</f>
        <v>0</v>
      </c>
      <c r="AW9" s="176">
        <f>'手帳所持件数（者）'!AW9+'手帳所持件数(児)'!AW9</f>
        <v>0</v>
      </c>
      <c r="AX9" s="174">
        <f>'手帳所持件数（者）'!AX9+'手帳所持件数(児)'!AX9</f>
        <v>1</v>
      </c>
      <c r="AY9" s="174">
        <f>'手帳所持件数（者）'!AY9+'手帳所持件数(児)'!AY9</f>
        <v>1</v>
      </c>
      <c r="AZ9" s="175">
        <f>'手帳所持件数（者）'!AZ9+'手帳所持件数(児)'!AZ9</f>
        <v>0</v>
      </c>
      <c r="BA9" s="176">
        <f>'手帳所持件数（者）'!BA9+'手帳所持件数(児)'!BA9</f>
        <v>4</v>
      </c>
      <c r="BB9" s="174">
        <f>'手帳所持件数（者）'!BB9+'手帳所持件数(児)'!BB9</f>
        <v>2</v>
      </c>
      <c r="BC9" s="174">
        <f>'手帳所持件数（者）'!BC9+'手帳所持件数(児)'!BC9</f>
        <v>1</v>
      </c>
      <c r="BD9" s="175">
        <f>'手帳所持件数（者）'!BD9+'手帳所持件数(児)'!BD9</f>
        <v>0</v>
      </c>
      <c r="BE9" s="68">
        <f t="shared" si="0"/>
        <v>946</v>
      </c>
    </row>
    <row r="10" spans="1:57" ht="22.5" customHeight="1">
      <c r="A10" s="361" t="s">
        <v>47</v>
      </c>
      <c r="B10" s="173">
        <f>'手帳所持件数（者）'!B10+'手帳所持件数(児)'!B10</f>
        <v>24</v>
      </c>
      <c r="C10" s="174">
        <f>'手帳所持件数（者）'!C10+'手帳所持件数(児)'!C10</f>
        <v>43</v>
      </c>
      <c r="D10" s="174">
        <f>'手帳所持件数（者）'!D10+'手帳所持件数(児)'!D10</f>
        <v>9</v>
      </c>
      <c r="E10" s="174">
        <f>'手帳所持件数（者）'!E10+'手帳所持件数(児)'!E10</f>
        <v>12</v>
      </c>
      <c r="F10" s="174">
        <f>'手帳所持件数（者）'!F10+'手帳所持件数(児)'!F10</f>
        <v>13</v>
      </c>
      <c r="G10" s="175">
        <f>'手帳所持件数（者）'!G10+'手帳所持件数(児)'!G10</f>
        <v>10</v>
      </c>
      <c r="H10" s="176">
        <f>'手帳所持件数（者）'!H10+'手帳所持件数(児)'!H10</f>
        <v>2</v>
      </c>
      <c r="I10" s="174">
        <f>'手帳所持件数（者）'!I10+'手帳所持件数(児)'!I10</f>
        <v>36</v>
      </c>
      <c r="J10" s="174">
        <f>'手帳所持件数（者）'!J10+'手帳所持件数(児)'!J10</f>
        <v>10</v>
      </c>
      <c r="K10" s="174">
        <f>'手帳所持件数（者）'!K10+'手帳所持件数(児)'!K10</f>
        <v>32</v>
      </c>
      <c r="L10" s="174">
        <f>'手帳所持件数（者）'!L10+'手帳所持件数(児)'!L10</f>
        <v>0</v>
      </c>
      <c r="M10" s="177">
        <f>'手帳所持件数（者）'!M10+'手帳所持件数(児)'!M10</f>
        <v>52</v>
      </c>
      <c r="N10" s="176">
        <f>'手帳所持件数（者）'!N10+'手帳所持件数(児)'!N10</f>
        <v>0</v>
      </c>
      <c r="O10" s="174">
        <f>'手帳所持件数（者）'!O10+'手帳所持件数(児)'!O10</f>
        <v>0</v>
      </c>
      <c r="P10" s="174">
        <f>'手帳所持件数（者）'!P10+'手帳所持件数(児)'!P10</f>
        <v>0</v>
      </c>
      <c r="Q10" s="174">
        <f>'手帳所持件数（者）'!Q10+'手帳所持件数(児)'!Q10</f>
        <v>0</v>
      </c>
      <c r="R10" s="177">
        <f>'手帳所持件数（者）'!R10+'手帳所持件数(児)'!R10</f>
        <v>0</v>
      </c>
      <c r="S10" s="176">
        <f>'手帳所持件数（者）'!S10+'手帳所持件数(児)'!S10</f>
        <v>0</v>
      </c>
      <c r="T10" s="174">
        <f>'手帳所持件数（者）'!T10+'手帳所持件数(児)'!T10</f>
        <v>0</v>
      </c>
      <c r="U10" s="174">
        <f>'手帳所持件数（者）'!U10+'手帳所持件数(児)'!U10</f>
        <v>11</v>
      </c>
      <c r="V10" s="177">
        <f>'手帳所持件数（者）'!V10+'手帳所持件数(児)'!V10</f>
        <v>10</v>
      </c>
      <c r="W10" s="176">
        <f>'手帳所持件数（者）'!W10+'手帳所持件数(児)'!W10</f>
        <v>170</v>
      </c>
      <c r="X10" s="174">
        <f>'手帳所持件数（者）'!X10+'手帳所持件数(児)'!X10</f>
        <v>174</v>
      </c>
      <c r="Y10" s="174">
        <f>'手帳所持件数（者）'!Y10+'手帳所持件数(児)'!Y10</f>
        <v>128</v>
      </c>
      <c r="Z10" s="174">
        <f>'手帳所持件数（者）'!Z10+'手帳所持件数(児)'!Z10</f>
        <v>175</v>
      </c>
      <c r="AA10" s="174">
        <f>'手帳所持件数（者）'!AA10+'手帳所持件数(児)'!AA10</f>
        <v>101</v>
      </c>
      <c r="AB10" s="177">
        <f>'手帳所持件数（者）'!AB10+'手帳所持件数(児)'!AB10</f>
        <v>51</v>
      </c>
      <c r="AC10" s="176">
        <f>'手帳所持件数（者）'!AC10+'手帳所持件数(児)'!AC10</f>
        <v>273</v>
      </c>
      <c r="AD10" s="174">
        <f>'手帳所持件数（者）'!AD10+'手帳所持件数(児)'!AD10</f>
        <v>6</v>
      </c>
      <c r="AE10" s="174">
        <f>'手帳所持件数（者）'!AE10+'手帳所持件数(児)'!AE10</f>
        <v>63</v>
      </c>
      <c r="AF10" s="177">
        <f>'手帳所持件数（者）'!AF10+'手帳所持件数(児)'!AF10</f>
        <v>63</v>
      </c>
      <c r="AG10" s="176">
        <f>'手帳所持件数（者）'!AG10+'手帳所持件数(児)'!AG10</f>
        <v>134</v>
      </c>
      <c r="AH10" s="174">
        <f>'手帳所持件数（者）'!AH10+'手帳所持件数(児)'!AH10</f>
        <v>2</v>
      </c>
      <c r="AI10" s="174">
        <f>'手帳所持件数（者）'!AI10+'手帳所持件数(児)'!AI10</f>
        <v>47</v>
      </c>
      <c r="AJ10" s="177">
        <f>'手帳所持件数（者）'!AJ10+'手帳所持件数(児)'!AJ10</f>
        <v>1</v>
      </c>
      <c r="AK10" s="176">
        <f>'手帳所持件数（者）'!AK10+'手帳所持件数(児)'!AK10</f>
        <v>4</v>
      </c>
      <c r="AL10" s="174">
        <f>'手帳所持件数（者）'!AL10+'手帳所持件数(児)'!AL10</f>
        <v>0</v>
      </c>
      <c r="AM10" s="174">
        <f>'手帳所持件数（者）'!AM10+'手帳所持件数(児)'!AM10</f>
        <v>20</v>
      </c>
      <c r="AN10" s="177">
        <f>'手帳所持件数（者）'!AN10+'手帳所持件数(児)'!AN10</f>
        <v>7</v>
      </c>
      <c r="AO10" s="176">
        <f>'手帳所持件数（者）'!AO10+'手帳所持件数(児)'!AO10</f>
        <v>1</v>
      </c>
      <c r="AP10" s="174">
        <f>'手帳所持件数（者）'!AP10+'手帳所持件数(児)'!AP10</f>
        <v>0</v>
      </c>
      <c r="AQ10" s="174">
        <f>'手帳所持件数（者）'!AQ10+'手帳所持件数(児)'!AQ10</f>
        <v>5</v>
      </c>
      <c r="AR10" s="177">
        <f>'手帳所持件数（者）'!AR10+'手帳所持件数(児)'!AR10</f>
        <v>132</v>
      </c>
      <c r="AS10" s="176">
        <f>'手帳所持件数（者）'!AS10+'手帳所持件数(児)'!AS10</f>
        <v>0</v>
      </c>
      <c r="AT10" s="174">
        <f>'手帳所持件数（者）'!AT10+'手帳所持件数(児)'!AT10</f>
        <v>0</v>
      </c>
      <c r="AU10" s="174">
        <f>'手帳所持件数（者）'!AU10+'手帳所持件数(児)'!AU10</f>
        <v>0</v>
      </c>
      <c r="AV10" s="177">
        <f>'手帳所持件数（者）'!AV10+'手帳所持件数(児)'!AV10</f>
        <v>1</v>
      </c>
      <c r="AW10" s="176">
        <f>'手帳所持件数（者）'!AW10+'手帳所持件数(児)'!AW10</f>
        <v>0</v>
      </c>
      <c r="AX10" s="174">
        <f>'手帳所持件数（者）'!AX10+'手帳所持件数(児)'!AX10</f>
        <v>1</v>
      </c>
      <c r="AY10" s="174">
        <f>'手帳所持件数（者）'!AY10+'手帳所持件数(児)'!AY10</f>
        <v>1</v>
      </c>
      <c r="AZ10" s="175">
        <f>'手帳所持件数（者）'!AZ10+'手帳所持件数(児)'!AZ10</f>
        <v>1</v>
      </c>
      <c r="BA10" s="176">
        <f>'手帳所持件数（者）'!BA10+'手帳所持件数(児)'!BA10</f>
        <v>6</v>
      </c>
      <c r="BB10" s="174">
        <f>'手帳所持件数（者）'!BB10+'手帳所持件数(児)'!BB10</f>
        <v>1</v>
      </c>
      <c r="BC10" s="174">
        <f>'手帳所持件数（者）'!BC10+'手帳所持件数(児)'!BC10</f>
        <v>0</v>
      </c>
      <c r="BD10" s="175">
        <f>'手帳所持件数（者）'!BD10+'手帳所持件数(児)'!BD10</f>
        <v>0</v>
      </c>
      <c r="BE10" s="68">
        <f t="shared" si="0"/>
        <v>1832</v>
      </c>
    </row>
    <row r="11" spans="1:57" ht="22.5" customHeight="1">
      <c r="A11" s="361" t="s">
        <v>48</v>
      </c>
      <c r="B11" s="173">
        <f>'手帳所持件数（者）'!B11+'手帳所持件数(児)'!B11</f>
        <v>19</v>
      </c>
      <c r="C11" s="174">
        <f>'手帳所持件数（者）'!C11+'手帳所持件数(児)'!C11</f>
        <v>33</v>
      </c>
      <c r="D11" s="174">
        <f>'手帳所持件数（者）'!D11+'手帳所持件数(児)'!D11</f>
        <v>6</v>
      </c>
      <c r="E11" s="174">
        <f>'手帳所持件数（者）'!E11+'手帳所持件数(児)'!E11</f>
        <v>5</v>
      </c>
      <c r="F11" s="174">
        <f>'手帳所持件数（者）'!F11+'手帳所持件数(児)'!F11</f>
        <v>7</v>
      </c>
      <c r="G11" s="175">
        <f>'手帳所持件数（者）'!G11+'手帳所持件数(児)'!G11</f>
        <v>5</v>
      </c>
      <c r="H11" s="176">
        <f>'手帳所持件数（者）'!H11+'手帳所持件数(児)'!H11</f>
        <v>0</v>
      </c>
      <c r="I11" s="174">
        <f>'手帳所持件数（者）'!I11+'手帳所持件数(児)'!I11</f>
        <v>43</v>
      </c>
      <c r="J11" s="174">
        <f>'手帳所持件数（者）'!J11+'手帳所持件数(児)'!J11</f>
        <v>16</v>
      </c>
      <c r="K11" s="174">
        <f>'手帳所持件数（者）'!K11+'手帳所持件数(児)'!K11</f>
        <v>19</v>
      </c>
      <c r="L11" s="174">
        <f>'手帳所持件数（者）'!L11+'手帳所持件数(児)'!L11</f>
        <v>0</v>
      </c>
      <c r="M11" s="177">
        <f>'手帳所持件数（者）'!M11+'手帳所持件数(児)'!M11</f>
        <v>30</v>
      </c>
      <c r="N11" s="176">
        <f>'手帳所持件数（者）'!N11+'手帳所持件数(児)'!N11</f>
        <v>0</v>
      </c>
      <c r="O11" s="174">
        <f>'手帳所持件数（者）'!O11+'手帳所持件数(児)'!O11</f>
        <v>0</v>
      </c>
      <c r="P11" s="174">
        <f>'手帳所持件数（者）'!P11+'手帳所持件数(児)'!P11</f>
        <v>1</v>
      </c>
      <c r="Q11" s="174">
        <f>'手帳所持件数（者）'!Q11+'手帳所持件数(児)'!Q11</f>
        <v>0</v>
      </c>
      <c r="R11" s="177">
        <f>'手帳所持件数（者）'!R11+'手帳所持件数(児)'!R11</f>
        <v>3</v>
      </c>
      <c r="S11" s="176">
        <f>'手帳所持件数（者）'!S11+'手帳所持件数(児)'!S11</f>
        <v>0</v>
      </c>
      <c r="T11" s="174">
        <f>'手帳所持件数（者）'!T11+'手帳所持件数(児)'!T11</f>
        <v>0</v>
      </c>
      <c r="U11" s="174">
        <f>'手帳所持件数（者）'!U11+'手帳所持件数(児)'!U11</f>
        <v>7</v>
      </c>
      <c r="V11" s="177">
        <f>'手帳所持件数（者）'!V11+'手帳所持件数(児)'!V11</f>
        <v>7</v>
      </c>
      <c r="W11" s="176">
        <f>'手帳所持件数（者）'!W11+'手帳所持件数(児)'!W11</f>
        <v>54</v>
      </c>
      <c r="X11" s="174">
        <f>'手帳所持件数（者）'!X11+'手帳所持件数(児)'!X11</f>
        <v>143</v>
      </c>
      <c r="Y11" s="174">
        <f>'手帳所持件数（者）'!Y11+'手帳所持件数(児)'!Y11</f>
        <v>125</v>
      </c>
      <c r="Z11" s="174">
        <f>'手帳所持件数（者）'!Z11+'手帳所持件数(児)'!Z11</f>
        <v>208</v>
      </c>
      <c r="AA11" s="174">
        <f>'手帳所持件数（者）'!AA11+'手帳所持件数(児)'!AA11</f>
        <v>163</v>
      </c>
      <c r="AB11" s="177">
        <f>'手帳所持件数（者）'!AB11+'手帳所持件数(児)'!AB11</f>
        <v>40</v>
      </c>
      <c r="AC11" s="176">
        <f>'手帳所持件数（者）'!AC11+'手帳所持件数(児)'!AC11</f>
        <v>189</v>
      </c>
      <c r="AD11" s="174">
        <f>'手帳所持件数（者）'!AD11+'手帳所持件数(児)'!AD11</f>
        <v>0</v>
      </c>
      <c r="AE11" s="174">
        <f>'手帳所持件数（者）'!AE11+'手帳所持件数(児)'!AE11</f>
        <v>46</v>
      </c>
      <c r="AF11" s="177">
        <f>'手帳所持件数（者）'!AF11+'手帳所持件数(児)'!AF11</f>
        <v>48</v>
      </c>
      <c r="AG11" s="176">
        <f>'手帳所持件数（者）'!AG11+'手帳所持件数(児)'!AG11</f>
        <v>113</v>
      </c>
      <c r="AH11" s="174">
        <f>'手帳所持件数（者）'!AH11+'手帳所持件数(児)'!AH11</f>
        <v>0</v>
      </c>
      <c r="AI11" s="174">
        <f>'手帳所持件数（者）'!AI11+'手帳所持件数(児)'!AI11</f>
        <v>15</v>
      </c>
      <c r="AJ11" s="177">
        <f>'手帳所持件数（者）'!AJ11+'手帳所持件数(児)'!AJ11</f>
        <v>1</v>
      </c>
      <c r="AK11" s="176">
        <f>'手帳所持件数（者）'!AK11+'手帳所持件数(児)'!AK11</f>
        <v>2</v>
      </c>
      <c r="AL11" s="174">
        <f>'手帳所持件数（者）'!AL11+'手帳所持件数(児)'!AL11</f>
        <v>0</v>
      </c>
      <c r="AM11" s="174">
        <f>'手帳所持件数（者）'!AM11+'手帳所持件数(児)'!AM11</f>
        <v>21</v>
      </c>
      <c r="AN11" s="177">
        <f>'手帳所持件数（者）'!AN11+'手帳所持件数(児)'!AN11</f>
        <v>8</v>
      </c>
      <c r="AO11" s="176">
        <f>'手帳所持件数（者）'!AO11+'手帳所持件数(児)'!AO11</f>
        <v>0</v>
      </c>
      <c r="AP11" s="174">
        <f>'手帳所持件数（者）'!AP11+'手帳所持件数(児)'!AP11</f>
        <v>0</v>
      </c>
      <c r="AQ11" s="174">
        <f>'手帳所持件数（者）'!AQ11+'手帳所持件数(児)'!AQ11</f>
        <v>2</v>
      </c>
      <c r="AR11" s="177">
        <f>'手帳所持件数（者）'!AR11+'手帳所持件数(児)'!AR11</f>
        <v>56</v>
      </c>
      <c r="AS11" s="176">
        <f>'手帳所持件数（者）'!AS11+'手帳所持件数(児)'!AS11</f>
        <v>0</v>
      </c>
      <c r="AT11" s="174">
        <f>'手帳所持件数（者）'!AT11+'手帳所持件数(児)'!AT11</f>
        <v>0</v>
      </c>
      <c r="AU11" s="174">
        <f>'手帳所持件数（者）'!AU11+'手帳所持件数(児)'!AU11</f>
        <v>0</v>
      </c>
      <c r="AV11" s="177">
        <f>'手帳所持件数（者）'!AV11+'手帳所持件数(児)'!AV11</f>
        <v>1</v>
      </c>
      <c r="AW11" s="176">
        <f>'手帳所持件数（者）'!AW11+'手帳所持件数(児)'!AW11</f>
        <v>0</v>
      </c>
      <c r="AX11" s="174">
        <f>'手帳所持件数（者）'!AX11+'手帳所持件数(児)'!AX11</f>
        <v>4</v>
      </c>
      <c r="AY11" s="174">
        <f>'手帳所持件数（者）'!AY11+'手帳所持件数(児)'!AY11</f>
        <v>1</v>
      </c>
      <c r="AZ11" s="175">
        <f>'手帳所持件数（者）'!AZ11+'手帳所持件数(児)'!AZ11</f>
        <v>2</v>
      </c>
      <c r="BA11" s="176">
        <f>'手帳所持件数（者）'!BA11+'手帳所持件数(児)'!BA11</f>
        <v>3</v>
      </c>
      <c r="BB11" s="174">
        <f>'手帳所持件数（者）'!BB11+'手帳所持件数(児)'!BB11</f>
        <v>2</v>
      </c>
      <c r="BC11" s="174">
        <f>'手帳所持件数（者）'!BC11+'手帳所持件数(児)'!BC11</f>
        <v>0</v>
      </c>
      <c r="BD11" s="175">
        <f>'手帳所持件数（者）'!BD11+'手帳所持件数(児)'!BD11</f>
        <v>1</v>
      </c>
      <c r="BE11" s="68">
        <f t="shared" si="0"/>
        <v>1449</v>
      </c>
    </row>
    <row r="12" spans="1:57" ht="22.5" customHeight="1">
      <c r="A12" s="362" t="s">
        <v>35</v>
      </c>
      <c r="B12" s="173">
        <f>'手帳所持件数（者）'!B12+'手帳所持件数(児)'!B12</f>
        <v>54</v>
      </c>
      <c r="C12" s="174">
        <f>'手帳所持件数（者）'!C12+'手帳所持件数(児)'!C12</f>
        <v>64</v>
      </c>
      <c r="D12" s="174">
        <f>'手帳所持件数（者）'!D12+'手帳所持件数(児)'!D12</f>
        <v>11</v>
      </c>
      <c r="E12" s="174">
        <f>'手帳所持件数（者）'!E12+'手帳所持件数(児)'!E12</f>
        <v>11</v>
      </c>
      <c r="F12" s="174">
        <f>'手帳所持件数（者）'!F12+'手帳所持件数(児)'!F12</f>
        <v>23</v>
      </c>
      <c r="G12" s="175">
        <f>'手帳所持件数（者）'!G12+'手帳所持件数(児)'!G12</f>
        <v>10</v>
      </c>
      <c r="H12" s="176">
        <f>'手帳所持件数（者）'!H12+'手帳所持件数(児)'!H12</f>
        <v>0</v>
      </c>
      <c r="I12" s="174">
        <f>'手帳所持件数（者）'!I12+'手帳所持件数(児)'!I12</f>
        <v>47</v>
      </c>
      <c r="J12" s="174">
        <f>'手帳所持件数（者）'!J12+'手帳所持件数(児)'!J12</f>
        <v>18</v>
      </c>
      <c r="K12" s="174">
        <f>'手帳所持件数（者）'!K12+'手帳所持件数(児)'!K12</f>
        <v>53</v>
      </c>
      <c r="L12" s="174">
        <f>'手帳所持件数（者）'!L12+'手帳所持件数(児)'!L12</f>
        <v>0</v>
      </c>
      <c r="M12" s="177">
        <f>'手帳所持件数（者）'!M12+'手帳所持件数(児)'!M12</f>
        <v>54</v>
      </c>
      <c r="N12" s="176">
        <f>'手帳所持件数（者）'!N12+'手帳所持件数(児)'!N12</f>
        <v>0</v>
      </c>
      <c r="O12" s="174">
        <f>'手帳所持件数（者）'!O12+'手帳所持件数(児)'!O12</f>
        <v>0</v>
      </c>
      <c r="P12" s="174">
        <f>'手帳所持件数（者）'!P12+'手帳所持件数(児)'!P12</f>
        <v>0</v>
      </c>
      <c r="Q12" s="174">
        <f>'手帳所持件数（者）'!Q12+'手帳所持件数(児)'!Q12</f>
        <v>0</v>
      </c>
      <c r="R12" s="177">
        <f>'手帳所持件数（者）'!R12+'手帳所持件数(児)'!R12</f>
        <v>2</v>
      </c>
      <c r="S12" s="176">
        <f>'手帳所持件数（者）'!S12+'手帳所持件数(児)'!S12</f>
        <v>0</v>
      </c>
      <c r="T12" s="174">
        <f>'手帳所持件数（者）'!T12+'手帳所持件数(児)'!T12</f>
        <v>2</v>
      </c>
      <c r="U12" s="174">
        <f>'手帳所持件数（者）'!U12+'手帳所持件数(児)'!U12</f>
        <v>24</v>
      </c>
      <c r="V12" s="177">
        <f>'手帳所持件数（者）'!V12+'手帳所持件数(児)'!V12</f>
        <v>18</v>
      </c>
      <c r="W12" s="176">
        <f>'手帳所持件数（者）'!W12+'手帳所持件数(児)'!W12</f>
        <v>231</v>
      </c>
      <c r="X12" s="174">
        <f>'手帳所持件数（者）'!X12+'手帳所持件数(児)'!X12</f>
        <v>294</v>
      </c>
      <c r="Y12" s="174">
        <f>'手帳所持件数（者）'!Y12+'手帳所持件数(児)'!Y12</f>
        <v>223</v>
      </c>
      <c r="Z12" s="174">
        <f>'手帳所持件数（者）'!Z12+'手帳所持件数(児)'!Z12</f>
        <v>402</v>
      </c>
      <c r="AA12" s="174">
        <f>'手帳所持件数（者）'!AA12+'手帳所持件数(児)'!AA12</f>
        <v>248</v>
      </c>
      <c r="AB12" s="177">
        <f>'手帳所持件数（者）'!AB12+'手帳所持件数(児)'!AB12</f>
        <v>104</v>
      </c>
      <c r="AC12" s="176">
        <f>'手帳所持件数（者）'!AC12+'手帳所持件数(児)'!AC12</f>
        <v>400</v>
      </c>
      <c r="AD12" s="174">
        <f>'手帳所持件数（者）'!AD12+'手帳所持件数(児)'!AD12</f>
        <v>3</v>
      </c>
      <c r="AE12" s="174">
        <f>'手帳所持件数（者）'!AE12+'手帳所持件数(児)'!AE12</f>
        <v>74</v>
      </c>
      <c r="AF12" s="177">
        <f>'手帳所持件数（者）'!AF12+'手帳所持件数(児)'!AF12</f>
        <v>148</v>
      </c>
      <c r="AG12" s="176">
        <f>'手帳所持件数（者）'!AG12+'手帳所持件数(児)'!AG12</f>
        <v>186</v>
      </c>
      <c r="AH12" s="174">
        <f>'手帳所持件数（者）'!AH12+'手帳所持件数(児)'!AH12</f>
        <v>1</v>
      </c>
      <c r="AI12" s="174">
        <f>'手帳所持件数（者）'!AI12+'手帳所持件数(児)'!AI12</f>
        <v>29</v>
      </c>
      <c r="AJ12" s="177">
        <f>'手帳所持件数（者）'!AJ12+'手帳所持件数(児)'!AJ12</f>
        <v>1</v>
      </c>
      <c r="AK12" s="176">
        <f>'手帳所持件数（者）'!AK12+'手帳所持件数(児)'!AK12</f>
        <v>8</v>
      </c>
      <c r="AL12" s="174">
        <f>'手帳所持件数（者）'!AL12+'手帳所持件数(児)'!AL12</f>
        <v>1</v>
      </c>
      <c r="AM12" s="174">
        <f>'手帳所持件数（者）'!AM12+'手帳所持件数(児)'!AM12</f>
        <v>22</v>
      </c>
      <c r="AN12" s="177">
        <f>'手帳所持件数（者）'!AN12+'手帳所持件数(児)'!AN12</f>
        <v>6</v>
      </c>
      <c r="AO12" s="176">
        <f>'手帳所持件数（者）'!AO12+'手帳所持件数(児)'!AO12</f>
        <v>0</v>
      </c>
      <c r="AP12" s="174">
        <f>'手帳所持件数（者）'!AP12+'手帳所持件数(児)'!AP12</f>
        <v>0</v>
      </c>
      <c r="AQ12" s="174">
        <f>'手帳所持件数（者）'!AQ12+'手帳所持件数(児)'!AQ12</f>
        <v>11</v>
      </c>
      <c r="AR12" s="177">
        <f>'手帳所持件数（者）'!AR12+'手帳所持件数(児)'!AR12</f>
        <v>145</v>
      </c>
      <c r="AS12" s="176">
        <f>'手帳所持件数（者）'!AS12+'手帳所持件数(児)'!AS12</f>
        <v>0</v>
      </c>
      <c r="AT12" s="174">
        <f>'手帳所持件数（者）'!AT12+'手帳所持件数(児)'!AT12</f>
        <v>1</v>
      </c>
      <c r="AU12" s="174">
        <f>'手帳所持件数（者）'!AU12+'手帳所持件数(児)'!AU12</f>
        <v>1</v>
      </c>
      <c r="AV12" s="177">
        <f>'手帳所持件数（者）'!AV12+'手帳所持件数(児)'!AV12</f>
        <v>1</v>
      </c>
      <c r="AW12" s="176">
        <f>'手帳所持件数（者）'!AW12+'手帳所持件数(児)'!AW12</f>
        <v>0</v>
      </c>
      <c r="AX12" s="174">
        <f>'手帳所持件数（者）'!AX12+'手帳所持件数(児)'!AX12</f>
        <v>0</v>
      </c>
      <c r="AY12" s="174">
        <f>'手帳所持件数（者）'!AY12+'手帳所持件数(児)'!AY12</f>
        <v>0</v>
      </c>
      <c r="AZ12" s="175">
        <f>'手帳所持件数（者）'!AZ12+'手帳所持件数(児)'!AZ12</f>
        <v>0</v>
      </c>
      <c r="BA12" s="176">
        <f>'手帳所持件数（者）'!BA12+'手帳所持件数(児)'!BA12</f>
        <v>3</v>
      </c>
      <c r="BB12" s="174">
        <f>'手帳所持件数（者）'!BB12+'手帳所持件数(児)'!BB12</f>
        <v>0</v>
      </c>
      <c r="BC12" s="174">
        <f>'手帳所持件数（者）'!BC12+'手帳所持件数(児)'!BC12</f>
        <v>0</v>
      </c>
      <c r="BD12" s="175">
        <f>'手帳所持件数（者）'!BD12+'手帳所持件数(児)'!BD12</f>
        <v>0</v>
      </c>
      <c r="BE12" s="68">
        <f t="shared" si="0"/>
        <v>2934</v>
      </c>
    </row>
    <row r="13" spans="1:57" ht="22.5" customHeight="1">
      <c r="A13" s="362" t="s">
        <v>36</v>
      </c>
      <c r="B13" s="173">
        <f>'手帳所持件数（者）'!B13+'手帳所持件数(児)'!B13</f>
        <v>37</v>
      </c>
      <c r="C13" s="174">
        <f>'手帳所持件数（者）'!C13+'手帳所持件数(児)'!C13</f>
        <v>70</v>
      </c>
      <c r="D13" s="174">
        <f>'手帳所持件数（者）'!D13+'手帳所持件数(児)'!D13</f>
        <v>11</v>
      </c>
      <c r="E13" s="174">
        <f>'手帳所持件数（者）'!E13+'手帳所持件数(児)'!E13</f>
        <v>16</v>
      </c>
      <c r="F13" s="174">
        <f>'手帳所持件数（者）'!F13+'手帳所持件数(児)'!F13</f>
        <v>78</v>
      </c>
      <c r="G13" s="175">
        <f>'手帳所持件数（者）'!G13+'手帳所持件数(児)'!G13</f>
        <v>30</v>
      </c>
      <c r="H13" s="176">
        <f>'手帳所持件数（者）'!H13+'手帳所持件数(児)'!H13</f>
        <v>0</v>
      </c>
      <c r="I13" s="174">
        <f>'手帳所持件数（者）'!I13+'手帳所持件数(児)'!I13</f>
        <v>86</v>
      </c>
      <c r="J13" s="174">
        <f>'手帳所持件数（者）'!J13+'手帳所持件数(児)'!J13</f>
        <v>52</v>
      </c>
      <c r="K13" s="174">
        <f>'手帳所持件数（者）'!K13+'手帳所持件数(児)'!K13</f>
        <v>74</v>
      </c>
      <c r="L13" s="174">
        <f>'手帳所持件数（者）'!L13+'手帳所持件数(児)'!L13</f>
        <v>2</v>
      </c>
      <c r="M13" s="177">
        <f>'手帳所持件数（者）'!M13+'手帳所持件数(児)'!M13</f>
        <v>125</v>
      </c>
      <c r="N13" s="176">
        <f>'手帳所持件数（者）'!N13+'手帳所持件数(児)'!N13</f>
        <v>0</v>
      </c>
      <c r="O13" s="174">
        <f>'手帳所持件数（者）'!O13+'手帳所持件数(児)'!O13</f>
        <v>0</v>
      </c>
      <c r="P13" s="174">
        <f>'手帳所持件数（者）'!P13+'手帳所持件数(児)'!P13</f>
        <v>2</v>
      </c>
      <c r="Q13" s="174">
        <f>'手帳所持件数（者）'!Q13+'手帳所持件数(児)'!Q13</f>
        <v>1</v>
      </c>
      <c r="R13" s="177">
        <f>'手帳所持件数（者）'!R13+'手帳所持件数(児)'!R13</f>
        <v>0</v>
      </c>
      <c r="S13" s="176">
        <f>'手帳所持件数（者）'!S13+'手帳所持件数(児)'!S13</f>
        <v>4</v>
      </c>
      <c r="T13" s="174">
        <f>'手帳所持件数（者）'!T13+'手帳所持件数(児)'!T13</f>
        <v>4</v>
      </c>
      <c r="U13" s="174">
        <f>'手帳所持件数（者）'!U13+'手帳所持件数(児)'!U13</f>
        <v>18</v>
      </c>
      <c r="V13" s="177">
        <f>'手帳所持件数（者）'!V13+'手帳所持件数(児)'!V13</f>
        <v>10</v>
      </c>
      <c r="W13" s="176">
        <f>'手帳所持件数（者）'!W13+'手帳所持件数(児)'!W13</f>
        <v>312</v>
      </c>
      <c r="X13" s="174">
        <f>'手帳所持件数（者）'!X13+'手帳所持件数(児)'!X13</f>
        <v>345</v>
      </c>
      <c r="Y13" s="174">
        <f>'手帳所持件数（者）'!Y13+'手帳所持件数(児)'!Y13</f>
        <v>291</v>
      </c>
      <c r="Z13" s="174">
        <f>'手帳所持件数（者）'!Z13+'手帳所持件数(児)'!Z13</f>
        <v>417</v>
      </c>
      <c r="AA13" s="174">
        <f>'手帳所持件数（者）'!AA13+'手帳所持件数(児)'!AA13</f>
        <v>348</v>
      </c>
      <c r="AB13" s="177">
        <f>'手帳所持件数（者）'!AB13+'手帳所持件数(児)'!AB13</f>
        <v>153</v>
      </c>
      <c r="AC13" s="176">
        <f>'手帳所持件数（者）'!AC13+'手帳所持件数(児)'!AC13</f>
        <v>344</v>
      </c>
      <c r="AD13" s="174">
        <f>'手帳所持件数（者）'!AD13+'手帳所持件数(児)'!AD13</f>
        <v>9</v>
      </c>
      <c r="AE13" s="174">
        <f>'手帳所持件数（者）'!AE13+'手帳所持件数(児)'!AE13</f>
        <v>68</v>
      </c>
      <c r="AF13" s="177">
        <f>'手帳所持件数（者）'!AF13+'手帳所持件数(児)'!AF13</f>
        <v>115</v>
      </c>
      <c r="AG13" s="176">
        <f>'手帳所持件数（者）'!AG13+'手帳所持件数(児)'!AG13</f>
        <v>202</v>
      </c>
      <c r="AH13" s="174">
        <f>'手帳所持件数（者）'!AH13+'手帳所持件数(児)'!AH13</f>
        <v>5</v>
      </c>
      <c r="AI13" s="174">
        <f>'手帳所持件数（者）'!AI13+'手帳所持件数(児)'!AI13</f>
        <v>32</v>
      </c>
      <c r="AJ13" s="177">
        <f>'手帳所持件数（者）'!AJ13+'手帳所持件数(児)'!AJ13</f>
        <v>4</v>
      </c>
      <c r="AK13" s="176">
        <f>'手帳所持件数（者）'!AK13+'手帳所持件数(児)'!AK13</f>
        <v>10</v>
      </c>
      <c r="AL13" s="174">
        <f>'手帳所持件数（者）'!AL13+'手帳所持件数(児)'!AL13</f>
        <v>2</v>
      </c>
      <c r="AM13" s="174">
        <f>'手帳所持件数（者）'!AM13+'手帳所持件数(児)'!AM13</f>
        <v>22</v>
      </c>
      <c r="AN13" s="177">
        <f>'手帳所持件数（者）'!AN13+'手帳所持件数(児)'!AN13</f>
        <v>10</v>
      </c>
      <c r="AO13" s="176">
        <f>'手帳所持件数（者）'!AO13+'手帳所持件数(児)'!AO13</f>
        <v>5</v>
      </c>
      <c r="AP13" s="174">
        <f>'手帳所持件数（者）'!AP13+'手帳所持件数(児)'!AP13</f>
        <v>1</v>
      </c>
      <c r="AQ13" s="174">
        <f>'手帳所持件数（者）'!AQ13+'手帳所持件数(児)'!AQ13</f>
        <v>5</v>
      </c>
      <c r="AR13" s="177">
        <f>'手帳所持件数（者）'!AR13+'手帳所持件数(児)'!AR13</f>
        <v>206</v>
      </c>
      <c r="AS13" s="176">
        <f>'手帳所持件数（者）'!AS13+'手帳所持件数(児)'!AS13</f>
        <v>1</v>
      </c>
      <c r="AT13" s="174">
        <f>'手帳所持件数（者）'!AT13+'手帳所持件数(児)'!AT13</f>
        <v>1</v>
      </c>
      <c r="AU13" s="174">
        <f>'手帳所持件数（者）'!AU13+'手帳所持件数(児)'!AU13</f>
        <v>1</v>
      </c>
      <c r="AV13" s="177">
        <f>'手帳所持件数（者）'!AV13+'手帳所持件数(児)'!AV13</f>
        <v>1</v>
      </c>
      <c r="AW13" s="176">
        <f>'手帳所持件数（者）'!AW13+'手帳所持件数(児)'!AW13</f>
        <v>0</v>
      </c>
      <c r="AX13" s="174">
        <f>'手帳所持件数（者）'!AX13+'手帳所持件数(児)'!AX13</f>
        <v>1</v>
      </c>
      <c r="AY13" s="174">
        <f>'手帳所持件数（者）'!AY13+'手帳所持件数(児)'!AY13</f>
        <v>0</v>
      </c>
      <c r="AZ13" s="175">
        <f>'手帳所持件数（者）'!AZ13+'手帳所持件数(児)'!AZ13</f>
        <v>0</v>
      </c>
      <c r="BA13" s="176">
        <f>'手帳所持件数（者）'!BA13+'手帳所持件数(児)'!BA13</f>
        <v>1</v>
      </c>
      <c r="BB13" s="174">
        <f>'手帳所持件数（者）'!BB13+'手帳所持件数(児)'!BB13</f>
        <v>0</v>
      </c>
      <c r="BC13" s="174">
        <f>'手帳所持件数（者）'!BC13+'手帳所持件数(児)'!BC13</f>
        <v>3</v>
      </c>
      <c r="BD13" s="175">
        <f>'手帳所持件数（者）'!BD13+'手帳所持件数(児)'!BD13</f>
        <v>0</v>
      </c>
      <c r="BE13" s="68">
        <f t="shared" si="0"/>
        <v>3535</v>
      </c>
    </row>
    <row r="14" spans="1:57" ht="22.5" customHeight="1">
      <c r="A14" s="362" t="s">
        <v>37</v>
      </c>
      <c r="B14" s="173">
        <f>'手帳所持件数（者）'!B14+'手帳所持件数(児)'!B14</f>
        <v>24</v>
      </c>
      <c r="C14" s="174">
        <f>'手帳所持件数（者）'!C14+'手帳所持件数(児)'!C14</f>
        <v>31</v>
      </c>
      <c r="D14" s="174">
        <f>'手帳所持件数（者）'!D14+'手帳所持件数(児)'!D14</f>
        <v>7</v>
      </c>
      <c r="E14" s="174">
        <f>'手帳所持件数（者）'!E14+'手帳所持件数(児)'!E14</f>
        <v>11</v>
      </c>
      <c r="F14" s="174">
        <f>'手帳所持件数（者）'!F14+'手帳所持件数(児)'!F14</f>
        <v>14</v>
      </c>
      <c r="G14" s="175">
        <f>'手帳所持件数（者）'!G14+'手帳所持件数(児)'!G14</f>
        <v>6</v>
      </c>
      <c r="H14" s="176">
        <f>'手帳所持件数（者）'!H14+'手帳所持件数(児)'!H14</f>
        <v>2</v>
      </c>
      <c r="I14" s="174">
        <f>'手帳所持件数（者）'!I14+'手帳所持件数(児)'!I14</f>
        <v>21</v>
      </c>
      <c r="J14" s="174">
        <f>'手帳所持件数（者）'!J14+'手帳所持件数(児)'!J14</f>
        <v>16</v>
      </c>
      <c r="K14" s="174">
        <f>'手帳所持件数（者）'!K14+'手帳所持件数(児)'!K14</f>
        <v>41</v>
      </c>
      <c r="L14" s="174">
        <f>'手帳所持件数（者）'!L14+'手帳所持件数(児)'!L14</f>
        <v>0</v>
      </c>
      <c r="M14" s="177">
        <f>'手帳所持件数（者）'!M14+'手帳所持件数(児)'!M14</f>
        <v>22</v>
      </c>
      <c r="N14" s="176">
        <f>'手帳所持件数（者）'!N14+'手帳所持件数(児)'!N14</f>
        <v>0</v>
      </c>
      <c r="O14" s="174">
        <f>'手帳所持件数（者）'!O14+'手帳所持件数(児)'!O14</f>
        <v>0</v>
      </c>
      <c r="P14" s="174">
        <f>'手帳所持件数（者）'!P14+'手帳所持件数(児)'!P14</f>
        <v>0</v>
      </c>
      <c r="Q14" s="174">
        <f>'手帳所持件数（者）'!Q14+'手帳所持件数(児)'!Q14</f>
        <v>0</v>
      </c>
      <c r="R14" s="177">
        <f>'手帳所持件数（者）'!R14+'手帳所持件数(児)'!R14</f>
        <v>1</v>
      </c>
      <c r="S14" s="176">
        <f>'手帳所持件数（者）'!S14+'手帳所持件数(児)'!S14</f>
        <v>0</v>
      </c>
      <c r="T14" s="174">
        <f>'手帳所持件数（者）'!T14+'手帳所持件数(児)'!T14</f>
        <v>1</v>
      </c>
      <c r="U14" s="174">
        <f>'手帳所持件数（者）'!U14+'手帳所持件数(児)'!U14</f>
        <v>10</v>
      </c>
      <c r="V14" s="177">
        <f>'手帳所持件数（者）'!V14+'手帳所持件数(児)'!V14</f>
        <v>6</v>
      </c>
      <c r="W14" s="176">
        <f>'手帳所持件数（者）'!W14+'手帳所持件数(児)'!W14</f>
        <v>101</v>
      </c>
      <c r="X14" s="174">
        <f>'手帳所持件数（者）'!X14+'手帳所持件数(児)'!X14</f>
        <v>117</v>
      </c>
      <c r="Y14" s="174">
        <f>'手帳所持件数（者）'!Y14+'手帳所持件数(児)'!Y14</f>
        <v>107</v>
      </c>
      <c r="Z14" s="174">
        <f>'手帳所持件数（者）'!Z14+'手帳所持件数(児)'!Z14</f>
        <v>129</v>
      </c>
      <c r="AA14" s="174">
        <f>'手帳所持件数（者）'!AA14+'手帳所持件数(児)'!AA14</f>
        <v>82</v>
      </c>
      <c r="AB14" s="177">
        <f>'手帳所持件数（者）'!AB14+'手帳所持件数(児)'!AB14</f>
        <v>37</v>
      </c>
      <c r="AC14" s="176">
        <f>'手帳所持件数（者）'!AC14+'手帳所持件数(児)'!AC14</f>
        <v>183</v>
      </c>
      <c r="AD14" s="174">
        <f>'手帳所持件数（者）'!AD14+'手帳所持件数(児)'!AD14</f>
        <v>2</v>
      </c>
      <c r="AE14" s="174">
        <f>'手帳所持件数（者）'!AE14+'手帳所持件数(児)'!AE14</f>
        <v>55</v>
      </c>
      <c r="AF14" s="177">
        <f>'手帳所持件数（者）'!AF14+'手帳所持件数(児)'!AF14</f>
        <v>64</v>
      </c>
      <c r="AG14" s="176">
        <f>'手帳所持件数（者）'!AG14+'手帳所持件数(児)'!AG14</f>
        <v>95</v>
      </c>
      <c r="AH14" s="174">
        <f>'手帳所持件数（者）'!AH14+'手帳所持件数(児)'!AH14</f>
        <v>0</v>
      </c>
      <c r="AI14" s="174">
        <f>'手帳所持件数（者）'!AI14+'手帳所持件数(児)'!AI14</f>
        <v>16</v>
      </c>
      <c r="AJ14" s="177">
        <f>'手帳所持件数（者）'!AJ14+'手帳所持件数(児)'!AJ14</f>
        <v>4</v>
      </c>
      <c r="AK14" s="176">
        <f>'手帳所持件数（者）'!AK14+'手帳所持件数(児)'!AK14</f>
        <v>3</v>
      </c>
      <c r="AL14" s="174">
        <f>'手帳所持件数（者）'!AL14+'手帳所持件数(児)'!AL14</f>
        <v>2</v>
      </c>
      <c r="AM14" s="174">
        <f>'手帳所持件数（者）'!AM14+'手帳所持件数(児)'!AM14</f>
        <v>12</v>
      </c>
      <c r="AN14" s="177">
        <f>'手帳所持件数（者）'!AN14+'手帳所持件数(児)'!AN14</f>
        <v>6</v>
      </c>
      <c r="AO14" s="176">
        <f>'手帳所持件数（者）'!AO14+'手帳所持件数(児)'!AO14</f>
        <v>0</v>
      </c>
      <c r="AP14" s="174">
        <f>'手帳所持件数（者）'!AP14+'手帳所持件数(児)'!AP14</f>
        <v>2</v>
      </c>
      <c r="AQ14" s="174">
        <f>'手帳所持件数（者）'!AQ14+'手帳所持件数(児)'!AQ14</f>
        <v>2</v>
      </c>
      <c r="AR14" s="177">
        <f>'手帳所持件数（者）'!AR14+'手帳所持件数(児)'!AR14</f>
        <v>69</v>
      </c>
      <c r="AS14" s="176">
        <f>'手帳所持件数（者）'!AS14+'手帳所持件数(児)'!AS14</f>
        <v>0</v>
      </c>
      <c r="AT14" s="174">
        <f>'手帳所持件数（者）'!AT14+'手帳所持件数(児)'!AT14</f>
        <v>0</v>
      </c>
      <c r="AU14" s="174">
        <f>'手帳所持件数（者）'!AU14+'手帳所持件数(児)'!AU14</f>
        <v>0</v>
      </c>
      <c r="AV14" s="177">
        <f>'手帳所持件数（者）'!AV14+'手帳所持件数(児)'!AV14</f>
        <v>1</v>
      </c>
      <c r="AW14" s="176">
        <f>'手帳所持件数（者）'!AW14+'手帳所持件数(児)'!AW14</f>
        <v>0</v>
      </c>
      <c r="AX14" s="174">
        <f>'手帳所持件数（者）'!AX14+'手帳所持件数(児)'!AX14</f>
        <v>1</v>
      </c>
      <c r="AY14" s="174">
        <f>'手帳所持件数（者）'!AY14+'手帳所持件数(児)'!AY14</f>
        <v>2</v>
      </c>
      <c r="AZ14" s="175">
        <f>'手帳所持件数（者）'!AZ14+'手帳所持件数(児)'!AZ14</f>
        <v>1</v>
      </c>
      <c r="BA14" s="176">
        <f>'手帳所持件数（者）'!BA14+'手帳所持件数(児)'!BA14</f>
        <v>1</v>
      </c>
      <c r="BB14" s="174">
        <f>'手帳所持件数（者）'!BB14+'手帳所持件数(児)'!BB14</f>
        <v>1</v>
      </c>
      <c r="BC14" s="174">
        <f>'手帳所持件数（者）'!BC14+'手帳所持件数(児)'!BC14</f>
        <v>0</v>
      </c>
      <c r="BD14" s="175">
        <f>'手帳所持件数（者）'!BD14+'手帳所持件数(児)'!BD14</f>
        <v>1</v>
      </c>
      <c r="BE14" s="68">
        <f t="shared" si="0"/>
        <v>1309</v>
      </c>
    </row>
    <row r="15" spans="1:57" ht="22.5" customHeight="1">
      <c r="A15" s="361" t="s">
        <v>38</v>
      </c>
      <c r="B15" s="173">
        <f>'手帳所持件数（者）'!B15+'手帳所持件数(児)'!B15</f>
        <v>106</v>
      </c>
      <c r="C15" s="174">
        <f>'手帳所持件数（者）'!C15+'手帳所持件数(児)'!C15</f>
        <v>93</v>
      </c>
      <c r="D15" s="174">
        <f>'手帳所持件数（者）'!D15+'手帳所持件数(児)'!D15</f>
        <v>18</v>
      </c>
      <c r="E15" s="174">
        <f>'手帳所持件数（者）'!E15+'手帳所持件数(児)'!E15</f>
        <v>19</v>
      </c>
      <c r="F15" s="174">
        <f>'手帳所持件数（者）'!F15+'手帳所持件数(児)'!F15</f>
        <v>46</v>
      </c>
      <c r="G15" s="175">
        <f>'手帳所持件数（者）'!G15+'手帳所持件数(児)'!G15</f>
        <v>26</v>
      </c>
      <c r="H15" s="176">
        <f>'手帳所持件数（者）'!H15+'手帳所持件数(児)'!H15</f>
        <v>2</v>
      </c>
      <c r="I15" s="174">
        <f>'手帳所持件数（者）'!I15+'手帳所持件数(児)'!I15</f>
        <v>80</v>
      </c>
      <c r="J15" s="174">
        <f>'手帳所持件数（者）'!J15+'手帳所持件数(児)'!J15</f>
        <v>29</v>
      </c>
      <c r="K15" s="174">
        <f>'手帳所持件数（者）'!K15+'手帳所持件数(児)'!K15</f>
        <v>86</v>
      </c>
      <c r="L15" s="174">
        <f>'手帳所持件数（者）'!L15+'手帳所持件数(児)'!L15</f>
        <v>0</v>
      </c>
      <c r="M15" s="177">
        <f>'手帳所持件数（者）'!M15+'手帳所持件数(児)'!M15</f>
        <v>117</v>
      </c>
      <c r="N15" s="176">
        <f>'手帳所持件数（者）'!N15+'手帳所持件数(児)'!N15</f>
        <v>0</v>
      </c>
      <c r="O15" s="174">
        <f>'手帳所持件数（者）'!O15+'手帳所持件数(児)'!O15</f>
        <v>0</v>
      </c>
      <c r="P15" s="174">
        <f>'手帳所持件数（者）'!P15+'手帳所持件数(児)'!P15</f>
        <v>1</v>
      </c>
      <c r="Q15" s="174">
        <f>'手帳所持件数（者）'!Q15+'手帳所持件数(児)'!Q15</f>
        <v>0</v>
      </c>
      <c r="R15" s="177">
        <f>'手帳所持件数（者）'!R15+'手帳所持件数(児)'!R15</f>
        <v>1</v>
      </c>
      <c r="S15" s="176">
        <f>'手帳所持件数（者）'!S15+'手帳所持件数(児)'!S15</f>
        <v>0</v>
      </c>
      <c r="T15" s="174">
        <f>'手帳所持件数（者）'!T15+'手帳所持件数(児)'!T15</f>
        <v>3</v>
      </c>
      <c r="U15" s="174">
        <f>'手帳所持件数（者）'!U15+'手帳所持件数(児)'!U15</f>
        <v>32</v>
      </c>
      <c r="V15" s="177">
        <f>'手帳所持件数（者）'!V15+'手帳所持件数(児)'!V15</f>
        <v>19</v>
      </c>
      <c r="W15" s="176">
        <f>'手帳所持件数（者）'!W15+'手帳所持件数(児)'!W15</f>
        <v>358</v>
      </c>
      <c r="X15" s="174">
        <f>'手帳所持件数（者）'!X15+'手帳所持件数(児)'!X15</f>
        <v>446</v>
      </c>
      <c r="Y15" s="174">
        <f>'手帳所持件数（者）'!Y15+'手帳所持件数(児)'!Y15</f>
        <v>378</v>
      </c>
      <c r="Z15" s="174">
        <f>'手帳所持件数（者）'!Z15+'手帳所持件数(児)'!Z15</f>
        <v>536</v>
      </c>
      <c r="AA15" s="174">
        <f>'手帳所持件数（者）'!AA15+'手帳所持件数(児)'!AA15</f>
        <v>354</v>
      </c>
      <c r="AB15" s="177">
        <f>'手帳所持件数（者）'!AB15+'手帳所持件数(児)'!AB15</f>
        <v>151</v>
      </c>
      <c r="AC15" s="176">
        <f>'手帳所持件数（者）'!AC15+'手帳所持件数(児)'!AC15</f>
        <v>627</v>
      </c>
      <c r="AD15" s="174">
        <f>'手帳所持件数（者）'!AD15+'手帳所持件数(児)'!AD15</f>
        <v>5</v>
      </c>
      <c r="AE15" s="174">
        <f>'手帳所持件数（者）'!AE15+'手帳所持件数(児)'!AE15</f>
        <v>136</v>
      </c>
      <c r="AF15" s="177">
        <f>'手帳所持件数（者）'!AF15+'手帳所持件数(児)'!AF15</f>
        <v>193</v>
      </c>
      <c r="AG15" s="176">
        <f>'手帳所持件数（者）'!AG15+'手帳所持件数(児)'!AG15</f>
        <v>361</v>
      </c>
      <c r="AH15" s="174">
        <f>'手帳所持件数（者）'!AH15+'手帳所持件数(児)'!AH15</f>
        <v>1</v>
      </c>
      <c r="AI15" s="174">
        <f>'手帳所持件数（者）'!AI15+'手帳所持件数(児)'!AI15</f>
        <v>61</v>
      </c>
      <c r="AJ15" s="177">
        <f>'手帳所持件数（者）'!AJ15+'手帳所持件数(児)'!AJ15</f>
        <v>0</v>
      </c>
      <c r="AK15" s="176">
        <f>'手帳所持件数（者）'!AK15+'手帳所持件数(児)'!AK15</f>
        <v>18</v>
      </c>
      <c r="AL15" s="174">
        <f>'手帳所持件数（者）'!AL15+'手帳所持件数(児)'!AL15</f>
        <v>4</v>
      </c>
      <c r="AM15" s="174">
        <f>'手帳所持件数（者）'!AM15+'手帳所持件数(児)'!AM15</f>
        <v>48</v>
      </c>
      <c r="AN15" s="177">
        <f>'手帳所持件数（者）'!AN15+'手帳所持件数(児)'!AN15</f>
        <v>22</v>
      </c>
      <c r="AO15" s="176">
        <f>'手帳所持件数（者）'!AO15+'手帳所持件数(児)'!AO15</f>
        <v>1</v>
      </c>
      <c r="AP15" s="174">
        <f>'手帳所持件数（者）'!AP15+'手帳所持件数(児)'!AP15</f>
        <v>0</v>
      </c>
      <c r="AQ15" s="174">
        <f>'手帳所持件数（者）'!AQ15+'手帳所持件数(児)'!AQ15</f>
        <v>18</v>
      </c>
      <c r="AR15" s="177">
        <f>'手帳所持件数（者）'!AR15+'手帳所持件数(児)'!AR15</f>
        <v>275</v>
      </c>
      <c r="AS15" s="176">
        <f>'手帳所持件数（者）'!AS15+'手帳所持件数(児)'!AS15</f>
        <v>0</v>
      </c>
      <c r="AT15" s="174">
        <f>'手帳所持件数（者）'!AT15+'手帳所持件数(児)'!AT15</f>
        <v>0</v>
      </c>
      <c r="AU15" s="174">
        <f>'手帳所持件数（者）'!AU15+'手帳所持件数(児)'!AU15</f>
        <v>0</v>
      </c>
      <c r="AV15" s="177">
        <f>'手帳所持件数（者）'!AV15+'手帳所持件数(児)'!AV15</f>
        <v>1</v>
      </c>
      <c r="AW15" s="176">
        <f>'手帳所持件数（者）'!AW15+'手帳所持件数(児)'!AW15</f>
        <v>2</v>
      </c>
      <c r="AX15" s="174">
        <f>'手帳所持件数（者）'!AX15+'手帳所持件数(児)'!AX15</f>
        <v>6</v>
      </c>
      <c r="AY15" s="174">
        <f>'手帳所持件数（者）'!AY15+'手帳所持件数(児)'!AY15</f>
        <v>0</v>
      </c>
      <c r="AZ15" s="175">
        <f>'手帳所持件数（者）'!AZ15+'手帳所持件数(児)'!AZ15</f>
        <v>2</v>
      </c>
      <c r="BA15" s="176">
        <f>'手帳所持件数（者）'!BA15+'手帳所持件数(児)'!BA15</f>
        <v>5</v>
      </c>
      <c r="BB15" s="174">
        <f>'手帳所持件数（者）'!BB15+'手帳所持件数(児)'!BB15</f>
        <v>1</v>
      </c>
      <c r="BC15" s="174">
        <f>'手帳所持件数（者）'!BC15+'手帳所持件数(児)'!BC15</f>
        <v>0</v>
      </c>
      <c r="BD15" s="175">
        <f>'手帳所持件数（者）'!BD15+'手帳所持件数(児)'!BD15</f>
        <v>0</v>
      </c>
      <c r="BE15" s="68">
        <f t="shared" si="0"/>
        <v>4688</v>
      </c>
    </row>
    <row r="16" spans="1:57" ht="22.5" customHeight="1">
      <c r="A16" s="363" t="s">
        <v>66</v>
      </c>
      <c r="B16" s="178">
        <f>'手帳所持件数（者）'!B16+'手帳所持件数(児)'!B16</f>
        <v>17</v>
      </c>
      <c r="C16" s="349">
        <f>'手帳所持件数（者）'!C16+'手帳所持件数(児)'!C16</f>
        <v>19</v>
      </c>
      <c r="D16" s="180">
        <f>'手帳所持件数（者）'!D16+'手帳所持件数(児)'!D16</f>
        <v>3</v>
      </c>
      <c r="E16" s="180">
        <f>'手帳所持件数（者）'!E16+'手帳所持件数(児)'!E16</f>
        <v>6</v>
      </c>
      <c r="F16" s="180">
        <f>'手帳所持件数（者）'!F16+'手帳所持件数(児)'!F16</f>
        <v>8</v>
      </c>
      <c r="G16" s="182">
        <f>'手帳所持件数（者）'!G16+'手帳所持件数(児)'!G16</f>
        <v>2</v>
      </c>
      <c r="H16" s="349">
        <f>'手帳所持件数（者）'!H16+'手帳所持件数(児)'!H16</f>
        <v>0</v>
      </c>
      <c r="I16" s="180">
        <f>'手帳所持件数（者）'!I16+'手帳所持件数(児)'!I16</f>
        <v>29</v>
      </c>
      <c r="J16" s="179">
        <f>'手帳所持件数（者）'!J16+'手帳所持件数(児)'!J16</f>
        <v>11</v>
      </c>
      <c r="K16" s="179">
        <f>'手帳所持件数（者）'!K16+'手帳所持件数(児)'!K16</f>
        <v>20</v>
      </c>
      <c r="L16" s="179">
        <f>'手帳所持件数（者）'!L16+'手帳所持件数(児)'!L16</f>
        <v>0</v>
      </c>
      <c r="M16" s="349">
        <f>'手帳所持件数（者）'!M16+'手帳所持件数(児)'!M16</f>
        <v>51</v>
      </c>
      <c r="N16" s="181">
        <f>'手帳所持件数（者）'!N16+'手帳所持件数(児)'!N16</f>
        <v>0</v>
      </c>
      <c r="O16" s="180">
        <f>'手帳所持件数（者）'!O16+'手帳所持件数(児)'!O16</f>
        <v>1</v>
      </c>
      <c r="P16" s="179">
        <f>'手帳所持件数（者）'!P16+'手帳所持件数(児)'!P16</f>
        <v>0</v>
      </c>
      <c r="Q16" s="349">
        <f>'手帳所持件数（者）'!Q16+'手帳所持件数(児)'!Q16</f>
        <v>0</v>
      </c>
      <c r="R16" s="180">
        <f>'手帳所持件数（者）'!R16+'手帳所持件数(児)'!R16</f>
        <v>0</v>
      </c>
      <c r="S16" s="181">
        <f>'手帳所持件数（者）'!S16+'手帳所持件数(児)'!S16</f>
        <v>1</v>
      </c>
      <c r="T16" s="179">
        <f>'手帳所持件数（者）'!T16+'手帳所持件数(児)'!T16</f>
        <v>2</v>
      </c>
      <c r="U16" s="179">
        <f>'手帳所持件数（者）'!U16+'手帳所持件数(児)'!U16</f>
        <v>6</v>
      </c>
      <c r="V16" s="349">
        <f>'手帳所持件数（者）'!V16+'手帳所持件数(児)'!V16</f>
        <v>8</v>
      </c>
      <c r="W16" s="181">
        <f>'手帳所持件数（者）'!W16+'手帳所持件数(児)'!W16</f>
        <v>150</v>
      </c>
      <c r="X16" s="349">
        <f>'手帳所持件数（者）'!X16+'手帳所持件数(児)'!X16</f>
        <v>126</v>
      </c>
      <c r="Y16" s="179">
        <f>'手帳所持件数（者）'!Y16+'手帳所持件数(児)'!Y16</f>
        <v>70</v>
      </c>
      <c r="Z16" s="349">
        <f>'手帳所持件数（者）'!Z16+'手帳所持件数(児)'!Z16</f>
        <v>128</v>
      </c>
      <c r="AA16" s="179">
        <f>'手帳所持件数（者）'!AA16+'手帳所持件数(児)'!AA16</f>
        <v>89</v>
      </c>
      <c r="AB16" s="349">
        <f>'手帳所持件数（者）'!AB16+'手帳所持件数(児)'!AB16</f>
        <v>26</v>
      </c>
      <c r="AC16" s="181">
        <f>'手帳所持件数（者）'!AC16+'手帳所持件数(児)'!AC16</f>
        <v>169</v>
      </c>
      <c r="AD16" s="349">
        <f>'手帳所持件数（者）'!AD16+'手帳所持件数(児)'!AD16</f>
        <v>2</v>
      </c>
      <c r="AE16" s="179">
        <f>'手帳所持件数（者）'!AE16+'手帳所持件数(児)'!AE16</f>
        <v>30</v>
      </c>
      <c r="AF16" s="180">
        <f>'手帳所持件数（者）'!AF16+'手帳所持件数(児)'!AF16</f>
        <v>54</v>
      </c>
      <c r="AG16" s="181">
        <f>'手帳所持件数（者）'!AG16+'手帳所持件数(児)'!AG16</f>
        <v>91</v>
      </c>
      <c r="AH16" s="180">
        <f>'手帳所持件数（者）'!AH16+'手帳所持件数(児)'!AH16</f>
        <v>3</v>
      </c>
      <c r="AI16" s="180">
        <f>'手帳所持件数（者）'!AI16+'手帳所持件数(児)'!AI16</f>
        <v>20</v>
      </c>
      <c r="AJ16" s="180">
        <f>'手帳所持件数（者）'!AJ16+'手帳所持件数(児)'!AJ16</f>
        <v>1</v>
      </c>
      <c r="AK16" s="181">
        <f>'手帳所持件数（者）'!AK16+'手帳所持件数(児)'!AK16</f>
        <v>1</v>
      </c>
      <c r="AL16" s="180">
        <f>'手帳所持件数（者）'!AL16+'手帳所持件数(児)'!AL16</f>
        <v>0</v>
      </c>
      <c r="AM16" s="179">
        <f>'手帳所持件数（者）'!AM16+'手帳所持件数(児)'!AM16</f>
        <v>21</v>
      </c>
      <c r="AN16" s="182">
        <f>'手帳所持件数（者）'!AN16+'手帳所持件数(児)'!AN16</f>
        <v>2</v>
      </c>
      <c r="AO16" s="349">
        <f>'手帳所持件数（者）'!AO16+'手帳所持件数(児)'!AO16</f>
        <v>0</v>
      </c>
      <c r="AP16" s="179">
        <f>'手帳所持件数（者）'!AP16+'手帳所持件数(児)'!AP16</f>
        <v>0</v>
      </c>
      <c r="AQ16" s="179">
        <f>'手帳所持件数（者）'!AQ16+'手帳所持件数(児)'!AQ16</f>
        <v>2</v>
      </c>
      <c r="AR16" s="349">
        <f>'手帳所持件数（者）'!AR16+'手帳所持件数(児)'!AR16</f>
        <v>75</v>
      </c>
      <c r="AS16" s="181">
        <f>'手帳所持件数（者）'!AS16+'手帳所持件数(児)'!AS16</f>
        <v>2</v>
      </c>
      <c r="AT16" s="349">
        <f>'手帳所持件数（者）'!AT16+'手帳所持件数(児)'!AT16</f>
        <v>0</v>
      </c>
      <c r="AU16" s="179">
        <f>'手帳所持件数（者）'!AU16+'手帳所持件数(児)'!AU16</f>
        <v>1</v>
      </c>
      <c r="AV16" s="349">
        <f>'手帳所持件数（者）'!AV16+'手帳所持件数(児)'!AV16</f>
        <v>0</v>
      </c>
      <c r="AW16" s="181">
        <f>'手帳所持件数（者）'!AW16+'手帳所持件数(児)'!AW16</f>
        <v>0</v>
      </c>
      <c r="AX16" s="349">
        <f>'手帳所持件数（者）'!AX16+'手帳所持件数(児)'!AX16</f>
        <v>2</v>
      </c>
      <c r="AY16" s="179">
        <f>'手帳所持件数（者）'!AY16+'手帳所持件数(児)'!AY16</f>
        <v>0</v>
      </c>
      <c r="AZ16" s="349">
        <f>'手帳所持件数（者）'!AZ16+'手帳所持件数(児)'!AZ16</f>
        <v>1</v>
      </c>
      <c r="BA16" s="181">
        <f>'手帳所持件数（者）'!BA16+'手帳所持件数(児)'!BA16</f>
        <v>3</v>
      </c>
      <c r="BB16" s="180">
        <f>'手帳所持件数（者）'!BB16+'手帳所持件数(児)'!BB16</f>
        <v>0</v>
      </c>
      <c r="BC16" s="179">
        <f>'手帳所持件数（者）'!BC16+'手帳所持件数(児)'!BC16</f>
        <v>1</v>
      </c>
      <c r="BD16" s="189">
        <f>'手帳所持件数（者）'!BD16+'手帳所持件数(児)'!BD16</f>
        <v>0</v>
      </c>
      <c r="BE16" s="68">
        <f t="shared" si="0"/>
        <v>1254</v>
      </c>
    </row>
    <row r="17" spans="1:57" ht="22.5" customHeight="1">
      <c r="A17" s="219" t="s">
        <v>67</v>
      </c>
      <c r="B17" s="220">
        <f>SUM(B4:B16)</f>
        <v>597</v>
      </c>
      <c r="C17" s="220">
        <f t="shared" ref="C17:BD17" si="1">SUM(C4:C16)</f>
        <v>629</v>
      </c>
      <c r="D17" s="220">
        <f t="shared" si="1"/>
        <v>117</v>
      </c>
      <c r="E17" s="220">
        <f t="shared" si="1"/>
        <v>142</v>
      </c>
      <c r="F17" s="220">
        <f t="shared" si="1"/>
        <v>299</v>
      </c>
      <c r="G17" s="220">
        <f t="shared" si="1"/>
        <v>119</v>
      </c>
      <c r="H17" s="220">
        <f t="shared" si="1"/>
        <v>22</v>
      </c>
      <c r="I17" s="220">
        <f t="shared" si="1"/>
        <v>614</v>
      </c>
      <c r="J17" s="220">
        <f t="shared" si="1"/>
        <v>289</v>
      </c>
      <c r="K17" s="220">
        <f t="shared" si="1"/>
        <v>692</v>
      </c>
      <c r="L17" s="220">
        <f t="shared" si="1"/>
        <v>4</v>
      </c>
      <c r="M17" s="220">
        <f t="shared" si="1"/>
        <v>768</v>
      </c>
      <c r="N17" s="220">
        <f t="shared" si="1"/>
        <v>0</v>
      </c>
      <c r="O17" s="220">
        <f t="shared" si="1"/>
        <v>1</v>
      </c>
      <c r="P17" s="220">
        <f t="shared" si="1"/>
        <v>6</v>
      </c>
      <c r="Q17" s="220">
        <f t="shared" si="1"/>
        <v>2</v>
      </c>
      <c r="R17" s="220">
        <f t="shared" si="1"/>
        <v>10</v>
      </c>
      <c r="S17" s="220">
        <f t="shared" si="1"/>
        <v>18</v>
      </c>
      <c r="T17" s="220">
        <f t="shared" si="1"/>
        <v>18</v>
      </c>
      <c r="U17" s="220">
        <f t="shared" si="1"/>
        <v>199</v>
      </c>
      <c r="V17" s="220">
        <f t="shared" si="1"/>
        <v>147</v>
      </c>
      <c r="W17" s="220">
        <f t="shared" si="1"/>
        <v>2412</v>
      </c>
      <c r="X17" s="220">
        <f t="shared" si="1"/>
        <v>2925</v>
      </c>
      <c r="Y17" s="220">
        <f t="shared" si="1"/>
        <v>2379</v>
      </c>
      <c r="Z17" s="220">
        <f t="shared" si="1"/>
        <v>3560</v>
      </c>
      <c r="AA17" s="220">
        <f t="shared" si="1"/>
        <v>2451</v>
      </c>
      <c r="AB17" s="220">
        <f t="shared" si="1"/>
        <v>916</v>
      </c>
      <c r="AC17" s="220">
        <f t="shared" si="1"/>
        <v>4218</v>
      </c>
      <c r="AD17" s="220">
        <f t="shared" si="1"/>
        <v>49</v>
      </c>
      <c r="AE17" s="220">
        <f t="shared" si="1"/>
        <v>909</v>
      </c>
      <c r="AF17" s="220">
        <f t="shared" si="1"/>
        <v>1195</v>
      </c>
      <c r="AG17" s="220">
        <f t="shared" si="1"/>
        <v>2229</v>
      </c>
      <c r="AH17" s="220">
        <f t="shared" si="1"/>
        <v>21</v>
      </c>
      <c r="AI17" s="220">
        <f t="shared" si="1"/>
        <v>420</v>
      </c>
      <c r="AJ17" s="220">
        <f t="shared" si="1"/>
        <v>16</v>
      </c>
      <c r="AK17" s="220">
        <f t="shared" si="1"/>
        <v>88</v>
      </c>
      <c r="AL17" s="220">
        <f t="shared" si="1"/>
        <v>14</v>
      </c>
      <c r="AM17" s="220">
        <f t="shared" si="1"/>
        <v>331</v>
      </c>
      <c r="AN17" s="220">
        <f t="shared" si="1"/>
        <v>92</v>
      </c>
      <c r="AO17" s="220">
        <f t="shared" si="1"/>
        <v>9</v>
      </c>
      <c r="AP17" s="220">
        <f t="shared" si="1"/>
        <v>9</v>
      </c>
      <c r="AQ17" s="220">
        <f t="shared" si="1"/>
        <v>86</v>
      </c>
      <c r="AR17" s="220">
        <f t="shared" si="1"/>
        <v>1807</v>
      </c>
      <c r="AS17" s="220">
        <f t="shared" si="1"/>
        <v>6</v>
      </c>
      <c r="AT17" s="220">
        <f t="shared" si="1"/>
        <v>5</v>
      </c>
      <c r="AU17" s="220">
        <f t="shared" si="1"/>
        <v>5</v>
      </c>
      <c r="AV17" s="220">
        <f t="shared" si="1"/>
        <v>10</v>
      </c>
      <c r="AW17" s="220">
        <f t="shared" si="1"/>
        <v>5</v>
      </c>
      <c r="AX17" s="220">
        <f t="shared" si="1"/>
        <v>26</v>
      </c>
      <c r="AY17" s="220">
        <f t="shared" si="1"/>
        <v>9</v>
      </c>
      <c r="AZ17" s="220">
        <f t="shared" si="1"/>
        <v>15</v>
      </c>
      <c r="BA17" s="220">
        <f t="shared" si="1"/>
        <v>44</v>
      </c>
      <c r="BB17" s="220">
        <f t="shared" si="1"/>
        <v>13</v>
      </c>
      <c r="BC17" s="220">
        <f t="shared" si="1"/>
        <v>7</v>
      </c>
      <c r="BD17" s="220">
        <f t="shared" si="1"/>
        <v>3</v>
      </c>
      <c r="BE17" s="88">
        <f>SUM(BE4:BE16)</f>
        <v>30977</v>
      </c>
    </row>
    <row r="18" spans="1:57" ht="22.5" customHeight="1">
      <c r="A18" s="205" t="s">
        <v>14</v>
      </c>
      <c r="B18" s="183">
        <f>'手帳所持件数（者）'!B18+'手帳所持件数(児)'!B18</f>
        <v>11</v>
      </c>
      <c r="C18" s="184">
        <f>'手帳所持件数（者）'!C18+'手帳所持件数(児)'!C18</f>
        <v>8</v>
      </c>
      <c r="D18" s="184">
        <f>'手帳所持件数（者）'!D18+'手帳所持件数(児)'!D18</f>
        <v>2</v>
      </c>
      <c r="E18" s="184">
        <f>'手帳所持件数（者）'!E18+'手帳所持件数(児)'!E18</f>
        <v>1</v>
      </c>
      <c r="F18" s="184">
        <f>'手帳所持件数（者）'!F18+'手帳所持件数(児)'!F18</f>
        <v>4</v>
      </c>
      <c r="G18" s="185">
        <f>'手帳所持件数（者）'!G18+'手帳所持件数(児)'!G18</f>
        <v>4</v>
      </c>
      <c r="H18" s="186">
        <f>'手帳所持件数（者）'!H18+'手帳所持件数(児)'!H18</f>
        <v>0</v>
      </c>
      <c r="I18" s="184">
        <f>'手帳所持件数（者）'!I18+'手帳所持件数(児)'!I18</f>
        <v>11</v>
      </c>
      <c r="J18" s="184">
        <f>'手帳所持件数（者）'!J18+'手帳所持件数(児)'!J18</f>
        <v>3</v>
      </c>
      <c r="K18" s="184">
        <f>'手帳所持件数（者）'!K18+'手帳所持件数(児)'!K18</f>
        <v>5</v>
      </c>
      <c r="L18" s="184">
        <f>'手帳所持件数（者）'!L18+'手帳所持件数(児)'!L18</f>
        <v>0</v>
      </c>
      <c r="M18" s="187">
        <f>'手帳所持件数（者）'!M18+'手帳所持件数(児)'!M18</f>
        <v>11</v>
      </c>
      <c r="N18" s="188">
        <f>'手帳所持件数（者）'!N18+'手帳所持件数(児)'!N18</f>
        <v>0</v>
      </c>
      <c r="O18" s="184">
        <f>'手帳所持件数（者）'!O18+'手帳所持件数(児)'!O18</f>
        <v>0</v>
      </c>
      <c r="P18" s="184">
        <f>'手帳所持件数（者）'!P18+'手帳所持件数(児)'!P18</f>
        <v>0</v>
      </c>
      <c r="Q18" s="184">
        <f>'手帳所持件数（者）'!Q18+'手帳所持件数(児)'!Q18</f>
        <v>0</v>
      </c>
      <c r="R18" s="185">
        <f>'手帳所持件数（者）'!R18+'手帳所持件数(児)'!R18</f>
        <v>0</v>
      </c>
      <c r="S18" s="186">
        <f>'手帳所持件数（者）'!S18+'手帳所持件数(児)'!S18</f>
        <v>4</v>
      </c>
      <c r="T18" s="184">
        <f>'手帳所持件数（者）'!T18+'手帳所持件数(児)'!T18</f>
        <v>0</v>
      </c>
      <c r="U18" s="184">
        <f>'手帳所持件数（者）'!U18+'手帳所持件数(児)'!U18</f>
        <v>1</v>
      </c>
      <c r="V18" s="187">
        <f>'手帳所持件数（者）'!V18+'手帳所持件数(児)'!V18</f>
        <v>2</v>
      </c>
      <c r="W18" s="186">
        <f>'手帳所持件数（者）'!W18+'手帳所持件数(児)'!W18</f>
        <v>25</v>
      </c>
      <c r="X18" s="184">
        <f>'手帳所持件数（者）'!X18+'手帳所持件数(児)'!X18</f>
        <v>52</v>
      </c>
      <c r="Y18" s="184">
        <f>'手帳所持件数（者）'!Y18+'手帳所持件数(児)'!Y18</f>
        <v>38</v>
      </c>
      <c r="Z18" s="184">
        <f>'手帳所持件数（者）'!Z18+'手帳所持件数(児)'!Z18</f>
        <v>83</v>
      </c>
      <c r="AA18" s="184">
        <f>'手帳所持件数（者）'!AA18+'手帳所持件数(児)'!AA18</f>
        <v>51</v>
      </c>
      <c r="AB18" s="187">
        <f>'手帳所持件数（者）'!AB18+'手帳所持件数(児)'!AB18</f>
        <v>17</v>
      </c>
      <c r="AC18" s="186">
        <f>'手帳所持件数（者）'!AC18+'手帳所持件数(児)'!AC18</f>
        <v>63</v>
      </c>
      <c r="AD18" s="184">
        <f>'手帳所持件数（者）'!AD18+'手帳所持件数(児)'!AD18</f>
        <v>0</v>
      </c>
      <c r="AE18" s="184">
        <f>'手帳所持件数（者）'!AE18+'手帳所持件数(児)'!AE18</f>
        <v>13</v>
      </c>
      <c r="AF18" s="187">
        <f>'手帳所持件数（者）'!AF18+'手帳所持件数(児)'!AF18</f>
        <v>20</v>
      </c>
      <c r="AG18" s="186">
        <f>'手帳所持件数（者）'!AG18+'手帳所持件数(児)'!AG18</f>
        <v>23</v>
      </c>
      <c r="AH18" s="184">
        <f>'手帳所持件数（者）'!AH18+'手帳所持件数(児)'!AH18</f>
        <v>0</v>
      </c>
      <c r="AI18" s="184">
        <f>'手帳所持件数（者）'!AI18+'手帳所持件数(児)'!AI18</f>
        <v>7</v>
      </c>
      <c r="AJ18" s="187">
        <f>'手帳所持件数（者）'!AJ18+'手帳所持件数(児)'!AJ18</f>
        <v>0</v>
      </c>
      <c r="AK18" s="186">
        <f>'手帳所持件数（者）'!AK18+'手帳所持件数(児)'!AK18</f>
        <v>1</v>
      </c>
      <c r="AL18" s="184">
        <f>'手帳所持件数（者）'!AL18+'手帳所持件数(児)'!AL18</f>
        <v>1</v>
      </c>
      <c r="AM18" s="184">
        <f>'手帳所持件数（者）'!AM18+'手帳所持件数(児)'!AM18</f>
        <v>7</v>
      </c>
      <c r="AN18" s="187">
        <f>'手帳所持件数（者）'!AN18+'手帳所持件数(児)'!AN18</f>
        <v>0</v>
      </c>
      <c r="AO18" s="186">
        <f>'手帳所持件数（者）'!AO18+'手帳所持件数(児)'!AO18</f>
        <v>0</v>
      </c>
      <c r="AP18" s="184">
        <f>'手帳所持件数（者）'!AP18+'手帳所持件数(児)'!AP18</f>
        <v>1</v>
      </c>
      <c r="AQ18" s="184">
        <f>'手帳所持件数（者）'!AQ18+'手帳所持件数(児)'!AQ18</f>
        <v>1</v>
      </c>
      <c r="AR18" s="187">
        <f>'手帳所持件数（者）'!AR18+'手帳所持件数(児)'!AR18</f>
        <v>32</v>
      </c>
      <c r="AS18" s="186">
        <f>'手帳所持件数（者）'!AS18+'手帳所持件数(児)'!AS18</f>
        <v>1</v>
      </c>
      <c r="AT18" s="184">
        <f>'手帳所持件数（者）'!AT18+'手帳所持件数(児)'!AT18</f>
        <v>0</v>
      </c>
      <c r="AU18" s="184">
        <f>'手帳所持件数（者）'!AU18+'手帳所持件数(児)'!AU18</f>
        <v>0</v>
      </c>
      <c r="AV18" s="187">
        <f>'手帳所持件数（者）'!AV18+'手帳所持件数(児)'!AV18</f>
        <v>0</v>
      </c>
      <c r="AW18" s="186">
        <f>'手帳所持件数（者）'!AW18+'手帳所持件数(児)'!AW18</f>
        <v>0</v>
      </c>
      <c r="AX18" s="184">
        <f>'手帳所持件数（者）'!AX18+'手帳所持件数(児)'!AX18</f>
        <v>0</v>
      </c>
      <c r="AY18" s="184">
        <f>'手帳所持件数（者）'!AY18+'手帳所持件数(児)'!AY18</f>
        <v>0</v>
      </c>
      <c r="AZ18" s="185">
        <f>'手帳所持件数（者）'!AZ18+'手帳所持件数(児)'!AZ18</f>
        <v>0</v>
      </c>
      <c r="BA18" s="186">
        <f>'手帳所持件数（者）'!BA18+'手帳所持件数(児)'!BA18</f>
        <v>0</v>
      </c>
      <c r="BB18" s="184">
        <f>'手帳所持件数（者）'!BB18+'手帳所持件数(児)'!BB18</f>
        <v>0</v>
      </c>
      <c r="BC18" s="184">
        <f>'手帳所持件数（者）'!BC18+'手帳所持件数(児)'!BC18</f>
        <v>0</v>
      </c>
      <c r="BD18" s="185">
        <f>'手帳所持件数（者）'!BD18+'手帳所持件数(児)'!BD18</f>
        <v>0</v>
      </c>
      <c r="BE18" s="264">
        <f>SUM(B18:BD18)</f>
        <v>503</v>
      </c>
    </row>
    <row r="19" spans="1:57" ht="22.5" customHeight="1">
      <c r="A19" s="206" t="s">
        <v>15</v>
      </c>
      <c r="B19" s="173">
        <f>'手帳所持件数（者）'!B19+'手帳所持件数(児)'!B19</f>
        <v>3</v>
      </c>
      <c r="C19" s="174">
        <f>'手帳所持件数（者）'!C19+'手帳所持件数(児)'!C19</f>
        <v>0</v>
      </c>
      <c r="D19" s="174">
        <f>'手帳所持件数（者）'!D19+'手帳所持件数(児)'!D19</f>
        <v>0</v>
      </c>
      <c r="E19" s="174">
        <f>'手帳所持件数（者）'!E19+'手帳所持件数(児)'!E19</f>
        <v>0</v>
      </c>
      <c r="F19" s="174">
        <f>'手帳所持件数（者）'!F19+'手帳所持件数(児)'!F19</f>
        <v>0</v>
      </c>
      <c r="G19" s="175">
        <f>'手帳所持件数（者）'!G19+'手帳所持件数(児)'!G19</f>
        <v>0</v>
      </c>
      <c r="H19" s="176">
        <f>'手帳所持件数（者）'!H19+'手帳所持件数(児)'!H19</f>
        <v>0</v>
      </c>
      <c r="I19" s="174">
        <f>'手帳所持件数（者）'!I19+'手帳所持件数(児)'!I19</f>
        <v>1</v>
      </c>
      <c r="J19" s="174">
        <f>'手帳所持件数（者）'!J19+'手帳所持件数(児)'!J19</f>
        <v>0</v>
      </c>
      <c r="K19" s="174">
        <f>'手帳所持件数（者）'!K19+'手帳所持件数(児)'!K19</f>
        <v>1</v>
      </c>
      <c r="L19" s="174">
        <f>'手帳所持件数（者）'!L19+'手帳所持件数(児)'!L19</f>
        <v>0</v>
      </c>
      <c r="M19" s="177">
        <f>'手帳所持件数（者）'!M19+'手帳所持件数(児)'!M19</f>
        <v>1</v>
      </c>
      <c r="N19" s="189">
        <f>'手帳所持件数（者）'!N19+'手帳所持件数(児)'!N19</f>
        <v>0</v>
      </c>
      <c r="O19" s="174">
        <f>'手帳所持件数（者）'!O19+'手帳所持件数(児)'!O19</f>
        <v>0</v>
      </c>
      <c r="P19" s="174">
        <f>'手帳所持件数（者）'!P19+'手帳所持件数(児)'!P19</f>
        <v>0</v>
      </c>
      <c r="Q19" s="174">
        <f>'手帳所持件数（者）'!Q19+'手帳所持件数(児)'!Q19</f>
        <v>0</v>
      </c>
      <c r="R19" s="175">
        <f>'手帳所持件数（者）'!R19+'手帳所持件数(児)'!R19</f>
        <v>0</v>
      </c>
      <c r="S19" s="176">
        <f>'手帳所持件数（者）'!S19+'手帳所持件数(児)'!S19</f>
        <v>0</v>
      </c>
      <c r="T19" s="174">
        <f>'手帳所持件数（者）'!T19+'手帳所持件数(児)'!T19</f>
        <v>0</v>
      </c>
      <c r="U19" s="174">
        <f>'手帳所持件数（者）'!U19+'手帳所持件数(児)'!U19</f>
        <v>1</v>
      </c>
      <c r="V19" s="177">
        <f>'手帳所持件数（者）'!V19+'手帳所持件数(児)'!V19</f>
        <v>0</v>
      </c>
      <c r="W19" s="176">
        <f>'手帳所持件数（者）'!W19+'手帳所持件数(児)'!W19</f>
        <v>7</v>
      </c>
      <c r="X19" s="174">
        <f>'手帳所持件数（者）'!X19+'手帳所持件数(児)'!X19</f>
        <v>9</v>
      </c>
      <c r="Y19" s="174">
        <f>'手帳所持件数（者）'!Y19+'手帳所持件数(児)'!Y19</f>
        <v>7</v>
      </c>
      <c r="Z19" s="174">
        <f>'手帳所持件数（者）'!Z19+'手帳所持件数(児)'!Z19</f>
        <v>12</v>
      </c>
      <c r="AA19" s="174">
        <f>'手帳所持件数（者）'!AA19+'手帳所持件数(児)'!AA19</f>
        <v>9</v>
      </c>
      <c r="AB19" s="177">
        <f>'手帳所持件数（者）'!AB19+'手帳所持件数(児)'!AB19</f>
        <v>4</v>
      </c>
      <c r="AC19" s="176">
        <f>'手帳所持件数（者）'!AC19+'手帳所持件数(児)'!AC19</f>
        <v>20</v>
      </c>
      <c r="AD19" s="174">
        <f>'手帳所持件数（者）'!AD19+'手帳所持件数(児)'!AD19</f>
        <v>0</v>
      </c>
      <c r="AE19" s="174">
        <f>'手帳所持件数（者）'!AE19+'手帳所持件数(児)'!AE19</f>
        <v>4</v>
      </c>
      <c r="AF19" s="177">
        <f>'手帳所持件数（者）'!AF19+'手帳所持件数(児)'!AF19</f>
        <v>1</v>
      </c>
      <c r="AG19" s="176">
        <f>'手帳所持件数（者）'!AG19+'手帳所持件数(児)'!AG19</f>
        <v>0</v>
      </c>
      <c r="AH19" s="174">
        <f>'手帳所持件数（者）'!AH19+'手帳所持件数(児)'!AH19</f>
        <v>0</v>
      </c>
      <c r="AI19" s="174">
        <f>'手帳所持件数（者）'!AI19+'手帳所持件数(児)'!AI19</f>
        <v>2</v>
      </c>
      <c r="AJ19" s="177">
        <f>'手帳所持件数（者）'!AJ19+'手帳所持件数(児)'!AJ19</f>
        <v>0</v>
      </c>
      <c r="AK19" s="176">
        <f>'手帳所持件数（者）'!AK19+'手帳所持件数(児)'!AK19</f>
        <v>0</v>
      </c>
      <c r="AL19" s="174">
        <f>'手帳所持件数（者）'!AL19+'手帳所持件数(児)'!AL19</f>
        <v>0</v>
      </c>
      <c r="AM19" s="174">
        <f>'手帳所持件数（者）'!AM19+'手帳所持件数(児)'!AM19</f>
        <v>1</v>
      </c>
      <c r="AN19" s="177">
        <f>'手帳所持件数（者）'!AN19+'手帳所持件数(児)'!AN19</f>
        <v>1</v>
      </c>
      <c r="AO19" s="176">
        <f>'手帳所持件数（者）'!AO19+'手帳所持件数(児)'!AO19</f>
        <v>0</v>
      </c>
      <c r="AP19" s="174">
        <f>'手帳所持件数（者）'!AP19+'手帳所持件数(児)'!AP19</f>
        <v>0</v>
      </c>
      <c r="AQ19" s="174">
        <f>'手帳所持件数（者）'!AQ19+'手帳所持件数(児)'!AQ19</f>
        <v>0</v>
      </c>
      <c r="AR19" s="177">
        <f>'手帳所持件数（者）'!AR19+'手帳所持件数(児)'!AR19</f>
        <v>1</v>
      </c>
      <c r="AS19" s="176">
        <f>'手帳所持件数（者）'!AS19+'手帳所持件数(児)'!AS19</f>
        <v>0</v>
      </c>
      <c r="AT19" s="174">
        <f>'手帳所持件数（者）'!AT19+'手帳所持件数(児)'!AT19</f>
        <v>0</v>
      </c>
      <c r="AU19" s="174">
        <f>'手帳所持件数（者）'!AU19+'手帳所持件数(児)'!AU19</f>
        <v>0</v>
      </c>
      <c r="AV19" s="177">
        <f>'手帳所持件数（者）'!AV19+'手帳所持件数(児)'!AV19</f>
        <v>0</v>
      </c>
      <c r="AW19" s="176">
        <f>'手帳所持件数（者）'!AW19+'手帳所持件数(児)'!AW19</f>
        <v>0</v>
      </c>
      <c r="AX19" s="174">
        <f>'手帳所持件数（者）'!AX19+'手帳所持件数(児)'!AX19</f>
        <v>0</v>
      </c>
      <c r="AY19" s="174">
        <f>'手帳所持件数（者）'!AY19+'手帳所持件数(児)'!AY19</f>
        <v>0</v>
      </c>
      <c r="AZ19" s="175">
        <f>'手帳所持件数（者）'!AZ19+'手帳所持件数(児)'!AZ19</f>
        <v>0</v>
      </c>
      <c r="BA19" s="176">
        <f>'手帳所持件数（者）'!BA19+'手帳所持件数(児)'!BA19</f>
        <v>0</v>
      </c>
      <c r="BB19" s="174">
        <f>'手帳所持件数（者）'!BB19+'手帳所持件数(児)'!BB19</f>
        <v>0</v>
      </c>
      <c r="BC19" s="174">
        <f>'手帳所持件数（者）'!BC19+'手帳所持件数(児)'!BC19</f>
        <v>0</v>
      </c>
      <c r="BD19" s="175">
        <f>'手帳所持件数（者）'!BD19+'手帳所持件数(児)'!BD19</f>
        <v>0</v>
      </c>
      <c r="BE19" s="68">
        <f t="shared" ref="BE19:BE24" si="2">SUM(B19:BD19)</f>
        <v>85</v>
      </c>
    </row>
    <row r="20" spans="1:57" ht="22.5" customHeight="1">
      <c r="A20" s="206" t="s">
        <v>16</v>
      </c>
      <c r="B20" s="173">
        <f>'手帳所持件数（者）'!B20+'手帳所持件数(児)'!B20</f>
        <v>16</v>
      </c>
      <c r="C20" s="174">
        <f>'手帳所持件数（者）'!C20+'手帳所持件数(児)'!C20</f>
        <v>17</v>
      </c>
      <c r="D20" s="174">
        <f>'手帳所持件数（者）'!D20+'手帳所持件数(児)'!D20</f>
        <v>5</v>
      </c>
      <c r="E20" s="174">
        <f>'手帳所持件数（者）'!E20+'手帳所持件数(児)'!E20</f>
        <v>6</v>
      </c>
      <c r="F20" s="174">
        <f>'手帳所持件数（者）'!F20+'手帳所持件数(児)'!F20</f>
        <v>5</v>
      </c>
      <c r="G20" s="175">
        <f>'手帳所持件数（者）'!G20+'手帳所持件数(児)'!G20</f>
        <v>2</v>
      </c>
      <c r="H20" s="176">
        <f>'手帳所持件数（者）'!H20+'手帳所持件数(児)'!H20</f>
        <v>5</v>
      </c>
      <c r="I20" s="174">
        <f>'手帳所持件数（者）'!I20+'手帳所持件数(児)'!I20</f>
        <v>18</v>
      </c>
      <c r="J20" s="174">
        <f>'手帳所持件数（者）'!J20+'手帳所持件数(児)'!J20</f>
        <v>5</v>
      </c>
      <c r="K20" s="174">
        <f>'手帳所持件数（者）'!K20+'手帳所持件数(児)'!K20</f>
        <v>7</v>
      </c>
      <c r="L20" s="174">
        <f>'手帳所持件数（者）'!L20+'手帳所持件数(児)'!L20</f>
        <v>0</v>
      </c>
      <c r="M20" s="177">
        <f>'手帳所持件数（者）'!M20+'手帳所持件数(児)'!M20</f>
        <v>22</v>
      </c>
      <c r="N20" s="189">
        <f>'手帳所持件数（者）'!N20+'手帳所持件数(児)'!N20</f>
        <v>0</v>
      </c>
      <c r="O20" s="174">
        <f>'手帳所持件数（者）'!O20+'手帳所持件数(児)'!O20</f>
        <v>0</v>
      </c>
      <c r="P20" s="174">
        <f>'手帳所持件数（者）'!P20+'手帳所持件数(児)'!P20</f>
        <v>0</v>
      </c>
      <c r="Q20" s="174">
        <f>'手帳所持件数（者）'!Q20+'手帳所持件数(児)'!Q20</f>
        <v>0</v>
      </c>
      <c r="R20" s="175">
        <f>'手帳所持件数（者）'!R20+'手帳所持件数(児)'!R20</f>
        <v>0</v>
      </c>
      <c r="S20" s="176">
        <f>'手帳所持件数（者）'!S20+'手帳所持件数(児)'!S20</f>
        <v>0</v>
      </c>
      <c r="T20" s="174">
        <f>'手帳所持件数（者）'!T20+'手帳所持件数(児)'!T20</f>
        <v>0</v>
      </c>
      <c r="U20" s="174">
        <f>'手帳所持件数（者）'!U20+'手帳所持件数(児)'!U20</f>
        <v>8</v>
      </c>
      <c r="V20" s="177">
        <f>'手帳所持件数（者）'!V20+'手帳所持件数(児)'!V20</f>
        <v>4</v>
      </c>
      <c r="W20" s="176">
        <f>'手帳所持件数（者）'!W20+'手帳所持件数(児)'!W20</f>
        <v>64</v>
      </c>
      <c r="X20" s="174">
        <f>'手帳所持件数（者）'!X20+'手帳所持件数(児)'!X20</f>
        <v>66</v>
      </c>
      <c r="Y20" s="174">
        <f>'手帳所持件数（者）'!Y20+'手帳所持件数(児)'!Y20</f>
        <v>52</v>
      </c>
      <c r="Z20" s="174">
        <f>'手帳所持件数（者）'!Z20+'手帳所持件数(児)'!Z20</f>
        <v>87</v>
      </c>
      <c r="AA20" s="174">
        <f>'手帳所持件数（者）'!AA20+'手帳所持件数(児)'!AA20</f>
        <v>71</v>
      </c>
      <c r="AB20" s="177">
        <f>'手帳所持件数（者）'!AB20+'手帳所持件数(児)'!AB20</f>
        <v>28</v>
      </c>
      <c r="AC20" s="176">
        <f>'手帳所持件数（者）'!AC20+'手帳所持件数(児)'!AC20</f>
        <v>93</v>
      </c>
      <c r="AD20" s="174">
        <f>'手帳所持件数（者）'!AD20+'手帳所持件数(児)'!AD20</f>
        <v>1</v>
      </c>
      <c r="AE20" s="174">
        <f>'手帳所持件数（者）'!AE20+'手帳所持件数(児)'!AE20</f>
        <v>28</v>
      </c>
      <c r="AF20" s="177">
        <f>'手帳所持件数（者）'!AF20+'手帳所持件数(児)'!AF20</f>
        <v>21</v>
      </c>
      <c r="AG20" s="176">
        <f>'手帳所持件数（者）'!AG20+'手帳所持件数(児)'!AG20</f>
        <v>58</v>
      </c>
      <c r="AH20" s="174">
        <f>'手帳所持件数（者）'!AH20+'手帳所持件数(児)'!AH20</f>
        <v>0</v>
      </c>
      <c r="AI20" s="174">
        <f>'手帳所持件数（者）'!AI20+'手帳所持件数(児)'!AI20</f>
        <v>5</v>
      </c>
      <c r="AJ20" s="177">
        <f>'手帳所持件数（者）'!AJ20+'手帳所持件数(児)'!AJ20</f>
        <v>1</v>
      </c>
      <c r="AK20" s="176">
        <f>'手帳所持件数（者）'!AK20+'手帳所持件数(児)'!AK20</f>
        <v>3</v>
      </c>
      <c r="AL20" s="174">
        <f>'手帳所持件数（者）'!AL20+'手帳所持件数(児)'!AL20</f>
        <v>0</v>
      </c>
      <c r="AM20" s="174">
        <f>'手帳所持件数（者）'!AM20+'手帳所持件数(児)'!AM20</f>
        <v>15</v>
      </c>
      <c r="AN20" s="177">
        <f>'手帳所持件数（者）'!AN20+'手帳所持件数(児)'!AN20</f>
        <v>1</v>
      </c>
      <c r="AO20" s="176">
        <f>'手帳所持件数（者）'!AO20+'手帳所持件数(児)'!AO20</f>
        <v>1</v>
      </c>
      <c r="AP20" s="174">
        <f>'手帳所持件数（者）'!AP20+'手帳所持件数(児)'!AP20</f>
        <v>0</v>
      </c>
      <c r="AQ20" s="174">
        <f>'手帳所持件数（者）'!AQ20+'手帳所持件数(児)'!AQ20</f>
        <v>4</v>
      </c>
      <c r="AR20" s="177">
        <f>'手帳所持件数（者）'!AR20+'手帳所持件数(児)'!AR20</f>
        <v>38</v>
      </c>
      <c r="AS20" s="176">
        <f>'手帳所持件数（者）'!AS20+'手帳所持件数(児)'!AS20</f>
        <v>0</v>
      </c>
      <c r="AT20" s="174">
        <f>'手帳所持件数（者）'!AT20+'手帳所持件数(児)'!AT20</f>
        <v>0</v>
      </c>
      <c r="AU20" s="174">
        <f>'手帳所持件数（者）'!AU20+'手帳所持件数(児)'!AU20</f>
        <v>0</v>
      </c>
      <c r="AV20" s="177">
        <f>'手帳所持件数（者）'!AV20+'手帳所持件数(児)'!AV20</f>
        <v>0</v>
      </c>
      <c r="AW20" s="176">
        <f>'手帳所持件数（者）'!AW20+'手帳所持件数(児)'!AW20</f>
        <v>0</v>
      </c>
      <c r="AX20" s="174">
        <f>'手帳所持件数（者）'!AX20+'手帳所持件数(児)'!AX20</f>
        <v>0</v>
      </c>
      <c r="AY20" s="174">
        <f>'手帳所持件数（者）'!AY20+'手帳所持件数(児)'!AY20</f>
        <v>0</v>
      </c>
      <c r="AZ20" s="175">
        <f>'手帳所持件数（者）'!AZ20+'手帳所持件数(児)'!AZ20</f>
        <v>1</v>
      </c>
      <c r="BA20" s="176">
        <f>'手帳所持件数（者）'!BA20+'手帳所持件数(児)'!BA20</f>
        <v>1</v>
      </c>
      <c r="BB20" s="174">
        <f>'手帳所持件数（者）'!BB20+'手帳所持件数(児)'!BB20</f>
        <v>1</v>
      </c>
      <c r="BC20" s="174">
        <f>'手帳所持件数（者）'!BC20+'手帳所持件数(児)'!BC20</f>
        <v>1</v>
      </c>
      <c r="BD20" s="175">
        <f>'手帳所持件数（者）'!BD20+'手帳所持件数(児)'!BD20</f>
        <v>0</v>
      </c>
      <c r="BE20" s="68">
        <f t="shared" si="2"/>
        <v>761</v>
      </c>
    </row>
    <row r="21" spans="1:57" ht="22.5" customHeight="1">
      <c r="A21" s="206" t="s">
        <v>17</v>
      </c>
      <c r="B21" s="173">
        <f>'手帳所持件数（者）'!B21+'手帳所持件数(児)'!B21</f>
        <v>15</v>
      </c>
      <c r="C21" s="174">
        <f>'手帳所持件数（者）'!C21+'手帳所持件数(児)'!C21</f>
        <v>7</v>
      </c>
      <c r="D21" s="174">
        <f>'手帳所持件数（者）'!D21+'手帳所持件数(児)'!D21</f>
        <v>1</v>
      </c>
      <c r="E21" s="174">
        <f>'手帳所持件数（者）'!E21+'手帳所持件数(児)'!E21</f>
        <v>3</v>
      </c>
      <c r="F21" s="174">
        <f>'手帳所持件数（者）'!F21+'手帳所持件数(児)'!F21</f>
        <v>1</v>
      </c>
      <c r="G21" s="175">
        <f>'手帳所持件数（者）'!G21+'手帳所持件数(児)'!G21</f>
        <v>0</v>
      </c>
      <c r="H21" s="176">
        <f>'手帳所持件数（者）'!H21+'手帳所持件数(児)'!H21</f>
        <v>0</v>
      </c>
      <c r="I21" s="174">
        <f>'手帳所持件数（者）'!I21+'手帳所持件数(児)'!I21</f>
        <v>7</v>
      </c>
      <c r="J21" s="174">
        <f>'手帳所持件数（者）'!J21+'手帳所持件数(児)'!J21</f>
        <v>3</v>
      </c>
      <c r="K21" s="174">
        <f>'手帳所持件数（者）'!K21+'手帳所持件数(児)'!K21</f>
        <v>3</v>
      </c>
      <c r="L21" s="174">
        <f>'手帳所持件数（者）'!L21+'手帳所持件数(児)'!L21</f>
        <v>0</v>
      </c>
      <c r="M21" s="177">
        <f>'手帳所持件数（者）'!M21+'手帳所持件数(児)'!M21</f>
        <v>10</v>
      </c>
      <c r="N21" s="189">
        <f>'手帳所持件数（者）'!N21+'手帳所持件数(児)'!N21</f>
        <v>0</v>
      </c>
      <c r="O21" s="174">
        <f>'手帳所持件数（者）'!O21+'手帳所持件数(児)'!O21</f>
        <v>0</v>
      </c>
      <c r="P21" s="174">
        <f>'手帳所持件数（者）'!P21+'手帳所持件数(児)'!P21</f>
        <v>0</v>
      </c>
      <c r="Q21" s="174">
        <f>'手帳所持件数（者）'!Q21+'手帳所持件数(児)'!Q21</f>
        <v>0</v>
      </c>
      <c r="R21" s="175">
        <f>'手帳所持件数（者）'!R21+'手帳所持件数(児)'!R21</f>
        <v>0</v>
      </c>
      <c r="S21" s="176">
        <f>'手帳所持件数（者）'!S21+'手帳所持件数(児)'!S21</f>
        <v>0</v>
      </c>
      <c r="T21" s="174">
        <f>'手帳所持件数（者）'!T21+'手帳所持件数(児)'!T21</f>
        <v>0</v>
      </c>
      <c r="U21" s="174">
        <f>'手帳所持件数（者）'!U21+'手帳所持件数(児)'!U21</f>
        <v>2</v>
      </c>
      <c r="V21" s="177">
        <f>'手帳所持件数（者）'!V21+'手帳所持件数(児)'!V21</f>
        <v>2</v>
      </c>
      <c r="W21" s="176">
        <f>'手帳所持件数（者）'!W21+'手帳所持件数(児)'!W21</f>
        <v>35</v>
      </c>
      <c r="X21" s="174">
        <f>'手帳所持件数（者）'!X21+'手帳所持件数(児)'!X21</f>
        <v>34</v>
      </c>
      <c r="Y21" s="174">
        <f>'手帳所持件数（者）'!Y21+'手帳所持件数(児)'!Y21</f>
        <v>32</v>
      </c>
      <c r="Z21" s="174">
        <f>'手帳所持件数（者）'!Z21+'手帳所持件数(児)'!Z21</f>
        <v>60</v>
      </c>
      <c r="AA21" s="174">
        <f>'手帳所持件数（者）'!AA21+'手帳所持件数(児)'!AA21</f>
        <v>46</v>
      </c>
      <c r="AB21" s="177">
        <f>'手帳所持件数（者）'!AB21+'手帳所持件数(児)'!AB21</f>
        <v>13</v>
      </c>
      <c r="AC21" s="176">
        <f>'手帳所持件数（者）'!AC21+'手帳所持件数(児)'!AC21</f>
        <v>49</v>
      </c>
      <c r="AD21" s="174">
        <f>'手帳所持件数（者）'!AD21+'手帳所持件数(児)'!AD21</f>
        <v>0</v>
      </c>
      <c r="AE21" s="174">
        <f>'手帳所持件数（者）'!AE21+'手帳所持件数(児)'!AE21</f>
        <v>16</v>
      </c>
      <c r="AF21" s="177">
        <f>'手帳所持件数（者）'!AF21+'手帳所持件数(児)'!AF21</f>
        <v>20</v>
      </c>
      <c r="AG21" s="176">
        <f>'手帳所持件数（者）'!AG21+'手帳所持件数(児)'!AG21</f>
        <v>25</v>
      </c>
      <c r="AH21" s="174">
        <f>'手帳所持件数（者）'!AH21+'手帳所持件数(児)'!AH21</f>
        <v>0</v>
      </c>
      <c r="AI21" s="174">
        <f>'手帳所持件数（者）'!AI21+'手帳所持件数(児)'!AI21</f>
        <v>5</v>
      </c>
      <c r="AJ21" s="177">
        <f>'手帳所持件数（者）'!AJ21+'手帳所持件数(児)'!AJ21</f>
        <v>0</v>
      </c>
      <c r="AK21" s="176">
        <f>'手帳所持件数（者）'!AK21+'手帳所持件数(児)'!AK21</f>
        <v>1</v>
      </c>
      <c r="AL21" s="174">
        <f>'手帳所持件数（者）'!AL21+'手帳所持件数(児)'!AL21</f>
        <v>1</v>
      </c>
      <c r="AM21" s="174">
        <f>'手帳所持件数（者）'!AM21+'手帳所持件数(児)'!AM21</f>
        <v>2</v>
      </c>
      <c r="AN21" s="177">
        <f>'手帳所持件数（者）'!AN21+'手帳所持件数(児)'!AN21</f>
        <v>1</v>
      </c>
      <c r="AO21" s="176">
        <f>'手帳所持件数（者）'!AO21+'手帳所持件数(児)'!AO21</f>
        <v>0</v>
      </c>
      <c r="AP21" s="174">
        <f>'手帳所持件数（者）'!AP21+'手帳所持件数(児)'!AP21</f>
        <v>0</v>
      </c>
      <c r="AQ21" s="174">
        <f>'手帳所持件数（者）'!AQ21+'手帳所持件数(児)'!AQ21</f>
        <v>1</v>
      </c>
      <c r="AR21" s="177">
        <f>'手帳所持件数（者）'!AR21+'手帳所持件数(児)'!AR21</f>
        <v>29</v>
      </c>
      <c r="AS21" s="176">
        <f>'手帳所持件数（者）'!AS21+'手帳所持件数(児)'!AS21</f>
        <v>0</v>
      </c>
      <c r="AT21" s="174">
        <f>'手帳所持件数（者）'!AT21+'手帳所持件数(児)'!AT21</f>
        <v>0</v>
      </c>
      <c r="AU21" s="174">
        <f>'手帳所持件数（者）'!AU21+'手帳所持件数(児)'!AU21</f>
        <v>0</v>
      </c>
      <c r="AV21" s="177">
        <f>'手帳所持件数（者）'!AV21+'手帳所持件数(児)'!AV21</f>
        <v>0</v>
      </c>
      <c r="AW21" s="176">
        <f>'手帳所持件数（者）'!AW21+'手帳所持件数(児)'!AW21</f>
        <v>1</v>
      </c>
      <c r="AX21" s="174">
        <f>'手帳所持件数（者）'!AX21+'手帳所持件数(児)'!AX21</f>
        <v>1</v>
      </c>
      <c r="AY21" s="174">
        <f>'手帳所持件数（者）'!AY21+'手帳所持件数(児)'!AY21</f>
        <v>0</v>
      </c>
      <c r="AZ21" s="175">
        <f>'手帳所持件数（者）'!AZ21+'手帳所持件数(児)'!AZ21</f>
        <v>0</v>
      </c>
      <c r="BA21" s="176">
        <f>'手帳所持件数（者）'!BA21+'手帳所持件数(児)'!BA21</f>
        <v>0</v>
      </c>
      <c r="BB21" s="174">
        <f>'手帳所持件数（者）'!BB21+'手帳所持件数(児)'!BB21</f>
        <v>0</v>
      </c>
      <c r="BC21" s="174">
        <f>'手帳所持件数（者）'!BC21+'手帳所持件数(児)'!BC21</f>
        <v>0</v>
      </c>
      <c r="BD21" s="175">
        <f>'手帳所持件数（者）'!BD21+'手帳所持件数(児)'!BD21</f>
        <v>0</v>
      </c>
      <c r="BE21" s="68">
        <f t="shared" si="2"/>
        <v>426</v>
      </c>
    </row>
    <row r="22" spans="1:57" ht="22.5" customHeight="1">
      <c r="A22" s="206" t="s">
        <v>18</v>
      </c>
      <c r="B22" s="173">
        <f>'手帳所持件数（者）'!B22+'手帳所持件数(児)'!B22</f>
        <v>19</v>
      </c>
      <c r="C22" s="174">
        <f>'手帳所持件数（者）'!C22+'手帳所持件数(児)'!C22</f>
        <v>29</v>
      </c>
      <c r="D22" s="174">
        <f>'手帳所持件数（者）'!D22+'手帳所持件数(児)'!D22</f>
        <v>5</v>
      </c>
      <c r="E22" s="174">
        <f>'手帳所持件数（者）'!E22+'手帳所持件数(児)'!E22</f>
        <v>5</v>
      </c>
      <c r="F22" s="174">
        <f>'手帳所持件数（者）'!F22+'手帳所持件数(児)'!F22</f>
        <v>7</v>
      </c>
      <c r="G22" s="175">
        <f>'手帳所持件数（者）'!G22+'手帳所持件数(児)'!G22</f>
        <v>3</v>
      </c>
      <c r="H22" s="176">
        <f>'手帳所持件数（者）'!H22+'手帳所持件数(児)'!H22</f>
        <v>2</v>
      </c>
      <c r="I22" s="174">
        <f>'手帳所持件数（者）'!I22+'手帳所持件数(児)'!I22</f>
        <v>37</v>
      </c>
      <c r="J22" s="174">
        <f>'手帳所持件数（者）'!J22+'手帳所持件数(児)'!J22</f>
        <v>13</v>
      </c>
      <c r="K22" s="174">
        <f>'手帳所持件数（者）'!K22+'手帳所持件数(児)'!K22</f>
        <v>15</v>
      </c>
      <c r="L22" s="174">
        <f>'手帳所持件数（者）'!L22+'手帳所持件数(児)'!L22</f>
        <v>0</v>
      </c>
      <c r="M22" s="177">
        <f>'手帳所持件数（者）'!M22+'手帳所持件数(児)'!M22</f>
        <v>58</v>
      </c>
      <c r="N22" s="189">
        <f>'手帳所持件数（者）'!N22+'手帳所持件数(児)'!N22</f>
        <v>0</v>
      </c>
      <c r="O22" s="174">
        <f>'手帳所持件数（者）'!O22+'手帳所持件数(児)'!O22</f>
        <v>0</v>
      </c>
      <c r="P22" s="174">
        <f>'手帳所持件数（者）'!P22+'手帳所持件数(児)'!P22</f>
        <v>1</v>
      </c>
      <c r="Q22" s="174">
        <f>'手帳所持件数（者）'!Q22+'手帳所持件数(児)'!Q22</f>
        <v>0</v>
      </c>
      <c r="R22" s="175">
        <f>'手帳所持件数（者）'!R22+'手帳所持件数(児)'!R22</f>
        <v>0</v>
      </c>
      <c r="S22" s="176">
        <f>'手帳所持件数（者）'!S22+'手帳所持件数(児)'!S22</f>
        <v>0</v>
      </c>
      <c r="T22" s="174">
        <f>'手帳所持件数（者）'!T22+'手帳所持件数(児)'!T22</f>
        <v>1</v>
      </c>
      <c r="U22" s="174">
        <f>'手帳所持件数（者）'!U22+'手帳所持件数(児)'!U22</f>
        <v>4</v>
      </c>
      <c r="V22" s="177">
        <f>'手帳所持件数（者）'!V22+'手帳所持件数(児)'!V22</f>
        <v>3</v>
      </c>
      <c r="W22" s="176">
        <f>'手帳所持件数（者）'!W22+'手帳所持件数(児)'!W22</f>
        <v>115</v>
      </c>
      <c r="X22" s="174">
        <f>'手帳所持件数（者）'!X22+'手帳所持件数(児)'!X22</f>
        <v>137</v>
      </c>
      <c r="Y22" s="174">
        <f>'手帳所持件数（者）'!Y22+'手帳所持件数(児)'!Y22</f>
        <v>90</v>
      </c>
      <c r="Z22" s="174">
        <f>'手帳所持件数（者）'!Z22+'手帳所持件数(児)'!Z22</f>
        <v>143</v>
      </c>
      <c r="AA22" s="174">
        <f>'手帳所持件数（者）'!AA22+'手帳所持件数(児)'!AA22</f>
        <v>118</v>
      </c>
      <c r="AB22" s="177">
        <f>'手帳所持件数（者）'!AB22+'手帳所持件数(児)'!AB22</f>
        <v>40</v>
      </c>
      <c r="AC22" s="176">
        <f>'手帳所持件数（者）'!AC22+'手帳所持件数(児)'!AC22</f>
        <v>169</v>
      </c>
      <c r="AD22" s="174">
        <f>'手帳所持件数（者）'!AD22+'手帳所持件数(児)'!AD22</f>
        <v>1</v>
      </c>
      <c r="AE22" s="174">
        <f>'手帳所持件数（者）'!AE22+'手帳所持件数(児)'!AE22</f>
        <v>29</v>
      </c>
      <c r="AF22" s="177">
        <f>'手帳所持件数（者）'!AF22+'手帳所持件数(児)'!AF22</f>
        <v>47</v>
      </c>
      <c r="AG22" s="176">
        <f>'手帳所持件数（者）'!AG22+'手帳所持件数(児)'!AG22</f>
        <v>96</v>
      </c>
      <c r="AH22" s="174">
        <f>'手帳所持件数（者）'!AH22+'手帳所持件数(児)'!AH22</f>
        <v>1</v>
      </c>
      <c r="AI22" s="174">
        <f>'手帳所持件数（者）'!AI22+'手帳所持件数(児)'!AI22</f>
        <v>18</v>
      </c>
      <c r="AJ22" s="177">
        <f>'手帳所持件数（者）'!AJ22+'手帳所持件数(児)'!AJ22</f>
        <v>0</v>
      </c>
      <c r="AK22" s="176">
        <f>'手帳所持件数（者）'!AK22+'手帳所持件数(児)'!AK22</f>
        <v>6</v>
      </c>
      <c r="AL22" s="174">
        <f>'手帳所持件数（者）'!AL22+'手帳所持件数(児)'!AL22</f>
        <v>1</v>
      </c>
      <c r="AM22" s="174">
        <f>'手帳所持件数（者）'!AM22+'手帳所持件数(児)'!AM22</f>
        <v>17</v>
      </c>
      <c r="AN22" s="177">
        <f>'手帳所持件数（者）'!AN22+'手帳所持件数(児)'!AN22</f>
        <v>3</v>
      </c>
      <c r="AO22" s="176">
        <f>'手帳所持件数（者）'!AO22+'手帳所持件数(児)'!AO22</f>
        <v>0</v>
      </c>
      <c r="AP22" s="174">
        <f>'手帳所持件数（者）'!AP22+'手帳所持件数(児)'!AP22</f>
        <v>2</v>
      </c>
      <c r="AQ22" s="174">
        <f>'手帳所持件数（者）'!AQ22+'手帳所持件数(児)'!AQ22</f>
        <v>3</v>
      </c>
      <c r="AR22" s="177">
        <f>'手帳所持件数（者）'!AR22+'手帳所持件数(児)'!AR22</f>
        <v>76</v>
      </c>
      <c r="AS22" s="176">
        <f>'手帳所持件数（者）'!AS22+'手帳所持件数(児)'!AS22</f>
        <v>0</v>
      </c>
      <c r="AT22" s="174">
        <f>'手帳所持件数（者）'!AT22+'手帳所持件数(児)'!AT22</f>
        <v>0</v>
      </c>
      <c r="AU22" s="174">
        <f>'手帳所持件数（者）'!AU22+'手帳所持件数(児)'!AU22</f>
        <v>3</v>
      </c>
      <c r="AV22" s="177">
        <f>'手帳所持件数（者）'!AV22+'手帳所持件数(児)'!AV22</f>
        <v>1</v>
      </c>
      <c r="AW22" s="176">
        <f>'手帳所持件数（者）'!AW22+'手帳所持件数(児)'!AW22</f>
        <v>0</v>
      </c>
      <c r="AX22" s="174">
        <f>'手帳所持件数（者）'!AX22+'手帳所持件数(児)'!AX22</f>
        <v>2</v>
      </c>
      <c r="AY22" s="174">
        <f>'手帳所持件数（者）'!AY22+'手帳所持件数(児)'!AY22</f>
        <v>0</v>
      </c>
      <c r="AZ22" s="175">
        <f>'手帳所持件数（者）'!AZ22+'手帳所持件数(児)'!AZ22</f>
        <v>1</v>
      </c>
      <c r="BA22" s="176">
        <f>'手帳所持件数（者）'!BA22+'手帳所持件数(児)'!BA22</f>
        <v>5</v>
      </c>
      <c r="BB22" s="174">
        <f>'手帳所持件数（者）'!BB22+'手帳所持件数(児)'!BB22</f>
        <v>1</v>
      </c>
      <c r="BC22" s="174">
        <f>'手帳所持件数（者）'!BC22+'手帳所持件数(児)'!BC22</f>
        <v>0</v>
      </c>
      <c r="BD22" s="175">
        <f>'手帳所持件数（者）'!BD22+'手帳所持件数(児)'!BD22</f>
        <v>0</v>
      </c>
      <c r="BE22" s="68">
        <f t="shared" si="2"/>
        <v>1327</v>
      </c>
    </row>
    <row r="23" spans="1:57" ht="22.5" customHeight="1">
      <c r="A23" s="206" t="s">
        <v>19</v>
      </c>
      <c r="B23" s="173">
        <f>'手帳所持件数（者）'!B23+'手帳所持件数(児)'!B23</f>
        <v>11</v>
      </c>
      <c r="C23" s="174">
        <f>'手帳所持件数（者）'!C23+'手帳所持件数(児)'!C23</f>
        <v>6</v>
      </c>
      <c r="D23" s="174">
        <f>'手帳所持件数（者）'!D23+'手帳所持件数(児)'!D23</f>
        <v>2</v>
      </c>
      <c r="E23" s="174">
        <f>'手帳所持件数（者）'!E23+'手帳所持件数(児)'!E23</f>
        <v>1</v>
      </c>
      <c r="F23" s="174">
        <f>'手帳所持件数（者）'!F23+'手帳所持件数(児)'!F23</f>
        <v>0</v>
      </c>
      <c r="G23" s="175">
        <f>'手帳所持件数（者）'!G23+'手帳所持件数(児)'!G23</f>
        <v>2</v>
      </c>
      <c r="H23" s="176">
        <f>'手帳所持件数（者）'!H23+'手帳所持件数(児)'!H23</f>
        <v>0</v>
      </c>
      <c r="I23" s="174">
        <f>'手帳所持件数（者）'!I23+'手帳所持件数(児)'!I23</f>
        <v>2</v>
      </c>
      <c r="J23" s="174">
        <f>'手帳所持件数（者）'!J23+'手帳所持件数(児)'!J23</f>
        <v>2</v>
      </c>
      <c r="K23" s="174">
        <f>'手帳所持件数（者）'!K23+'手帳所持件数(児)'!K23</f>
        <v>10</v>
      </c>
      <c r="L23" s="174">
        <f>'手帳所持件数（者）'!L23+'手帳所持件数(児)'!L23</f>
        <v>0</v>
      </c>
      <c r="M23" s="177">
        <f>'手帳所持件数（者）'!M23+'手帳所持件数(児)'!M23</f>
        <v>8</v>
      </c>
      <c r="N23" s="189">
        <f>'手帳所持件数（者）'!N23+'手帳所持件数(児)'!N23</f>
        <v>0</v>
      </c>
      <c r="O23" s="174">
        <f>'手帳所持件数（者）'!O23+'手帳所持件数(児)'!O23</f>
        <v>0</v>
      </c>
      <c r="P23" s="174">
        <f>'手帳所持件数（者）'!P23+'手帳所持件数(児)'!P23</f>
        <v>0</v>
      </c>
      <c r="Q23" s="174">
        <f>'手帳所持件数（者）'!Q23+'手帳所持件数(児)'!Q23</f>
        <v>0</v>
      </c>
      <c r="R23" s="175">
        <f>'手帳所持件数（者）'!R23+'手帳所持件数(児)'!R23</f>
        <v>1</v>
      </c>
      <c r="S23" s="176">
        <f>'手帳所持件数（者）'!S23+'手帳所持件数(児)'!S23</f>
        <v>1</v>
      </c>
      <c r="T23" s="174">
        <f>'手帳所持件数（者）'!T23+'手帳所持件数(児)'!T23</f>
        <v>1</v>
      </c>
      <c r="U23" s="174">
        <f>'手帳所持件数（者）'!U23+'手帳所持件数(児)'!U23</f>
        <v>2</v>
      </c>
      <c r="V23" s="177">
        <f>'手帳所持件数（者）'!V23+'手帳所持件数(児)'!V23</f>
        <v>0</v>
      </c>
      <c r="W23" s="176">
        <f>'手帳所持件数（者）'!W23+'手帳所持件数(児)'!W23</f>
        <v>20</v>
      </c>
      <c r="X23" s="174">
        <f>'手帳所持件数（者）'!X23+'手帳所持件数(児)'!X23</f>
        <v>27</v>
      </c>
      <c r="Y23" s="174">
        <f>'手帳所持件数（者）'!Y23+'手帳所持件数(児)'!Y23</f>
        <v>45</v>
      </c>
      <c r="Z23" s="174">
        <f>'手帳所持件数（者）'!Z23+'手帳所持件数(児)'!Z23</f>
        <v>56</v>
      </c>
      <c r="AA23" s="174">
        <f>'手帳所持件数（者）'!AA23+'手帳所持件数(児)'!AA23</f>
        <v>39</v>
      </c>
      <c r="AB23" s="177">
        <f>'手帳所持件数（者）'!AB23+'手帳所持件数(児)'!AB23</f>
        <v>8</v>
      </c>
      <c r="AC23" s="176">
        <f>'手帳所持件数（者）'!AC23+'手帳所持件数(児)'!AC23</f>
        <v>32</v>
      </c>
      <c r="AD23" s="174">
        <f>'手帳所持件数（者）'!AD23+'手帳所持件数(児)'!AD23</f>
        <v>1</v>
      </c>
      <c r="AE23" s="174">
        <f>'手帳所持件数（者）'!AE23+'手帳所持件数(児)'!AE23</f>
        <v>10</v>
      </c>
      <c r="AF23" s="177">
        <f>'手帳所持件数（者）'!AF23+'手帳所持件数(児)'!AF23</f>
        <v>10</v>
      </c>
      <c r="AG23" s="176">
        <f>'手帳所持件数（者）'!AG23+'手帳所持件数(児)'!AG23</f>
        <v>24</v>
      </c>
      <c r="AH23" s="174">
        <f>'手帳所持件数（者）'!AH23+'手帳所持件数(児)'!AH23</f>
        <v>0</v>
      </c>
      <c r="AI23" s="174">
        <f>'手帳所持件数（者）'!AI23+'手帳所持件数(児)'!AI23</f>
        <v>5</v>
      </c>
      <c r="AJ23" s="177">
        <f>'手帳所持件数（者）'!AJ23+'手帳所持件数(児)'!AJ23</f>
        <v>0</v>
      </c>
      <c r="AK23" s="176">
        <f>'手帳所持件数（者）'!AK23+'手帳所持件数(児)'!AK23</f>
        <v>2</v>
      </c>
      <c r="AL23" s="174">
        <f>'手帳所持件数（者）'!AL23+'手帳所持件数(児)'!AL23</f>
        <v>0</v>
      </c>
      <c r="AM23" s="174">
        <f>'手帳所持件数（者）'!AM23+'手帳所持件数(児)'!AM23</f>
        <v>8</v>
      </c>
      <c r="AN23" s="177">
        <f>'手帳所持件数（者）'!AN23+'手帳所持件数(児)'!AN23</f>
        <v>1</v>
      </c>
      <c r="AO23" s="176">
        <f>'手帳所持件数（者）'!AO23+'手帳所持件数(児)'!AO23</f>
        <v>0</v>
      </c>
      <c r="AP23" s="174">
        <f>'手帳所持件数（者）'!AP23+'手帳所持件数(児)'!AP23</f>
        <v>0</v>
      </c>
      <c r="AQ23" s="174">
        <f>'手帳所持件数（者）'!AQ23+'手帳所持件数(児)'!AQ23</f>
        <v>0</v>
      </c>
      <c r="AR23" s="177">
        <f>'手帳所持件数（者）'!AR23+'手帳所持件数(児)'!AR23</f>
        <v>16</v>
      </c>
      <c r="AS23" s="176">
        <f>'手帳所持件数（者）'!AS23+'手帳所持件数(児)'!AS23</f>
        <v>0</v>
      </c>
      <c r="AT23" s="174">
        <f>'手帳所持件数（者）'!AT23+'手帳所持件数(児)'!AT23</f>
        <v>0</v>
      </c>
      <c r="AU23" s="174">
        <f>'手帳所持件数（者）'!AU23+'手帳所持件数(児)'!AU23</f>
        <v>0</v>
      </c>
      <c r="AV23" s="177">
        <f>'手帳所持件数（者）'!AV23+'手帳所持件数(児)'!AV23</f>
        <v>0</v>
      </c>
      <c r="AW23" s="176">
        <f>'手帳所持件数（者）'!AW23+'手帳所持件数(児)'!AW23</f>
        <v>0</v>
      </c>
      <c r="AX23" s="174">
        <f>'手帳所持件数（者）'!AX23+'手帳所持件数(児)'!AX23</f>
        <v>1</v>
      </c>
      <c r="AY23" s="174">
        <f>'手帳所持件数（者）'!AY23+'手帳所持件数(児)'!AY23</f>
        <v>0</v>
      </c>
      <c r="AZ23" s="175">
        <f>'手帳所持件数（者）'!AZ23+'手帳所持件数(児)'!AZ23</f>
        <v>0</v>
      </c>
      <c r="BA23" s="176">
        <f>'手帳所持件数（者）'!BA23+'手帳所持件数(児)'!BA23</f>
        <v>1</v>
      </c>
      <c r="BB23" s="174">
        <f>'手帳所持件数（者）'!BB23+'手帳所持件数(児)'!BB23</f>
        <v>0</v>
      </c>
      <c r="BC23" s="174">
        <f>'手帳所持件数（者）'!BC23+'手帳所持件数(児)'!BC23</f>
        <v>0</v>
      </c>
      <c r="BD23" s="175">
        <f>'手帳所持件数（者）'!BD23+'手帳所持件数(児)'!BD23</f>
        <v>0</v>
      </c>
      <c r="BE23" s="68">
        <f t="shared" si="2"/>
        <v>355</v>
      </c>
    </row>
    <row r="24" spans="1:57" ht="22.5" customHeight="1">
      <c r="A24" s="208" t="s">
        <v>20</v>
      </c>
      <c r="B24" s="178">
        <f>'手帳所持件数（者）'!B24+'手帳所持件数(児)'!B24</f>
        <v>11</v>
      </c>
      <c r="C24" s="179">
        <f>'手帳所持件数（者）'!C24+'手帳所持件数(児)'!C24</f>
        <v>10</v>
      </c>
      <c r="D24" s="179">
        <f>'手帳所持件数（者）'!D24+'手帳所持件数(児)'!D24</f>
        <v>2</v>
      </c>
      <c r="E24" s="179">
        <f>'手帳所持件数（者）'!E24+'手帳所持件数(児)'!E24</f>
        <v>2</v>
      </c>
      <c r="F24" s="179">
        <f>'手帳所持件数（者）'!F24+'手帳所持件数(児)'!F24</f>
        <v>3</v>
      </c>
      <c r="G24" s="180">
        <f>'手帳所持件数（者）'!G24+'手帳所持件数(児)'!G24</f>
        <v>3</v>
      </c>
      <c r="H24" s="181">
        <f>'手帳所持件数（者）'!H24+'手帳所持件数(児)'!H24</f>
        <v>0</v>
      </c>
      <c r="I24" s="179">
        <f>'手帳所持件数（者）'!I24+'手帳所持件数(児)'!I24</f>
        <v>13</v>
      </c>
      <c r="J24" s="179">
        <f>'手帳所持件数（者）'!J24+'手帳所持件数(児)'!J24</f>
        <v>4</v>
      </c>
      <c r="K24" s="179">
        <f>'手帳所持件数（者）'!K24+'手帳所持件数(児)'!K24</f>
        <v>10</v>
      </c>
      <c r="L24" s="179">
        <f>'手帳所持件数（者）'!L24+'手帳所持件数(児)'!L24</f>
        <v>0</v>
      </c>
      <c r="M24" s="182">
        <f>'手帳所持件数（者）'!M24+'手帳所持件数(児)'!M24</f>
        <v>13</v>
      </c>
      <c r="N24" s="190">
        <f>'手帳所持件数（者）'!N24+'手帳所持件数(児)'!N24</f>
        <v>0</v>
      </c>
      <c r="O24" s="179">
        <f>'手帳所持件数（者）'!O24+'手帳所持件数(児)'!O24</f>
        <v>0</v>
      </c>
      <c r="P24" s="179">
        <f>'手帳所持件数（者）'!P24+'手帳所持件数(児)'!P24</f>
        <v>0</v>
      </c>
      <c r="Q24" s="179">
        <f>'手帳所持件数（者）'!Q24+'手帳所持件数(児)'!Q24</f>
        <v>0</v>
      </c>
      <c r="R24" s="180">
        <f>'手帳所持件数（者）'!R24+'手帳所持件数(児)'!R24</f>
        <v>0</v>
      </c>
      <c r="S24" s="181">
        <f>'手帳所持件数（者）'!S24+'手帳所持件数(児)'!S24</f>
        <v>1</v>
      </c>
      <c r="T24" s="179">
        <f>'手帳所持件数（者）'!T24+'手帳所持件数(児)'!T24</f>
        <v>0</v>
      </c>
      <c r="U24" s="179">
        <f>'手帳所持件数（者）'!U24+'手帳所持件数(児)'!U24</f>
        <v>0</v>
      </c>
      <c r="V24" s="182">
        <f>'手帳所持件数（者）'!V24+'手帳所持件数(児)'!V24</f>
        <v>2</v>
      </c>
      <c r="W24" s="181">
        <f>'手帳所持件数（者）'!W24+'手帳所持件数(児)'!W24</f>
        <v>33</v>
      </c>
      <c r="X24" s="179">
        <f>'手帳所持件数（者）'!X24+'手帳所持件数(児)'!X24</f>
        <v>49</v>
      </c>
      <c r="Y24" s="179">
        <f>'手帳所持件数（者）'!Y24+'手帳所持件数(児)'!Y24</f>
        <v>56</v>
      </c>
      <c r="Z24" s="179">
        <f>'手帳所持件数（者）'!Z24+'手帳所持件数(児)'!Z24</f>
        <v>71</v>
      </c>
      <c r="AA24" s="179">
        <f>'手帳所持件数（者）'!AA24+'手帳所持件数(児)'!AA24</f>
        <v>47</v>
      </c>
      <c r="AB24" s="182">
        <f>'手帳所持件数（者）'!AB24+'手帳所持件数(児)'!AB24</f>
        <v>19</v>
      </c>
      <c r="AC24" s="181">
        <f>'手帳所持件数（者）'!AC24+'手帳所持件数(児)'!AC24</f>
        <v>78</v>
      </c>
      <c r="AD24" s="179">
        <f>'手帳所持件数（者）'!AD24+'手帳所持件数(児)'!AD24</f>
        <v>1</v>
      </c>
      <c r="AE24" s="179">
        <f>'手帳所持件数（者）'!AE24+'手帳所持件数(児)'!AE24</f>
        <v>15</v>
      </c>
      <c r="AF24" s="182">
        <f>'手帳所持件数（者）'!AF24+'手帳所持件数(児)'!AF24</f>
        <v>25</v>
      </c>
      <c r="AG24" s="181">
        <f>'手帳所持件数（者）'!AG24+'手帳所持件数(児)'!AG24</f>
        <v>32</v>
      </c>
      <c r="AH24" s="179">
        <f>'手帳所持件数（者）'!AH24+'手帳所持件数(児)'!AH24</f>
        <v>0</v>
      </c>
      <c r="AI24" s="179">
        <f>'手帳所持件数（者）'!AI24+'手帳所持件数(児)'!AI24</f>
        <v>6</v>
      </c>
      <c r="AJ24" s="182">
        <f>'手帳所持件数（者）'!AJ24+'手帳所持件数(児)'!AJ24</f>
        <v>0</v>
      </c>
      <c r="AK24" s="181">
        <f>'手帳所持件数（者）'!AK24+'手帳所持件数(児)'!AK24</f>
        <v>3</v>
      </c>
      <c r="AL24" s="179">
        <f>'手帳所持件数（者）'!AL24+'手帳所持件数(児)'!AL24</f>
        <v>0</v>
      </c>
      <c r="AM24" s="179">
        <f>'手帳所持件数（者）'!AM24+'手帳所持件数(児)'!AM24</f>
        <v>3</v>
      </c>
      <c r="AN24" s="182">
        <f>'手帳所持件数（者）'!AN24+'手帳所持件数(児)'!AN24</f>
        <v>1</v>
      </c>
      <c r="AO24" s="181">
        <f>'手帳所持件数（者）'!AO24+'手帳所持件数(児)'!AO24</f>
        <v>0</v>
      </c>
      <c r="AP24" s="179">
        <f>'手帳所持件数（者）'!AP24+'手帳所持件数(児)'!AP24</f>
        <v>0</v>
      </c>
      <c r="AQ24" s="179">
        <f>'手帳所持件数（者）'!AQ24+'手帳所持件数(児)'!AQ24</f>
        <v>3</v>
      </c>
      <c r="AR24" s="182">
        <f>'手帳所持件数（者）'!AR24+'手帳所持件数(児)'!AR24</f>
        <v>30</v>
      </c>
      <c r="AS24" s="181">
        <f>'手帳所持件数（者）'!AS24+'手帳所持件数(児)'!AS24</f>
        <v>0</v>
      </c>
      <c r="AT24" s="179">
        <f>'手帳所持件数（者）'!AT24+'手帳所持件数(児)'!AT24</f>
        <v>0</v>
      </c>
      <c r="AU24" s="179">
        <f>'手帳所持件数（者）'!AU24+'手帳所持件数(児)'!AU24</f>
        <v>0</v>
      </c>
      <c r="AV24" s="182">
        <f>'手帳所持件数（者）'!AV24+'手帳所持件数(児)'!AV24</f>
        <v>0</v>
      </c>
      <c r="AW24" s="181">
        <f>'手帳所持件数（者）'!AW24+'手帳所持件数(児)'!AW24</f>
        <v>0</v>
      </c>
      <c r="AX24" s="179">
        <f>'手帳所持件数（者）'!AX24+'手帳所持件数(児)'!AX24</f>
        <v>1</v>
      </c>
      <c r="AY24" s="179">
        <f>'手帳所持件数（者）'!AY24+'手帳所持件数(児)'!AY24</f>
        <v>1</v>
      </c>
      <c r="AZ24" s="180">
        <f>'手帳所持件数（者）'!AZ24+'手帳所持件数(児)'!AZ24</f>
        <v>0</v>
      </c>
      <c r="BA24" s="181">
        <f>'手帳所持件数（者）'!BA24+'手帳所持件数(児)'!BA24</f>
        <v>0</v>
      </c>
      <c r="BB24" s="179">
        <f>'手帳所持件数（者）'!BB24+'手帳所持件数(児)'!BB24</f>
        <v>0</v>
      </c>
      <c r="BC24" s="179">
        <f>'手帳所持件数（者）'!BC24+'手帳所持件数(児)'!BC24</f>
        <v>0</v>
      </c>
      <c r="BD24" s="180">
        <f>'手帳所持件数（者）'!BD24+'手帳所持件数(児)'!BD24</f>
        <v>0</v>
      </c>
      <c r="BE24" s="106">
        <f t="shared" si="2"/>
        <v>548</v>
      </c>
    </row>
    <row r="25" spans="1:57" ht="22.5" customHeight="1">
      <c r="A25" s="212" t="s">
        <v>13</v>
      </c>
      <c r="B25" s="213">
        <f t="shared" ref="B25:K25" si="3">SUM(B18:B24)</f>
        <v>86</v>
      </c>
      <c r="C25" s="214">
        <f t="shared" si="3"/>
        <v>77</v>
      </c>
      <c r="D25" s="214">
        <f t="shared" si="3"/>
        <v>17</v>
      </c>
      <c r="E25" s="214">
        <f t="shared" si="3"/>
        <v>18</v>
      </c>
      <c r="F25" s="214">
        <f t="shared" si="3"/>
        <v>20</v>
      </c>
      <c r="G25" s="215">
        <f t="shared" si="3"/>
        <v>14</v>
      </c>
      <c r="H25" s="216">
        <f t="shared" si="3"/>
        <v>7</v>
      </c>
      <c r="I25" s="217">
        <f t="shared" si="3"/>
        <v>89</v>
      </c>
      <c r="J25" s="217">
        <f t="shared" si="3"/>
        <v>30</v>
      </c>
      <c r="K25" s="217">
        <f t="shared" si="3"/>
        <v>51</v>
      </c>
      <c r="L25" s="217">
        <f t="shared" ref="L25:U25" si="4">SUM(L18:L24)</f>
        <v>0</v>
      </c>
      <c r="M25" s="217">
        <f t="shared" si="4"/>
        <v>123</v>
      </c>
      <c r="N25" s="216">
        <f t="shared" si="4"/>
        <v>0</v>
      </c>
      <c r="O25" s="217">
        <f t="shared" si="4"/>
        <v>0</v>
      </c>
      <c r="P25" s="217">
        <f t="shared" si="4"/>
        <v>1</v>
      </c>
      <c r="Q25" s="217">
        <f t="shared" si="4"/>
        <v>0</v>
      </c>
      <c r="R25" s="217">
        <f t="shared" si="4"/>
        <v>1</v>
      </c>
      <c r="S25" s="216">
        <f t="shared" si="4"/>
        <v>6</v>
      </c>
      <c r="T25" s="217">
        <f t="shared" si="4"/>
        <v>2</v>
      </c>
      <c r="U25" s="217">
        <f t="shared" si="4"/>
        <v>18</v>
      </c>
      <c r="V25" s="218">
        <f t="shared" ref="V25:AB25" si="5">SUM(V18:V24)</f>
        <v>13</v>
      </c>
      <c r="W25" s="216">
        <f t="shared" si="5"/>
        <v>299</v>
      </c>
      <c r="X25" s="217">
        <f t="shared" si="5"/>
        <v>374</v>
      </c>
      <c r="Y25" s="217">
        <f t="shared" si="5"/>
        <v>320</v>
      </c>
      <c r="Z25" s="217">
        <f t="shared" si="5"/>
        <v>512</v>
      </c>
      <c r="AA25" s="217">
        <f t="shared" si="5"/>
        <v>381</v>
      </c>
      <c r="AB25" s="217">
        <f t="shared" si="5"/>
        <v>129</v>
      </c>
      <c r="AC25" s="216">
        <f t="shared" ref="AC25:AL25" si="6">SUM(AC18:AC24)</f>
        <v>504</v>
      </c>
      <c r="AD25" s="217">
        <f t="shared" si="6"/>
        <v>4</v>
      </c>
      <c r="AE25" s="217">
        <f t="shared" si="6"/>
        <v>115</v>
      </c>
      <c r="AF25" s="217">
        <f t="shared" si="6"/>
        <v>144</v>
      </c>
      <c r="AG25" s="216">
        <f t="shared" si="6"/>
        <v>258</v>
      </c>
      <c r="AH25" s="217">
        <f t="shared" si="6"/>
        <v>1</v>
      </c>
      <c r="AI25" s="217">
        <f t="shared" si="6"/>
        <v>48</v>
      </c>
      <c r="AJ25" s="217">
        <f t="shared" si="6"/>
        <v>1</v>
      </c>
      <c r="AK25" s="216">
        <f t="shared" si="6"/>
        <v>16</v>
      </c>
      <c r="AL25" s="217">
        <f t="shared" si="6"/>
        <v>3</v>
      </c>
      <c r="AM25" s="217">
        <f t="shared" ref="AM25:AV25" si="7">SUM(AM18:AM24)</f>
        <v>53</v>
      </c>
      <c r="AN25" s="217">
        <f t="shared" si="7"/>
        <v>8</v>
      </c>
      <c r="AO25" s="216">
        <f t="shared" si="7"/>
        <v>1</v>
      </c>
      <c r="AP25" s="217">
        <f t="shared" si="7"/>
        <v>3</v>
      </c>
      <c r="AQ25" s="217">
        <f t="shared" si="7"/>
        <v>12</v>
      </c>
      <c r="AR25" s="217">
        <f t="shared" si="7"/>
        <v>222</v>
      </c>
      <c r="AS25" s="216">
        <f t="shared" si="7"/>
        <v>1</v>
      </c>
      <c r="AT25" s="217">
        <f t="shared" si="7"/>
        <v>0</v>
      </c>
      <c r="AU25" s="217">
        <f t="shared" si="7"/>
        <v>3</v>
      </c>
      <c r="AV25" s="218">
        <f t="shared" si="7"/>
        <v>1</v>
      </c>
      <c r="AW25" s="217">
        <f t="shared" ref="AW25:BE25" si="8">SUM(AW18:AW24)</f>
        <v>1</v>
      </c>
      <c r="AX25" s="217">
        <f t="shared" si="8"/>
        <v>5</v>
      </c>
      <c r="AY25" s="217">
        <f t="shared" si="8"/>
        <v>1</v>
      </c>
      <c r="AZ25" s="231">
        <f t="shared" si="8"/>
        <v>2</v>
      </c>
      <c r="BA25" s="97">
        <f t="shared" si="8"/>
        <v>7</v>
      </c>
      <c r="BB25" s="229">
        <f t="shared" si="8"/>
        <v>2</v>
      </c>
      <c r="BC25" s="229">
        <f t="shared" si="8"/>
        <v>1</v>
      </c>
      <c r="BD25" s="234">
        <f t="shared" si="8"/>
        <v>0</v>
      </c>
      <c r="BE25" s="88">
        <f t="shared" si="8"/>
        <v>4005</v>
      </c>
    </row>
    <row r="26" spans="1:57" ht="22.5" customHeight="1">
      <c r="A26" s="206" t="s">
        <v>21</v>
      </c>
      <c r="B26" s="183">
        <f>'手帳所持件数（者）'!B26+'手帳所持件数(児)'!B26</f>
        <v>27</v>
      </c>
      <c r="C26" s="184">
        <f>'手帳所持件数（者）'!C26+'手帳所持件数(児)'!C26</f>
        <v>20</v>
      </c>
      <c r="D26" s="184">
        <f>'手帳所持件数（者）'!D26+'手帳所持件数(児)'!D26</f>
        <v>5</v>
      </c>
      <c r="E26" s="184">
        <f>'手帳所持件数（者）'!E26+'手帳所持件数(児)'!E26</f>
        <v>3</v>
      </c>
      <c r="F26" s="184">
        <f>'手帳所持件数（者）'!F26+'手帳所持件数(児)'!F26</f>
        <v>5</v>
      </c>
      <c r="G26" s="185">
        <f>'手帳所持件数（者）'!G26+'手帳所持件数(児)'!G26</f>
        <v>4</v>
      </c>
      <c r="H26" s="186">
        <f>'手帳所持件数（者）'!H26+'手帳所持件数(児)'!H26</f>
        <v>2</v>
      </c>
      <c r="I26" s="184">
        <f>'手帳所持件数（者）'!I26+'手帳所持件数(児)'!I26</f>
        <v>32</v>
      </c>
      <c r="J26" s="184">
        <f>'手帳所持件数（者）'!J26+'手帳所持件数(児)'!J26</f>
        <v>11</v>
      </c>
      <c r="K26" s="184">
        <f>'手帳所持件数（者）'!K26+'手帳所持件数(児)'!K26</f>
        <v>22</v>
      </c>
      <c r="L26" s="184">
        <f>'手帳所持件数（者）'!L26+'手帳所持件数(児)'!L26</f>
        <v>0</v>
      </c>
      <c r="M26" s="187">
        <f>'手帳所持件数（者）'!M26+'手帳所持件数(児)'!M26</f>
        <v>36</v>
      </c>
      <c r="N26" s="186">
        <f>'手帳所持件数（者）'!N26+'手帳所持件数(児)'!N26</f>
        <v>0</v>
      </c>
      <c r="O26" s="184">
        <f>'手帳所持件数（者）'!O26+'手帳所持件数(児)'!O26</f>
        <v>0</v>
      </c>
      <c r="P26" s="184">
        <f>'手帳所持件数（者）'!P26+'手帳所持件数(児)'!P26</f>
        <v>0</v>
      </c>
      <c r="Q26" s="184">
        <f>'手帳所持件数（者）'!Q26+'手帳所持件数(児)'!Q26</f>
        <v>0</v>
      </c>
      <c r="R26" s="187">
        <f>'手帳所持件数（者）'!R26+'手帳所持件数(児)'!R26</f>
        <v>1</v>
      </c>
      <c r="S26" s="186">
        <f>'手帳所持件数（者）'!S26+'手帳所持件数(児)'!S26</f>
        <v>0</v>
      </c>
      <c r="T26" s="184">
        <f>'手帳所持件数（者）'!T26+'手帳所持件数(児)'!T26</f>
        <v>0</v>
      </c>
      <c r="U26" s="184">
        <f>'手帳所持件数（者）'!U26+'手帳所持件数(児)'!U26</f>
        <v>5</v>
      </c>
      <c r="V26" s="187">
        <f>'手帳所持件数（者）'!V26+'手帳所持件数(児)'!V26</f>
        <v>3</v>
      </c>
      <c r="W26" s="186">
        <f>'手帳所持件数（者）'!W26+'手帳所持件数(児)'!W26</f>
        <v>96</v>
      </c>
      <c r="X26" s="184">
        <f>'手帳所持件数（者）'!X26+'手帳所持件数(児)'!X26</f>
        <v>114</v>
      </c>
      <c r="Y26" s="184">
        <f>'手帳所持件数（者）'!Y26+'手帳所持件数(児)'!Y26</f>
        <v>87</v>
      </c>
      <c r="Z26" s="184">
        <f>'手帳所持件数（者）'!Z26+'手帳所持件数(児)'!Z26</f>
        <v>173</v>
      </c>
      <c r="AA26" s="184">
        <f>'手帳所持件数（者）'!AA26+'手帳所持件数(児)'!AA26</f>
        <v>114</v>
      </c>
      <c r="AB26" s="187">
        <f>'手帳所持件数（者）'!AB26+'手帳所持件数(児)'!AB26</f>
        <v>49</v>
      </c>
      <c r="AC26" s="186">
        <f>'手帳所持件数（者）'!AC26+'手帳所持件数(児)'!AC26</f>
        <v>161</v>
      </c>
      <c r="AD26" s="184">
        <f>'手帳所持件数（者）'!AD26+'手帳所持件数(児)'!AD26</f>
        <v>2</v>
      </c>
      <c r="AE26" s="184">
        <f>'手帳所持件数（者）'!AE26+'手帳所持件数(児)'!AE26</f>
        <v>37</v>
      </c>
      <c r="AF26" s="187">
        <f>'手帳所持件数（者）'!AF26+'手帳所持件数(児)'!AF26</f>
        <v>45</v>
      </c>
      <c r="AG26" s="186">
        <f>'手帳所持件数（者）'!AG26+'手帳所持件数(児)'!AG26</f>
        <v>80</v>
      </c>
      <c r="AH26" s="184">
        <f>'手帳所持件数（者）'!AH26+'手帳所持件数(児)'!AH26</f>
        <v>0</v>
      </c>
      <c r="AI26" s="184">
        <f>'手帳所持件数（者）'!AI26+'手帳所持件数(児)'!AI26</f>
        <v>17</v>
      </c>
      <c r="AJ26" s="187">
        <f>'手帳所持件数（者）'!AJ26+'手帳所持件数(児)'!AJ26</f>
        <v>0</v>
      </c>
      <c r="AK26" s="186">
        <f>'手帳所持件数（者）'!AK26+'手帳所持件数(児)'!AK26</f>
        <v>5</v>
      </c>
      <c r="AL26" s="184">
        <f>'手帳所持件数（者）'!AL26+'手帳所持件数(児)'!AL26</f>
        <v>0</v>
      </c>
      <c r="AM26" s="184">
        <f>'手帳所持件数（者）'!AM26+'手帳所持件数(児)'!AM26</f>
        <v>14</v>
      </c>
      <c r="AN26" s="187">
        <f>'手帳所持件数（者）'!AN26+'手帳所持件数(児)'!AN26</f>
        <v>1</v>
      </c>
      <c r="AO26" s="186">
        <f>'手帳所持件数（者）'!AO26+'手帳所持件数(児)'!AO26</f>
        <v>1</v>
      </c>
      <c r="AP26" s="184">
        <f>'手帳所持件数（者）'!AP26+'手帳所持件数(児)'!AP26</f>
        <v>0</v>
      </c>
      <c r="AQ26" s="184">
        <f>'手帳所持件数（者）'!AQ26+'手帳所持件数(児)'!AQ26</f>
        <v>2</v>
      </c>
      <c r="AR26" s="187">
        <f>'手帳所持件数（者）'!AR26+'手帳所持件数(児)'!AR26</f>
        <v>73</v>
      </c>
      <c r="AS26" s="186">
        <f>'手帳所持件数（者）'!AS26+'手帳所持件数(児)'!AS26</f>
        <v>1</v>
      </c>
      <c r="AT26" s="184">
        <f>'手帳所持件数（者）'!AT26+'手帳所持件数(児)'!AT26</f>
        <v>0</v>
      </c>
      <c r="AU26" s="184">
        <f>'手帳所持件数（者）'!AU26+'手帳所持件数(児)'!AU26</f>
        <v>0</v>
      </c>
      <c r="AV26" s="187">
        <f>'手帳所持件数（者）'!AV26+'手帳所持件数(児)'!AV26</f>
        <v>1</v>
      </c>
      <c r="AW26" s="186">
        <f>'手帳所持件数（者）'!AW26+'手帳所持件数(児)'!AW26</f>
        <v>0</v>
      </c>
      <c r="AX26" s="184">
        <f>'手帳所持件数（者）'!AX26+'手帳所持件数(児)'!AX26</f>
        <v>1</v>
      </c>
      <c r="AY26" s="184">
        <f>'手帳所持件数（者）'!AY26+'手帳所持件数(児)'!AY26</f>
        <v>0</v>
      </c>
      <c r="AZ26" s="185">
        <f>'手帳所持件数（者）'!AZ26+'手帳所持件数(児)'!AZ26</f>
        <v>0</v>
      </c>
      <c r="BA26" s="186">
        <f>'手帳所持件数（者）'!BA26+'手帳所持件数(児)'!BA26</f>
        <v>3</v>
      </c>
      <c r="BB26" s="184">
        <f>'手帳所持件数（者）'!BB26+'手帳所持件数(児)'!BB26</f>
        <v>1</v>
      </c>
      <c r="BC26" s="184">
        <f>'手帳所持件数（者）'!BC26+'手帳所持件数(児)'!BC26</f>
        <v>0</v>
      </c>
      <c r="BD26" s="185">
        <f>'手帳所持件数（者）'!BD26+'手帳所持件数(児)'!BD26</f>
        <v>0</v>
      </c>
      <c r="BE26" s="264">
        <f>SUM(B26:BD26)</f>
        <v>1254</v>
      </c>
    </row>
    <row r="27" spans="1:57" ht="22.5" customHeight="1">
      <c r="A27" s="206" t="s">
        <v>22</v>
      </c>
      <c r="B27" s="173">
        <f>'手帳所持件数（者）'!B27+'手帳所持件数(児)'!B27</f>
        <v>9</v>
      </c>
      <c r="C27" s="174">
        <f>'手帳所持件数（者）'!C27+'手帳所持件数(児)'!C27</f>
        <v>7</v>
      </c>
      <c r="D27" s="174">
        <f>'手帳所持件数（者）'!D27+'手帳所持件数(児)'!D27</f>
        <v>1</v>
      </c>
      <c r="E27" s="174">
        <f>'手帳所持件数（者）'!E27+'手帳所持件数(児)'!E27</f>
        <v>0</v>
      </c>
      <c r="F27" s="174">
        <f>'手帳所持件数（者）'!F27+'手帳所持件数(児)'!F27</f>
        <v>3</v>
      </c>
      <c r="G27" s="175">
        <f>'手帳所持件数（者）'!G27+'手帳所持件数(児)'!G27</f>
        <v>1</v>
      </c>
      <c r="H27" s="176">
        <f>'手帳所持件数（者）'!H27+'手帳所持件数(児)'!H27</f>
        <v>0</v>
      </c>
      <c r="I27" s="174">
        <f>'手帳所持件数（者）'!I27+'手帳所持件数(児)'!I27</f>
        <v>7</v>
      </c>
      <c r="J27" s="174">
        <f>'手帳所持件数（者）'!J27+'手帳所持件数(児)'!J27</f>
        <v>4</v>
      </c>
      <c r="K27" s="174">
        <f>'手帳所持件数（者）'!K27+'手帳所持件数(児)'!K27</f>
        <v>4</v>
      </c>
      <c r="L27" s="174">
        <f>'手帳所持件数（者）'!L27+'手帳所持件数(児)'!L27</f>
        <v>0</v>
      </c>
      <c r="M27" s="177">
        <f>'手帳所持件数（者）'!M27+'手帳所持件数(児)'!M27</f>
        <v>14</v>
      </c>
      <c r="N27" s="176">
        <f>'手帳所持件数（者）'!N27+'手帳所持件数(児)'!N27</f>
        <v>0</v>
      </c>
      <c r="O27" s="174">
        <f>'手帳所持件数（者）'!O27+'手帳所持件数(児)'!O27</f>
        <v>0</v>
      </c>
      <c r="P27" s="174">
        <f>'手帳所持件数（者）'!P27+'手帳所持件数(児)'!P27</f>
        <v>1</v>
      </c>
      <c r="Q27" s="174">
        <f>'手帳所持件数（者）'!Q27+'手帳所持件数(児)'!Q27</f>
        <v>1</v>
      </c>
      <c r="R27" s="177">
        <f>'手帳所持件数（者）'!R27+'手帳所持件数(児)'!R27</f>
        <v>0</v>
      </c>
      <c r="S27" s="176">
        <f>'手帳所持件数（者）'!S27+'手帳所持件数(児)'!S27</f>
        <v>0</v>
      </c>
      <c r="T27" s="174">
        <f>'手帳所持件数（者）'!T27+'手帳所持件数(児)'!T27</f>
        <v>0</v>
      </c>
      <c r="U27" s="174">
        <f>'手帳所持件数（者）'!U27+'手帳所持件数(児)'!U27</f>
        <v>1</v>
      </c>
      <c r="V27" s="177">
        <f>'手帳所持件数（者）'!V27+'手帳所持件数(児)'!V27</f>
        <v>1</v>
      </c>
      <c r="W27" s="176">
        <f>'手帳所持件数（者）'!W27+'手帳所持件数(児)'!W27</f>
        <v>37</v>
      </c>
      <c r="X27" s="174">
        <f>'手帳所持件数（者）'!X27+'手帳所持件数(児)'!X27</f>
        <v>46</v>
      </c>
      <c r="Y27" s="174">
        <f>'手帳所持件数（者）'!Y27+'手帳所持件数(児)'!Y27</f>
        <v>42</v>
      </c>
      <c r="Z27" s="174">
        <f>'手帳所持件数（者）'!Z27+'手帳所持件数(児)'!Z27</f>
        <v>68</v>
      </c>
      <c r="AA27" s="174">
        <f>'手帳所持件数（者）'!AA27+'手帳所持件数(児)'!AA27</f>
        <v>61</v>
      </c>
      <c r="AB27" s="177">
        <f>'手帳所持件数（者）'!AB27+'手帳所持件数(児)'!AB27</f>
        <v>15</v>
      </c>
      <c r="AC27" s="176">
        <f>'手帳所持件数（者）'!AC27+'手帳所持件数(児)'!AC27</f>
        <v>60</v>
      </c>
      <c r="AD27" s="174">
        <f>'手帳所持件数（者）'!AD27+'手帳所持件数(児)'!AD27</f>
        <v>0</v>
      </c>
      <c r="AE27" s="174">
        <f>'手帳所持件数（者）'!AE27+'手帳所持件数(児)'!AE27</f>
        <v>11</v>
      </c>
      <c r="AF27" s="177">
        <f>'手帳所持件数（者）'!AF27+'手帳所持件数(児)'!AF27</f>
        <v>14</v>
      </c>
      <c r="AG27" s="176">
        <f>'手帳所持件数（者）'!AG27+'手帳所持件数(児)'!AG27</f>
        <v>28</v>
      </c>
      <c r="AH27" s="174">
        <f>'手帳所持件数（者）'!AH27+'手帳所持件数(児)'!AH27</f>
        <v>0</v>
      </c>
      <c r="AI27" s="174">
        <f>'手帳所持件数（者）'!AI27+'手帳所持件数(児)'!AI27</f>
        <v>6</v>
      </c>
      <c r="AJ27" s="177">
        <f>'手帳所持件数（者）'!AJ27+'手帳所持件数(児)'!AJ27</f>
        <v>0</v>
      </c>
      <c r="AK27" s="176">
        <f>'手帳所持件数（者）'!AK27+'手帳所持件数(児)'!AK27</f>
        <v>2</v>
      </c>
      <c r="AL27" s="174">
        <f>'手帳所持件数（者）'!AL27+'手帳所持件数(児)'!AL27</f>
        <v>0</v>
      </c>
      <c r="AM27" s="174">
        <f>'手帳所持件数（者）'!AM27+'手帳所持件数(児)'!AM27</f>
        <v>0</v>
      </c>
      <c r="AN27" s="177">
        <f>'手帳所持件数（者）'!AN27+'手帳所持件数(児)'!AN27</f>
        <v>0</v>
      </c>
      <c r="AO27" s="176">
        <f>'手帳所持件数（者）'!AO27+'手帳所持件数(児)'!AO27</f>
        <v>2</v>
      </c>
      <c r="AP27" s="174">
        <f>'手帳所持件数（者）'!AP27+'手帳所持件数(児)'!AP27</f>
        <v>1</v>
      </c>
      <c r="AQ27" s="174">
        <f>'手帳所持件数（者）'!AQ27+'手帳所持件数(児)'!AQ27</f>
        <v>1</v>
      </c>
      <c r="AR27" s="177">
        <f>'手帳所持件数（者）'!AR27+'手帳所持件数(児)'!AR27</f>
        <v>17</v>
      </c>
      <c r="AS27" s="176">
        <f>'手帳所持件数（者）'!AS27+'手帳所持件数(児)'!AS27</f>
        <v>1</v>
      </c>
      <c r="AT27" s="174">
        <f>'手帳所持件数（者）'!AT27+'手帳所持件数(児)'!AT27</f>
        <v>0</v>
      </c>
      <c r="AU27" s="174">
        <f>'手帳所持件数（者）'!AU27+'手帳所持件数(児)'!AU27</f>
        <v>0</v>
      </c>
      <c r="AV27" s="177">
        <f>'手帳所持件数（者）'!AV27+'手帳所持件数(児)'!AV27</f>
        <v>0</v>
      </c>
      <c r="AW27" s="176">
        <f>'手帳所持件数（者）'!AW27+'手帳所持件数(児)'!AW27</f>
        <v>0</v>
      </c>
      <c r="AX27" s="174">
        <f>'手帳所持件数（者）'!AX27+'手帳所持件数(児)'!AX27</f>
        <v>1</v>
      </c>
      <c r="AY27" s="174">
        <f>'手帳所持件数（者）'!AY27+'手帳所持件数(児)'!AY27</f>
        <v>0</v>
      </c>
      <c r="AZ27" s="175">
        <f>'手帳所持件数（者）'!AZ27+'手帳所持件数(児)'!AZ27</f>
        <v>0</v>
      </c>
      <c r="BA27" s="176">
        <f>'手帳所持件数（者）'!BA27+'手帳所持件数(児)'!BA27</f>
        <v>0</v>
      </c>
      <c r="BB27" s="174">
        <f>'手帳所持件数（者）'!BB27+'手帳所持件数(児)'!BB27</f>
        <v>0</v>
      </c>
      <c r="BC27" s="174">
        <f>'手帳所持件数（者）'!BC27+'手帳所持件数(児)'!BC27</f>
        <v>0</v>
      </c>
      <c r="BD27" s="175">
        <f>'手帳所持件数（者）'!BD27+'手帳所持件数(児)'!BD27</f>
        <v>1</v>
      </c>
      <c r="BE27" s="68">
        <f t="shared" ref="BE27:BE33" si="9">SUM(B27:BD27)</f>
        <v>468</v>
      </c>
    </row>
    <row r="28" spans="1:57" ht="22.5" customHeight="1">
      <c r="A28" s="206" t="s">
        <v>23</v>
      </c>
      <c r="B28" s="173">
        <f>'手帳所持件数（者）'!B28+'手帳所持件数(児)'!B28</f>
        <v>15</v>
      </c>
      <c r="C28" s="174">
        <f>'手帳所持件数（者）'!C28+'手帳所持件数(児)'!C28</f>
        <v>8</v>
      </c>
      <c r="D28" s="174">
        <f>'手帳所持件数（者）'!D28+'手帳所持件数(児)'!D28</f>
        <v>0</v>
      </c>
      <c r="E28" s="174">
        <f>'手帳所持件数（者）'!E28+'手帳所持件数(児)'!E28</f>
        <v>2</v>
      </c>
      <c r="F28" s="174">
        <f>'手帳所持件数（者）'!F28+'手帳所持件数(児)'!F28</f>
        <v>7</v>
      </c>
      <c r="G28" s="175">
        <f>'手帳所持件数（者）'!G28+'手帳所持件数(児)'!G28</f>
        <v>1</v>
      </c>
      <c r="H28" s="176">
        <f>'手帳所持件数（者）'!H28+'手帳所持件数(児)'!H28</f>
        <v>2</v>
      </c>
      <c r="I28" s="174">
        <f>'手帳所持件数（者）'!I28+'手帳所持件数(児)'!I28</f>
        <v>6</v>
      </c>
      <c r="J28" s="174">
        <f>'手帳所持件数（者）'!J28+'手帳所持件数(児)'!J28</f>
        <v>1</v>
      </c>
      <c r="K28" s="174">
        <f>'手帳所持件数（者）'!K28+'手帳所持件数(児)'!K28</f>
        <v>7</v>
      </c>
      <c r="L28" s="174">
        <f>'手帳所持件数（者）'!L28+'手帳所持件数(児)'!L28</f>
        <v>0</v>
      </c>
      <c r="M28" s="177">
        <f>'手帳所持件数（者）'!M28+'手帳所持件数(児)'!M28</f>
        <v>13</v>
      </c>
      <c r="N28" s="176">
        <f>'手帳所持件数（者）'!N28+'手帳所持件数(児)'!N28</f>
        <v>0</v>
      </c>
      <c r="O28" s="174">
        <f>'手帳所持件数（者）'!O28+'手帳所持件数(児)'!O28</f>
        <v>0</v>
      </c>
      <c r="P28" s="174">
        <f>'手帳所持件数（者）'!P28+'手帳所持件数(児)'!P28</f>
        <v>0</v>
      </c>
      <c r="Q28" s="174">
        <f>'手帳所持件数（者）'!Q28+'手帳所持件数(児)'!Q28</f>
        <v>0</v>
      </c>
      <c r="R28" s="177">
        <f>'手帳所持件数（者）'!R28+'手帳所持件数(児)'!R28</f>
        <v>0</v>
      </c>
      <c r="S28" s="176">
        <f>'手帳所持件数（者）'!S28+'手帳所持件数(児)'!S28</f>
        <v>0</v>
      </c>
      <c r="T28" s="174">
        <f>'手帳所持件数（者）'!T28+'手帳所持件数(児)'!T28</f>
        <v>0</v>
      </c>
      <c r="U28" s="174">
        <f>'手帳所持件数（者）'!U28+'手帳所持件数(児)'!U28</f>
        <v>5</v>
      </c>
      <c r="V28" s="177">
        <f>'手帳所持件数（者）'!V28+'手帳所持件数(児)'!V28</f>
        <v>4</v>
      </c>
      <c r="W28" s="176">
        <f>'手帳所持件数（者）'!W28+'手帳所持件数(児)'!W28</f>
        <v>41</v>
      </c>
      <c r="X28" s="174">
        <f>'手帳所持件数（者）'!X28+'手帳所持件数(児)'!X28</f>
        <v>58</v>
      </c>
      <c r="Y28" s="174">
        <f>'手帳所持件数（者）'!Y28+'手帳所持件数(児)'!Y28</f>
        <v>36</v>
      </c>
      <c r="Z28" s="174">
        <f>'手帳所持件数（者）'!Z28+'手帳所持件数(児)'!Z28</f>
        <v>49</v>
      </c>
      <c r="AA28" s="174">
        <f>'手帳所持件数（者）'!AA28+'手帳所持件数(児)'!AA28</f>
        <v>34</v>
      </c>
      <c r="AB28" s="177">
        <f>'手帳所持件数（者）'!AB28+'手帳所持件数(児)'!AB28</f>
        <v>20</v>
      </c>
      <c r="AC28" s="176">
        <f>'手帳所持件数（者）'!AC28+'手帳所持件数(児)'!AC28</f>
        <v>86</v>
      </c>
      <c r="AD28" s="174">
        <f>'手帳所持件数（者）'!AD28+'手帳所持件数(児)'!AD28</f>
        <v>1</v>
      </c>
      <c r="AE28" s="174">
        <f>'手帳所持件数（者）'!AE28+'手帳所持件数(児)'!AE28</f>
        <v>27</v>
      </c>
      <c r="AF28" s="177">
        <f>'手帳所持件数（者）'!AF28+'手帳所持件数(児)'!AF28</f>
        <v>17</v>
      </c>
      <c r="AG28" s="176">
        <f>'手帳所持件数（者）'!AG28+'手帳所持件数(児)'!AG28</f>
        <v>48</v>
      </c>
      <c r="AH28" s="174">
        <f>'手帳所持件数（者）'!AH28+'手帳所持件数(児)'!AH28</f>
        <v>1</v>
      </c>
      <c r="AI28" s="174">
        <f>'手帳所持件数（者）'!AI28+'手帳所持件数(児)'!AI28</f>
        <v>12</v>
      </c>
      <c r="AJ28" s="177">
        <f>'手帳所持件数（者）'!AJ28+'手帳所持件数(児)'!AJ28</f>
        <v>0</v>
      </c>
      <c r="AK28" s="176">
        <f>'手帳所持件数（者）'!AK28+'手帳所持件数(児)'!AK28</f>
        <v>2</v>
      </c>
      <c r="AL28" s="174">
        <f>'手帳所持件数（者）'!AL28+'手帳所持件数(児)'!AL28</f>
        <v>0</v>
      </c>
      <c r="AM28" s="174">
        <f>'手帳所持件数（者）'!AM28+'手帳所持件数(児)'!AM28</f>
        <v>12</v>
      </c>
      <c r="AN28" s="177">
        <f>'手帳所持件数（者）'!AN28+'手帳所持件数(児)'!AN28</f>
        <v>0</v>
      </c>
      <c r="AO28" s="176">
        <f>'手帳所持件数（者）'!AO28+'手帳所持件数(児)'!AO28</f>
        <v>0</v>
      </c>
      <c r="AP28" s="174">
        <f>'手帳所持件数（者）'!AP28+'手帳所持件数(児)'!AP28</f>
        <v>0</v>
      </c>
      <c r="AQ28" s="174">
        <f>'手帳所持件数（者）'!AQ28+'手帳所持件数(児)'!AQ28</f>
        <v>1</v>
      </c>
      <c r="AR28" s="177">
        <f>'手帳所持件数（者）'!AR28+'手帳所持件数(児)'!AR28</f>
        <v>44</v>
      </c>
      <c r="AS28" s="176">
        <f>'手帳所持件数（者）'!AS28+'手帳所持件数(児)'!AS28</f>
        <v>0</v>
      </c>
      <c r="AT28" s="174">
        <f>'手帳所持件数（者）'!AT28+'手帳所持件数(児)'!AT28</f>
        <v>0</v>
      </c>
      <c r="AU28" s="174">
        <f>'手帳所持件数（者）'!AU28+'手帳所持件数(児)'!AU28</f>
        <v>0</v>
      </c>
      <c r="AV28" s="177">
        <f>'手帳所持件数（者）'!AV28+'手帳所持件数(児)'!AV28</f>
        <v>0</v>
      </c>
      <c r="AW28" s="176">
        <f>'手帳所持件数（者）'!AW28+'手帳所持件数(児)'!AW28</f>
        <v>0</v>
      </c>
      <c r="AX28" s="174">
        <f>'手帳所持件数（者）'!AX28+'手帳所持件数(児)'!AX28</f>
        <v>1</v>
      </c>
      <c r="AY28" s="174">
        <f>'手帳所持件数（者）'!AY28+'手帳所持件数(児)'!AY28</f>
        <v>0</v>
      </c>
      <c r="AZ28" s="175">
        <f>'手帳所持件数（者）'!AZ28+'手帳所持件数(児)'!AZ28</f>
        <v>0</v>
      </c>
      <c r="BA28" s="176">
        <f>'手帳所持件数（者）'!BA28+'手帳所持件数(児)'!BA28</f>
        <v>0</v>
      </c>
      <c r="BB28" s="174">
        <f>'手帳所持件数（者）'!BB28+'手帳所持件数(児)'!BB28</f>
        <v>0</v>
      </c>
      <c r="BC28" s="174">
        <f>'手帳所持件数（者）'!BC28+'手帳所持件数(児)'!BC28</f>
        <v>0</v>
      </c>
      <c r="BD28" s="175">
        <f>'手帳所持件数（者）'!BD28+'手帳所持件数(児)'!BD28</f>
        <v>0</v>
      </c>
      <c r="BE28" s="333">
        <f>SUM(B28:BD28)</f>
        <v>561</v>
      </c>
    </row>
    <row r="29" spans="1:57" ht="22.5" customHeight="1">
      <c r="A29" s="206" t="s">
        <v>24</v>
      </c>
      <c r="B29" s="173">
        <f>'手帳所持件数（者）'!B29+'手帳所持件数(児)'!B29</f>
        <v>10</v>
      </c>
      <c r="C29" s="174">
        <f>'手帳所持件数（者）'!C29+'手帳所持件数(児)'!C29</f>
        <v>12</v>
      </c>
      <c r="D29" s="174">
        <f>'手帳所持件数（者）'!D29+'手帳所持件数(児)'!D29</f>
        <v>0</v>
      </c>
      <c r="E29" s="174">
        <f>'手帳所持件数（者）'!E29+'手帳所持件数(児)'!E29</f>
        <v>5</v>
      </c>
      <c r="F29" s="174">
        <f>'手帳所持件数（者）'!F29+'手帳所持件数(児)'!F29</f>
        <v>4</v>
      </c>
      <c r="G29" s="175">
        <f>'手帳所持件数（者）'!G29+'手帳所持件数(児)'!G29</f>
        <v>1</v>
      </c>
      <c r="H29" s="176">
        <f>'手帳所持件数（者）'!H29+'手帳所持件数(児)'!H29</f>
        <v>0</v>
      </c>
      <c r="I29" s="174">
        <f>'手帳所持件数（者）'!I29+'手帳所持件数(児)'!I29</f>
        <v>12</v>
      </c>
      <c r="J29" s="174">
        <f>'手帳所持件数（者）'!J29+'手帳所持件数(児)'!J29</f>
        <v>3</v>
      </c>
      <c r="K29" s="174">
        <f>'手帳所持件数（者）'!K29+'手帳所持件数(児)'!K29</f>
        <v>7</v>
      </c>
      <c r="L29" s="174">
        <f>'手帳所持件数（者）'!L29+'手帳所持件数(児)'!L29</f>
        <v>0</v>
      </c>
      <c r="M29" s="177">
        <f>'手帳所持件数（者）'!M29+'手帳所持件数(児)'!M29</f>
        <v>12</v>
      </c>
      <c r="N29" s="176">
        <f>'手帳所持件数（者）'!N29+'手帳所持件数(児)'!N29</f>
        <v>0</v>
      </c>
      <c r="O29" s="174">
        <f>'手帳所持件数（者）'!O29+'手帳所持件数(児)'!O29</f>
        <v>0</v>
      </c>
      <c r="P29" s="174">
        <f>'手帳所持件数（者）'!P29+'手帳所持件数(児)'!P29</f>
        <v>0</v>
      </c>
      <c r="Q29" s="174">
        <f>'手帳所持件数（者）'!Q29+'手帳所持件数(児)'!Q29</f>
        <v>0</v>
      </c>
      <c r="R29" s="177">
        <f>'手帳所持件数（者）'!R29+'手帳所持件数(児)'!R29</f>
        <v>0</v>
      </c>
      <c r="S29" s="176">
        <f>'手帳所持件数（者）'!S29+'手帳所持件数(児)'!S29</f>
        <v>0</v>
      </c>
      <c r="T29" s="174">
        <f>'手帳所持件数（者）'!T29+'手帳所持件数(児)'!T29</f>
        <v>0</v>
      </c>
      <c r="U29" s="174">
        <f>'手帳所持件数（者）'!U29+'手帳所持件数(児)'!U29</f>
        <v>4</v>
      </c>
      <c r="V29" s="177">
        <f>'手帳所持件数（者）'!V29+'手帳所持件数(児)'!V29</f>
        <v>2</v>
      </c>
      <c r="W29" s="176">
        <f>'手帳所持件数（者）'!W29+'手帳所持件数(児)'!W29</f>
        <v>68</v>
      </c>
      <c r="X29" s="174">
        <f>'手帳所持件数（者）'!X29+'手帳所持件数(児)'!X29</f>
        <v>80</v>
      </c>
      <c r="Y29" s="174">
        <f>'手帳所持件数（者）'!Y29+'手帳所持件数(児)'!Y29</f>
        <v>47</v>
      </c>
      <c r="Z29" s="174">
        <f>'手帳所持件数（者）'!Z29+'手帳所持件数(児)'!Z29</f>
        <v>86</v>
      </c>
      <c r="AA29" s="174">
        <f>'手帳所持件数（者）'!AA29+'手帳所持件数(児)'!AA29</f>
        <v>32</v>
      </c>
      <c r="AB29" s="177">
        <f>'手帳所持件数（者）'!AB29+'手帳所持件数(児)'!AB29</f>
        <v>9</v>
      </c>
      <c r="AC29" s="176">
        <f>'手帳所持件数（者）'!AC29+'手帳所持件数(児)'!AC29</f>
        <v>107</v>
      </c>
      <c r="AD29" s="174">
        <f>'手帳所持件数（者）'!AD29+'手帳所持件数(児)'!AD29</f>
        <v>0</v>
      </c>
      <c r="AE29" s="174">
        <f>'手帳所持件数（者）'!AE29+'手帳所持件数(児)'!AE29</f>
        <v>29</v>
      </c>
      <c r="AF29" s="177">
        <f>'手帳所持件数（者）'!AF29+'手帳所持件数(児)'!AF29</f>
        <v>17</v>
      </c>
      <c r="AG29" s="176">
        <f>'手帳所持件数（者）'!AG29+'手帳所持件数(児)'!AG29</f>
        <v>47</v>
      </c>
      <c r="AH29" s="174">
        <f>'手帳所持件数（者）'!AH29+'手帳所持件数(児)'!AH29</f>
        <v>0</v>
      </c>
      <c r="AI29" s="174">
        <f>'手帳所持件数（者）'!AI29+'手帳所持件数(児)'!AI29</f>
        <v>11</v>
      </c>
      <c r="AJ29" s="177">
        <f>'手帳所持件数（者）'!AJ29+'手帳所持件数(児)'!AJ29</f>
        <v>0</v>
      </c>
      <c r="AK29" s="176">
        <f>'手帳所持件数（者）'!AK29+'手帳所持件数(児)'!AK29</f>
        <v>4</v>
      </c>
      <c r="AL29" s="174">
        <f>'手帳所持件数（者）'!AL29+'手帳所持件数(児)'!AL29</f>
        <v>0</v>
      </c>
      <c r="AM29" s="174">
        <f>'手帳所持件数（者）'!AM29+'手帳所持件数(児)'!AM29</f>
        <v>12</v>
      </c>
      <c r="AN29" s="177">
        <f>'手帳所持件数（者）'!AN29+'手帳所持件数(児)'!AN29</f>
        <v>3</v>
      </c>
      <c r="AO29" s="176">
        <f>'手帳所持件数（者）'!AO29+'手帳所持件数(児)'!AO29</f>
        <v>0</v>
      </c>
      <c r="AP29" s="174">
        <f>'手帳所持件数（者）'!AP29+'手帳所持件数(児)'!AP29</f>
        <v>0</v>
      </c>
      <c r="AQ29" s="174">
        <f>'手帳所持件数（者）'!AQ29+'手帳所持件数(児)'!AQ29</f>
        <v>0</v>
      </c>
      <c r="AR29" s="177">
        <f>'手帳所持件数（者）'!AR29+'手帳所持件数(児)'!AR29</f>
        <v>33</v>
      </c>
      <c r="AS29" s="176">
        <f>'手帳所持件数（者）'!AS29+'手帳所持件数(児)'!AS29</f>
        <v>0</v>
      </c>
      <c r="AT29" s="174">
        <f>'手帳所持件数（者）'!AT29+'手帳所持件数(児)'!AT29</f>
        <v>0</v>
      </c>
      <c r="AU29" s="174">
        <f>'手帳所持件数（者）'!AU29+'手帳所持件数(児)'!AU29</f>
        <v>0</v>
      </c>
      <c r="AV29" s="177">
        <f>'手帳所持件数（者）'!AV29+'手帳所持件数(児)'!AV29</f>
        <v>1</v>
      </c>
      <c r="AW29" s="176">
        <f>'手帳所持件数（者）'!AW29+'手帳所持件数(児)'!AW29</f>
        <v>1</v>
      </c>
      <c r="AX29" s="174">
        <f>'手帳所持件数（者）'!AX29+'手帳所持件数(児)'!AX29</f>
        <v>2</v>
      </c>
      <c r="AY29" s="174">
        <f>'手帳所持件数（者）'!AY29+'手帳所持件数(児)'!AY29</f>
        <v>0</v>
      </c>
      <c r="AZ29" s="175">
        <f>'手帳所持件数（者）'!AZ29+'手帳所持件数(児)'!AZ29</f>
        <v>0</v>
      </c>
      <c r="BA29" s="176">
        <f>'手帳所持件数（者）'!BA29+'手帳所持件数(児)'!BA29</f>
        <v>2</v>
      </c>
      <c r="BB29" s="174">
        <f>'手帳所持件数（者）'!BB29+'手帳所持件数(児)'!BB29</f>
        <v>5</v>
      </c>
      <c r="BC29" s="174">
        <f>'手帳所持件数（者）'!BC29+'手帳所持件数(児)'!BC29</f>
        <v>0</v>
      </c>
      <c r="BD29" s="175">
        <f>'手帳所持件数（者）'!BD29+'手帳所持件数(児)'!BD29</f>
        <v>0</v>
      </c>
      <c r="BE29" s="68">
        <f t="shared" si="9"/>
        <v>668</v>
      </c>
    </row>
    <row r="30" spans="1:57" ht="22.5" customHeight="1">
      <c r="A30" s="206" t="s">
        <v>25</v>
      </c>
      <c r="B30" s="173">
        <f>'手帳所持件数（者）'!B30+'手帳所持件数(児)'!B30</f>
        <v>15</v>
      </c>
      <c r="C30" s="174">
        <f>'手帳所持件数（者）'!C30+'手帳所持件数(児)'!C30</f>
        <v>17</v>
      </c>
      <c r="D30" s="174">
        <f>'手帳所持件数（者）'!D30+'手帳所持件数(児)'!D30</f>
        <v>5</v>
      </c>
      <c r="E30" s="174">
        <f>'手帳所持件数（者）'!E30+'手帳所持件数(児)'!E30</f>
        <v>2</v>
      </c>
      <c r="F30" s="174">
        <f>'手帳所持件数（者）'!F30+'手帳所持件数(児)'!F30</f>
        <v>8</v>
      </c>
      <c r="G30" s="175">
        <f>'手帳所持件数（者）'!G30+'手帳所持件数(児)'!G30</f>
        <v>2</v>
      </c>
      <c r="H30" s="176">
        <f>'手帳所持件数（者）'!H30+'手帳所持件数(児)'!H30</f>
        <v>0</v>
      </c>
      <c r="I30" s="174">
        <f>'手帳所持件数（者）'!I30+'手帳所持件数(児)'!I30</f>
        <v>21</v>
      </c>
      <c r="J30" s="174">
        <f>'手帳所持件数（者）'!J30+'手帳所持件数(児)'!J30</f>
        <v>7</v>
      </c>
      <c r="K30" s="174">
        <f>'手帳所持件数（者）'!K30+'手帳所持件数(児)'!K30</f>
        <v>24</v>
      </c>
      <c r="L30" s="174">
        <f>'手帳所持件数（者）'!L30+'手帳所持件数(児)'!L30</f>
        <v>0</v>
      </c>
      <c r="M30" s="177">
        <f>'手帳所持件数（者）'!M30+'手帳所持件数(児)'!M30</f>
        <v>27</v>
      </c>
      <c r="N30" s="176">
        <f>'手帳所持件数（者）'!N30+'手帳所持件数(児)'!N30</f>
        <v>0</v>
      </c>
      <c r="O30" s="174">
        <f>'手帳所持件数（者）'!O30+'手帳所持件数(児)'!O30</f>
        <v>0</v>
      </c>
      <c r="P30" s="174">
        <f>'手帳所持件数（者）'!P30+'手帳所持件数(児)'!P30</f>
        <v>0</v>
      </c>
      <c r="Q30" s="174">
        <f>'手帳所持件数（者）'!Q30+'手帳所持件数(児)'!Q30</f>
        <v>0</v>
      </c>
      <c r="R30" s="177">
        <f>'手帳所持件数（者）'!R30+'手帳所持件数(児)'!R30</f>
        <v>0</v>
      </c>
      <c r="S30" s="176">
        <f>'手帳所持件数（者）'!S30+'手帳所持件数(児)'!S30</f>
        <v>0</v>
      </c>
      <c r="T30" s="174">
        <f>'手帳所持件数（者）'!T30+'手帳所持件数(児)'!T30</f>
        <v>0</v>
      </c>
      <c r="U30" s="174">
        <f>'手帳所持件数（者）'!U30+'手帳所持件数(児)'!U30</f>
        <v>5</v>
      </c>
      <c r="V30" s="177">
        <f>'手帳所持件数（者）'!V30+'手帳所持件数(児)'!V30</f>
        <v>6</v>
      </c>
      <c r="W30" s="176">
        <f>'手帳所持件数（者）'!W30+'手帳所持件数(児)'!W30</f>
        <v>99</v>
      </c>
      <c r="X30" s="174">
        <f>'手帳所持件数（者）'!X30+'手帳所持件数(児)'!X30</f>
        <v>103</v>
      </c>
      <c r="Y30" s="174">
        <f>'手帳所持件数（者）'!Y30+'手帳所持件数(児)'!Y30</f>
        <v>71</v>
      </c>
      <c r="Z30" s="174">
        <f>'手帳所持件数（者）'!Z30+'手帳所持件数(児)'!Z30</f>
        <v>101</v>
      </c>
      <c r="AA30" s="174">
        <f>'手帳所持件数（者）'!AA30+'手帳所持件数(児)'!AA30</f>
        <v>69</v>
      </c>
      <c r="AB30" s="177">
        <f>'手帳所持件数（者）'!AB30+'手帳所持件数(児)'!AB30</f>
        <v>22</v>
      </c>
      <c r="AC30" s="176">
        <f>'手帳所持件数（者）'!AC30+'手帳所持件数(児)'!AC30</f>
        <v>146</v>
      </c>
      <c r="AD30" s="174">
        <f>'手帳所持件数（者）'!AD30+'手帳所持件数(児)'!AD30</f>
        <v>0</v>
      </c>
      <c r="AE30" s="174">
        <f>'手帳所持件数（者）'!AE30+'手帳所持件数(児)'!AE30</f>
        <v>29</v>
      </c>
      <c r="AF30" s="177">
        <f>'手帳所持件数（者）'!AF30+'手帳所持件数(児)'!AF30</f>
        <v>34</v>
      </c>
      <c r="AG30" s="176">
        <f>'手帳所持件数（者）'!AG30+'手帳所持件数(児)'!AG30</f>
        <v>78</v>
      </c>
      <c r="AH30" s="174">
        <f>'手帳所持件数（者）'!AH30+'手帳所持件数(児)'!AH30</f>
        <v>1</v>
      </c>
      <c r="AI30" s="174">
        <f>'手帳所持件数（者）'!AI30+'手帳所持件数(児)'!AI30</f>
        <v>18</v>
      </c>
      <c r="AJ30" s="177">
        <f>'手帳所持件数（者）'!AJ30+'手帳所持件数(児)'!AJ30</f>
        <v>2</v>
      </c>
      <c r="AK30" s="176">
        <f>'手帳所持件数（者）'!AK30+'手帳所持件数(児)'!AK30</f>
        <v>8</v>
      </c>
      <c r="AL30" s="174">
        <f>'手帳所持件数（者）'!AL30+'手帳所持件数(児)'!AL30</f>
        <v>0</v>
      </c>
      <c r="AM30" s="174">
        <f>'手帳所持件数（者）'!AM30+'手帳所持件数(児)'!AM30</f>
        <v>19</v>
      </c>
      <c r="AN30" s="177">
        <f>'手帳所持件数（者）'!AN30+'手帳所持件数(児)'!AN30</f>
        <v>4</v>
      </c>
      <c r="AO30" s="176">
        <f>'手帳所持件数（者）'!AO30+'手帳所持件数(児)'!AO30</f>
        <v>1</v>
      </c>
      <c r="AP30" s="174">
        <f>'手帳所持件数（者）'!AP30+'手帳所持件数(児)'!AP30</f>
        <v>3</v>
      </c>
      <c r="AQ30" s="174">
        <f>'手帳所持件数（者）'!AQ30+'手帳所持件数(児)'!AQ30</f>
        <v>5</v>
      </c>
      <c r="AR30" s="177">
        <f>'手帳所持件数（者）'!AR30+'手帳所持件数(児)'!AR30</f>
        <v>72</v>
      </c>
      <c r="AS30" s="176">
        <f>'手帳所持件数（者）'!AS30+'手帳所持件数(児)'!AS30</f>
        <v>0</v>
      </c>
      <c r="AT30" s="174">
        <f>'手帳所持件数（者）'!AT30+'手帳所持件数(児)'!AT30</f>
        <v>0</v>
      </c>
      <c r="AU30" s="174">
        <f>'手帳所持件数（者）'!AU30+'手帳所持件数(児)'!AU30</f>
        <v>0</v>
      </c>
      <c r="AV30" s="177">
        <f>'手帳所持件数（者）'!AV30+'手帳所持件数(児)'!AV30</f>
        <v>0</v>
      </c>
      <c r="AW30" s="176">
        <f>'手帳所持件数（者）'!AW30+'手帳所持件数(児)'!AW30</f>
        <v>0</v>
      </c>
      <c r="AX30" s="174">
        <f>'手帳所持件数（者）'!AX30+'手帳所持件数(児)'!AX30</f>
        <v>3</v>
      </c>
      <c r="AY30" s="174">
        <f>'手帳所持件数（者）'!AY30+'手帳所持件数(児)'!AY30</f>
        <v>0</v>
      </c>
      <c r="AZ30" s="175">
        <f>'手帳所持件数（者）'!AZ30+'手帳所持件数(児)'!AZ30</f>
        <v>0</v>
      </c>
      <c r="BA30" s="176">
        <f>'手帳所持件数（者）'!BA30+'手帳所持件数(児)'!BA30</f>
        <v>1</v>
      </c>
      <c r="BB30" s="174">
        <f>'手帳所持件数（者）'!BB30+'手帳所持件数(児)'!BB30</f>
        <v>1</v>
      </c>
      <c r="BC30" s="174">
        <f>'手帳所持件数（者）'!BC30+'手帳所持件数(児)'!BC30</f>
        <v>1</v>
      </c>
      <c r="BD30" s="175">
        <f>'手帳所持件数（者）'!BD30+'手帳所持件数(児)'!BD30</f>
        <v>0</v>
      </c>
      <c r="BE30" s="68">
        <f t="shared" si="9"/>
        <v>1030</v>
      </c>
    </row>
    <row r="31" spans="1:57" ht="22.5" customHeight="1">
      <c r="A31" s="206" t="s">
        <v>26</v>
      </c>
      <c r="B31" s="173">
        <f>'手帳所持件数（者）'!B31+'手帳所持件数(児)'!B31</f>
        <v>17</v>
      </c>
      <c r="C31" s="174">
        <f>'手帳所持件数（者）'!C31+'手帳所持件数(児)'!C31</f>
        <v>11</v>
      </c>
      <c r="D31" s="174">
        <f>'手帳所持件数（者）'!D31+'手帳所持件数(児)'!D31</f>
        <v>1</v>
      </c>
      <c r="E31" s="174">
        <f>'手帳所持件数（者）'!E31+'手帳所持件数(児)'!E31</f>
        <v>5</v>
      </c>
      <c r="F31" s="174">
        <f>'手帳所持件数（者）'!F31+'手帳所持件数(児)'!F31</f>
        <v>6</v>
      </c>
      <c r="G31" s="175">
        <f>'手帳所持件数（者）'!G31+'手帳所持件数(児)'!G31</f>
        <v>1</v>
      </c>
      <c r="H31" s="176">
        <f>'手帳所持件数（者）'!H31+'手帳所持件数(児)'!H31</f>
        <v>1</v>
      </c>
      <c r="I31" s="174">
        <f>'手帳所持件数（者）'!I31+'手帳所持件数(児)'!I31</f>
        <v>32</v>
      </c>
      <c r="J31" s="174">
        <f>'手帳所持件数（者）'!J31+'手帳所持件数(児)'!J31</f>
        <v>14</v>
      </c>
      <c r="K31" s="174">
        <f>'手帳所持件数（者）'!K31+'手帳所持件数(児)'!K31</f>
        <v>7</v>
      </c>
      <c r="L31" s="174">
        <f>'手帳所持件数（者）'!L31+'手帳所持件数(児)'!L31</f>
        <v>0</v>
      </c>
      <c r="M31" s="177">
        <f>'手帳所持件数（者）'!M31+'手帳所持件数(児)'!M31</f>
        <v>25</v>
      </c>
      <c r="N31" s="176">
        <f>'手帳所持件数（者）'!N31+'手帳所持件数(児)'!N31</f>
        <v>0</v>
      </c>
      <c r="O31" s="174">
        <f>'手帳所持件数（者）'!O31+'手帳所持件数(児)'!O31</f>
        <v>0</v>
      </c>
      <c r="P31" s="174">
        <f>'手帳所持件数（者）'!P31+'手帳所持件数(児)'!P31</f>
        <v>0</v>
      </c>
      <c r="Q31" s="174">
        <f>'手帳所持件数（者）'!Q31+'手帳所持件数(児)'!Q31</f>
        <v>0</v>
      </c>
      <c r="R31" s="177">
        <f>'手帳所持件数（者）'!R31+'手帳所持件数(児)'!R31</f>
        <v>0</v>
      </c>
      <c r="S31" s="176">
        <f>'手帳所持件数（者）'!S31+'手帳所持件数(児)'!S31</f>
        <v>0</v>
      </c>
      <c r="T31" s="174">
        <f>'手帳所持件数（者）'!T31+'手帳所持件数(児)'!T31</f>
        <v>1</v>
      </c>
      <c r="U31" s="174">
        <f>'手帳所持件数（者）'!U31+'手帳所持件数(児)'!U31</f>
        <v>6</v>
      </c>
      <c r="V31" s="177">
        <f>'手帳所持件数（者）'!V31+'手帳所持件数(児)'!V31</f>
        <v>4</v>
      </c>
      <c r="W31" s="176">
        <f>'手帳所持件数（者）'!W31+'手帳所持件数(児)'!W31</f>
        <v>88</v>
      </c>
      <c r="X31" s="174">
        <f>'手帳所持件数（者）'!X31+'手帳所持件数(児)'!X31</f>
        <v>102</v>
      </c>
      <c r="Y31" s="174">
        <f>'手帳所持件数（者）'!Y31+'手帳所持件数(児)'!Y31</f>
        <v>56</v>
      </c>
      <c r="Z31" s="174">
        <f>'手帳所持件数（者）'!Z31+'手帳所持件数(児)'!Z31</f>
        <v>82</v>
      </c>
      <c r="AA31" s="174">
        <f>'手帳所持件数（者）'!AA31+'手帳所持件数(児)'!AA31</f>
        <v>52</v>
      </c>
      <c r="AB31" s="177">
        <f>'手帳所持件数（者）'!AB31+'手帳所持件数(児)'!AB31</f>
        <v>18</v>
      </c>
      <c r="AC31" s="176">
        <f>'手帳所持件数（者）'!AC31+'手帳所持件数(児)'!AC31</f>
        <v>111</v>
      </c>
      <c r="AD31" s="174">
        <f>'手帳所持件数（者）'!AD31+'手帳所持件数(児)'!AD31</f>
        <v>1</v>
      </c>
      <c r="AE31" s="174">
        <f>'手帳所持件数（者）'!AE31+'手帳所持件数(児)'!AE31</f>
        <v>21</v>
      </c>
      <c r="AF31" s="177">
        <f>'手帳所持件数（者）'!AF31+'手帳所持件数(児)'!AF31</f>
        <v>34</v>
      </c>
      <c r="AG31" s="176">
        <f>'手帳所持件数（者）'!AG31+'手帳所持件数(児)'!AG31</f>
        <v>71</v>
      </c>
      <c r="AH31" s="174">
        <f>'手帳所持件数（者）'!AH31+'手帳所持件数(児)'!AH31</f>
        <v>1</v>
      </c>
      <c r="AI31" s="174">
        <f>'手帳所持件数（者）'!AI31+'手帳所持件数(児)'!AI31</f>
        <v>6</v>
      </c>
      <c r="AJ31" s="177">
        <f>'手帳所持件数（者）'!AJ31+'手帳所持件数(児)'!AJ31</f>
        <v>1</v>
      </c>
      <c r="AK31" s="176">
        <f>'手帳所持件数（者）'!AK31+'手帳所持件数(児)'!AK31</f>
        <v>3</v>
      </c>
      <c r="AL31" s="174">
        <f>'手帳所持件数（者）'!AL31+'手帳所持件数(児)'!AL31</f>
        <v>0</v>
      </c>
      <c r="AM31" s="174">
        <f>'手帳所持件数（者）'!AM31+'手帳所持件数(児)'!AM31</f>
        <v>9</v>
      </c>
      <c r="AN31" s="177">
        <f>'手帳所持件数（者）'!AN31+'手帳所持件数(児)'!AN31</f>
        <v>3</v>
      </c>
      <c r="AO31" s="176">
        <f>'手帳所持件数（者）'!AO31+'手帳所持件数(児)'!AO31</f>
        <v>1</v>
      </c>
      <c r="AP31" s="174">
        <f>'手帳所持件数（者）'!AP31+'手帳所持件数(児)'!AP31</f>
        <v>0</v>
      </c>
      <c r="AQ31" s="174">
        <f>'手帳所持件数（者）'!AQ31+'手帳所持件数(児)'!AQ31</f>
        <v>6</v>
      </c>
      <c r="AR31" s="177">
        <f>'手帳所持件数（者）'!AR31+'手帳所持件数(児)'!AR31</f>
        <v>41</v>
      </c>
      <c r="AS31" s="176">
        <f>'手帳所持件数（者）'!AS31+'手帳所持件数(児)'!AS31</f>
        <v>0</v>
      </c>
      <c r="AT31" s="174">
        <f>'手帳所持件数（者）'!AT31+'手帳所持件数(児)'!AT31</f>
        <v>0</v>
      </c>
      <c r="AU31" s="174">
        <f>'手帳所持件数（者）'!AU31+'手帳所持件数(児)'!AU31</f>
        <v>0</v>
      </c>
      <c r="AV31" s="177">
        <f>'手帳所持件数（者）'!AV31+'手帳所持件数(児)'!AV31</f>
        <v>0</v>
      </c>
      <c r="AW31" s="176">
        <f>'手帳所持件数（者）'!AW31+'手帳所持件数(児)'!AW31</f>
        <v>0</v>
      </c>
      <c r="AX31" s="174">
        <f>'手帳所持件数（者）'!AX31+'手帳所持件数(児)'!AX31</f>
        <v>0</v>
      </c>
      <c r="AY31" s="174">
        <f>'手帳所持件数（者）'!AY31+'手帳所持件数(児)'!AY31</f>
        <v>1</v>
      </c>
      <c r="AZ31" s="175">
        <f>'手帳所持件数（者）'!AZ31+'手帳所持件数(児)'!AZ31</f>
        <v>0</v>
      </c>
      <c r="BA31" s="176">
        <f>'手帳所持件数（者）'!BA31+'手帳所持件数(児)'!BA31</f>
        <v>1</v>
      </c>
      <c r="BB31" s="174">
        <f>'手帳所持件数（者）'!BB31+'手帳所持件数(児)'!BB31</f>
        <v>0</v>
      </c>
      <c r="BC31" s="174">
        <f>'手帳所持件数（者）'!BC31+'手帳所持件数(児)'!BC31</f>
        <v>0</v>
      </c>
      <c r="BD31" s="175">
        <f>'手帳所持件数（者）'!BD31+'手帳所持件数(児)'!BD31</f>
        <v>0</v>
      </c>
      <c r="BE31" s="68">
        <f t="shared" si="9"/>
        <v>840</v>
      </c>
    </row>
    <row r="32" spans="1:57" ht="22.5" customHeight="1">
      <c r="A32" s="206" t="s">
        <v>27</v>
      </c>
      <c r="B32" s="173">
        <f>'手帳所持件数（者）'!B32+'手帳所持件数(児)'!B32</f>
        <v>6</v>
      </c>
      <c r="C32" s="174">
        <f>'手帳所持件数（者）'!C32+'手帳所持件数(児)'!C32</f>
        <v>4</v>
      </c>
      <c r="D32" s="174">
        <f>'手帳所持件数（者）'!D32+'手帳所持件数(児)'!D32</f>
        <v>0</v>
      </c>
      <c r="E32" s="174">
        <f>'手帳所持件数（者）'!E32+'手帳所持件数(児)'!E32</f>
        <v>0</v>
      </c>
      <c r="F32" s="174">
        <f>'手帳所持件数（者）'!F32+'手帳所持件数(児)'!F32</f>
        <v>3</v>
      </c>
      <c r="G32" s="175">
        <f>'手帳所持件数（者）'!G32+'手帳所持件数(児)'!G32</f>
        <v>1</v>
      </c>
      <c r="H32" s="176">
        <f>'手帳所持件数（者）'!H32+'手帳所持件数(児)'!H32</f>
        <v>0</v>
      </c>
      <c r="I32" s="174">
        <f>'手帳所持件数（者）'!I32+'手帳所持件数(児)'!I32</f>
        <v>7</v>
      </c>
      <c r="J32" s="174">
        <f>'手帳所持件数（者）'!J32+'手帳所持件数(児)'!J32</f>
        <v>3</v>
      </c>
      <c r="K32" s="174">
        <f>'手帳所持件数（者）'!K32+'手帳所持件数(児)'!K32</f>
        <v>4</v>
      </c>
      <c r="L32" s="174">
        <f>'手帳所持件数（者）'!L32+'手帳所持件数(児)'!L32</f>
        <v>0</v>
      </c>
      <c r="M32" s="177">
        <f>'手帳所持件数（者）'!M32+'手帳所持件数(児)'!M32</f>
        <v>3</v>
      </c>
      <c r="N32" s="176">
        <f>'手帳所持件数（者）'!N32+'手帳所持件数(児)'!N32</f>
        <v>0</v>
      </c>
      <c r="O32" s="174">
        <f>'手帳所持件数（者）'!O32+'手帳所持件数(児)'!O32</f>
        <v>0</v>
      </c>
      <c r="P32" s="174">
        <f>'手帳所持件数（者）'!P32+'手帳所持件数(児)'!P32</f>
        <v>0</v>
      </c>
      <c r="Q32" s="174">
        <f>'手帳所持件数（者）'!Q32+'手帳所持件数(児)'!Q32</f>
        <v>0</v>
      </c>
      <c r="R32" s="177">
        <f>'手帳所持件数（者）'!R32+'手帳所持件数(児)'!R32</f>
        <v>0</v>
      </c>
      <c r="S32" s="176">
        <f>'手帳所持件数（者）'!S32+'手帳所持件数(児)'!S32</f>
        <v>0</v>
      </c>
      <c r="T32" s="174">
        <f>'手帳所持件数（者）'!T32+'手帳所持件数(児)'!T32</f>
        <v>0</v>
      </c>
      <c r="U32" s="174">
        <f>'手帳所持件数（者）'!U32+'手帳所持件数(児)'!U32</f>
        <v>3</v>
      </c>
      <c r="V32" s="177">
        <f>'手帳所持件数（者）'!V32+'手帳所持件数(児)'!V32</f>
        <v>1</v>
      </c>
      <c r="W32" s="176">
        <f>'手帳所持件数（者）'!W32+'手帳所持件数(児)'!W32</f>
        <v>25</v>
      </c>
      <c r="X32" s="174">
        <f>'手帳所持件数（者）'!X32+'手帳所持件数(児)'!X32</f>
        <v>37</v>
      </c>
      <c r="Y32" s="174">
        <f>'手帳所持件数（者）'!Y32+'手帳所持件数(児)'!Y32</f>
        <v>25</v>
      </c>
      <c r="Z32" s="174">
        <f>'手帳所持件数（者）'!Z32+'手帳所持件数(児)'!Z32</f>
        <v>35</v>
      </c>
      <c r="AA32" s="174">
        <f>'手帳所持件数（者）'!AA32+'手帳所持件数(児)'!AA32</f>
        <v>28</v>
      </c>
      <c r="AB32" s="177">
        <f>'手帳所持件数（者）'!AB32+'手帳所持件数(児)'!AB32</f>
        <v>12</v>
      </c>
      <c r="AC32" s="176">
        <f>'手帳所持件数（者）'!AC32+'手帳所持件数(児)'!AC32</f>
        <v>51</v>
      </c>
      <c r="AD32" s="174">
        <f>'手帳所持件数（者）'!AD32+'手帳所持件数(児)'!AD32</f>
        <v>0</v>
      </c>
      <c r="AE32" s="174">
        <f>'手帳所持件数（者）'!AE32+'手帳所持件数(児)'!AE32</f>
        <v>6</v>
      </c>
      <c r="AF32" s="177">
        <f>'手帳所持件数（者）'!AF32+'手帳所持件数(児)'!AF32</f>
        <v>10</v>
      </c>
      <c r="AG32" s="176">
        <f>'手帳所持件数（者）'!AG32+'手帳所持件数(児)'!AG32</f>
        <v>21</v>
      </c>
      <c r="AH32" s="174">
        <f>'手帳所持件数（者）'!AH32+'手帳所持件数(児)'!AH32</f>
        <v>0</v>
      </c>
      <c r="AI32" s="174">
        <f>'手帳所持件数（者）'!AI32+'手帳所持件数(児)'!AI32</f>
        <v>5</v>
      </c>
      <c r="AJ32" s="177">
        <f>'手帳所持件数（者）'!AJ32+'手帳所持件数(児)'!AJ32</f>
        <v>0</v>
      </c>
      <c r="AK32" s="176">
        <f>'手帳所持件数（者）'!AK32+'手帳所持件数(児)'!AK32</f>
        <v>3</v>
      </c>
      <c r="AL32" s="174">
        <f>'手帳所持件数（者）'!AL32+'手帳所持件数(児)'!AL32</f>
        <v>0</v>
      </c>
      <c r="AM32" s="174">
        <f>'手帳所持件数（者）'!AM32+'手帳所持件数(児)'!AM32</f>
        <v>6</v>
      </c>
      <c r="AN32" s="177">
        <f>'手帳所持件数（者）'!AN32+'手帳所持件数(児)'!AN32</f>
        <v>1</v>
      </c>
      <c r="AO32" s="176">
        <f>'手帳所持件数（者）'!AO32+'手帳所持件数(児)'!AO32</f>
        <v>1</v>
      </c>
      <c r="AP32" s="174">
        <f>'手帳所持件数（者）'!AP32+'手帳所持件数(児)'!AP32</f>
        <v>0</v>
      </c>
      <c r="AQ32" s="174">
        <f>'手帳所持件数（者）'!AQ32+'手帳所持件数(児)'!AQ32</f>
        <v>0</v>
      </c>
      <c r="AR32" s="177">
        <f>'手帳所持件数（者）'!AR32+'手帳所持件数(児)'!AR32</f>
        <v>16</v>
      </c>
      <c r="AS32" s="176">
        <f>'手帳所持件数（者）'!AS32+'手帳所持件数(児)'!AS32</f>
        <v>1</v>
      </c>
      <c r="AT32" s="174">
        <f>'手帳所持件数（者）'!AT32+'手帳所持件数(児)'!AT32</f>
        <v>0</v>
      </c>
      <c r="AU32" s="174">
        <f>'手帳所持件数（者）'!AU32+'手帳所持件数(児)'!AU32</f>
        <v>0</v>
      </c>
      <c r="AV32" s="177">
        <f>'手帳所持件数（者）'!AV32+'手帳所持件数(児)'!AV32</f>
        <v>0</v>
      </c>
      <c r="AW32" s="176">
        <f>'手帳所持件数（者）'!AW32+'手帳所持件数(児)'!AW32</f>
        <v>0</v>
      </c>
      <c r="AX32" s="174">
        <f>'手帳所持件数（者）'!AX32+'手帳所持件数(児)'!AX32</f>
        <v>0</v>
      </c>
      <c r="AY32" s="174">
        <f>'手帳所持件数（者）'!AY32+'手帳所持件数(児)'!AY32</f>
        <v>0</v>
      </c>
      <c r="AZ32" s="175">
        <f>'手帳所持件数（者）'!AZ32+'手帳所持件数(児)'!AZ32</f>
        <v>0</v>
      </c>
      <c r="BA32" s="176">
        <f>'手帳所持件数（者）'!BA32+'手帳所持件数(児)'!BA32</f>
        <v>0</v>
      </c>
      <c r="BB32" s="174">
        <f>'手帳所持件数（者）'!BB32+'手帳所持件数(児)'!BB32</f>
        <v>0</v>
      </c>
      <c r="BC32" s="174">
        <f>'手帳所持件数（者）'!BC32+'手帳所持件数(児)'!BC32</f>
        <v>0</v>
      </c>
      <c r="BD32" s="175">
        <f>'手帳所持件数（者）'!BD32+'手帳所持件数(児)'!BD32</f>
        <v>0</v>
      </c>
      <c r="BE32" s="68">
        <f t="shared" si="9"/>
        <v>318</v>
      </c>
    </row>
    <row r="33" spans="1:57" ht="22.5" customHeight="1">
      <c r="A33" s="208" t="s">
        <v>28</v>
      </c>
      <c r="B33" s="178">
        <f>'手帳所持件数（者）'!B33+'手帳所持件数(児)'!B33</f>
        <v>2</v>
      </c>
      <c r="C33" s="179">
        <f>'手帳所持件数（者）'!C33+'手帳所持件数(児)'!C33</f>
        <v>0</v>
      </c>
      <c r="D33" s="179">
        <f>'手帳所持件数（者）'!D33+'手帳所持件数(児)'!D33</f>
        <v>0</v>
      </c>
      <c r="E33" s="179">
        <f>'手帳所持件数（者）'!E33+'手帳所持件数(児)'!E33</f>
        <v>0</v>
      </c>
      <c r="F33" s="179">
        <f>'手帳所持件数（者）'!F33+'手帳所持件数(児)'!F33</f>
        <v>1</v>
      </c>
      <c r="G33" s="180">
        <f>'手帳所持件数（者）'!G33+'手帳所持件数(児)'!G33</f>
        <v>0</v>
      </c>
      <c r="H33" s="181">
        <f>'手帳所持件数（者）'!H33+'手帳所持件数(児)'!H33</f>
        <v>1</v>
      </c>
      <c r="I33" s="179">
        <f>'手帳所持件数（者）'!I33+'手帳所持件数(児)'!I33</f>
        <v>5</v>
      </c>
      <c r="J33" s="179">
        <f>'手帳所持件数（者）'!J33+'手帳所持件数(児)'!J33</f>
        <v>2</v>
      </c>
      <c r="K33" s="179">
        <f>'手帳所持件数（者）'!K33+'手帳所持件数(児)'!K33</f>
        <v>5</v>
      </c>
      <c r="L33" s="179">
        <f>'手帳所持件数（者）'!L33+'手帳所持件数(児)'!L33</f>
        <v>0</v>
      </c>
      <c r="M33" s="182">
        <f>'手帳所持件数（者）'!M33+'手帳所持件数(児)'!M33</f>
        <v>7</v>
      </c>
      <c r="N33" s="181">
        <f>'手帳所持件数（者）'!N33+'手帳所持件数(児)'!N33</f>
        <v>0</v>
      </c>
      <c r="O33" s="179">
        <f>'手帳所持件数（者）'!O33+'手帳所持件数(児)'!O33</f>
        <v>0</v>
      </c>
      <c r="P33" s="179">
        <f>'手帳所持件数（者）'!P33+'手帳所持件数(児)'!P33</f>
        <v>0</v>
      </c>
      <c r="Q33" s="179">
        <f>'手帳所持件数（者）'!Q33+'手帳所持件数(児)'!Q33</f>
        <v>0</v>
      </c>
      <c r="R33" s="182">
        <f>'手帳所持件数（者）'!R33+'手帳所持件数(児)'!R33</f>
        <v>0</v>
      </c>
      <c r="S33" s="181">
        <f>'手帳所持件数（者）'!S33+'手帳所持件数(児)'!S33</f>
        <v>0</v>
      </c>
      <c r="T33" s="179">
        <f>'手帳所持件数（者）'!T33+'手帳所持件数(児)'!T33</f>
        <v>0</v>
      </c>
      <c r="U33" s="179">
        <f>'手帳所持件数（者）'!U33+'手帳所持件数(児)'!U33</f>
        <v>1</v>
      </c>
      <c r="V33" s="182">
        <f>'手帳所持件数（者）'!V33+'手帳所持件数(児)'!V33</f>
        <v>0</v>
      </c>
      <c r="W33" s="181">
        <f>'手帳所持件数（者）'!W33+'手帳所持件数(児)'!W33</f>
        <v>18</v>
      </c>
      <c r="X33" s="179">
        <f>'手帳所持件数（者）'!X33+'手帳所持件数(児)'!X33</f>
        <v>19</v>
      </c>
      <c r="Y33" s="179">
        <f>'手帳所持件数（者）'!Y33+'手帳所持件数(児)'!Y33</f>
        <v>22</v>
      </c>
      <c r="Z33" s="179">
        <f>'手帳所持件数（者）'!Z33+'手帳所持件数(児)'!Z33</f>
        <v>23</v>
      </c>
      <c r="AA33" s="179">
        <f>'手帳所持件数（者）'!AA33+'手帳所持件数(児)'!AA33</f>
        <v>6</v>
      </c>
      <c r="AB33" s="182">
        <f>'手帳所持件数（者）'!AB33+'手帳所持件数(児)'!AB33</f>
        <v>7</v>
      </c>
      <c r="AC33" s="181">
        <f>'手帳所持件数（者）'!AC33+'手帳所持件数(児)'!AC33</f>
        <v>23</v>
      </c>
      <c r="AD33" s="179">
        <f>'手帳所持件数（者）'!AD33+'手帳所持件数(児)'!AD33</f>
        <v>0</v>
      </c>
      <c r="AE33" s="179">
        <f>'手帳所持件数（者）'!AE33+'手帳所持件数(児)'!AE33</f>
        <v>4</v>
      </c>
      <c r="AF33" s="182">
        <f>'手帳所持件数（者）'!AF33+'手帳所持件数(児)'!AF33</f>
        <v>5</v>
      </c>
      <c r="AG33" s="181">
        <f>'手帳所持件数（者）'!AG33+'手帳所持件数(児)'!AG33</f>
        <v>8</v>
      </c>
      <c r="AH33" s="179">
        <f>'手帳所持件数（者）'!AH33+'手帳所持件数(児)'!AH33</f>
        <v>0</v>
      </c>
      <c r="AI33" s="179">
        <f>'手帳所持件数（者）'!AI33+'手帳所持件数(児)'!AI33</f>
        <v>1</v>
      </c>
      <c r="AJ33" s="182">
        <f>'手帳所持件数（者）'!AJ33+'手帳所持件数(児)'!AJ33</f>
        <v>0</v>
      </c>
      <c r="AK33" s="181">
        <f>'手帳所持件数（者）'!AK33+'手帳所持件数(児)'!AK33</f>
        <v>3</v>
      </c>
      <c r="AL33" s="179">
        <f>'手帳所持件数（者）'!AL33+'手帳所持件数(児)'!AL33</f>
        <v>0</v>
      </c>
      <c r="AM33" s="179">
        <f>'手帳所持件数（者）'!AM33+'手帳所持件数(児)'!AM33</f>
        <v>2</v>
      </c>
      <c r="AN33" s="182">
        <f>'手帳所持件数（者）'!AN33+'手帳所持件数(児)'!AN33</f>
        <v>1</v>
      </c>
      <c r="AO33" s="181">
        <f>'手帳所持件数（者）'!AO33+'手帳所持件数(児)'!AO33</f>
        <v>0</v>
      </c>
      <c r="AP33" s="179">
        <f>'手帳所持件数（者）'!AP33+'手帳所持件数(児)'!AP33</f>
        <v>0</v>
      </c>
      <c r="AQ33" s="179">
        <f>'手帳所持件数（者）'!AQ33+'手帳所持件数(児)'!AQ33</f>
        <v>0</v>
      </c>
      <c r="AR33" s="182">
        <f>'手帳所持件数（者）'!AR33+'手帳所持件数(児)'!AR33</f>
        <v>6</v>
      </c>
      <c r="AS33" s="181">
        <f>'手帳所持件数（者）'!AS33+'手帳所持件数(児)'!AS33</f>
        <v>0</v>
      </c>
      <c r="AT33" s="179">
        <f>'手帳所持件数（者）'!AT33+'手帳所持件数(児)'!AT33</f>
        <v>0</v>
      </c>
      <c r="AU33" s="179">
        <f>'手帳所持件数（者）'!AU33+'手帳所持件数(児)'!AU33</f>
        <v>0</v>
      </c>
      <c r="AV33" s="182">
        <f>'手帳所持件数（者）'!AV33+'手帳所持件数(児)'!AV33</f>
        <v>2</v>
      </c>
      <c r="AW33" s="181">
        <f>'手帳所持件数（者）'!AW33+'手帳所持件数(児)'!AW33</f>
        <v>0</v>
      </c>
      <c r="AX33" s="179">
        <f>'手帳所持件数（者）'!AX33+'手帳所持件数(児)'!AX33</f>
        <v>0</v>
      </c>
      <c r="AY33" s="179">
        <f>'手帳所持件数（者）'!AY33+'手帳所持件数(児)'!AY33</f>
        <v>0</v>
      </c>
      <c r="AZ33" s="180">
        <f>'手帳所持件数（者）'!AZ33+'手帳所持件数(児)'!AZ33</f>
        <v>0</v>
      </c>
      <c r="BA33" s="181">
        <f>'手帳所持件数（者）'!BA33+'手帳所持件数(児)'!BA33</f>
        <v>0</v>
      </c>
      <c r="BB33" s="179">
        <f>'手帳所持件数（者）'!BB33+'手帳所持件数(児)'!BB33</f>
        <v>0</v>
      </c>
      <c r="BC33" s="179">
        <f>'手帳所持件数（者）'!BC33+'手帳所持件数(児)'!BC33</f>
        <v>0</v>
      </c>
      <c r="BD33" s="180">
        <f>'手帳所持件数（者）'!BD33+'手帳所持件数(児)'!BD33</f>
        <v>0</v>
      </c>
      <c r="BE33" s="81">
        <f t="shared" si="9"/>
        <v>174</v>
      </c>
    </row>
    <row r="34" spans="1:57" ht="22.5" customHeight="1">
      <c r="A34" s="219" t="s">
        <v>13</v>
      </c>
      <c r="B34" s="224">
        <f t="shared" ref="B34:AG34" si="10">SUM(B26:B33)</f>
        <v>101</v>
      </c>
      <c r="C34" s="222">
        <f t="shared" si="10"/>
        <v>79</v>
      </c>
      <c r="D34" s="222">
        <f t="shared" si="10"/>
        <v>12</v>
      </c>
      <c r="E34" s="222">
        <f t="shared" si="10"/>
        <v>17</v>
      </c>
      <c r="F34" s="222">
        <f t="shared" si="10"/>
        <v>37</v>
      </c>
      <c r="G34" s="218">
        <f t="shared" si="10"/>
        <v>11</v>
      </c>
      <c r="H34" s="221">
        <f t="shared" si="10"/>
        <v>6</v>
      </c>
      <c r="I34" s="222">
        <f t="shared" si="10"/>
        <v>122</v>
      </c>
      <c r="J34" s="222">
        <f t="shared" si="10"/>
        <v>45</v>
      </c>
      <c r="K34" s="222">
        <f t="shared" si="10"/>
        <v>80</v>
      </c>
      <c r="L34" s="222">
        <f t="shared" si="10"/>
        <v>0</v>
      </c>
      <c r="M34" s="222">
        <f t="shared" si="10"/>
        <v>137</v>
      </c>
      <c r="N34" s="221">
        <f t="shared" si="10"/>
        <v>0</v>
      </c>
      <c r="O34" s="222">
        <f t="shared" si="10"/>
        <v>0</v>
      </c>
      <c r="P34" s="222">
        <f t="shared" si="10"/>
        <v>1</v>
      </c>
      <c r="Q34" s="222">
        <f t="shared" si="10"/>
        <v>1</v>
      </c>
      <c r="R34" s="223">
        <f t="shared" si="10"/>
        <v>1</v>
      </c>
      <c r="S34" s="221">
        <f t="shared" si="10"/>
        <v>0</v>
      </c>
      <c r="T34" s="222">
        <f t="shared" si="10"/>
        <v>1</v>
      </c>
      <c r="U34" s="222">
        <f t="shared" si="10"/>
        <v>30</v>
      </c>
      <c r="V34" s="222">
        <f t="shared" si="10"/>
        <v>21</v>
      </c>
      <c r="W34" s="221">
        <f t="shared" si="10"/>
        <v>472</v>
      </c>
      <c r="X34" s="222">
        <f t="shared" si="10"/>
        <v>559</v>
      </c>
      <c r="Y34" s="222">
        <f t="shared" si="10"/>
        <v>386</v>
      </c>
      <c r="Z34" s="222">
        <f t="shared" si="10"/>
        <v>617</v>
      </c>
      <c r="AA34" s="222">
        <f t="shared" si="10"/>
        <v>396</v>
      </c>
      <c r="AB34" s="223">
        <f t="shared" si="10"/>
        <v>152</v>
      </c>
      <c r="AC34" s="221">
        <f t="shared" si="10"/>
        <v>745</v>
      </c>
      <c r="AD34" s="222">
        <f t="shared" si="10"/>
        <v>4</v>
      </c>
      <c r="AE34" s="222">
        <f t="shared" si="10"/>
        <v>164</v>
      </c>
      <c r="AF34" s="222">
        <f t="shared" si="10"/>
        <v>176</v>
      </c>
      <c r="AG34" s="221">
        <f t="shared" si="10"/>
        <v>381</v>
      </c>
      <c r="AH34" s="222">
        <f t="shared" ref="AH34:BE34" si="11">SUM(AH26:AH33)</f>
        <v>3</v>
      </c>
      <c r="AI34" s="222">
        <f t="shared" si="11"/>
        <v>76</v>
      </c>
      <c r="AJ34" s="223">
        <f t="shared" si="11"/>
        <v>3</v>
      </c>
      <c r="AK34" s="221">
        <f t="shared" si="11"/>
        <v>30</v>
      </c>
      <c r="AL34" s="222">
        <f t="shared" si="11"/>
        <v>0</v>
      </c>
      <c r="AM34" s="222">
        <f t="shared" si="11"/>
        <v>74</v>
      </c>
      <c r="AN34" s="222">
        <f t="shared" si="11"/>
        <v>13</v>
      </c>
      <c r="AO34" s="221">
        <f t="shared" si="11"/>
        <v>6</v>
      </c>
      <c r="AP34" s="222">
        <f t="shared" si="11"/>
        <v>4</v>
      </c>
      <c r="AQ34" s="222">
        <f t="shared" si="11"/>
        <v>15</v>
      </c>
      <c r="AR34" s="222">
        <f t="shared" si="11"/>
        <v>302</v>
      </c>
      <c r="AS34" s="221">
        <f t="shared" si="11"/>
        <v>3</v>
      </c>
      <c r="AT34" s="222">
        <f t="shared" si="11"/>
        <v>0</v>
      </c>
      <c r="AU34" s="222">
        <f t="shared" si="11"/>
        <v>0</v>
      </c>
      <c r="AV34" s="223">
        <f t="shared" si="11"/>
        <v>4</v>
      </c>
      <c r="AW34" s="221">
        <f t="shared" si="11"/>
        <v>1</v>
      </c>
      <c r="AX34" s="225">
        <f t="shared" si="11"/>
        <v>8</v>
      </c>
      <c r="AY34" s="222">
        <f t="shared" si="11"/>
        <v>1</v>
      </c>
      <c r="AZ34" s="230">
        <f t="shared" si="11"/>
        <v>0</v>
      </c>
      <c r="BA34" s="319">
        <f t="shared" si="11"/>
        <v>7</v>
      </c>
      <c r="BB34" s="320">
        <f t="shared" si="11"/>
        <v>7</v>
      </c>
      <c r="BC34" s="320">
        <f t="shared" si="11"/>
        <v>1</v>
      </c>
      <c r="BD34" s="321">
        <f t="shared" si="11"/>
        <v>1</v>
      </c>
      <c r="BE34" s="265">
        <f t="shared" si="11"/>
        <v>5313</v>
      </c>
    </row>
    <row r="35" spans="1:57" ht="22.5" customHeight="1">
      <c r="A35" s="209" t="s">
        <v>49</v>
      </c>
      <c r="B35" s="183">
        <f>'手帳所持件数（者）'!B35+'手帳所持件数(児)'!B35</f>
        <v>3</v>
      </c>
      <c r="C35" s="184">
        <f>'手帳所持件数（者）'!C35+'手帳所持件数(児)'!C35</f>
        <v>5</v>
      </c>
      <c r="D35" s="184">
        <f>'手帳所持件数（者）'!D35+'手帳所持件数(児)'!D35</f>
        <v>1</v>
      </c>
      <c r="E35" s="184">
        <f>'手帳所持件数（者）'!E35+'手帳所持件数(児)'!E35</f>
        <v>1</v>
      </c>
      <c r="F35" s="184">
        <f>'手帳所持件数（者）'!F35+'手帳所持件数(児)'!F35</f>
        <v>2</v>
      </c>
      <c r="G35" s="185">
        <f>'手帳所持件数（者）'!G35+'手帳所持件数(児)'!G35</f>
        <v>1</v>
      </c>
      <c r="H35" s="186">
        <f>'手帳所持件数（者）'!H35+'手帳所持件数(児)'!H35</f>
        <v>0</v>
      </c>
      <c r="I35" s="184">
        <f>'手帳所持件数（者）'!I35+'手帳所持件数(児)'!I35</f>
        <v>6</v>
      </c>
      <c r="J35" s="184">
        <f>'手帳所持件数（者）'!J35+'手帳所持件数(児)'!J35</f>
        <v>1</v>
      </c>
      <c r="K35" s="184">
        <f>'手帳所持件数（者）'!K35+'手帳所持件数(児)'!K35</f>
        <v>4</v>
      </c>
      <c r="L35" s="184">
        <f>'手帳所持件数（者）'!L35+'手帳所持件数(児)'!L35</f>
        <v>0</v>
      </c>
      <c r="M35" s="187">
        <f>'手帳所持件数（者）'!M35+'手帳所持件数(児)'!M35</f>
        <v>4</v>
      </c>
      <c r="N35" s="186">
        <f>'手帳所持件数（者）'!N35+'手帳所持件数(児)'!N35</f>
        <v>0</v>
      </c>
      <c r="O35" s="184">
        <f>'手帳所持件数（者）'!O35+'手帳所持件数(児)'!O35</f>
        <v>0</v>
      </c>
      <c r="P35" s="184">
        <f>'手帳所持件数（者）'!P35+'手帳所持件数(児)'!P35</f>
        <v>0</v>
      </c>
      <c r="Q35" s="184">
        <f>'手帳所持件数（者）'!Q35+'手帳所持件数(児)'!Q35</f>
        <v>0</v>
      </c>
      <c r="R35" s="187">
        <f>'手帳所持件数（者）'!R35+'手帳所持件数(児)'!R35</f>
        <v>0</v>
      </c>
      <c r="S35" s="186">
        <f>'手帳所持件数（者）'!S35+'手帳所持件数(児)'!S35</f>
        <v>0</v>
      </c>
      <c r="T35" s="184">
        <f>'手帳所持件数（者）'!T35+'手帳所持件数(児)'!T35</f>
        <v>0</v>
      </c>
      <c r="U35" s="184">
        <f>'手帳所持件数（者）'!U35+'手帳所持件数(児)'!U35</f>
        <v>1</v>
      </c>
      <c r="V35" s="187">
        <f>'手帳所持件数（者）'!V35+'手帳所持件数(児)'!V35</f>
        <v>1</v>
      </c>
      <c r="W35" s="186">
        <f>'手帳所持件数（者）'!W35+'手帳所持件数(児)'!W35</f>
        <v>18</v>
      </c>
      <c r="X35" s="184">
        <f>'手帳所持件数（者）'!X35+'手帳所持件数(児)'!X35</f>
        <v>21</v>
      </c>
      <c r="Y35" s="184">
        <f>'手帳所持件数（者）'!Y35+'手帳所持件数(児)'!Y35</f>
        <v>23</v>
      </c>
      <c r="Z35" s="184">
        <f>'手帳所持件数（者）'!Z35+'手帳所持件数(児)'!Z35</f>
        <v>49</v>
      </c>
      <c r="AA35" s="184">
        <f>'手帳所持件数（者）'!AA35+'手帳所持件数(児)'!AA35</f>
        <v>15</v>
      </c>
      <c r="AB35" s="187">
        <f>'手帳所持件数（者）'!AB35+'手帳所持件数(児)'!AB35</f>
        <v>10</v>
      </c>
      <c r="AC35" s="186">
        <f>'手帳所持件数（者）'!AC35+'手帳所持件数(児)'!AC35</f>
        <v>39</v>
      </c>
      <c r="AD35" s="184">
        <f>'手帳所持件数（者）'!AD35+'手帳所持件数(児)'!AD35</f>
        <v>0</v>
      </c>
      <c r="AE35" s="184">
        <f>'手帳所持件数（者）'!AE35+'手帳所持件数(児)'!AE35</f>
        <v>9</v>
      </c>
      <c r="AF35" s="187">
        <f>'手帳所持件数（者）'!AF35+'手帳所持件数(児)'!AF35</f>
        <v>10</v>
      </c>
      <c r="AG35" s="186">
        <f>'手帳所持件数（者）'!AG35+'手帳所持件数(児)'!AG35</f>
        <v>20</v>
      </c>
      <c r="AH35" s="184">
        <f>'手帳所持件数（者）'!AH35+'手帳所持件数(児)'!AH35</f>
        <v>0</v>
      </c>
      <c r="AI35" s="184">
        <f>'手帳所持件数（者）'!AI35+'手帳所持件数(児)'!AI35</f>
        <v>5</v>
      </c>
      <c r="AJ35" s="187">
        <f>'手帳所持件数（者）'!AJ35+'手帳所持件数(児)'!AJ35</f>
        <v>0</v>
      </c>
      <c r="AK35" s="186">
        <f>'手帳所持件数（者）'!AK35+'手帳所持件数(児)'!AK35</f>
        <v>0</v>
      </c>
      <c r="AL35" s="184">
        <f>'手帳所持件数（者）'!AL35+'手帳所持件数(児)'!AL35</f>
        <v>0</v>
      </c>
      <c r="AM35" s="184">
        <f>'手帳所持件数（者）'!AM35+'手帳所持件数(児)'!AM35</f>
        <v>1</v>
      </c>
      <c r="AN35" s="187">
        <f>'手帳所持件数（者）'!AN35+'手帳所持件数(児)'!AN35</f>
        <v>1</v>
      </c>
      <c r="AO35" s="186">
        <f>'手帳所持件数（者）'!AO35+'手帳所持件数(児)'!AO35</f>
        <v>0</v>
      </c>
      <c r="AP35" s="184">
        <f>'手帳所持件数（者）'!AP35+'手帳所持件数(児)'!AP35</f>
        <v>0</v>
      </c>
      <c r="AQ35" s="184">
        <f>'手帳所持件数（者）'!AQ35+'手帳所持件数(児)'!AQ35</f>
        <v>0</v>
      </c>
      <c r="AR35" s="187">
        <f>'手帳所持件数（者）'!AR35+'手帳所持件数(児)'!AR35</f>
        <v>12</v>
      </c>
      <c r="AS35" s="186">
        <f>'手帳所持件数（者）'!AS35+'手帳所持件数(児)'!AS35</f>
        <v>0</v>
      </c>
      <c r="AT35" s="184">
        <f>'手帳所持件数（者）'!AT35+'手帳所持件数(児)'!AT35</f>
        <v>0</v>
      </c>
      <c r="AU35" s="184">
        <f>'手帳所持件数（者）'!AU35+'手帳所持件数(児)'!AU35</f>
        <v>0</v>
      </c>
      <c r="AV35" s="187">
        <f>'手帳所持件数（者）'!AV35+'手帳所持件数(児)'!AV35</f>
        <v>0</v>
      </c>
      <c r="AW35" s="186">
        <f>'手帳所持件数（者）'!AW35+'手帳所持件数(児)'!AW35</f>
        <v>0</v>
      </c>
      <c r="AX35" s="184">
        <f>'手帳所持件数（者）'!AX35+'手帳所持件数(児)'!AX35</f>
        <v>0</v>
      </c>
      <c r="AY35" s="184">
        <f>'手帳所持件数（者）'!AY35+'手帳所持件数(児)'!AY35</f>
        <v>0</v>
      </c>
      <c r="AZ35" s="185">
        <f>'手帳所持件数（者）'!AZ35+'手帳所持件数(児)'!AZ35</f>
        <v>0</v>
      </c>
      <c r="BA35" s="186">
        <f>'手帳所持件数（者）'!BA35+'手帳所持件数(児)'!BA35</f>
        <v>0</v>
      </c>
      <c r="BB35" s="184">
        <f>'手帳所持件数（者）'!BB35+'手帳所持件数(児)'!BB35</f>
        <v>0</v>
      </c>
      <c r="BC35" s="184">
        <f>'手帳所持件数（者）'!BC35+'手帳所持件数(児)'!BC35</f>
        <v>0</v>
      </c>
      <c r="BD35" s="185">
        <f>'手帳所持件数（者）'!BD35+'手帳所持件数(児)'!BD35</f>
        <v>0</v>
      </c>
      <c r="BE35" s="68">
        <f t="shared" ref="BE35:BE40" si="12">SUM(B35:BD35)</f>
        <v>263</v>
      </c>
    </row>
    <row r="36" spans="1:57" ht="22.5" customHeight="1">
      <c r="A36" s="206" t="s">
        <v>39</v>
      </c>
      <c r="B36" s="173">
        <f>'手帳所持件数（者）'!B36+'手帳所持件数(児)'!B36</f>
        <v>29</v>
      </c>
      <c r="C36" s="174">
        <f>'手帳所持件数（者）'!C36+'手帳所持件数(児)'!C36</f>
        <v>16</v>
      </c>
      <c r="D36" s="174">
        <f>'手帳所持件数（者）'!D36+'手帳所持件数(児)'!D36</f>
        <v>2</v>
      </c>
      <c r="E36" s="174">
        <f>'手帳所持件数（者）'!E36+'手帳所持件数(児)'!E36</f>
        <v>5</v>
      </c>
      <c r="F36" s="174">
        <f>'手帳所持件数（者）'!F36+'手帳所持件数(児)'!F36</f>
        <v>6</v>
      </c>
      <c r="G36" s="175">
        <f>'手帳所持件数（者）'!G36+'手帳所持件数(児)'!G36</f>
        <v>4</v>
      </c>
      <c r="H36" s="176">
        <f>'手帳所持件数（者）'!H36+'手帳所持件数(児)'!H36</f>
        <v>2</v>
      </c>
      <c r="I36" s="174">
        <f>'手帳所持件数（者）'!I36+'手帳所持件数(児)'!I36</f>
        <v>25</v>
      </c>
      <c r="J36" s="174">
        <f>'手帳所持件数（者）'!J36+'手帳所持件数(児)'!J36</f>
        <v>12</v>
      </c>
      <c r="K36" s="174">
        <f>'手帳所持件数（者）'!K36+'手帳所持件数(児)'!K36</f>
        <v>10</v>
      </c>
      <c r="L36" s="174">
        <f>'手帳所持件数（者）'!L36+'手帳所持件数(児)'!L36</f>
        <v>1</v>
      </c>
      <c r="M36" s="177">
        <f>'手帳所持件数（者）'!M36+'手帳所持件数(児)'!M36</f>
        <v>34</v>
      </c>
      <c r="N36" s="176">
        <f>'手帳所持件数（者）'!N36+'手帳所持件数(児)'!N36</f>
        <v>0</v>
      </c>
      <c r="O36" s="174">
        <f>'手帳所持件数（者）'!O36+'手帳所持件数(児)'!O36</f>
        <v>0</v>
      </c>
      <c r="P36" s="174">
        <f>'手帳所持件数（者）'!P36+'手帳所持件数(児)'!P36</f>
        <v>0</v>
      </c>
      <c r="Q36" s="174">
        <f>'手帳所持件数（者）'!Q36+'手帳所持件数(児)'!Q36</f>
        <v>0</v>
      </c>
      <c r="R36" s="177">
        <f>'手帳所持件数（者）'!R36+'手帳所持件数(児)'!R36</f>
        <v>0</v>
      </c>
      <c r="S36" s="176">
        <f>'手帳所持件数（者）'!S36+'手帳所持件数(児)'!S36</f>
        <v>1</v>
      </c>
      <c r="T36" s="174">
        <f>'手帳所持件数（者）'!T36+'手帳所持件数(児)'!T36</f>
        <v>0</v>
      </c>
      <c r="U36" s="174">
        <f>'手帳所持件数（者）'!U36+'手帳所持件数(児)'!U36</f>
        <v>6</v>
      </c>
      <c r="V36" s="177">
        <f>'手帳所持件数（者）'!V36+'手帳所持件数(児)'!V36</f>
        <v>4</v>
      </c>
      <c r="W36" s="176">
        <f>'手帳所持件数（者）'!W36+'手帳所持件数(児)'!W36</f>
        <v>78</v>
      </c>
      <c r="X36" s="174">
        <f>'手帳所持件数（者）'!X36+'手帳所持件数(児)'!X36</f>
        <v>89</v>
      </c>
      <c r="Y36" s="174">
        <f>'手帳所持件数（者）'!Y36+'手帳所持件数(児)'!Y36</f>
        <v>100</v>
      </c>
      <c r="Z36" s="174">
        <f>'手帳所持件数（者）'!Z36+'手帳所持件数(児)'!Z36</f>
        <v>133</v>
      </c>
      <c r="AA36" s="174">
        <f>'手帳所持件数（者）'!AA36+'手帳所持件数(児)'!AA36</f>
        <v>75</v>
      </c>
      <c r="AB36" s="177">
        <f>'手帳所持件数（者）'!AB36+'手帳所持件数(児)'!AB36</f>
        <v>22</v>
      </c>
      <c r="AC36" s="176">
        <f>'手帳所持件数（者）'!AC36+'手帳所持件数(児)'!AC36</f>
        <v>129</v>
      </c>
      <c r="AD36" s="174">
        <f>'手帳所持件数（者）'!AD36+'手帳所持件数(児)'!AD36</f>
        <v>1</v>
      </c>
      <c r="AE36" s="174">
        <f>'手帳所持件数（者）'!AE36+'手帳所持件数(児)'!AE36</f>
        <v>20</v>
      </c>
      <c r="AF36" s="177">
        <f>'手帳所持件数（者）'!AF36+'手帳所持件数(児)'!AF36</f>
        <v>41</v>
      </c>
      <c r="AG36" s="176">
        <f>'手帳所持件数（者）'!AG36+'手帳所持件数(児)'!AG36</f>
        <v>69</v>
      </c>
      <c r="AH36" s="174">
        <f>'手帳所持件数（者）'!AH36+'手帳所持件数(児)'!AH36</f>
        <v>1</v>
      </c>
      <c r="AI36" s="174">
        <f>'手帳所持件数（者）'!AI36+'手帳所持件数(児)'!AI36</f>
        <v>15</v>
      </c>
      <c r="AJ36" s="177">
        <f>'手帳所持件数（者）'!AJ36+'手帳所持件数(児)'!AJ36</f>
        <v>0</v>
      </c>
      <c r="AK36" s="176">
        <f>'手帳所持件数（者）'!AK36+'手帳所持件数(児)'!AK36</f>
        <v>7</v>
      </c>
      <c r="AL36" s="199">
        <f>'手帳所持件数（者）'!AL36+'手帳所持件数(児)'!AL36</f>
        <v>0</v>
      </c>
      <c r="AM36" s="174">
        <f>'手帳所持件数（者）'!AM36+'手帳所持件数(児)'!AM36</f>
        <v>9</v>
      </c>
      <c r="AN36" s="177">
        <f>'手帳所持件数（者）'!AN36+'手帳所持件数(児)'!AN36</f>
        <v>3</v>
      </c>
      <c r="AO36" s="176">
        <f>'手帳所持件数（者）'!AO36+'手帳所持件数(児)'!AO36</f>
        <v>0</v>
      </c>
      <c r="AP36" s="174">
        <f>'手帳所持件数（者）'!AP36+'手帳所持件数(児)'!AP36</f>
        <v>0</v>
      </c>
      <c r="AQ36" s="174">
        <f>'手帳所持件数（者）'!AQ36+'手帳所持件数(児)'!AQ36</f>
        <v>0</v>
      </c>
      <c r="AR36" s="177">
        <f>'手帳所持件数（者）'!AR36+'手帳所持件数(児)'!AR36</f>
        <v>44</v>
      </c>
      <c r="AS36" s="176">
        <f>'手帳所持件数（者）'!AS36+'手帳所持件数(児)'!AS36</f>
        <v>1</v>
      </c>
      <c r="AT36" s="174">
        <f>'手帳所持件数（者）'!AT36+'手帳所持件数(児)'!AT36</f>
        <v>0</v>
      </c>
      <c r="AU36" s="174">
        <f>'手帳所持件数（者）'!AU36+'手帳所持件数(児)'!AU36</f>
        <v>0</v>
      </c>
      <c r="AV36" s="177">
        <f>'手帳所持件数（者）'!AV36+'手帳所持件数(児)'!AV36</f>
        <v>0</v>
      </c>
      <c r="AW36" s="176">
        <f>'手帳所持件数（者）'!AW36+'手帳所持件数(児)'!AW36</f>
        <v>0</v>
      </c>
      <c r="AX36" s="174">
        <f>'手帳所持件数（者）'!AX36+'手帳所持件数(児)'!AX36</f>
        <v>1</v>
      </c>
      <c r="AY36" s="174">
        <f>'手帳所持件数（者）'!AY36+'手帳所持件数(児)'!AY36</f>
        <v>0</v>
      </c>
      <c r="AZ36" s="175">
        <f>'手帳所持件数（者）'!AZ36+'手帳所持件数(児)'!AZ36</f>
        <v>0</v>
      </c>
      <c r="BA36" s="176">
        <f>'手帳所持件数（者）'!BA36+'手帳所持件数(児)'!BA36</f>
        <v>0</v>
      </c>
      <c r="BB36" s="174">
        <f>'手帳所持件数（者）'!BB36+'手帳所持件数(児)'!BB36</f>
        <v>0</v>
      </c>
      <c r="BC36" s="174">
        <f>'手帳所持件数（者）'!BC36+'手帳所持件数(児)'!BC36</f>
        <v>0</v>
      </c>
      <c r="BD36" s="175">
        <f>'手帳所持件数（者）'!BD36+'手帳所持件数(児)'!BD36</f>
        <v>0</v>
      </c>
      <c r="BE36" s="68">
        <f t="shared" si="12"/>
        <v>995</v>
      </c>
    </row>
    <row r="37" spans="1:57" ht="22.5" customHeight="1">
      <c r="A37" s="206" t="s">
        <v>50</v>
      </c>
      <c r="B37" s="173">
        <f>'手帳所持件数（者）'!B37+'手帳所持件数(児)'!B37</f>
        <v>8</v>
      </c>
      <c r="C37" s="174">
        <f>'手帳所持件数（者）'!C37+'手帳所持件数(児)'!C37</f>
        <v>11</v>
      </c>
      <c r="D37" s="174">
        <f>'手帳所持件数（者）'!D37+'手帳所持件数(児)'!D37</f>
        <v>3</v>
      </c>
      <c r="E37" s="174">
        <f>'手帳所持件数（者）'!E37+'手帳所持件数(児)'!E37</f>
        <v>6</v>
      </c>
      <c r="F37" s="174">
        <f>'手帳所持件数（者）'!F37+'手帳所持件数(児)'!F37</f>
        <v>4</v>
      </c>
      <c r="G37" s="175">
        <f>'手帳所持件数（者）'!G37+'手帳所持件数(児)'!G37</f>
        <v>2</v>
      </c>
      <c r="H37" s="176">
        <f>'手帳所持件数（者）'!H37+'手帳所持件数(児)'!H37</f>
        <v>0</v>
      </c>
      <c r="I37" s="174">
        <f>'手帳所持件数（者）'!I37+'手帳所持件数(児)'!I37</f>
        <v>15</v>
      </c>
      <c r="J37" s="174">
        <f>'手帳所持件数（者）'!J37+'手帳所持件数(児)'!J37</f>
        <v>6</v>
      </c>
      <c r="K37" s="174">
        <f>'手帳所持件数（者）'!K37+'手帳所持件数(児)'!K37</f>
        <v>12</v>
      </c>
      <c r="L37" s="174">
        <f>'手帳所持件数（者）'!L37+'手帳所持件数(児)'!L37</f>
        <v>0</v>
      </c>
      <c r="M37" s="177">
        <f>'手帳所持件数（者）'!M37+'手帳所持件数(児)'!M37</f>
        <v>9</v>
      </c>
      <c r="N37" s="176">
        <f>'手帳所持件数（者）'!N37+'手帳所持件数(児)'!N37</f>
        <v>0</v>
      </c>
      <c r="O37" s="174">
        <f>'手帳所持件数（者）'!O37+'手帳所持件数(児)'!O37</f>
        <v>0</v>
      </c>
      <c r="P37" s="174">
        <f>'手帳所持件数（者）'!P37+'手帳所持件数(児)'!P37</f>
        <v>1</v>
      </c>
      <c r="Q37" s="174">
        <f>'手帳所持件数（者）'!Q37+'手帳所持件数(児)'!Q37</f>
        <v>0</v>
      </c>
      <c r="R37" s="177">
        <f>'手帳所持件数（者）'!R37+'手帳所持件数(児)'!R37</f>
        <v>0</v>
      </c>
      <c r="S37" s="176">
        <f>'手帳所持件数（者）'!S37+'手帳所持件数(児)'!S37</f>
        <v>0</v>
      </c>
      <c r="T37" s="174">
        <f>'手帳所持件数（者）'!T37+'手帳所持件数(児)'!T37</f>
        <v>0</v>
      </c>
      <c r="U37" s="174">
        <f>'手帳所持件数（者）'!U37+'手帳所持件数(児)'!U37</f>
        <v>2</v>
      </c>
      <c r="V37" s="177">
        <f>'手帳所持件数（者）'!V37+'手帳所持件数(児)'!V37</f>
        <v>5</v>
      </c>
      <c r="W37" s="176">
        <f>'手帳所持件数（者）'!W37+'手帳所持件数(児)'!W37</f>
        <v>37</v>
      </c>
      <c r="X37" s="174">
        <f>'手帳所持件数（者）'!X37+'手帳所持件数(児)'!X37</f>
        <v>48</v>
      </c>
      <c r="Y37" s="174">
        <f>'手帳所持件数（者）'!Y37+'手帳所持件数(児)'!Y37</f>
        <v>38</v>
      </c>
      <c r="Z37" s="174">
        <f>'手帳所持件数（者）'!Z37+'手帳所持件数(児)'!Z37</f>
        <v>80</v>
      </c>
      <c r="AA37" s="174">
        <f>'手帳所持件数（者）'!AA37+'手帳所持件数(児)'!AA37</f>
        <v>43</v>
      </c>
      <c r="AB37" s="177">
        <f>'手帳所持件数（者）'!AB37+'手帳所持件数(児)'!AB37</f>
        <v>19</v>
      </c>
      <c r="AC37" s="176">
        <f>'手帳所持件数（者）'!AC37+'手帳所持件数(児)'!AC37</f>
        <v>94</v>
      </c>
      <c r="AD37" s="174">
        <f>'手帳所持件数（者）'!AD37+'手帳所持件数(児)'!AD37</f>
        <v>1</v>
      </c>
      <c r="AE37" s="174">
        <f>'手帳所持件数（者）'!AE37+'手帳所持件数(児)'!AE37</f>
        <v>15</v>
      </c>
      <c r="AF37" s="177">
        <f>'手帳所持件数（者）'!AF37+'手帳所持件数(児)'!AF37</f>
        <v>23</v>
      </c>
      <c r="AG37" s="176">
        <f>'手帳所持件数（者）'!AG37+'手帳所持件数(児)'!AG37</f>
        <v>55</v>
      </c>
      <c r="AH37" s="174">
        <f>'手帳所持件数（者）'!AH37+'手帳所持件数(児)'!AH37</f>
        <v>0</v>
      </c>
      <c r="AI37" s="174">
        <f>'手帳所持件数（者）'!AI37+'手帳所持件数(児)'!AI37</f>
        <v>10</v>
      </c>
      <c r="AJ37" s="177">
        <f>'手帳所持件数（者）'!AJ37+'手帳所持件数(児)'!AJ37</f>
        <v>1</v>
      </c>
      <c r="AK37" s="176">
        <f>'手帳所持件数（者）'!AK37+'手帳所持件数(児)'!AK37</f>
        <v>3</v>
      </c>
      <c r="AL37" s="174">
        <f>'手帳所持件数（者）'!AL37+'手帳所持件数(児)'!AL37</f>
        <v>1</v>
      </c>
      <c r="AM37" s="174">
        <f>'手帳所持件数（者）'!AM37+'手帳所持件数(児)'!AM37</f>
        <v>8</v>
      </c>
      <c r="AN37" s="177">
        <f>'手帳所持件数（者）'!AN37+'手帳所持件数(児)'!AN37</f>
        <v>3</v>
      </c>
      <c r="AO37" s="176">
        <f>'手帳所持件数（者）'!AO37+'手帳所持件数(児)'!AO37</f>
        <v>0</v>
      </c>
      <c r="AP37" s="174">
        <f>'手帳所持件数（者）'!AP37+'手帳所持件数(児)'!AP37</f>
        <v>2</v>
      </c>
      <c r="AQ37" s="174">
        <f>'手帳所持件数（者）'!AQ37+'手帳所持件数(児)'!AQ37</f>
        <v>3</v>
      </c>
      <c r="AR37" s="177">
        <f>'手帳所持件数（者）'!AR37+'手帳所持件数(児)'!AR37</f>
        <v>38</v>
      </c>
      <c r="AS37" s="176">
        <f>'手帳所持件数（者）'!AS37+'手帳所持件数(児)'!AS37</f>
        <v>1</v>
      </c>
      <c r="AT37" s="174">
        <f>'手帳所持件数（者）'!AT37+'手帳所持件数(児)'!AT37</f>
        <v>0</v>
      </c>
      <c r="AU37" s="174">
        <f>'手帳所持件数（者）'!AU37+'手帳所持件数(児)'!AU37</f>
        <v>0</v>
      </c>
      <c r="AV37" s="177">
        <f>'手帳所持件数（者）'!AV37+'手帳所持件数(児)'!AV37</f>
        <v>0</v>
      </c>
      <c r="AW37" s="176">
        <f>'手帳所持件数（者）'!AW37+'手帳所持件数(児)'!AW37</f>
        <v>1</v>
      </c>
      <c r="AX37" s="174">
        <f>'手帳所持件数（者）'!AX37+'手帳所持件数(児)'!AX37</f>
        <v>0</v>
      </c>
      <c r="AY37" s="174">
        <f>'手帳所持件数（者）'!AY37+'手帳所持件数(児)'!AY37</f>
        <v>0</v>
      </c>
      <c r="AZ37" s="175">
        <f>'手帳所持件数（者）'!AZ37+'手帳所持件数(児)'!AZ37</f>
        <v>0</v>
      </c>
      <c r="BA37" s="176">
        <f>'手帳所持件数（者）'!BA37+'手帳所持件数(児)'!BA37</f>
        <v>1</v>
      </c>
      <c r="BB37" s="174">
        <f>'手帳所持件数（者）'!BB37+'手帳所持件数(児)'!BB37</f>
        <v>0</v>
      </c>
      <c r="BC37" s="174">
        <f>'手帳所持件数（者）'!BC37+'手帳所持件数(児)'!BC37</f>
        <v>0</v>
      </c>
      <c r="BD37" s="175">
        <f>'手帳所持件数（者）'!BD37+'手帳所持件数(児)'!BD37</f>
        <v>0</v>
      </c>
      <c r="BE37" s="68">
        <f t="shared" si="12"/>
        <v>609</v>
      </c>
    </row>
    <row r="38" spans="1:57" ht="22.5" customHeight="1">
      <c r="A38" s="206" t="s">
        <v>40</v>
      </c>
      <c r="B38" s="173">
        <f>'手帳所持件数（者）'!B38+'手帳所持件数(児)'!B38</f>
        <v>25</v>
      </c>
      <c r="C38" s="174">
        <f>'手帳所持件数（者）'!C38+'手帳所持件数(児)'!C38</f>
        <v>15</v>
      </c>
      <c r="D38" s="174">
        <f>'手帳所持件数（者）'!D38+'手帳所持件数(児)'!D38</f>
        <v>6</v>
      </c>
      <c r="E38" s="174">
        <f>'手帳所持件数（者）'!E38+'手帳所持件数(児)'!E38</f>
        <v>2</v>
      </c>
      <c r="F38" s="174">
        <f>'手帳所持件数（者）'!F38+'手帳所持件数(児)'!F38</f>
        <v>5</v>
      </c>
      <c r="G38" s="175">
        <f>'手帳所持件数（者）'!G38+'手帳所持件数(児)'!G38</f>
        <v>1</v>
      </c>
      <c r="H38" s="176">
        <f>'手帳所持件数（者）'!H38+'手帳所持件数(児)'!H38</f>
        <v>0</v>
      </c>
      <c r="I38" s="174">
        <f>'手帳所持件数（者）'!I38+'手帳所持件数(児)'!I38</f>
        <v>23</v>
      </c>
      <c r="J38" s="174">
        <f>'手帳所持件数（者）'!J38+'手帳所持件数(児)'!J38</f>
        <v>5</v>
      </c>
      <c r="K38" s="174">
        <f>'手帳所持件数（者）'!K38+'手帳所持件数(児)'!K38</f>
        <v>21</v>
      </c>
      <c r="L38" s="174">
        <f>'手帳所持件数（者）'!L38+'手帳所持件数(児)'!L38</f>
        <v>0</v>
      </c>
      <c r="M38" s="177">
        <f>'手帳所持件数（者）'!M38+'手帳所持件数(児)'!M38</f>
        <v>15</v>
      </c>
      <c r="N38" s="176">
        <f>'手帳所持件数（者）'!N38+'手帳所持件数(児)'!N38</f>
        <v>0</v>
      </c>
      <c r="O38" s="174">
        <f>'手帳所持件数（者）'!O38+'手帳所持件数(児)'!O38</f>
        <v>0</v>
      </c>
      <c r="P38" s="174">
        <f>'手帳所持件数（者）'!P38+'手帳所持件数(児)'!P38</f>
        <v>0</v>
      </c>
      <c r="Q38" s="174">
        <f>'手帳所持件数（者）'!Q38+'手帳所持件数(児)'!Q38</f>
        <v>0</v>
      </c>
      <c r="R38" s="177">
        <f>'手帳所持件数（者）'!R38+'手帳所持件数(児)'!R38</f>
        <v>1</v>
      </c>
      <c r="S38" s="176">
        <f>'手帳所持件数（者）'!S38+'手帳所持件数(児)'!S38</f>
        <v>0</v>
      </c>
      <c r="T38" s="174">
        <f>'手帳所持件数（者）'!T38+'手帳所持件数(児)'!T38</f>
        <v>1</v>
      </c>
      <c r="U38" s="174">
        <f>'手帳所持件数（者）'!U38+'手帳所持件数(児)'!U38</f>
        <v>2</v>
      </c>
      <c r="V38" s="177">
        <f>'手帳所持件数（者）'!V38+'手帳所持件数(児)'!V38</f>
        <v>3</v>
      </c>
      <c r="W38" s="176">
        <f>'手帳所持件数（者）'!W38+'手帳所持件数(児)'!W38</f>
        <v>74</v>
      </c>
      <c r="X38" s="174">
        <f>'手帳所持件数（者）'!X38+'手帳所持件数(児)'!X38</f>
        <v>86</v>
      </c>
      <c r="Y38" s="174">
        <f>'手帳所持件数（者）'!Y38+'手帳所持件数(児)'!Y38</f>
        <v>66</v>
      </c>
      <c r="Z38" s="174">
        <f>'手帳所持件数（者）'!Z38+'手帳所持件数(児)'!Z38</f>
        <v>135</v>
      </c>
      <c r="AA38" s="174">
        <f>'手帳所持件数（者）'!AA38+'手帳所持件数(児)'!AA38</f>
        <v>70</v>
      </c>
      <c r="AB38" s="177">
        <f>'手帳所持件数（者）'!AB38+'手帳所持件数(児)'!AB38</f>
        <v>25</v>
      </c>
      <c r="AC38" s="176">
        <f>'手帳所持件数（者）'!AC38+'手帳所持件数(児)'!AC38</f>
        <v>137</v>
      </c>
      <c r="AD38" s="174">
        <f>'手帳所持件数（者）'!AD38+'手帳所持件数(児)'!AD38</f>
        <v>0</v>
      </c>
      <c r="AE38" s="174">
        <f>'手帳所持件数（者）'!AE38+'手帳所持件数(児)'!AE38</f>
        <v>26</v>
      </c>
      <c r="AF38" s="177">
        <f>'手帳所持件数（者）'!AF38+'手帳所持件数(児)'!AF38</f>
        <v>45</v>
      </c>
      <c r="AG38" s="176">
        <f>'手帳所持件数（者）'!AG38+'手帳所持件数(児)'!AG38</f>
        <v>57</v>
      </c>
      <c r="AH38" s="174">
        <f>'手帳所持件数（者）'!AH38+'手帳所持件数(児)'!AH38</f>
        <v>2</v>
      </c>
      <c r="AI38" s="174">
        <f>'手帳所持件数（者）'!AI38+'手帳所持件数(児)'!AI38</f>
        <v>7</v>
      </c>
      <c r="AJ38" s="177">
        <f>'手帳所持件数（者）'!AJ38+'手帳所持件数(児)'!AJ38</f>
        <v>1</v>
      </c>
      <c r="AK38" s="176">
        <f>'手帳所持件数（者）'!AK38+'手帳所持件数(児)'!AK38</f>
        <v>2</v>
      </c>
      <c r="AL38" s="174">
        <f>'手帳所持件数（者）'!AL38+'手帳所持件数(児)'!AL38</f>
        <v>1</v>
      </c>
      <c r="AM38" s="174">
        <f>'手帳所持件数（者）'!AM38+'手帳所持件数(児)'!AM38</f>
        <v>2</v>
      </c>
      <c r="AN38" s="177">
        <f>'手帳所持件数（者）'!AN38+'手帳所持件数(児)'!AN38</f>
        <v>9</v>
      </c>
      <c r="AO38" s="176">
        <f>'手帳所持件数（者）'!AO38+'手帳所持件数(児)'!AO38</f>
        <v>0</v>
      </c>
      <c r="AP38" s="174">
        <f>'手帳所持件数（者）'!AP38+'手帳所持件数(児)'!AP38</f>
        <v>0</v>
      </c>
      <c r="AQ38" s="174">
        <f>'手帳所持件数（者）'!AQ38+'手帳所持件数(児)'!AQ38</f>
        <v>3</v>
      </c>
      <c r="AR38" s="177">
        <f>'手帳所持件数（者）'!AR38+'手帳所持件数(児)'!AR38</f>
        <v>53</v>
      </c>
      <c r="AS38" s="176">
        <f>'手帳所持件数（者）'!AS38+'手帳所持件数(児)'!AS38</f>
        <v>0</v>
      </c>
      <c r="AT38" s="174">
        <f>'手帳所持件数（者）'!AT38+'手帳所持件数(児)'!AT38</f>
        <v>0</v>
      </c>
      <c r="AU38" s="174">
        <f>'手帳所持件数（者）'!AU38+'手帳所持件数(児)'!AU38</f>
        <v>1</v>
      </c>
      <c r="AV38" s="177">
        <f>'手帳所持件数（者）'!AV38+'手帳所持件数(児)'!AV38</f>
        <v>0</v>
      </c>
      <c r="AW38" s="176">
        <f>'手帳所持件数（者）'!AW38+'手帳所持件数(児)'!AW38</f>
        <v>0</v>
      </c>
      <c r="AX38" s="174">
        <f>'手帳所持件数（者）'!AX38+'手帳所持件数(児)'!AX38</f>
        <v>0</v>
      </c>
      <c r="AY38" s="174">
        <f>'手帳所持件数（者）'!AY38+'手帳所持件数(児)'!AY38</f>
        <v>1</v>
      </c>
      <c r="AZ38" s="175">
        <f>'手帳所持件数（者）'!AZ38+'手帳所持件数(児)'!AZ38</f>
        <v>0</v>
      </c>
      <c r="BA38" s="176">
        <f>'手帳所持件数（者）'!BA38+'手帳所持件数(児)'!BA38</f>
        <v>2</v>
      </c>
      <c r="BB38" s="174">
        <f>'手帳所持件数（者）'!BB38+'手帳所持件数(児)'!BB38</f>
        <v>0</v>
      </c>
      <c r="BC38" s="174">
        <f>'手帳所持件数（者）'!BC38+'手帳所持件数(児)'!BC38</f>
        <v>0</v>
      </c>
      <c r="BD38" s="175">
        <f>'手帳所持件数（者）'!BD38+'手帳所持件数(児)'!BD38</f>
        <v>0</v>
      </c>
      <c r="BE38" s="68">
        <f t="shared" si="12"/>
        <v>930</v>
      </c>
    </row>
    <row r="39" spans="1:57" ht="22.5" customHeight="1">
      <c r="A39" s="206" t="s">
        <v>51</v>
      </c>
      <c r="B39" s="173">
        <f>'手帳所持件数（者）'!B39+'手帳所持件数(児)'!B39</f>
        <v>5</v>
      </c>
      <c r="C39" s="174">
        <f>'手帳所持件数（者）'!C39+'手帳所持件数(児)'!C39</f>
        <v>4</v>
      </c>
      <c r="D39" s="174">
        <f>'手帳所持件数（者）'!D39+'手帳所持件数(児)'!D39</f>
        <v>2</v>
      </c>
      <c r="E39" s="174">
        <f>'手帳所持件数（者）'!E39+'手帳所持件数(児)'!E39</f>
        <v>4</v>
      </c>
      <c r="F39" s="174">
        <f>'手帳所持件数（者）'!F39+'手帳所持件数(児)'!F39</f>
        <v>3</v>
      </c>
      <c r="G39" s="175">
        <f>'手帳所持件数（者）'!G39+'手帳所持件数(児)'!G39</f>
        <v>0</v>
      </c>
      <c r="H39" s="176">
        <f>'手帳所持件数（者）'!H39+'手帳所持件数(児)'!H39</f>
        <v>0</v>
      </c>
      <c r="I39" s="174">
        <f>'手帳所持件数（者）'!I39+'手帳所持件数(児)'!I39</f>
        <v>12</v>
      </c>
      <c r="J39" s="174">
        <f>'手帳所持件数（者）'!J39+'手帳所持件数(児)'!J39</f>
        <v>4</v>
      </c>
      <c r="K39" s="174">
        <f>'手帳所持件数（者）'!K39+'手帳所持件数(児)'!K39</f>
        <v>11</v>
      </c>
      <c r="L39" s="174">
        <f>'手帳所持件数（者）'!L39+'手帳所持件数(児)'!L39</f>
        <v>0</v>
      </c>
      <c r="M39" s="177">
        <f>'手帳所持件数（者）'!M39+'手帳所持件数(児)'!M39</f>
        <v>3</v>
      </c>
      <c r="N39" s="176">
        <f>'手帳所持件数（者）'!N39+'手帳所持件数(児)'!N39</f>
        <v>0</v>
      </c>
      <c r="O39" s="174">
        <f>'手帳所持件数（者）'!O39+'手帳所持件数(児)'!O39</f>
        <v>0</v>
      </c>
      <c r="P39" s="174">
        <f>'手帳所持件数（者）'!P39+'手帳所持件数(児)'!P39</f>
        <v>0</v>
      </c>
      <c r="Q39" s="174">
        <f>'手帳所持件数（者）'!Q39+'手帳所持件数(児)'!Q39</f>
        <v>0</v>
      </c>
      <c r="R39" s="177">
        <f>'手帳所持件数（者）'!R39+'手帳所持件数(児)'!R39</f>
        <v>0</v>
      </c>
      <c r="S39" s="176">
        <f>'手帳所持件数（者）'!S39+'手帳所持件数(児)'!S39</f>
        <v>0</v>
      </c>
      <c r="T39" s="174">
        <f>'手帳所持件数（者）'!T39+'手帳所持件数(児)'!T39</f>
        <v>0</v>
      </c>
      <c r="U39" s="174">
        <f>'手帳所持件数（者）'!U39+'手帳所持件数(児)'!U39</f>
        <v>5</v>
      </c>
      <c r="V39" s="177">
        <f>'手帳所持件数（者）'!V39+'手帳所持件数(児)'!V39</f>
        <v>0</v>
      </c>
      <c r="W39" s="176">
        <f>'手帳所持件数（者）'!W39+'手帳所持件数(児)'!W39</f>
        <v>16</v>
      </c>
      <c r="X39" s="174">
        <f>'手帳所持件数（者）'!X39+'手帳所持件数(児)'!X39</f>
        <v>24</v>
      </c>
      <c r="Y39" s="174">
        <f>'手帳所持件数（者）'!Y39+'手帳所持件数(児)'!Y39</f>
        <v>17</v>
      </c>
      <c r="Z39" s="174">
        <f>'手帳所持件数（者）'!Z39+'手帳所持件数(児)'!Z39</f>
        <v>26</v>
      </c>
      <c r="AA39" s="174">
        <f>'手帳所持件数（者）'!AA39+'手帳所持件数(児)'!AA39</f>
        <v>13</v>
      </c>
      <c r="AB39" s="177">
        <f>'手帳所持件数（者）'!AB39+'手帳所持件数(児)'!AB39</f>
        <v>1</v>
      </c>
      <c r="AC39" s="176">
        <f>'手帳所持件数（者）'!AC39+'手帳所持件数(児)'!AC39</f>
        <v>50</v>
      </c>
      <c r="AD39" s="174">
        <f>'手帳所持件数（者）'!AD39+'手帳所持件数(児)'!AD39</f>
        <v>0</v>
      </c>
      <c r="AE39" s="174">
        <f>'手帳所持件数（者）'!AE39+'手帳所持件数(児)'!AE39</f>
        <v>13</v>
      </c>
      <c r="AF39" s="177">
        <f>'手帳所持件数（者）'!AF39+'手帳所持件数(児)'!AF39</f>
        <v>16</v>
      </c>
      <c r="AG39" s="176">
        <f>'手帳所持件数（者）'!AG39+'手帳所持件数(児)'!AG39</f>
        <v>15</v>
      </c>
      <c r="AH39" s="174">
        <f>'手帳所持件数（者）'!AH39+'手帳所持件数(児)'!AH39</f>
        <v>0</v>
      </c>
      <c r="AI39" s="174">
        <f>'手帳所持件数（者）'!AI39+'手帳所持件数(児)'!AI39</f>
        <v>3</v>
      </c>
      <c r="AJ39" s="177">
        <f>'手帳所持件数（者）'!AJ39+'手帳所持件数(児)'!AJ39</f>
        <v>0</v>
      </c>
      <c r="AK39" s="176">
        <f>'手帳所持件数（者）'!AK39+'手帳所持件数(児)'!AK39</f>
        <v>0</v>
      </c>
      <c r="AL39" s="174">
        <f>'手帳所持件数（者）'!AL39+'手帳所持件数(児)'!AL39</f>
        <v>0</v>
      </c>
      <c r="AM39" s="174">
        <f>'手帳所持件数（者）'!AM39+'手帳所持件数(児)'!AM39</f>
        <v>2</v>
      </c>
      <c r="AN39" s="177">
        <f>'手帳所持件数（者）'!AN39+'手帳所持件数(児)'!AN39</f>
        <v>1</v>
      </c>
      <c r="AO39" s="176">
        <f>'手帳所持件数（者）'!AO39+'手帳所持件数(児)'!AO39</f>
        <v>0</v>
      </c>
      <c r="AP39" s="174">
        <f>'手帳所持件数（者）'!AP39+'手帳所持件数(児)'!AP39</f>
        <v>0</v>
      </c>
      <c r="AQ39" s="174">
        <f>'手帳所持件数（者）'!AQ39+'手帳所持件数(児)'!AQ39</f>
        <v>0</v>
      </c>
      <c r="AR39" s="177">
        <f>'手帳所持件数（者）'!AR39+'手帳所持件数(児)'!AR39</f>
        <v>8</v>
      </c>
      <c r="AS39" s="176">
        <f>'手帳所持件数（者）'!AS39+'手帳所持件数(児)'!AS39</f>
        <v>0</v>
      </c>
      <c r="AT39" s="174">
        <f>'手帳所持件数（者）'!AT39+'手帳所持件数(児)'!AT39</f>
        <v>0</v>
      </c>
      <c r="AU39" s="174">
        <f>'手帳所持件数（者）'!AU39+'手帳所持件数(児)'!AU39</f>
        <v>0</v>
      </c>
      <c r="AV39" s="177">
        <f>'手帳所持件数（者）'!AV39+'手帳所持件数(児)'!AV39</f>
        <v>0</v>
      </c>
      <c r="AW39" s="176">
        <f>'手帳所持件数（者）'!AW39+'手帳所持件数(児)'!AW39</f>
        <v>0</v>
      </c>
      <c r="AX39" s="174">
        <f>'手帳所持件数（者）'!AX39+'手帳所持件数(児)'!AX39</f>
        <v>0</v>
      </c>
      <c r="AY39" s="174">
        <f>'手帳所持件数（者）'!AY39+'手帳所持件数(児)'!AY39</f>
        <v>0</v>
      </c>
      <c r="AZ39" s="175">
        <f>'手帳所持件数（者）'!AZ39+'手帳所持件数(児)'!AZ39</f>
        <v>0</v>
      </c>
      <c r="BA39" s="176">
        <f>'手帳所持件数（者）'!BA39+'手帳所持件数(児)'!BA39</f>
        <v>1</v>
      </c>
      <c r="BB39" s="174">
        <f>'手帳所持件数（者）'!BB39+'手帳所持件数(児)'!BB39</f>
        <v>1</v>
      </c>
      <c r="BC39" s="174">
        <f>'手帳所持件数（者）'!BC39+'手帳所持件数(児)'!BC39</f>
        <v>0</v>
      </c>
      <c r="BD39" s="175">
        <f>'手帳所持件数（者）'!BD39+'手帳所持件数(児)'!BD39</f>
        <v>0</v>
      </c>
      <c r="BE39" s="68">
        <f t="shared" si="12"/>
        <v>260</v>
      </c>
    </row>
    <row r="40" spans="1:57" ht="22.5" customHeight="1">
      <c r="A40" s="207" t="s">
        <v>41</v>
      </c>
      <c r="B40" s="178">
        <f>'手帳所持件数（者）'!B40+'手帳所持件数(児)'!B40</f>
        <v>10</v>
      </c>
      <c r="C40" s="179">
        <f>'手帳所持件数（者）'!C40+'手帳所持件数(児)'!C40</f>
        <v>6</v>
      </c>
      <c r="D40" s="179">
        <f>'手帳所持件数（者）'!D40+'手帳所持件数(児)'!D40</f>
        <v>1</v>
      </c>
      <c r="E40" s="179">
        <f>'手帳所持件数（者）'!E40+'手帳所持件数(児)'!E40</f>
        <v>1</v>
      </c>
      <c r="F40" s="179">
        <f>'手帳所持件数（者）'!F40+'手帳所持件数(児)'!F40</f>
        <v>4</v>
      </c>
      <c r="G40" s="180">
        <f>'手帳所持件数（者）'!G40+'手帳所持件数(児)'!G40</f>
        <v>0</v>
      </c>
      <c r="H40" s="181">
        <f>'手帳所持件数（者）'!H40+'手帳所持件数(児)'!H40</f>
        <v>2</v>
      </c>
      <c r="I40" s="179">
        <f>'手帳所持件数（者）'!I40+'手帳所持件数(児)'!I40</f>
        <v>15</v>
      </c>
      <c r="J40" s="179">
        <f>'手帳所持件数（者）'!J40+'手帳所持件数(児)'!J40</f>
        <v>8</v>
      </c>
      <c r="K40" s="179">
        <f>'手帳所持件数（者）'!K40+'手帳所持件数(児)'!K40</f>
        <v>9</v>
      </c>
      <c r="L40" s="179">
        <f>'手帳所持件数（者）'!L40+'手帳所持件数(児)'!L40</f>
        <v>0</v>
      </c>
      <c r="M40" s="182">
        <f>'手帳所持件数（者）'!M40+'手帳所持件数(児)'!M40</f>
        <v>12</v>
      </c>
      <c r="N40" s="181">
        <f>'手帳所持件数（者）'!N40+'手帳所持件数(児)'!N40</f>
        <v>0</v>
      </c>
      <c r="O40" s="179">
        <f>'手帳所持件数（者）'!O40+'手帳所持件数(児)'!O40</f>
        <v>0</v>
      </c>
      <c r="P40" s="179">
        <f>'手帳所持件数（者）'!P40+'手帳所持件数(児)'!P40</f>
        <v>2</v>
      </c>
      <c r="Q40" s="179">
        <f>'手帳所持件数（者）'!Q40+'手帳所持件数(児)'!Q40</f>
        <v>0</v>
      </c>
      <c r="R40" s="182">
        <f>'手帳所持件数（者）'!R40+'手帳所持件数(児)'!R40</f>
        <v>0</v>
      </c>
      <c r="S40" s="181">
        <f>'手帳所持件数（者）'!S40+'手帳所持件数(児)'!S40</f>
        <v>0</v>
      </c>
      <c r="T40" s="179">
        <f>'手帳所持件数（者）'!T40+'手帳所持件数(児)'!T40</f>
        <v>0</v>
      </c>
      <c r="U40" s="179">
        <f>'手帳所持件数（者）'!U40+'手帳所持件数(児)'!U40</f>
        <v>6</v>
      </c>
      <c r="V40" s="182">
        <f>'手帳所持件数（者）'!V40+'手帳所持件数(児)'!V40</f>
        <v>1</v>
      </c>
      <c r="W40" s="181">
        <f>'手帳所持件数（者）'!W40+'手帳所持件数(児)'!W40</f>
        <v>28</v>
      </c>
      <c r="X40" s="179">
        <f>'手帳所持件数（者）'!X40+'手帳所持件数(児)'!X40</f>
        <v>40</v>
      </c>
      <c r="Y40" s="179">
        <f>'手帳所持件数（者）'!Y40+'手帳所持件数(児)'!Y40</f>
        <v>44</v>
      </c>
      <c r="Z40" s="179">
        <f>'手帳所持件数（者）'!Z40+'手帳所持件数(児)'!Z40</f>
        <v>71</v>
      </c>
      <c r="AA40" s="179">
        <f>'手帳所持件数（者）'!AA40+'手帳所持件数(児)'!AA40</f>
        <v>36</v>
      </c>
      <c r="AB40" s="182">
        <f>'手帳所持件数（者）'!AB40+'手帳所持件数(児)'!AB40</f>
        <v>18</v>
      </c>
      <c r="AC40" s="181">
        <f>'手帳所持件数（者）'!AC40+'手帳所持件数(児)'!AC40</f>
        <v>100</v>
      </c>
      <c r="AD40" s="179">
        <f>'手帳所持件数（者）'!AD40+'手帳所持件数(児)'!AD40</f>
        <v>0</v>
      </c>
      <c r="AE40" s="179">
        <f>'手帳所持件数（者）'!AE40+'手帳所持件数(児)'!AE40</f>
        <v>12</v>
      </c>
      <c r="AF40" s="182">
        <f>'手帳所持件数（者）'!AF40+'手帳所持件数(児)'!AF40</f>
        <v>26</v>
      </c>
      <c r="AG40" s="181">
        <f>'手帳所持件数（者）'!AG40+'手帳所持件数(児)'!AG40</f>
        <v>38</v>
      </c>
      <c r="AH40" s="179">
        <f>'手帳所持件数（者）'!AH40+'手帳所持件数(児)'!AH40</f>
        <v>0</v>
      </c>
      <c r="AI40" s="179">
        <f>'手帳所持件数（者）'!AI40+'手帳所持件数(児)'!AI40</f>
        <v>9</v>
      </c>
      <c r="AJ40" s="182">
        <f>'手帳所持件数（者）'!AJ40+'手帳所持件数(児)'!AJ40</f>
        <v>0</v>
      </c>
      <c r="AK40" s="181">
        <f>'手帳所持件数（者）'!AK40+'手帳所持件数(児)'!AK40</f>
        <v>1</v>
      </c>
      <c r="AL40" s="179">
        <f>'手帳所持件数（者）'!AL40+'手帳所持件数(児)'!AL40</f>
        <v>1</v>
      </c>
      <c r="AM40" s="179">
        <f>'手帳所持件数（者）'!AM40+'手帳所持件数(児)'!AM40</f>
        <v>6</v>
      </c>
      <c r="AN40" s="182">
        <f>'手帳所持件数（者）'!AN40+'手帳所持件数(児)'!AN40</f>
        <v>7</v>
      </c>
      <c r="AO40" s="181">
        <f>'手帳所持件数（者）'!AO40+'手帳所持件数(児)'!AO40</f>
        <v>0</v>
      </c>
      <c r="AP40" s="179">
        <f>'手帳所持件数（者）'!AP40+'手帳所持件数(児)'!AP40</f>
        <v>0</v>
      </c>
      <c r="AQ40" s="179">
        <f>'手帳所持件数（者）'!AQ40+'手帳所持件数(児)'!AQ40</f>
        <v>3</v>
      </c>
      <c r="AR40" s="182">
        <f>'手帳所持件数（者）'!AR40+'手帳所持件数(児)'!AR40</f>
        <v>33</v>
      </c>
      <c r="AS40" s="181">
        <f>'手帳所持件数（者）'!AS40+'手帳所持件数(児)'!AS40</f>
        <v>0</v>
      </c>
      <c r="AT40" s="179">
        <f>'手帳所持件数（者）'!AT40+'手帳所持件数(児)'!AT40</f>
        <v>0</v>
      </c>
      <c r="AU40" s="179">
        <f>'手帳所持件数（者）'!AU40+'手帳所持件数(児)'!AU40</f>
        <v>0</v>
      </c>
      <c r="AV40" s="182">
        <f>'手帳所持件数（者）'!AV40+'手帳所持件数(児)'!AV40</f>
        <v>0</v>
      </c>
      <c r="AW40" s="181">
        <f>'手帳所持件数（者）'!AW40+'手帳所持件数(児)'!AW40</f>
        <v>0</v>
      </c>
      <c r="AX40" s="179">
        <f>'手帳所持件数（者）'!AX40+'手帳所持件数(児)'!AX40</f>
        <v>0</v>
      </c>
      <c r="AY40" s="179">
        <f>'手帳所持件数（者）'!AY40+'手帳所持件数(児)'!AY40</f>
        <v>0</v>
      </c>
      <c r="AZ40" s="180">
        <f>'手帳所持件数（者）'!AZ40+'手帳所持件数(児)'!AZ40</f>
        <v>0</v>
      </c>
      <c r="BA40" s="181">
        <f>'手帳所持件数（者）'!BA40+'手帳所持件数(児)'!BA40</f>
        <v>1</v>
      </c>
      <c r="BB40" s="179">
        <f>'手帳所持件数（者）'!BB40+'手帳所持件数(児)'!BB40</f>
        <v>0</v>
      </c>
      <c r="BC40" s="179">
        <f>'手帳所持件数（者）'!BC40+'手帳所持件数(児)'!BC40</f>
        <v>0</v>
      </c>
      <c r="BD40" s="180">
        <f>'手帳所持件数（者）'!BD40+'手帳所持件数(児)'!BD40</f>
        <v>0</v>
      </c>
      <c r="BE40" s="68">
        <f t="shared" si="12"/>
        <v>551</v>
      </c>
    </row>
    <row r="41" spans="1:57" ht="22.5" customHeight="1">
      <c r="A41" s="219" t="s">
        <v>13</v>
      </c>
      <c r="B41" s="221">
        <f t="shared" ref="B41:AG41" si="13">SUM(B35:B40)</f>
        <v>80</v>
      </c>
      <c r="C41" s="222">
        <f t="shared" si="13"/>
        <v>57</v>
      </c>
      <c r="D41" s="222">
        <f t="shared" si="13"/>
        <v>15</v>
      </c>
      <c r="E41" s="222">
        <f t="shared" si="13"/>
        <v>19</v>
      </c>
      <c r="F41" s="222">
        <f t="shared" si="13"/>
        <v>24</v>
      </c>
      <c r="G41" s="225">
        <f t="shared" si="13"/>
        <v>8</v>
      </c>
      <c r="H41" s="221">
        <f t="shared" si="13"/>
        <v>4</v>
      </c>
      <c r="I41" s="222">
        <f t="shared" si="13"/>
        <v>96</v>
      </c>
      <c r="J41" s="222">
        <f t="shared" si="13"/>
        <v>36</v>
      </c>
      <c r="K41" s="222">
        <f t="shared" si="13"/>
        <v>67</v>
      </c>
      <c r="L41" s="222">
        <f t="shared" si="13"/>
        <v>1</v>
      </c>
      <c r="M41" s="222">
        <f t="shared" si="13"/>
        <v>77</v>
      </c>
      <c r="N41" s="221">
        <f t="shared" si="13"/>
        <v>0</v>
      </c>
      <c r="O41" s="222">
        <f t="shared" si="13"/>
        <v>0</v>
      </c>
      <c r="P41" s="222">
        <f t="shared" si="13"/>
        <v>3</v>
      </c>
      <c r="Q41" s="222">
        <f t="shared" si="13"/>
        <v>0</v>
      </c>
      <c r="R41" s="222">
        <f t="shared" si="13"/>
        <v>1</v>
      </c>
      <c r="S41" s="221">
        <f t="shared" si="13"/>
        <v>1</v>
      </c>
      <c r="T41" s="222">
        <f t="shared" si="13"/>
        <v>1</v>
      </c>
      <c r="U41" s="222">
        <f t="shared" si="13"/>
        <v>22</v>
      </c>
      <c r="V41" s="222">
        <f t="shared" si="13"/>
        <v>14</v>
      </c>
      <c r="W41" s="221">
        <f t="shared" si="13"/>
        <v>251</v>
      </c>
      <c r="X41" s="222">
        <f t="shared" si="13"/>
        <v>308</v>
      </c>
      <c r="Y41" s="222">
        <f t="shared" si="13"/>
        <v>288</v>
      </c>
      <c r="Z41" s="222">
        <f t="shared" si="13"/>
        <v>494</v>
      </c>
      <c r="AA41" s="222">
        <f t="shared" si="13"/>
        <v>252</v>
      </c>
      <c r="AB41" s="222">
        <f t="shared" si="13"/>
        <v>95</v>
      </c>
      <c r="AC41" s="221">
        <f t="shared" si="13"/>
        <v>549</v>
      </c>
      <c r="AD41" s="222">
        <f t="shared" si="13"/>
        <v>2</v>
      </c>
      <c r="AE41" s="222">
        <f t="shared" si="13"/>
        <v>95</v>
      </c>
      <c r="AF41" s="222">
        <f t="shared" si="13"/>
        <v>161</v>
      </c>
      <c r="AG41" s="221">
        <f t="shared" si="13"/>
        <v>254</v>
      </c>
      <c r="AH41" s="222">
        <f t="shared" ref="AH41:AZ41" si="14">SUM(AH35:AH40)</f>
        <v>3</v>
      </c>
      <c r="AI41" s="222">
        <f t="shared" si="14"/>
        <v>49</v>
      </c>
      <c r="AJ41" s="222">
        <f t="shared" si="14"/>
        <v>2</v>
      </c>
      <c r="AK41" s="221">
        <f t="shared" si="14"/>
        <v>13</v>
      </c>
      <c r="AL41" s="222">
        <f t="shared" si="14"/>
        <v>3</v>
      </c>
      <c r="AM41" s="222">
        <f t="shared" si="14"/>
        <v>28</v>
      </c>
      <c r="AN41" s="222">
        <f t="shared" si="14"/>
        <v>24</v>
      </c>
      <c r="AO41" s="221">
        <f t="shared" si="14"/>
        <v>0</v>
      </c>
      <c r="AP41" s="222">
        <f t="shared" si="14"/>
        <v>2</v>
      </c>
      <c r="AQ41" s="222">
        <f t="shared" si="14"/>
        <v>9</v>
      </c>
      <c r="AR41" s="222">
        <f t="shared" si="14"/>
        <v>188</v>
      </c>
      <c r="AS41" s="221">
        <f t="shared" si="14"/>
        <v>2</v>
      </c>
      <c r="AT41" s="222">
        <f t="shared" si="14"/>
        <v>0</v>
      </c>
      <c r="AU41" s="222">
        <f t="shared" si="14"/>
        <v>1</v>
      </c>
      <c r="AV41" s="223">
        <f t="shared" si="14"/>
        <v>0</v>
      </c>
      <c r="AW41" s="221">
        <f t="shared" si="14"/>
        <v>1</v>
      </c>
      <c r="AX41" s="222">
        <f t="shared" si="14"/>
        <v>1</v>
      </c>
      <c r="AY41" s="222">
        <f t="shared" si="14"/>
        <v>1</v>
      </c>
      <c r="AZ41" s="230">
        <f t="shared" si="14"/>
        <v>0</v>
      </c>
      <c r="BA41" s="322">
        <f>SUM(BA35:BA40)</f>
        <v>5</v>
      </c>
      <c r="BB41" s="323">
        <f>SUM(BB35:BB40)</f>
        <v>1</v>
      </c>
      <c r="BC41" s="323">
        <f>SUM(BC35:BC40)</f>
        <v>0</v>
      </c>
      <c r="BD41" s="324">
        <f>SUM(BD35:BD40)</f>
        <v>0</v>
      </c>
      <c r="BE41" s="306">
        <f>SUM(BE35:BE40)</f>
        <v>3608</v>
      </c>
    </row>
    <row r="42" spans="1:57" ht="22.5" customHeight="1">
      <c r="A42" s="235" t="s">
        <v>29</v>
      </c>
      <c r="B42" s="236">
        <f t="shared" ref="B42:AG42" si="15">B17</f>
        <v>597</v>
      </c>
      <c r="C42" s="237">
        <f t="shared" si="15"/>
        <v>629</v>
      </c>
      <c r="D42" s="237">
        <f t="shared" si="15"/>
        <v>117</v>
      </c>
      <c r="E42" s="237">
        <f t="shared" si="15"/>
        <v>142</v>
      </c>
      <c r="F42" s="237">
        <f t="shared" si="15"/>
        <v>299</v>
      </c>
      <c r="G42" s="238">
        <f t="shared" si="15"/>
        <v>119</v>
      </c>
      <c r="H42" s="236">
        <f t="shared" si="15"/>
        <v>22</v>
      </c>
      <c r="I42" s="237">
        <f t="shared" si="15"/>
        <v>614</v>
      </c>
      <c r="J42" s="237">
        <f t="shared" si="15"/>
        <v>289</v>
      </c>
      <c r="K42" s="237">
        <f t="shared" si="15"/>
        <v>692</v>
      </c>
      <c r="L42" s="237">
        <f t="shared" si="15"/>
        <v>4</v>
      </c>
      <c r="M42" s="237">
        <f t="shared" si="15"/>
        <v>768</v>
      </c>
      <c r="N42" s="236">
        <f t="shared" si="15"/>
        <v>0</v>
      </c>
      <c r="O42" s="237">
        <f t="shared" si="15"/>
        <v>1</v>
      </c>
      <c r="P42" s="237">
        <f t="shared" si="15"/>
        <v>6</v>
      </c>
      <c r="Q42" s="237">
        <f t="shared" si="15"/>
        <v>2</v>
      </c>
      <c r="R42" s="237">
        <f t="shared" si="15"/>
        <v>10</v>
      </c>
      <c r="S42" s="236">
        <f t="shared" si="15"/>
        <v>18</v>
      </c>
      <c r="T42" s="237">
        <f t="shared" si="15"/>
        <v>18</v>
      </c>
      <c r="U42" s="237">
        <f t="shared" si="15"/>
        <v>199</v>
      </c>
      <c r="V42" s="237">
        <f t="shared" si="15"/>
        <v>147</v>
      </c>
      <c r="W42" s="236">
        <f t="shared" si="15"/>
        <v>2412</v>
      </c>
      <c r="X42" s="237">
        <f t="shared" si="15"/>
        <v>2925</v>
      </c>
      <c r="Y42" s="237">
        <f t="shared" si="15"/>
        <v>2379</v>
      </c>
      <c r="Z42" s="237">
        <f t="shared" si="15"/>
        <v>3560</v>
      </c>
      <c r="AA42" s="237">
        <f t="shared" si="15"/>
        <v>2451</v>
      </c>
      <c r="AB42" s="237">
        <f t="shared" si="15"/>
        <v>916</v>
      </c>
      <c r="AC42" s="236">
        <f t="shared" si="15"/>
        <v>4218</v>
      </c>
      <c r="AD42" s="237">
        <f t="shared" si="15"/>
        <v>49</v>
      </c>
      <c r="AE42" s="237">
        <f t="shared" si="15"/>
        <v>909</v>
      </c>
      <c r="AF42" s="237">
        <f t="shared" si="15"/>
        <v>1195</v>
      </c>
      <c r="AG42" s="236">
        <f t="shared" si="15"/>
        <v>2229</v>
      </c>
      <c r="AH42" s="237">
        <f t="shared" ref="AH42:BE42" si="16">AH17</f>
        <v>21</v>
      </c>
      <c r="AI42" s="237">
        <f t="shared" si="16"/>
        <v>420</v>
      </c>
      <c r="AJ42" s="237">
        <f t="shared" si="16"/>
        <v>16</v>
      </c>
      <c r="AK42" s="236">
        <f t="shared" si="16"/>
        <v>88</v>
      </c>
      <c r="AL42" s="237">
        <f t="shared" si="16"/>
        <v>14</v>
      </c>
      <c r="AM42" s="237">
        <f t="shared" si="16"/>
        <v>331</v>
      </c>
      <c r="AN42" s="237">
        <f t="shared" si="16"/>
        <v>92</v>
      </c>
      <c r="AO42" s="236">
        <f t="shared" si="16"/>
        <v>9</v>
      </c>
      <c r="AP42" s="237">
        <f t="shared" si="16"/>
        <v>9</v>
      </c>
      <c r="AQ42" s="237">
        <f t="shared" si="16"/>
        <v>86</v>
      </c>
      <c r="AR42" s="237">
        <f t="shared" si="16"/>
        <v>1807</v>
      </c>
      <c r="AS42" s="236">
        <f t="shared" si="16"/>
        <v>6</v>
      </c>
      <c r="AT42" s="237">
        <f t="shared" si="16"/>
        <v>5</v>
      </c>
      <c r="AU42" s="237">
        <f t="shared" si="16"/>
        <v>5</v>
      </c>
      <c r="AV42" s="239">
        <f t="shared" si="16"/>
        <v>10</v>
      </c>
      <c r="AW42" s="236">
        <f t="shared" si="16"/>
        <v>5</v>
      </c>
      <c r="AX42" s="237">
        <f t="shared" si="16"/>
        <v>26</v>
      </c>
      <c r="AY42" s="237">
        <f t="shared" si="16"/>
        <v>9</v>
      </c>
      <c r="AZ42" s="239">
        <f t="shared" si="16"/>
        <v>15</v>
      </c>
      <c r="BA42" s="325">
        <f t="shared" si="16"/>
        <v>44</v>
      </c>
      <c r="BB42" s="326">
        <f t="shared" si="16"/>
        <v>13</v>
      </c>
      <c r="BC42" s="326">
        <f t="shared" si="16"/>
        <v>7</v>
      </c>
      <c r="BD42" s="327">
        <f t="shared" si="16"/>
        <v>3</v>
      </c>
      <c r="BE42" s="307">
        <f t="shared" si="16"/>
        <v>30977</v>
      </c>
    </row>
    <row r="43" spans="1:57" s="191" customFormat="1" ht="22.5" customHeight="1">
      <c r="A43" s="235" t="s">
        <v>30</v>
      </c>
      <c r="B43" s="240">
        <f t="shared" ref="B43:AG43" si="17">SUM(B25,B34,B41)</f>
        <v>267</v>
      </c>
      <c r="C43" s="238">
        <f t="shared" si="17"/>
        <v>213</v>
      </c>
      <c r="D43" s="238">
        <f t="shared" si="17"/>
        <v>44</v>
      </c>
      <c r="E43" s="238">
        <f t="shared" si="17"/>
        <v>54</v>
      </c>
      <c r="F43" s="238">
        <f t="shared" si="17"/>
        <v>81</v>
      </c>
      <c r="G43" s="241">
        <f t="shared" si="17"/>
        <v>33</v>
      </c>
      <c r="H43" s="236">
        <f t="shared" si="17"/>
        <v>17</v>
      </c>
      <c r="I43" s="238">
        <f t="shared" si="17"/>
        <v>307</v>
      </c>
      <c r="J43" s="238">
        <f t="shared" si="17"/>
        <v>111</v>
      </c>
      <c r="K43" s="238">
        <f t="shared" si="17"/>
        <v>198</v>
      </c>
      <c r="L43" s="238">
        <f t="shared" si="17"/>
        <v>1</v>
      </c>
      <c r="M43" s="241">
        <f t="shared" si="17"/>
        <v>337</v>
      </c>
      <c r="N43" s="236">
        <f t="shared" si="17"/>
        <v>0</v>
      </c>
      <c r="O43" s="238">
        <f t="shared" si="17"/>
        <v>0</v>
      </c>
      <c r="P43" s="238">
        <f t="shared" si="17"/>
        <v>5</v>
      </c>
      <c r="Q43" s="238">
        <f t="shared" si="17"/>
        <v>1</v>
      </c>
      <c r="R43" s="241">
        <f t="shared" si="17"/>
        <v>3</v>
      </c>
      <c r="S43" s="236">
        <f t="shared" si="17"/>
        <v>7</v>
      </c>
      <c r="T43" s="238">
        <f t="shared" si="17"/>
        <v>4</v>
      </c>
      <c r="U43" s="238">
        <f t="shared" si="17"/>
        <v>70</v>
      </c>
      <c r="V43" s="241">
        <f t="shared" si="17"/>
        <v>48</v>
      </c>
      <c r="W43" s="236">
        <f t="shared" si="17"/>
        <v>1022</v>
      </c>
      <c r="X43" s="238">
        <f t="shared" si="17"/>
        <v>1241</v>
      </c>
      <c r="Y43" s="238">
        <f t="shared" si="17"/>
        <v>994</v>
      </c>
      <c r="Z43" s="238">
        <f t="shared" si="17"/>
        <v>1623</v>
      </c>
      <c r="AA43" s="238">
        <f t="shared" si="17"/>
        <v>1029</v>
      </c>
      <c r="AB43" s="241">
        <f t="shared" si="17"/>
        <v>376</v>
      </c>
      <c r="AC43" s="236">
        <f t="shared" si="17"/>
        <v>1798</v>
      </c>
      <c r="AD43" s="238">
        <f t="shared" si="17"/>
        <v>10</v>
      </c>
      <c r="AE43" s="238">
        <f t="shared" si="17"/>
        <v>374</v>
      </c>
      <c r="AF43" s="241">
        <f t="shared" si="17"/>
        <v>481</v>
      </c>
      <c r="AG43" s="236">
        <f t="shared" si="17"/>
        <v>893</v>
      </c>
      <c r="AH43" s="238">
        <f t="shared" ref="AH43:BE43" si="18">SUM(AH25,AH34,AH41)</f>
        <v>7</v>
      </c>
      <c r="AI43" s="238">
        <f t="shared" si="18"/>
        <v>173</v>
      </c>
      <c r="AJ43" s="241">
        <f t="shared" si="18"/>
        <v>6</v>
      </c>
      <c r="AK43" s="236">
        <f t="shared" si="18"/>
        <v>59</v>
      </c>
      <c r="AL43" s="238">
        <f t="shared" si="18"/>
        <v>6</v>
      </c>
      <c r="AM43" s="238">
        <f t="shared" si="18"/>
        <v>155</v>
      </c>
      <c r="AN43" s="241">
        <f t="shared" si="18"/>
        <v>45</v>
      </c>
      <c r="AO43" s="236">
        <f t="shared" si="18"/>
        <v>7</v>
      </c>
      <c r="AP43" s="238">
        <f t="shared" si="18"/>
        <v>9</v>
      </c>
      <c r="AQ43" s="238">
        <f t="shared" si="18"/>
        <v>36</v>
      </c>
      <c r="AR43" s="241">
        <f t="shared" si="18"/>
        <v>712</v>
      </c>
      <c r="AS43" s="236">
        <f t="shared" si="18"/>
        <v>6</v>
      </c>
      <c r="AT43" s="238">
        <f t="shared" si="18"/>
        <v>0</v>
      </c>
      <c r="AU43" s="238">
        <f t="shared" si="18"/>
        <v>4</v>
      </c>
      <c r="AV43" s="241">
        <f t="shared" si="18"/>
        <v>5</v>
      </c>
      <c r="AW43" s="236">
        <f t="shared" si="18"/>
        <v>3</v>
      </c>
      <c r="AX43" s="238">
        <f t="shared" si="18"/>
        <v>14</v>
      </c>
      <c r="AY43" s="238">
        <f t="shared" si="18"/>
        <v>3</v>
      </c>
      <c r="AZ43" s="242">
        <f t="shared" si="18"/>
        <v>2</v>
      </c>
      <c r="BA43" s="325">
        <f t="shared" si="18"/>
        <v>19</v>
      </c>
      <c r="BB43" s="326">
        <f t="shared" si="18"/>
        <v>10</v>
      </c>
      <c r="BC43" s="326">
        <f t="shared" si="18"/>
        <v>2</v>
      </c>
      <c r="BD43" s="327">
        <f t="shared" si="18"/>
        <v>1</v>
      </c>
      <c r="BE43" s="308">
        <f t="shared" si="18"/>
        <v>12926</v>
      </c>
    </row>
    <row r="44" spans="1:57" s="191" customFormat="1" ht="22.5" customHeight="1">
      <c r="A44" s="226" t="s">
        <v>31</v>
      </c>
      <c r="B44" s="186">
        <f t="shared" ref="B44:K44" si="19">B42+B43</f>
        <v>864</v>
      </c>
      <c r="C44" s="188">
        <f t="shared" si="19"/>
        <v>842</v>
      </c>
      <c r="D44" s="188">
        <f t="shared" si="19"/>
        <v>161</v>
      </c>
      <c r="E44" s="188">
        <f t="shared" si="19"/>
        <v>196</v>
      </c>
      <c r="F44" s="188">
        <f t="shared" si="19"/>
        <v>380</v>
      </c>
      <c r="G44" s="184">
        <f t="shared" si="19"/>
        <v>152</v>
      </c>
      <c r="H44" s="186">
        <f t="shared" si="19"/>
        <v>39</v>
      </c>
      <c r="I44" s="188">
        <f t="shared" si="19"/>
        <v>921</v>
      </c>
      <c r="J44" s="188">
        <f t="shared" si="19"/>
        <v>400</v>
      </c>
      <c r="K44" s="188">
        <f t="shared" si="19"/>
        <v>890</v>
      </c>
      <c r="L44" s="188">
        <f t="shared" ref="L44:U44" si="20">L42+L43</f>
        <v>5</v>
      </c>
      <c r="M44" s="188">
        <f t="shared" si="20"/>
        <v>1105</v>
      </c>
      <c r="N44" s="186">
        <f t="shared" si="20"/>
        <v>0</v>
      </c>
      <c r="O44" s="188">
        <f t="shared" si="20"/>
        <v>1</v>
      </c>
      <c r="P44" s="188">
        <f t="shared" si="20"/>
        <v>11</v>
      </c>
      <c r="Q44" s="188">
        <f t="shared" si="20"/>
        <v>3</v>
      </c>
      <c r="R44" s="188">
        <f t="shared" si="20"/>
        <v>13</v>
      </c>
      <c r="S44" s="186">
        <f t="shared" si="20"/>
        <v>25</v>
      </c>
      <c r="T44" s="188">
        <f t="shared" si="20"/>
        <v>22</v>
      </c>
      <c r="U44" s="188">
        <f t="shared" si="20"/>
        <v>269</v>
      </c>
      <c r="V44" s="188">
        <f t="shared" ref="V44:AB44" si="21">V42+V43</f>
        <v>195</v>
      </c>
      <c r="W44" s="186">
        <f t="shared" si="21"/>
        <v>3434</v>
      </c>
      <c r="X44" s="188">
        <f t="shared" si="21"/>
        <v>4166</v>
      </c>
      <c r="Y44" s="188">
        <f t="shared" si="21"/>
        <v>3373</v>
      </c>
      <c r="Z44" s="188">
        <f t="shared" si="21"/>
        <v>5183</v>
      </c>
      <c r="AA44" s="188">
        <f t="shared" si="21"/>
        <v>3480</v>
      </c>
      <c r="AB44" s="188">
        <f t="shared" si="21"/>
        <v>1292</v>
      </c>
      <c r="AC44" s="186">
        <f t="shared" ref="AC44:AL44" si="22">AC42+AC43</f>
        <v>6016</v>
      </c>
      <c r="AD44" s="188">
        <f t="shared" si="22"/>
        <v>59</v>
      </c>
      <c r="AE44" s="188">
        <f t="shared" si="22"/>
        <v>1283</v>
      </c>
      <c r="AF44" s="188">
        <f t="shared" si="22"/>
        <v>1676</v>
      </c>
      <c r="AG44" s="186">
        <f t="shared" si="22"/>
        <v>3122</v>
      </c>
      <c r="AH44" s="188">
        <f t="shared" si="22"/>
        <v>28</v>
      </c>
      <c r="AI44" s="188">
        <f t="shared" si="22"/>
        <v>593</v>
      </c>
      <c r="AJ44" s="188">
        <f t="shared" si="22"/>
        <v>22</v>
      </c>
      <c r="AK44" s="186">
        <f t="shared" si="22"/>
        <v>147</v>
      </c>
      <c r="AL44" s="188">
        <f t="shared" si="22"/>
        <v>20</v>
      </c>
      <c r="AM44" s="188">
        <f t="shared" ref="AM44:AV44" si="23">AM42+AM43</f>
        <v>486</v>
      </c>
      <c r="AN44" s="188">
        <f t="shared" si="23"/>
        <v>137</v>
      </c>
      <c r="AO44" s="186">
        <f t="shared" si="23"/>
        <v>16</v>
      </c>
      <c r="AP44" s="188">
        <f t="shared" si="23"/>
        <v>18</v>
      </c>
      <c r="AQ44" s="188">
        <f t="shared" si="23"/>
        <v>122</v>
      </c>
      <c r="AR44" s="188">
        <f t="shared" si="23"/>
        <v>2519</v>
      </c>
      <c r="AS44" s="186">
        <f t="shared" si="23"/>
        <v>12</v>
      </c>
      <c r="AT44" s="188">
        <f t="shared" si="23"/>
        <v>5</v>
      </c>
      <c r="AU44" s="188">
        <f t="shared" si="23"/>
        <v>9</v>
      </c>
      <c r="AV44" s="192">
        <f t="shared" si="23"/>
        <v>15</v>
      </c>
      <c r="AW44" s="186">
        <f t="shared" ref="AW44:BD44" si="24">AW42+AW43</f>
        <v>8</v>
      </c>
      <c r="AX44" s="184">
        <f t="shared" si="24"/>
        <v>40</v>
      </c>
      <c r="AY44" s="184">
        <f t="shared" si="24"/>
        <v>12</v>
      </c>
      <c r="AZ44" s="185">
        <f t="shared" si="24"/>
        <v>17</v>
      </c>
      <c r="BA44" s="328">
        <f t="shared" si="24"/>
        <v>63</v>
      </c>
      <c r="BB44" s="329">
        <f t="shared" si="24"/>
        <v>23</v>
      </c>
      <c r="BC44" s="329">
        <f t="shared" si="24"/>
        <v>9</v>
      </c>
      <c r="BD44" s="330">
        <f t="shared" si="24"/>
        <v>4</v>
      </c>
      <c r="BE44" s="309">
        <f>SUM(BE42:BE43)</f>
        <v>43903</v>
      </c>
    </row>
    <row r="45" spans="1:57" s="193" customFormat="1" ht="22.5" customHeight="1" thickBot="1">
      <c r="A45" s="227"/>
      <c r="B45" s="514">
        <f>B44+C44+D44+E44+F44+G44</f>
        <v>2595</v>
      </c>
      <c r="C45" s="515"/>
      <c r="D45" s="515"/>
      <c r="E45" s="515"/>
      <c r="F45" s="515"/>
      <c r="G45" s="516"/>
      <c r="H45" s="517">
        <f>H44+I44+J44+K44+L44+M44</f>
        <v>3360</v>
      </c>
      <c r="I45" s="515"/>
      <c r="J45" s="515"/>
      <c r="K45" s="515"/>
      <c r="L45" s="515"/>
      <c r="M45" s="516"/>
      <c r="N45" s="517">
        <f>N44+O44+P44+Q44+R44</f>
        <v>28</v>
      </c>
      <c r="O45" s="515"/>
      <c r="P45" s="515"/>
      <c r="Q45" s="515"/>
      <c r="R45" s="516"/>
      <c r="S45" s="517">
        <f>S44+T44+U44+V44</f>
        <v>511</v>
      </c>
      <c r="T45" s="515"/>
      <c r="U45" s="515"/>
      <c r="V45" s="516"/>
      <c r="W45" s="517">
        <f>W44+X44+Y44+Z44+AA44+AB44</f>
        <v>20928</v>
      </c>
      <c r="X45" s="515"/>
      <c r="Y45" s="515"/>
      <c r="Z45" s="515"/>
      <c r="AA45" s="515"/>
      <c r="AB45" s="516"/>
      <c r="AC45" s="517">
        <f>AC44+AD44+AE44+AF44</f>
        <v>9034</v>
      </c>
      <c r="AD45" s="515"/>
      <c r="AE45" s="515"/>
      <c r="AF45" s="516"/>
      <c r="AG45" s="517">
        <f>AG44+AH44+AI44+AJ44</f>
        <v>3765</v>
      </c>
      <c r="AH45" s="515"/>
      <c r="AI45" s="515"/>
      <c r="AJ45" s="516"/>
      <c r="AK45" s="517">
        <f>AK44+AL44+AM44+AN44</f>
        <v>790</v>
      </c>
      <c r="AL45" s="515"/>
      <c r="AM45" s="515"/>
      <c r="AN45" s="516"/>
      <c r="AO45" s="517">
        <f>AO44+AP44+AQ44+AR44</f>
        <v>2675</v>
      </c>
      <c r="AP45" s="515"/>
      <c r="AQ45" s="515"/>
      <c r="AR45" s="516"/>
      <c r="AS45" s="517">
        <f>AS44+AT44+AU44+AV44</f>
        <v>41</v>
      </c>
      <c r="AT45" s="515"/>
      <c r="AU45" s="515"/>
      <c r="AV45" s="516"/>
      <c r="AW45" s="517">
        <f>AW44+AX44+AY44+AZ44</f>
        <v>77</v>
      </c>
      <c r="AX45" s="515"/>
      <c r="AY45" s="515"/>
      <c r="AZ45" s="515"/>
      <c r="BA45" s="528">
        <f>BA44+BB44+BC44+BD44</f>
        <v>99</v>
      </c>
      <c r="BB45" s="529"/>
      <c r="BC45" s="529"/>
      <c r="BD45" s="530"/>
      <c r="BE45" s="310"/>
    </row>
    <row r="46" spans="1:57" s="191" customFormat="1" ht="22.5" customHeight="1" thickTop="1">
      <c r="A46" s="210" t="s">
        <v>32</v>
      </c>
      <c r="B46" s="194">
        <f>SUM('手帳所持件数（者）'!B46+'手帳所持件数(児)'!B46)</f>
        <v>756</v>
      </c>
      <c r="C46" s="194">
        <f>SUM('手帳所持件数（者）'!C46+'手帳所持件数(児)'!C46)</f>
        <v>822</v>
      </c>
      <c r="D46" s="194">
        <f>SUM('手帳所持件数（者）'!D46+'手帳所持件数(児)'!D46)</f>
        <v>106</v>
      </c>
      <c r="E46" s="194">
        <f>SUM('手帳所持件数（者）'!E46+'手帳所持件数(児)'!E46)</f>
        <v>163</v>
      </c>
      <c r="F46" s="194">
        <f>SUM('手帳所持件数（者）'!F46+'手帳所持件数(児)'!F46)</f>
        <v>335</v>
      </c>
      <c r="G46" s="338">
        <f>SUM('手帳所持件数（者）'!G46+'手帳所持件数(児)'!G46)</f>
        <v>65</v>
      </c>
      <c r="H46" s="194">
        <f>SUM('手帳所持件数（者）'!H46+'手帳所持件数(児)'!H46)</f>
        <v>47</v>
      </c>
      <c r="I46" s="194">
        <f>SUM('手帳所持件数（者）'!I46+'手帳所持件数(児)'!I46)</f>
        <v>683</v>
      </c>
      <c r="J46" s="194">
        <f>SUM('手帳所持件数（者）'!J46+'手帳所持件数(児)'!J46)</f>
        <v>204</v>
      </c>
      <c r="K46" s="194">
        <f>SUM('手帳所持件数（者）'!K46+'手帳所持件数(児)'!K46)</f>
        <v>686</v>
      </c>
      <c r="L46" s="194">
        <f>SUM('手帳所持件数（者）'!L46+'手帳所持件数(児)'!L46)</f>
        <v>4</v>
      </c>
      <c r="M46" s="338">
        <f>SUM('手帳所持件数（者）'!M46+'手帳所持件数(児)'!M46)</f>
        <v>814</v>
      </c>
      <c r="N46" s="358">
        <f>SUM('手帳所持件数（者）'!N46+'手帳所持件数(児)'!N46)</f>
        <v>0</v>
      </c>
      <c r="O46" s="358">
        <f>SUM('手帳所持件数（者）'!O46+'手帳所持件数(児)'!O46)</f>
        <v>1</v>
      </c>
      <c r="P46" s="358">
        <f>SUM('手帳所持件数（者）'!P46+'手帳所持件数(児)'!P46)</f>
        <v>8</v>
      </c>
      <c r="Q46" s="358">
        <f>SUM('手帳所持件数（者）'!Q46+'手帳所持件数(児)'!Q46)</f>
        <v>0</v>
      </c>
      <c r="R46" s="359">
        <f>SUM('手帳所持件数（者）'!R46+'手帳所持件数(児)'!R46)</f>
        <v>16</v>
      </c>
      <c r="S46" s="194">
        <f>SUM('手帳所持件数（者）'!S46+'手帳所持件数(児)'!S46)</f>
        <v>26</v>
      </c>
      <c r="T46" s="194">
        <f>SUM('手帳所持件数（者）'!T46+'手帳所持件数(児)'!T46)</f>
        <v>26</v>
      </c>
      <c r="U46" s="194">
        <f>SUM('手帳所持件数（者）'!U46+'手帳所持件数(児)'!U46)</f>
        <v>177</v>
      </c>
      <c r="V46" s="338">
        <f>SUM('手帳所持件数（者）'!V46+'手帳所持件数(児)'!V46)</f>
        <v>149</v>
      </c>
      <c r="W46" s="194">
        <f>SUM('手帳所持件数（者）'!W46+'手帳所持件数(児)'!W46)</f>
        <v>2883</v>
      </c>
      <c r="X46" s="194">
        <f>SUM('手帳所持件数（者）'!X46+'手帳所持件数(児)'!X46)</f>
        <v>2880</v>
      </c>
      <c r="Y46" s="194">
        <f>SUM('手帳所持件数（者）'!Y46+'手帳所持件数(児)'!Y46)</f>
        <v>2362</v>
      </c>
      <c r="Z46" s="194">
        <f>SUM('手帳所持件数（者）'!Z46+'手帳所持件数(児)'!Z46)</f>
        <v>3452</v>
      </c>
      <c r="AA46" s="194">
        <f>SUM('手帳所持件数（者）'!AA46+'手帳所持件数(児)'!AA46)</f>
        <v>2281</v>
      </c>
      <c r="AB46" s="197">
        <f>SUM('手帳所持件数（者）'!AB46+'手帳所持件数(児)'!AB46)</f>
        <v>802</v>
      </c>
      <c r="AC46" s="194">
        <f>SUM('手帳所持件数（者）'!AC46+'手帳所持件数(児)'!AC46)</f>
        <v>4310</v>
      </c>
      <c r="AD46" s="194">
        <f>SUM('手帳所持件数（者）'!AD46+'手帳所持件数(児)'!AD46)</f>
        <v>42</v>
      </c>
      <c r="AE46" s="194">
        <f>SUM('手帳所持件数（者）'!AE46+'手帳所持件数(児)'!AE46)</f>
        <v>905</v>
      </c>
      <c r="AF46" s="195">
        <f>SUM('手帳所持件数（者）'!AF46+'手帳所持件数(児)'!AF46)</f>
        <v>1016</v>
      </c>
      <c r="AG46" s="196">
        <f>SUM('手帳所持件数（者）'!AG46+'手帳所持件数(児)'!AG46)</f>
        <v>2209</v>
      </c>
      <c r="AH46" s="194">
        <f>SUM('手帳所持件数（者）'!AH46+'手帳所持件数(児)'!AH46)</f>
        <v>23</v>
      </c>
      <c r="AI46" s="194">
        <f>SUM('手帳所持件数（者）'!AI46+'手帳所持件数(児)'!AI46)</f>
        <v>360</v>
      </c>
      <c r="AJ46" s="197">
        <f>SUM('手帳所持件数（者）'!AJ46+'手帳所持件数(児)'!AJ46)</f>
        <v>7</v>
      </c>
      <c r="AK46" s="194">
        <f>SUM('手帳所持件数（者）'!AK46+'手帳所持件数(児)'!AK46)</f>
        <v>106</v>
      </c>
      <c r="AL46" s="194">
        <f>SUM('手帳所持件数（者）'!AL46+'手帳所持件数(児)'!AL46)</f>
        <v>16</v>
      </c>
      <c r="AM46" s="194">
        <f>SUM('手帳所持件数（者）'!AM46+'手帳所持件数(児)'!AM46)</f>
        <v>431</v>
      </c>
      <c r="AN46" s="195">
        <f>SUM('手帳所持件数（者）'!AN46+'手帳所持件数(児)'!AN46)</f>
        <v>70</v>
      </c>
      <c r="AO46" s="196">
        <f>SUM('手帳所持件数（者）'!AO46+'手帳所持件数(児)'!AO46)</f>
        <v>8</v>
      </c>
      <c r="AP46" s="194">
        <f>SUM('手帳所持件数（者）'!AP46+'手帳所持件数(児)'!AP46)</f>
        <v>7</v>
      </c>
      <c r="AQ46" s="194">
        <f>SUM('手帳所持件数（者）'!AQ46+'手帳所持件数(児)'!AQ46)</f>
        <v>82</v>
      </c>
      <c r="AR46" s="197">
        <f>SUM('手帳所持件数（者）'!AR46+'手帳所持件数(児)'!AR46)</f>
        <v>1751</v>
      </c>
      <c r="AS46" s="194">
        <f>SUM('手帳所持件数（者）'!AS46+'手帳所持件数(児)'!AS46)</f>
        <v>18</v>
      </c>
      <c r="AT46" s="194">
        <f>SUM('手帳所持件数（者）'!AT46+'手帳所持件数(児)'!AT46)</f>
        <v>3</v>
      </c>
      <c r="AU46" s="194">
        <f>SUM('手帳所持件数（者）'!AU46+'手帳所持件数(児)'!AU46)</f>
        <v>5</v>
      </c>
      <c r="AV46" s="195">
        <f>SUM('手帳所持件数（者）'!AV46+'手帳所持件数(児)'!AV46)</f>
        <v>9</v>
      </c>
      <c r="AW46" s="196">
        <f>SUM('手帳所持件数（者）'!AW46+'手帳所持件数(児)'!AW46)</f>
        <v>14</v>
      </c>
      <c r="AX46" s="194">
        <f>SUM('手帳所持件数（者）'!AX46+'手帳所持件数(児)'!AX46)</f>
        <v>76</v>
      </c>
      <c r="AY46" s="194">
        <f>SUM('手帳所持件数（者）'!AY46+'手帳所持件数(児)'!AY46)</f>
        <v>40</v>
      </c>
      <c r="AZ46" s="195">
        <f>SUM('手帳所持件数（者）'!AZ46+'手帳所持件数(児)'!AZ46)</f>
        <v>36</v>
      </c>
      <c r="BA46" s="266">
        <f>SUM('手帳所持件数（者）'!BA46+'手帳所持件数(児)'!BA46)</f>
        <v>63</v>
      </c>
      <c r="BB46" s="267">
        <f>SUM('手帳所持件数（者）'!BB46+'手帳所持件数(児)'!BB46)</f>
        <v>8</v>
      </c>
      <c r="BC46" s="268">
        <f>SUM('手帳所持件数（者）'!BC46+'手帳所持件数(児)'!BC46)</f>
        <v>4</v>
      </c>
      <c r="BD46" s="269">
        <f>SUM('手帳所持件数（者）'!BD46+'手帳所持件数(児)'!BD46)</f>
        <v>12</v>
      </c>
      <c r="BE46" s="311">
        <f>SUM(B46:BD46)</f>
        <v>31379</v>
      </c>
    </row>
    <row r="47" spans="1:57" s="191" customFormat="1" ht="22.5" customHeight="1" thickBot="1">
      <c r="A47" s="211"/>
      <c r="B47" s="509">
        <f>SUM(B46:G46)</f>
        <v>2247</v>
      </c>
      <c r="C47" s="509"/>
      <c r="D47" s="509"/>
      <c r="E47" s="509"/>
      <c r="F47" s="509"/>
      <c r="G47" s="510"/>
      <c r="H47" s="508">
        <f>SUM(H46:M46)</f>
        <v>2438</v>
      </c>
      <c r="I47" s="509"/>
      <c r="J47" s="509"/>
      <c r="K47" s="509"/>
      <c r="L47" s="509"/>
      <c r="M47" s="510"/>
      <c r="N47" s="508">
        <f>SUM(N46:R46)</f>
        <v>25</v>
      </c>
      <c r="O47" s="509"/>
      <c r="P47" s="509"/>
      <c r="Q47" s="509"/>
      <c r="R47" s="510"/>
      <c r="S47" s="508">
        <f>SUM(S46:V46)</f>
        <v>378</v>
      </c>
      <c r="T47" s="509"/>
      <c r="U47" s="509"/>
      <c r="V47" s="510"/>
      <c r="W47" s="508">
        <f>SUM(W46:AB46)</f>
        <v>14660</v>
      </c>
      <c r="X47" s="509"/>
      <c r="Y47" s="509"/>
      <c r="Z47" s="509"/>
      <c r="AA47" s="509"/>
      <c r="AB47" s="510"/>
      <c r="AC47" s="508">
        <f>SUM(AC46:AF46)</f>
        <v>6273</v>
      </c>
      <c r="AD47" s="509"/>
      <c r="AE47" s="509"/>
      <c r="AF47" s="510"/>
      <c r="AG47" s="508">
        <f>SUM(AG46:AJ46)</f>
        <v>2599</v>
      </c>
      <c r="AH47" s="509"/>
      <c r="AI47" s="509"/>
      <c r="AJ47" s="510"/>
      <c r="AK47" s="508">
        <f>SUM(AK46:AN46)</f>
        <v>623</v>
      </c>
      <c r="AL47" s="509"/>
      <c r="AM47" s="509"/>
      <c r="AN47" s="510"/>
      <c r="AO47" s="508">
        <f>SUM(AO46:AR46)</f>
        <v>1848</v>
      </c>
      <c r="AP47" s="509"/>
      <c r="AQ47" s="509"/>
      <c r="AR47" s="510"/>
      <c r="AS47" s="508">
        <f>SUM(AS46:AV46)</f>
        <v>35</v>
      </c>
      <c r="AT47" s="509"/>
      <c r="AU47" s="509"/>
      <c r="AV47" s="510"/>
      <c r="AW47" s="508">
        <f>SUM(AW46:AZ46)</f>
        <v>166</v>
      </c>
      <c r="AX47" s="509"/>
      <c r="AY47" s="509"/>
      <c r="AZ47" s="509"/>
      <c r="BA47" s="531">
        <f>SUM(BA46:BD46)</f>
        <v>87</v>
      </c>
      <c r="BB47" s="532"/>
      <c r="BC47" s="532"/>
      <c r="BD47" s="533"/>
      <c r="BE47" s="312"/>
    </row>
    <row r="48" spans="1:57" s="191" customFormat="1" ht="22.5" customHeight="1" thickTop="1">
      <c r="A48" s="228" t="s">
        <v>33</v>
      </c>
      <c r="B48" s="198">
        <f>B44+B46</f>
        <v>1620</v>
      </c>
      <c r="C48" s="199">
        <f t="shared" ref="C48:R48" si="25">C44+C46</f>
        <v>1664</v>
      </c>
      <c r="D48" s="199">
        <f t="shared" si="25"/>
        <v>267</v>
      </c>
      <c r="E48" s="199">
        <f t="shared" si="25"/>
        <v>359</v>
      </c>
      <c r="F48" s="199">
        <f t="shared" si="25"/>
        <v>715</v>
      </c>
      <c r="G48" s="199">
        <f t="shared" si="25"/>
        <v>217</v>
      </c>
      <c r="H48" s="198">
        <f t="shared" si="25"/>
        <v>86</v>
      </c>
      <c r="I48" s="199">
        <f t="shared" si="25"/>
        <v>1604</v>
      </c>
      <c r="J48" s="199">
        <f t="shared" si="25"/>
        <v>604</v>
      </c>
      <c r="K48" s="199">
        <f t="shared" si="25"/>
        <v>1576</v>
      </c>
      <c r="L48" s="199">
        <f t="shared" si="25"/>
        <v>9</v>
      </c>
      <c r="M48" s="199">
        <f t="shared" si="25"/>
        <v>1919</v>
      </c>
      <c r="N48" s="198">
        <f t="shared" si="25"/>
        <v>0</v>
      </c>
      <c r="O48" s="199">
        <f t="shared" si="25"/>
        <v>2</v>
      </c>
      <c r="P48" s="199">
        <f t="shared" si="25"/>
        <v>19</v>
      </c>
      <c r="Q48" s="199">
        <f t="shared" si="25"/>
        <v>3</v>
      </c>
      <c r="R48" s="199">
        <f t="shared" si="25"/>
        <v>29</v>
      </c>
      <c r="S48" s="198">
        <f t="shared" ref="S48:AE48" si="26">S44+S46</f>
        <v>51</v>
      </c>
      <c r="T48" s="199">
        <f t="shared" si="26"/>
        <v>48</v>
      </c>
      <c r="U48" s="199">
        <f t="shared" si="26"/>
        <v>446</v>
      </c>
      <c r="V48" s="199">
        <f t="shared" si="26"/>
        <v>344</v>
      </c>
      <c r="W48" s="198">
        <f t="shared" si="26"/>
        <v>6317</v>
      </c>
      <c r="X48" s="199">
        <f t="shared" si="26"/>
        <v>7046</v>
      </c>
      <c r="Y48" s="199">
        <f t="shared" si="26"/>
        <v>5735</v>
      </c>
      <c r="Z48" s="199">
        <f t="shared" si="26"/>
        <v>8635</v>
      </c>
      <c r="AA48" s="199">
        <f t="shared" si="26"/>
        <v>5761</v>
      </c>
      <c r="AB48" s="199">
        <f t="shared" si="26"/>
        <v>2094</v>
      </c>
      <c r="AC48" s="198">
        <f t="shared" si="26"/>
        <v>10326</v>
      </c>
      <c r="AD48" s="199">
        <f t="shared" si="26"/>
        <v>101</v>
      </c>
      <c r="AE48" s="199">
        <f t="shared" si="26"/>
        <v>2188</v>
      </c>
      <c r="AF48" s="199">
        <f t="shared" ref="AF48:AU48" si="27">AF44+AF46</f>
        <v>2692</v>
      </c>
      <c r="AG48" s="198">
        <f t="shared" si="27"/>
        <v>5331</v>
      </c>
      <c r="AH48" s="199">
        <f t="shared" si="27"/>
        <v>51</v>
      </c>
      <c r="AI48" s="199">
        <f t="shared" si="27"/>
        <v>953</v>
      </c>
      <c r="AJ48" s="199">
        <f t="shared" si="27"/>
        <v>29</v>
      </c>
      <c r="AK48" s="198">
        <f t="shared" si="27"/>
        <v>253</v>
      </c>
      <c r="AL48" s="199">
        <f t="shared" si="27"/>
        <v>36</v>
      </c>
      <c r="AM48" s="199">
        <f t="shared" si="27"/>
        <v>917</v>
      </c>
      <c r="AN48" s="199">
        <f t="shared" si="27"/>
        <v>207</v>
      </c>
      <c r="AO48" s="198">
        <f t="shared" si="27"/>
        <v>24</v>
      </c>
      <c r="AP48" s="199">
        <f t="shared" si="27"/>
        <v>25</v>
      </c>
      <c r="AQ48" s="199">
        <f t="shared" si="27"/>
        <v>204</v>
      </c>
      <c r="AR48" s="199">
        <f t="shared" si="27"/>
        <v>4270</v>
      </c>
      <c r="AS48" s="198">
        <f t="shared" si="27"/>
        <v>30</v>
      </c>
      <c r="AT48" s="199">
        <f t="shared" si="27"/>
        <v>8</v>
      </c>
      <c r="AU48" s="199">
        <f t="shared" si="27"/>
        <v>14</v>
      </c>
      <c r="AV48" s="200">
        <f t="shared" ref="AV48:BE48" si="28">AV44+AV46</f>
        <v>24</v>
      </c>
      <c r="AW48" s="198">
        <f t="shared" si="28"/>
        <v>22</v>
      </c>
      <c r="AX48" s="199">
        <f t="shared" si="28"/>
        <v>116</v>
      </c>
      <c r="AY48" s="199">
        <f t="shared" si="28"/>
        <v>52</v>
      </c>
      <c r="AZ48" s="232">
        <f t="shared" si="28"/>
        <v>53</v>
      </c>
      <c r="BA48" s="357">
        <f t="shared" si="28"/>
        <v>126</v>
      </c>
      <c r="BB48" s="331">
        <f t="shared" si="28"/>
        <v>31</v>
      </c>
      <c r="BC48" s="331">
        <f t="shared" si="28"/>
        <v>13</v>
      </c>
      <c r="BD48" s="332">
        <f t="shared" si="28"/>
        <v>16</v>
      </c>
      <c r="BE48" s="310">
        <f t="shared" si="28"/>
        <v>75282</v>
      </c>
    </row>
    <row r="49" spans="1:57" s="201" customFormat="1" ht="22.5" customHeight="1" thickBot="1">
      <c r="A49" s="227"/>
      <c r="B49" s="511">
        <f>B48+C48+D48+E48+F48+G48</f>
        <v>4842</v>
      </c>
      <c r="C49" s="506"/>
      <c r="D49" s="506"/>
      <c r="E49" s="506"/>
      <c r="F49" s="506"/>
      <c r="G49" s="507"/>
      <c r="H49" s="505">
        <f>H48+I48+J48+K48+L48+M48</f>
        <v>5798</v>
      </c>
      <c r="I49" s="506"/>
      <c r="J49" s="506"/>
      <c r="K49" s="506"/>
      <c r="L49" s="506"/>
      <c r="M49" s="507"/>
      <c r="N49" s="505">
        <f>N48+O48+P48+Q48+R48</f>
        <v>53</v>
      </c>
      <c r="O49" s="506"/>
      <c r="P49" s="506"/>
      <c r="Q49" s="506"/>
      <c r="R49" s="507"/>
      <c r="S49" s="505">
        <f>S48+T48+U48+V48</f>
        <v>889</v>
      </c>
      <c r="T49" s="506"/>
      <c r="U49" s="506"/>
      <c r="V49" s="507"/>
      <c r="W49" s="505">
        <f>W48+X48+Y48+Z48+AA48+AB48</f>
        <v>35588</v>
      </c>
      <c r="X49" s="506"/>
      <c r="Y49" s="506"/>
      <c r="Z49" s="506"/>
      <c r="AA49" s="506"/>
      <c r="AB49" s="507"/>
      <c r="AC49" s="505">
        <f>AC48+AD48+AE48+AF48</f>
        <v>15307</v>
      </c>
      <c r="AD49" s="506"/>
      <c r="AE49" s="506"/>
      <c r="AF49" s="507"/>
      <c r="AG49" s="505">
        <f>AG48+AH48+AI48+AJ48</f>
        <v>6364</v>
      </c>
      <c r="AH49" s="506"/>
      <c r="AI49" s="506"/>
      <c r="AJ49" s="507"/>
      <c r="AK49" s="505">
        <f>AK48+AL48+AM48+AN48</f>
        <v>1413</v>
      </c>
      <c r="AL49" s="506"/>
      <c r="AM49" s="506"/>
      <c r="AN49" s="507"/>
      <c r="AO49" s="505">
        <f>AO48+AP48+AQ48+AR48</f>
        <v>4523</v>
      </c>
      <c r="AP49" s="506"/>
      <c r="AQ49" s="506"/>
      <c r="AR49" s="507"/>
      <c r="AS49" s="505">
        <f>AS48+AT48+AU48+AV48</f>
        <v>76</v>
      </c>
      <c r="AT49" s="506"/>
      <c r="AU49" s="506"/>
      <c r="AV49" s="507"/>
      <c r="AW49" s="505">
        <f>AW48+AX48+AY48+AZ48</f>
        <v>243</v>
      </c>
      <c r="AX49" s="506"/>
      <c r="AY49" s="506"/>
      <c r="AZ49" s="506"/>
      <c r="BA49" s="536">
        <f>BA48+BB48+BC48+BD48</f>
        <v>186</v>
      </c>
      <c r="BB49" s="537"/>
      <c r="BC49" s="537"/>
      <c r="BD49" s="538"/>
      <c r="BE49" s="313"/>
    </row>
  </sheetData>
  <sheetProtection password="9690" sheet="1" objects="1" scenarios="1"/>
  <mergeCells count="48">
    <mergeCell ref="AG2:AJ2"/>
    <mergeCell ref="AK2:AN2"/>
    <mergeCell ref="AO2:AR2"/>
    <mergeCell ref="AC2:AF2"/>
    <mergeCell ref="AC49:AF49"/>
    <mergeCell ref="AC47:AF47"/>
    <mergeCell ref="AK49:AN49"/>
    <mergeCell ref="AO49:AR49"/>
    <mergeCell ref="AK47:AN47"/>
    <mergeCell ref="AO47:AR47"/>
    <mergeCell ref="AG45:AJ45"/>
    <mergeCell ref="BA49:BD49"/>
    <mergeCell ref="AO45:AR45"/>
    <mergeCell ref="AK45:AN45"/>
    <mergeCell ref="AW49:AZ49"/>
    <mergeCell ref="AS49:AV49"/>
    <mergeCell ref="BA2:BD2"/>
    <mergeCell ref="BA45:BD45"/>
    <mergeCell ref="BA47:BD47"/>
    <mergeCell ref="AW45:AZ45"/>
    <mergeCell ref="AS45:AV45"/>
    <mergeCell ref="AS2:AV2"/>
    <mergeCell ref="AW2:AZ2"/>
    <mergeCell ref="AW47:AZ47"/>
    <mergeCell ref="AS47:AV47"/>
    <mergeCell ref="A2:A3"/>
    <mergeCell ref="B45:G45"/>
    <mergeCell ref="S45:V45"/>
    <mergeCell ref="H45:M45"/>
    <mergeCell ref="AC45:AF45"/>
    <mergeCell ref="N45:R45"/>
    <mergeCell ref="W45:AB45"/>
    <mergeCell ref="W2:AB2"/>
    <mergeCell ref="H2:M2"/>
    <mergeCell ref="B2:G2"/>
    <mergeCell ref="S2:V2"/>
    <mergeCell ref="N49:R49"/>
    <mergeCell ref="AG49:AJ49"/>
    <mergeCell ref="AG47:AJ47"/>
    <mergeCell ref="B49:G49"/>
    <mergeCell ref="H49:M49"/>
    <mergeCell ref="S47:V47"/>
    <mergeCell ref="S49:V49"/>
    <mergeCell ref="W49:AB49"/>
    <mergeCell ref="B47:G47"/>
    <mergeCell ref="H47:M47"/>
    <mergeCell ref="N47:R47"/>
    <mergeCell ref="W47:AB47"/>
  </mergeCells>
  <phoneticPr fontId="5"/>
  <printOptions horizontalCentered="1" verticalCentered="1" gridLinesSet="0"/>
  <pageMargins left="0.39370078740157483" right="0" top="0.39370078740157483" bottom="0" header="0" footer="0"/>
  <pageSetup paperSize="8" scale="76" fitToHeight="0" orientation="landscape" r:id="rId1"/>
  <headerFooter alignWithMargins="0">
    <oddFooter xml:space="preserve">&amp;C&amp;26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c r="Q2" s="465"/>
    </row>
    <row r="3" spans="1:33" ht="14.25" customHeight="1">
      <c r="B3" s="593"/>
      <c r="O3" s="464" t="s">
        <v>178</v>
      </c>
      <c r="P3" s="604" t="s">
        <v>198</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v>
      </c>
      <c r="F13" s="404">
        <f>SUM(H13+J13+L13+N13+P13+R13 )</f>
        <v>0</v>
      </c>
      <c r="G13" s="476">
        <v>3</v>
      </c>
      <c r="H13" s="476">
        <v>0</v>
      </c>
      <c r="I13" s="476">
        <v>0</v>
      </c>
      <c r="J13" s="476">
        <v>0</v>
      </c>
      <c r="K13" s="476">
        <v>0</v>
      </c>
      <c r="L13" s="476">
        <v>0</v>
      </c>
      <c r="M13" s="476">
        <v>0</v>
      </c>
      <c r="N13" s="476">
        <v>0</v>
      </c>
      <c r="O13" s="476">
        <v>0</v>
      </c>
      <c r="P13" s="476">
        <v>0</v>
      </c>
      <c r="Q13" s="476">
        <v>0</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3</v>
      </c>
      <c r="F17" s="404">
        <f t="shared" si="0"/>
        <v>0</v>
      </c>
      <c r="G17" s="404">
        <f t="shared" ref="G17:R17" si="3">SUM(G19,G21)</f>
        <v>0</v>
      </c>
      <c r="H17" s="404">
        <f t="shared" si="3"/>
        <v>0</v>
      </c>
      <c r="I17" s="404">
        <f t="shared" si="3"/>
        <v>1</v>
      </c>
      <c r="J17" s="404">
        <f t="shared" si="3"/>
        <v>0</v>
      </c>
      <c r="K17" s="404">
        <f t="shared" si="3"/>
        <v>0</v>
      </c>
      <c r="L17" s="404">
        <f t="shared" si="3"/>
        <v>0</v>
      </c>
      <c r="M17" s="404">
        <f t="shared" si="3"/>
        <v>1</v>
      </c>
      <c r="N17" s="404">
        <f t="shared" si="3"/>
        <v>0</v>
      </c>
      <c r="O17" s="404">
        <f t="shared" si="3"/>
        <v>0</v>
      </c>
      <c r="P17" s="404">
        <f t="shared" si="3"/>
        <v>0</v>
      </c>
      <c r="Q17" s="404">
        <f t="shared" si="3"/>
        <v>1</v>
      </c>
      <c r="R17" s="404">
        <f t="shared" si="3"/>
        <v>0</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3</v>
      </c>
      <c r="F19" s="404">
        <f t="shared" si="0"/>
        <v>0</v>
      </c>
      <c r="G19" s="476">
        <v>0</v>
      </c>
      <c r="H19" s="476">
        <v>0</v>
      </c>
      <c r="I19" s="476">
        <v>1</v>
      </c>
      <c r="J19" s="476">
        <v>0</v>
      </c>
      <c r="K19" s="476">
        <v>0</v>
      </c>
      <c r="L19" s="476">
        <v>0</v>
      </c>
      <c r="M19" s="476">
        <v>1</v>
      </c>
      <c r="N19" s="476">
        <v>0</v>
      </c>
      <c r="O19" s="476">
        <v>0</v>
      </c>
      <c r="P19" s="476">
        <v>0</v>
      </c>
      <c r="Q19" s="476">
        <v>1</v>
      </c>
      <c r="R19" s="476">
        <v>0</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v>
      </c>
      <c r="F23" s="426">
        <f t="shared" si="0"/>
        <v>0</v>
      </c>
      <c r="G23" s="480">
        <v>0</v>
      </c>
      <c r="H23" s="480">
        <v>0</v>
      </c>
      <c r="I23" s="480">
        <v>0</v>
      </c>
      <c r="J23" s="480">
        <v>0</v>
      </c>
      <c r="K23" s="480">
        <v>1</v>
      </c>
      <c r="L23" s="480">
        <v>0</v>
      </c>
      <c r="M23" s="480">
        <v>0</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0</v>
      </c>
      <c r="F24" s="423">
        <f t="shared" si="0"/>
        <v>0</v>
      </c>
      <c r="G24" s="423">
        <f t="shared" ref="G24:R24" si="4">SUM(G26,G28,G30,G32)</f>
        <v>0</v>
      </c>
      <c r="H24" s="423">
        <f t="shared" si="4"/>
        <v>0</v>
      </c>
      <c r="I24" s="423">
        <f t="shared" si="4"/>
        <v>0</v>
      </c>
      <c r="J24" s="423">
        <f t="shared" si="4"/>
        <v>0</v>
      </c>
      <c r="K24" s="423">
        <f t="shared" si="4"/>
        <v>0</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48</v>
      </c>
      <c r="F25" s="404">
        <f t="shared" si="0"/>
        <v>1</v>
      </c>
      <c r="G25" s="404">
        <f t="shared" ref="G25:R25" si="6">SUM(G27,G29,G31,G33)</f>
        <v>7</v>
      </c>
      <c r="H25" s="404">
        <f t="shared" si="6"/>
        <v>1</v>
      </c>
      <c r="I25" s="404">
        <f t="shared" si="6"/>
        <v>9</v>
      </c>
      <c r="J25" s="404">
        <f t="shared" si="6"/>
        <v>0</v>
      </c>
      <c r="K25" s="404">
        <f t="shared" si="6"/>
        <v>7</v>
      </c>
      <c r="L25" s="404">
        <f t="shared" si="6"/>
        <v>0</v>
      </c>
      <c r="M25" s="404">
        <f t="shared" si="6"/>
        <v>12</v>
      </c>
      <c r="N25" s="404">
        <f t="shared" si="6"/>
        <v>0</v>
      </c>
      <c r="O25" s="404">
        <f t="shared" si="6"/>
        <v>9</v>
      </c>
      <c r="P25" s="404">
        <f t="shared" si="6"/>
        <v>0</v>
      </c>
      <c r="Q25" s="404">
        <f t="shared" si="6"/>
        <v>4</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3</v>
      </c>
      <c r="F27" s="404">
        <f t="shared" si="0"/>
        <v>1</v>
      </c>
      <c r="G27" s="476">
        <v>1</v>
      </c>
      <c r="H27" s="476">
        <v>1</v>
      </c>
      <c r="I27" s="476">
        <v>1</v>
      </c>
      <c r="J27" s="476">
        <v>0</v>
      </c>
      <c r="K27" s="476">
        <v>1</v>
      </c>
      <c r="L27" s="476">
        <v>0</v>
      </c>
      <c r="M27" s="476">
        <v>0</v>
      </c>
      <c r="N27" s="476">
        <v>0</v>
      </c>
      <c r="O27" s="476">
        <v>0</v>
      </c>
      <c r="P27" s="476">
        <v>0</v>
      </c>
      <c r="Q27" s="476">
        <v>0</v>
      </c>
      <c r="R27" s="476">
        <v>0</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27</v>
      </c>
      <c r="F29" s="404">
        <f t="shared" si="0"/>
        <v>0</v>
      </c>
      <c r="G29" s="476">
        <v>4</v>
      </c>
      <c r="H29" s="476">
        <v>0</v>
      </c>
      <c r="I29" s="476">
        <v>4</v>
      </c>
      <c r="J29" s="476">
        <v>0</v>
      </c>
      <c r="K29" s="476">
        <v>2</v>
      </c>
      <c r="L29" s="476">
        <v>0</v>
      </c>
      <c r="M29" s="476">
        <v>10</v>
      </c>
      <c r="N29" s="476">
        <v>0</v>
      </c>
      <c r="O29" s="476">
        <v>5</v>
      </c>
      <c r="P29" s="476">
        <v>0</v>
      </c>
      <c r="Q29" s="476">
        <v>2</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7</v>
      </c>
      <c r="F31" s="404">
        <f t="shared" si="0"/>
        <v>0</v>
      </c>
      <c r="G31" s="476">
        <v>0</v>
      </c>
      <c r="H31" s="476">
        <v>0</v>
      </c>
      <c r="I31" s="476">
        <v>4</v>
      </c>
      <c r="J31" s="476">
        <v>0</v>
      </c>
      <c r="K31" s="476">
        <v>2</v>
      </c>
      <c r="L31" s="476">
        <v>0</v>
      </c>
      <c r="M31" s="476">
        <v>0</v>
      </c>
      <c r="N31" s="476">
        <v>0</v>
      </c>
      <c r="O31" s="476">
        <v>1</v>
      </c>
      <c r="P31" s="476">
        <v>0</v>
      </c>
      <c r="Q31" s="476">
        <v>0</v>
      </c>
      <c r="R31" s="476">
        <v>0</v>
      </c>
      <c r="S31" s="401" t="str">
        <f t="shared" si="5"/>
        <v/>
      </c>
    </row>
    <row r="32" spans="2:20" ht="24.75" customHeight="1">
      <c r="B32" s="599" t="s">
        <v>118</v>
      </c>
      <c r="C32" s="406" t="s">
        <v>84</v>
      </c>
      <c r="D32" s="405" t="s">
        <v>117</v>
      </c>
      <c r="E32" s="404">
        <f t="shared" si="1"/>
        <v>0</v>
      </c>
      <c r="F32" s="404">
        <f t="shared" si="0"/>
        <v>0</v>
      </c>
      <c r="G32" s="404">
        <f t="shared" ref="G32:R32" si="7">SUM(G34,G36)</f>
        <v>0</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11</v>
      </c>
      <c r="F33" s="404">
        <f t="shared" si="0"/>
        <v>0</v>
      </c>
      <c r="G33" s="404">
        <f t="shared" ref="G33:R33" si="8">SUM(G35,G37)</f>
        <v>2</v>
      </c>
      <c r="H33" s="404">
        <f t="shared" si="8"/>
        <v>0</v>
      </c>
      <c r="I33" s="404">
        <f t="shared" si="8"/>
        <v>0</v>
      </c>
      <c r="J33" s="404">
        <f t="shared" si="8"/>
        <v>0</v>
      </c>
      <c r="K33" s="404">
        <f t="shared" si="8"/>
        <v>2</v>
      </c>
      <c r="L33" s="404">
        <f t="shared" si="8"/>
        <v>0</v>
      </c>
      <c r="M33" s="404">
        <f t="shared" si="8"/>
        <v>2</v>
      </c>
      <c r="N33" s="404">
        <f t="shared" si="8"/>
        <v>0</v>
      </c>
      <c r="O33" s="404">
        <f t="shared" si="8"/>
        <v>3</v>
      </c>
      <c r="P33" s="404">
        <f t="shared" si="8"/>
        <v>0</v>
      </c>
      <c r="Q33" s="404">
        <f t="shared" si="8"/>
        <v>2</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4</v>
      </c>
      <c r="F35" s="404">
        <f t="shared" si="0"/>
        <v>0</v>
      </c>
      <c r="G35" s="476">
        <v>1</v>
      </c>
      <c r="H35" s="476">
        <v>0</v>
      </c>
      <c r="I35" s="476">
        <v>0</v>
      </c>
      <c r="J35" s="476">
        <v>0</v>
      </c>
      <c r="K35" s="476">
        <v>1</v>
      </c>
      <c r="L35" s="476">
        <v>0</v>
      </c>
      <c r="M35" s="476">
        <v>0</v>
      </c>
      <c r="N35" s="476">
        <v>0</v>
      </c>
      <c r="O35" s="476">
        <v>2</v>
      </c>
      <c r="P35" s="476">
        <v>0</v>
      </c>
      <c r="Q35" s="476">
        <v>0</v>
      </c>
      <c r="R35" s="476">
        <v>0</v>
      </c>
      <c r="S35" s="401" t="str">
        <f t="shared" si="5"/>
        <v/>
      </c>
    </row>
    <row r="36" spans="2:19" ht="24.75" customHeight="1">
      <c r="B36" s="599" t="s">
        <v>112</v>
      </c>
      <c r="C36" s="406" t="s">
        <v>84</v>
      </c>
      <c r="D36" s="405" t="s">
        <v>111</v>
      </c>
      <c r="E36" s="404">
        <f t="shared" si="1"/>
        <v>0</v>
      </c>
      <c r="F36" s="404">
        <f t="shared" si="0"/>
        <v>0</v>
      </c>
      <c r="G36" s="476">
        <v>0</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7</v>
      </c>
      <c r="F37" s="420">
        <f t="shared" si="0"/>
        <v>0</v>
      </c>
      <c r="G37" s="483">
        <v>1</v>
      </c>
      <c r="H37" s="483">
        <v>0</v>
      </c>
      <c r="I37" s="483">
        <v>0</v>
      </c>
      <c r="J37" s="483">
        <v>0</v>
      </c>
      <c r="K37" s="483">
        <v>1</v>
      </c>
      <c r="L37" s="483">
        <v>0</v>
      </c>
      <c r="M37" s="483">
        <v>2</v>
      </c>
      <c r="N37" s="483">
        <v>0</v>
      </c>
      <c r="O37" s="483">
        <v>1</v>
      </c>
      <c r="P37" s="483">
        <v>0</v>
      </c>
      <c r="Q37" s="483">
        <v>2</v>
      </c>
      <c r="R37" s="483">
        <v>0</v>
      </c>
      <c r="S37" s="401" t="str">
        <f t="shared" si="5"/>
        <v/>
      </c>
    </row>
    <row r="38" spans="2:19" ht="24.75" customHeight="1" thickTop="1">
      <c r="B38" s="590" t="s">
        <v>109</v>
      </c>
      <c r="C38" s="418" t="s">
        <v>84</v>
      </c>
      <c r="D38" s="417" t="s">
        <v>108</v>
      </c>
      <c r="E38" s="407">
        <f t="shared" si="1"/>
        <v>0</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30</v>
      </c>
      <c r="F39" s="404">
        <f t="shared" si="0"/>
        <v>1</v>
      </c>
      <c r="G39" s="404">
        <f t="shared" si="9"/>
        <v>20</v>
      </c>
      <c r="H39" s="404">
        <f t="shared" si="9"/>
        <v>1</v>
      </c>
      <c r="I39" s="404">
        <f t="shared" si="9"/>
        <v>0</v>
      </c>
      <c r="J39" s="404">
        <f t="shared" si="9"/>
        <v>0</v>
      </c>
      <c r="K39" s="404">
        <f t="shared" si="9"/>
        <v>7</v>
      </c>
      <c r="L39" s="404">
        <f t="shared" si="9"/>
        <v>0</v>
      </c>
      <c r="M39" s="404">
        <f t="shared" si="9"/>
        <v>3</v>
      </c>
      <c r="N39" s="404">
        <f t="shared" si="9"/>
        <v>0</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25</v>
      </c>
      <c r="F41" s="404">
        <f t="shared" si="0"/>
        <v>1</v>
      </c>
      <c r="G41" s="476">
        <v>20</v>
      </c>
      <c r="H41" s="476">
        <v>1</v>
      </c>
      <c r="I41" s="476">
        <v>0</v>
      </c>
      <c r="J41" s="476">
        <v>0</v>
      </c>
      <c r="K41" s="476">
        <v>4</v>
      </c>
      <c r="L41" s="476">
        <v>0</v>
      </c>
      <c r="M41" s="476">
        <v>1</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2</v>
      </c>
      <c r="F43" s="404">
        <f t="shared" si="0"/>
        <v>0</v>
      </c>
      <c r="G43" s="476">
        <v>0</v>
      </c>
      <c r="H43" s="476">
        <v>0</v>
      </c>
      <c r="I43" s="476">
        <v>0</v>
      </c>
      <c r="J43" s="476">
        <v>0</v>
      </c>
      <c r="K43" s="476">
        <v>2</v>
      </c>
      <c r="L43" s="476">
        <v>0</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2</v>
      </c>
      <c r="F45" s="404">
        <f t="shared" si="0"/>
        <v>0</v>
      </c>
      <c r="G45" s="476">
        <v>0</v>
      </c>
      <c r="H45" s="476">
        <v>0</v>
      </c>
      <c r="I45" s="476">
        <v>0</v>
      </c>
      <c r="J45" s="476">
        <v>0</v>
      </c>
      <c r="K45" s="476">
        <v>1</v>
      </c>
      <c r="L45" s="476">
        <v>0</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1</v>
      </c>
      <c r="F47" s="404">
        <f t="shared" si="0"/>
        <v>0</v>
      </c>
      <c r="G47" s="476">
        <v>0</v>
      </c>
      <c r="H47" s="476">
        <v>0</v>
      </c>
      <c r="I47" s="476">
        <v>0</v>
      </c>
      <c r="J47" s="476">
        <v>0</v>
      </c>
      <c r="K47" s="476">
        <v>0</v>
      </c>
      <c r="L47" s="476">
        <v>0</v>
      </c>
      <c r="M47" s="476">
        <v>1</v>
      </c>
      <c r="N47" s="476">
        <v>0</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0</v>
      </c>
      <c r="F54" s="407">
        <f t="shared" si="0"/>
        <v>0</v>
      </c>
      <c r="G54" s="404">
        <f t="shared" ref="G54:R54" si="11">SUM(G12,G16,G22,G24,G38)</f>
        <v>0</v>
      </c>
      <c r="H54" s="404">
        <f t="shared" si="11"/>
        <v>0</v>
      </c>
      <c r="I54" s="404">
        <f t="shared" si="11"/>
        <v>0</v>
      </c>
      <c r="J54" s="404">
        <f t="shared" si="11"/>
        <v>0</v>
      </c>
      <c r="K54" s="404">
        <f t="shared" si="11"/>
        <v>0</v>
      </c>
      <c r="L54" s="404">
        <f t="shared" si="11"/>
        <v>0</v>
      </c>
      <c r="M54" s="404">
        <f t="shared" si="11"/>
        <v>0</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85</v>
      </c>
      <c r="F55" s="404">
        <f t="shared" si="0"/>
        <v>2</v>
      </c>
      <c r="G55" s="404">
        <f t="shared" ref="G55:R55" si="12">SUM(G13,G17,G23,G25,G39)</f>
        <v>30</v>
      </c>
      <c r="H55" s="404">
        <f t="shared" si="12"/>
        <v>2</v>
      </c>
      <c r="I55" s="404">
        <f t="shared" si="12"/>
        <v>10</v>
      </c>
      <c r="J55" s="404">
        <f t="shared" si="12"/>
        <v>0</v>
      </c>
      <c r="K55" s="404">
        <f t="shared" si="12"/>
        <v>15</v>
      </c>
      <c r="L55" s="404">
        <f t="shared" si="12"/>
        <v>0</v>
      </c>
      <c r="M55" s="404">
        <f t="shared" si="12"/>
        <v>16</v>
      </c>
      <c r="N55" s="404">
        <f t="shared" si="12"/>
        <v>0</v>
      </c>
      <c r="O55" s="404">
        <f t="shared" si="12"/>
        <v>9</v>
      </c>
      <c r="P55" s="404">
        <f t="shared" si="12"/>
        <v>0</v>
      </c>
      <c r="Q55" s="404">
        <f t="shared" si="12"/>
        <v>5</v>
      </c>
      <c r="R55" s="404">
        <f t="shared" si="12"/>
        <v>0</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imeMode="off" allowBlank="1" showInputMessage="1" showErrorMessage="1" sqref="C6"/>
    <dataValidation type="whole" allowBlank="1" showInputMessage="1" showErrorMessage="1" error="セルに整数以外の値が入力されています。" sqref="E12:R55">
      <formula1>-999999999</formula1>
      <formula2>9999999999</formula2>
    </dataValidation>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C37" zoomScale="55" zoomScaleNormal="55"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199</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51</v>
      </c>
      <c r="F13" s="404">
        <f>SUM(H13+J13+L13+N13+P13+R13 )</f>
        <v>5</v>
      </c>
      <c r="G13" s="476">
        <v>16</v>
      </c>
      <c r="H13" s="476">
        <v>1</v>
      </c>
      <c r="I13" s="476">
        <v>17</v>
      </c>
      <c r="J13" s="476">
        <v>3</v>
      </c>
      <c r="K13" s="476">
        <v>5</v>
      </c>
      <c r="L13" s="476">
        <v>0</v>
      </c>
      <c r="M13" s="476">
        <v>6</v>
      </c>
      <c r="N13" s="476">
        <v>1</v>
      </c>
      <c r="O13" s="476">
        <v>5</v>
      </c>
      <c r="P13" s="476">
        <v>0</v>
      </c>
      <c r="Q13" s="476">
        <v>2</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0">
        <v>0</v>
      </c>
      <c r="I15" s="424"/>
      <c r="J15" s="470">
        <v>0</v>
      </c>
      <c r="K15" s="424"/>
      <c r="L15" s="470">
        <v>0</v>
      </c>
      <c r="M15" s="424"/>
      <c r="N15" s="470">
        <v>0</v>
      </c>
      <c r="O15" s="424"/>
      <c r="P15" s="470">
        <v>0</v>
      </c>
      <c r="Q15" s="424"/>
      <c r="R15" s="470">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57</v>
      </c>
      <c r="F17" s="404">
        <f t="shared" si="0"/>
        <v>2</v>
      </c>
      <c r="G17" s="404">
        <f t="shared" ref="G17:R17" si="3">SUM(G19,G21)</f>
        <v>5</v>
      </c>
      <c r="H17" s="404">
        <f t="shared" si="3"/>
        <v>0</v>
      </c>
      <c r="I17" s="404">
        <f t="shared" si="3"/>
        <v>18</v>
      </c>
      <c r="J17" s="404">
        <f t="shared" si="3"/>
        <v>0</v>
      </c>
      <c r="K17" s="404">
        <f t="shared" si="3"/>
        <v>5</v>
      </c>
      <c r="L17" s="404">
        <f t="shared" si="3"/>
        <v>0</v>
      </c>
      <c r="M17" s="404">
        <f t="shared" si="3"/>
        <v>7</v>
      </c>
      <c r="N17" s="404">
        <f t="shared" si="3"/>
        <v>0</v>
      </c>
      <c r="O17" s="404">
        <f t="shared" si="3"/>
        <v>0</v>
      </c>
      <c r="P17" s="404">
        <f t="shared" si="3"/>
        <v>0</v>
      </c>
      <c r="Q17" s="404">
        <f t="shared" si="3"/>
        <v>22</v>
      </c>
      <c r="R17" s="404">
        <f t="shared" si="3"/>
        <v>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57</v>
      </c>
      <c r="F19" s="404">
        <f t="shared" si="0"/>
        <v>2</v>
      </c>
      <c r="G19" s="476">
        <v>5</v>
      </c>
      <c r="H19" s="476">
        <v>0</v>
      </c>
      <c r="I19" s="476">
        <v>18</v>
      </c>
      <c r="J19" s="476">
        <v>0</v>
      </c>
      <c r="K19" s="476">
        <v>5</v>
      </c>
      <c r="L19" s="476">
        <v>0</v>
      </c>
      <c r="M19" s="476">
        <v>7</v>
      </c>
      <c r="N19" s="476">
        <v>0</v>
      </c>
      <c r="O19" s="476">
        <v>0</v>
      </c>
      <c r="P19" s="476">
        <v>0</v>
      </c>
      <c r="Q19" s="476">
        <v>22</v>
      </c>
      <c r="R19" s="476">
        <v>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12</v>
      </c>
      <c r="F23" s="426">
        <f t="shared" si="0"/>
        <v>1</v>
      </c>
      <c r="G23" s="480">
        <v>0</v>
      </c>
      <c r="H23" s="480">
        <v>0</v>
      </c>
      <c r="I23" s="480">
        <v>0</v>
      </c>
      <c r="J23" s="480">
        <v>0</v>
      </c>
      <c r="K23" s="480">
        <v>8</v>
      </c>
      <c r="L23" s="480">
        <v>1</v>
      </c>
      <c r="M23" s="480">
        <v>4</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9</v>
      </c>
      <c r="F24" s="423">
        <f t="shared" si="0"/>
        <v>2</v>
      </c>
      <c r="G24" s="423">
        <f t="shared" ref="G24:R24" si="4">SUM(G26,G28,G30,G32)</f>
        <v>4</v>
      </c>
      <c r="H24" s="423">
        <f t="shared" si="4"/>
        <v>1</v>
      </c>
      <c r="I24" s="423">
        <f t="shared" si="4"/>
        <v>2</v>
      </c>
      <c r="J24" s="423">
        <f t="shared" si="4"/>
        <v>1</v>
      </c>
      <c r="K24" s="423">
        <f t="shared" si="4"/>
        <v>1</v>
      </c>
      <c r="L24" s="423">
        <f t="shared" si="4"/>
        <v>0</v>
      </c>
      <c r="M24" s="423">
        <f t="shared" si="4"/>
        <v>1</v>
      </c>
      <c r="N24" s="423">
        <f t="shared" si="4"/>
        <v>0</v>
      </c>
      <c r="O24" s="423">
        <f t="shared" si="4"/>
        <v>1</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359</v>
      </c>
      <c r="F25" s="404">
        <f t="shared" si="0"/>
        <v>16</v>
      </c>
      <c r="G25" s="404">
        <f t="shared" ref="G25:R25" si="6">SUM(G27,G29,G31,G33)</f>
        <v>60</v>
      </c>
      <c r="H25" s="404">
        <f t="shared" si="6"/>
        <v>5</v>
      </c>
      <c r="I25" s="404">
        <f t="shared" si="6"/>
        <v>64</v>
      </c>
      <c r="J25" s="404">
        <f t="shared" si="6"/>
        <v>5</v>
      </c>
      <c r="K25" s="404">
        <f t="shared" si="6"/>
        <v>51</v>
      </c>
      <c r="L25" s="404">
        <f t="shared" si="6"/>
        <v>2</v>
      </c>
      <c r="M25" s="404">
        <f t="shared" si="6"/>
        <v>86</v>
      </c>
      <c r="N25" s="404">
        <f t="shared" si="6"/>
        <v>2</v>
      </c>
      <c r="O25" s="404">
        <f t="shared" si="6"/>
        <v>70</v>
      </c>
      <c r="P25" s="404">
        <f t="shared" si="6"/>
        <v>1</v>
      </c>
      <c r="Q25" s="404">
        <f t="shared" si="6"/>
        <v>28</v>
      </c>
      <c r="R25" s="404">
        <f t="shared" si="6"/>
        <v>1</v>
      </c>
      <c r="S25" s="401" t="str">
        <f t="shared" si="5"/>
        <v/>
      </c>
    </row>
    <row r="26" spans="2:20" ht="24.75" customHeight="1">
      <c r="B26" s="599" t="s">
        <v>127</v>
      </c>
      <c r="C26" s="406" t="s">
        <v>84</v>
      </c>
      <c r="D26" s="405" t="s">
        <v>126</v>
      </c>
      <c r="E26" s="404">
        <f t="shared" si="1"/>
        <v>2</v>
      </c>
      <c r="F26" s="404">
        <f t="shared" si="0"/>
        <v>0</v>
      </c>
      <c r="G26" s="476">
        <v>0</v>
      </c>
      <c r="H26" s="476">
        <v>0</v>
      </c>
      <c r="I26" s="476">
        <v>1</v>
      </c>
      <c r="J26" s="476">
        <v>0</v>
      </c>
      <c r="K26" s="476">
        <v>0</v>
      </c>
      <c r="L26" s="476">
        <v>0</v>
      </c>
      <c r="M26" s="476">
        <v>0</v>
      </c>
      <c r="N26" s="476">
        <v>0</v>
      </c>
      <c r="O26" s="476">
        <v>1</v>
      </c>
      <c r="P26" s="476">
        <v>0</v>
      </c>
      <c r="Q26" s="476">
        <v>0</v>
      </c>
      <c r="R26" s="476">
        <v>0</v>
      </c>
      <c r="S26" s="401" t="str">
        <f t="shared" si="5"/>
        <v/>
      </c>
    </row>
    <row r="27" spans="2:20" ht="24.75" customHeight="1">
      <c r="B27" s="587"/>
      <c r="C27" s="406" t="s">
        <v>82</v>
      </c>
      <c r="D27" s="405" t="s">
        <v>125</v>
      </c>
      <c r="E27" s="404">
        <f t="shared" si="1"/>
        <v>103</v>
      </c>
      <c r="F27" s="404">
        <f t="shared" si="0"/>
        <v>12</v>
      </c>
      <c r="G27" s="476">
        <v>28</v>
      </c>
      <c r="H27" s="476">
        <v>5</v>
      </c>
      <c r="I27" s="476">
        <v>35</v>
      </c>
      <c r="J27" s="476">
        <v>4</v>
      </c>
      <c r="K27" s="476">
        <v>14</v>
      </c>
      <c r="L27" s="476">
        <v>2</v>
      </c>
      <c r="M27" s="476">
        <v>12</v>
      </c>
      <c r="N27" s="476">
        <v>0</v>
      </c>
      <c r="O27" s="476">
        <v>5</v>
      </c>
      <c r="P27" s="476">
        <v>0</v>
      </c>
      <c r="Q27" s="476">
        <v>9</v>
      </c>
      <c r="R27" s="476">
        <v>1</v>
      </c>
      <c r="S27" s="401" t="str">
        <f t="shared" si="5"/>
        <v/>
      </c>
    </row>
    <row r="28" spans="2:20" ht="24.75" customHeight="1">
      <c r="B28" s="599" t="s">
        <v>124</v>
      </c>
      <c r="C28" s="406" t="s">
        <v>84</v>
      </c>
      <c r="D28" s="405" t="s">
        <v>123</v>
      </c>
      <c r="E28" s="404">
        <f t="shared" si="1"/>
        <v>4</v>
      </c>
      <c r="F28" s="404">
        <f t="shared" si="0"/>
        <v>2</v>
      </c>
      <c r="G28" s="476">
        <v>2</v>
      </c>
      <c r="H28" s="476">
        <v>1</v>
      </c>
      <c r="I28" s="476">
        <v>1</v>
      </c>
      <c r="J28" s="476">
        <v>1</v>
      </c>
      <c r="K28" s="476">
        <v>0</v>
      </c>
      <c r="L28" s="476">
        <v>0</v>
      </c>
      <c r="M28" s="476">
        <v>1</v>
      </c>
      <c r="N28" s="476">
        <v>0</v>
      </c>
      <c r="O28" s="476">
        <v>0</v>
      </c>
      <c r="P28" s="476">
        <v>0</v>
      </c>
      <c r="Q28" s="476">
        <v>0</v>
      </c>
      <c r="R28" s="476">
        <v>0</v>
      </c>
      <c r="S28" s="401" t="str">
        <f t="shared" si="5"/>
        <v/>
      </c>
    </row>
    <row r="29" spans="2:20" ht="24.75" customHeight="1">
      <c r="B29" s="587"/>
      <c r="C29" s="406" t="s">
        <v>82</v>
      </c>
      <c r="D29" s="405" t="s">
        <v>122</v>
      </c>
      <c r="E29" s="404">
        <f t="shared" si="1"/>
        <v>187</v>
      </c>
      <c r="F29" s="404">
        <f t="shared" si="0"/>
        <v>2</v>
      </c>
      <c r="G29" s="476">
        <v>11</v>
      </c>
      <c r="H29" s="476">
        <v>0</v>
      </c>
      <c r="I29" s="476">
        <v>12</v>
      </c>
      <c r="J29" s="476">
        <v>0</v>
      </c>
      <c r="K29" s="476">
        <v>27</v>
      </c>
      <c r="L29" s="476">
        <v>0</v>
      </c>
      <c r="M29" s="476">
        <v>69</v>
      </c>
      <c r="N29" s="476">
        <v>2</v>
      </c>
      <c r="O29" s="476">
        <v>56</v>
      </c>
      <c r="P29" s="476">
        <v>0</v>
      </c>
      <c r="Q29" s="476">
        <v>12</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30</v>
      </c>
      <c r="F31" s="404">
        <f t="shared" si="0"/>
        <v>2</v>
      </c>
      <c r="G31" s="476">
        <v>4</v>
      </c>
      <c r="H31" s="476">
        <v>0</v>
      </c>
      <c r="I31" s="476">
        <v>12</v>
      </c>
      <c r="J31" s="476">
        <v>1</v>
      </c>
      <c r="K31" s="476">
        <v>6</v>
      </c>
      <c r="L31" s="476">
        <v>0</v>
      </c>
      <c r="M31" s="476">
        <v>1</v>
      </c>
      <c r="N31" s="476">
        <v>0</v>
      </c>
      <c r="O31" s="476">
        <v>6</v>
      </c>
      <c r="P31" s="476">
        <v>1</v>
      </c>
      <c r="Q31" s="476">
        <v>1</v>
      </c>
      <c r="R31" s="476">
        <v>0</v>
      </c>
      <c r="S31" s="401" t="str">
        <f t="shared" si="5"/>
        <v/>
      </c>
    </row>
    <row r="32" spans="2:20" ht="24.75" customHeight="1">
      <c r="B32" s="599" t="s">
        <v>118</v>
      </c>
      <c r="C32" s="406" t="s">
        <v>84</v>
      </c>
      <c r="D32" s="405" t="s">
        <v>117</v>
      </c>
      <c r="E32" s="404">
        <f t="shared" si="1"/>
        <v>3</v>
      </c>
      <c r="F32" s="404">
        <f t="shared" si="0"/>
        <v>0</v>
      </c>
      <c r="G32" s="404">
        <f t="shared" ref="G32:R32" si="7">SUM(G34,G36)</f>
        <v>2</v>
      </c>
      <c r="H32" s="404">
        <f t="shared" si="7"/>
        <v>0</v>
      </c>
      <c r="I32" s="404">
        <f t="shared" si="7"/>
        <v>0</v>
      </c>
      <c r="J32" s="404">
        <f t="shared" si="7"/>
        <v>0</v>
      </c>
      <c r="K32" s="404">
        <f t="shared" si="7"/>
        <v>1</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39</v>
      </c>
      <c r="F33" s="404">
        <f t="shared" si="0"/>
        <v>0</v>
      </c>
      <c r="G33" s="404">
        <f t="shared" ref="G33:R33" si="8">SUM(G35,G37)</f>
        <v>17</v>
      </c>
      <c r="H33" s="404">
        <f t="shared" si="8"/>
        <v>0</v>
      </c>
      <c r="I33" s="404">
        <f t="shared" si="8"/>
        <v>5</v>
      </c>
      <c r="J33" s="404">
        <f t="shared" si="8"/>
        <v>0</v>
      </c>
      <c r="K33" s="404">
        <f t="shared" si="8"/>
        <v>4</v>
      </c>
      <c r="L33" s="404">
        <f t="shared" si="8"/>
        <v>0</v>
      </c>
      <c r="M33" s="404">
        <f t="shared" si="8"/>
        <v>4</v>
      </c>
      <c r="N33" s="404">
        <f t="shared" si="8"/>
        <v>0</v>
      </c>
      <c r="O33" s="404">
        <f t="shared" si="8"/>
        <v>3</v>
      </c>
      <c r="P33" s="404">
        <f t="shared" si="8"/>
        <v>0</v>
      </c>
      <c r="Q33" s="404">
        <f t="shared" si="8"/>
        <v>6</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7</v>
      </c>
      <c r="F35" s="404">
        <f t="shared" si="0"/>
        <v>0</v>
      </c>
      <c r="G35" s="476">
        <v>4</v>
      </c>
      <c r="H35" s="476">
        <v>0</v>
      </c>
      <c r="I35" s="476">
        <v>0</v>
      </c>
      <c r="J35" s="476">
        <v>0</v>
      </c>
      <c r="K35" s="476">
        <v>0</v>
      </c>
      <c r="L35" s="476">
        <v>0</v>
      </c>
      <c r="M35" s="476">
        <v>2</v>
      </c>
      <c r="N35" s="476">
        <v>0</v>
      </c>
      <c r="O35" s="476">
        <v>1</v>
      </c>
      <c r="P35" s="476">
        <v>0</v>
      </c>
      <c r="Q35" s="476">
        <v>0</v>
      </c>
      <c r="R35" s="476">
        <v>0</v>
      </c>
      <c r="S35" s="401" t="str">
        <f t="shared" si="5"/>
        <v/>
      </c>
    </row>
    <row r="36" spans="2:19" ht="24.75" customHeight="1">
      <c r="B36" s="599" t="s">
        <v>112</v>
      </c>
      <c r="C36" s="406" t="s">
        <v>84</v>
      </c>
      <c r="D36" s="405" t="s">
        <v>111</v>
      </c>
      <c r="E36" s="404">
        <f t="shared" si="1"/>
        <v>3</v>
      </c>
      <c r="F36" s="404">
        <f t="shared" si="0"/>
        <v>0</v>
      </c>
      <c r="G36" s="476">
        <v>2</v>
      </c>
      <c r="H36" s="476">
        <v>0</v>
      </c>
      <c r="I36" s="476">
        <v>0</v>
      </c>
      <c r="J36" s="476">
        <v>0</v>
      </c>
      <c r="K36" s="476">
        <v>1</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32</v>
      </c>
      <c r="F37" s="420">
        <f t="shared" si="0"/>
        <v>0</v>
      </c>
      <c r="G37" s="483">
        <v>13</v>
      </c>
      <c r="H37" s="483">
        <v>0</v>
      </c>
      <c r="I37" s="483">
        <v>5</v>
      </c>
      <c r="J37" s="483">
        <v>0</v>
      </c>
      <c r="K37" s="483">
        <v>4</v>
      </c>
      <c r="L37" s="483">
        <v>0</v>
      </c>
      <c r="M37" s="483">
        <v>2</v>
      </c>
      <c r="N37" s="483">
        <v>0</v>
      </c>
      <c r="O37" s="483">
        <v>2</v>
      </c>
      <c r="P37" s="483">
        <v>0</v>
      </c>
      <c r="Q37" s="483">
        <v>6</v>
      </c>
      <c r="R37" s="483">
        <v>0</v>
      </c>
      <c r="S37" s="401" t="str">
        <f t="shared" si="5"/>
        <v/>
      </c>
    </row>
    <row r="38" spans="2:19" ht="24.75" customHeight="1" thickTop="1">
      <c r="B38" s="590" t="s">
        <v>109</v>
      </c>
      <c r="C38" s="418" t="s">
        <v>84</v>
      </c>
      <c r="D38" s="417" t="s">
        <v>108</v>
      </c>
      <c r="E38" s="407">
        <f t="shared" si="1"/>
        <v>7</v>
      </c>
      <c r="F38" s="407">
        <f t="shared" si="0"/>
        <v>2</v>
      </c>
      <c r="G38" s="407">
        <f t="shared" ref="G38:N39" si="9">SUM(G40,G42,G44,G46,G48,G50,G52)</f>
        <v>4</v>
      </c>
      <c r="H38" s="407">
        <f t="shared" si="9"/>
        <v>1</v>
      </c>
      <c r="I38" s="407">
        <f t="shared" si="9"/>
        <v>0</v>
      </c>
      <c r="J38" s="407">
        <f t="shared" si="9"/>
        <v>0</v>
      </c>
      <c r="K38" s="407">
        <f t="shared" si="9"/>
        <v>1</v>
      </c>
      <c r="L38" s="407">
        <f t="shared" si="9"/>
        <v>0</v>
      </c>
      <c r="M38" s="407">
        <f t="shared" si="9"/>
        <v>2</v>
      </c>
      <c r="N38" s="407">
        <f t="shared" si="9"/>
        <v>1</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266</v>
      </c>
      <c r="F39" s="404">
        <f t="shared" si="0"/>
        <v>30</v>
      </c>
      <c r="G39" s="404">
        <f t="shared" si="9"/>
        <v>152</v>
      </c>
      <c r="H39" s="404">
        <f t="shared" si="9"/>
        <v>17</v>
      </c>
      <c r="I39" s="404">
        <f t="shared" si="9"/>
        <v>2</v>
      </c>
      <c r="J39" s="404">
        <f t="shared" si="9"/>
        <v>0</v>
      </c>
      <c r="K39" s="404">
        <f t="shared" si="9"/>
        <v>52</v>
      </c>
      <c r="L39" s="404">
        <f t="shared" si="9"/>
        <v>6</v>
      </c>
      <c r="M39" s="404">
        <f t="shared" si="9"/>
        <v>60</v>
      </c>
      <c r="N39" s="404">
        <f t="shared" si="9"/>
        <v>7</v>
      </c>
      <c r="O39" s="414"/>
      <c r="P39" s="414"/>
      <c r="Q39" s="414"/>
      <c r="R39" s="414"/>
      <c r="S39" s="401" t="str">
        <f t="shared" si="10"/>
        <v/>
      </c>
    </row>
    <row r="40" spans="2:19" ht="24.75" customHeight="1">
      <c r="B40" s="599" t="s">
        <v>106</v>
      </c>
      <c r="C40" s="406" t="s">
        <v>84</v>
      </c>
      <c r="D40" s="405" t="s">
        <v>105</v>
      </c>
      <c r="E40" s="404">
        <f t="shared" si="1"/>
        <v>3</v>
      </c>
      <c r="F40" s="404">
        <f t="shared" si="0"/>
        <v>1</v>
      </c>
      <c r="G40" s="476">
        <v>3</v>
      </c>
      <c r="H40" s="476">
        <v>1</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140</v>
      </c>
      <c r="F41" s="404">
        <f t="shared" si="0"/>
        <v>13</v>
      </c>
      <c r="G41" s="476">
        <v>90</v>
      </c>
      <c r="H41" s="476">
        <v>12</v>
      </c>
      <c r="I41" s="476">
        <v>1</v>
      </c>
      <c r="J41" s="476">
        <v>0</v>
      </c>
      <c r="K41" s="476">
        <v>28</v>
      </c>
      <c r="L41" s="476">
        <v>0</v>
      </c>
      <c r="M41" s="476">
        <v>21</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64</v>
      </c>
      <c r="F43" s="404">
        <f t="shared" si="0"/>
        <v>6</v>
      </c>
      <c r="G43" s="476">
        <v>58</v>
      </c>
      <c r="H43" s="476">
        <v>5</v>
      </c>
      <c r="I43" s="476">
        <v>0</v>
      </c>
      <c r="J43" s="476">
        <v>0</v>
      </c>
      <c r="K43" s="476">
        <v>5</v>
      </c>
      <c r="L43" s="476">
        <v>0</v>
      </c>
      <c r="M43" s="476">
        <v>1</v>
      </c>
      <c r="N43" s="476">
        <v>1</v>
      </c>
      <c r="O43" s="414"/>
      <c r="P43" s="414"/>
      <c r="Q43" s="414"/>
      <c r="R43" s="414"/>
      <c r="S43" s="401" t="str">
        <f t="shared" si="10"/>
        <v/>
      </c>
    </row>
    <row r="44" spans="2:19" ht="24.75" customHeight="1">
      <c r="B44" s="599" t="s">
        <v>100</v>
      </c>
      <c r="C44" s="406" t="s">
        <v>84</v>
      </c>
      <c r="D44" s="405" t="s">
        <v>99</v>
      </c>
      <c r="E44" s="404">
        <f t="shared" si="1"/>
        <v>2</v>
      </c>
      <c r="F44" s="404">
        <f t="shared" si="0"/>
        <v>0</v>
      </c>
      <c r="G44" s="476">
        <v>1</v>
      </c>
      <c r="H44" s="476">
        <v>0</v>
      </c>
      <c r="I44" s="476">
        <v>0</v>
      </c>
      <c r="J44" s="476">
        <v>0</v>
      </c>
      <c r="K44" s="476">
        <v>1</v>
      </c>
      <c r="L44" s="476">
        <v>0</v>
      </c>
      <c r="M44" s="476">
        <v>0</v>
      </c>
      <c r="N44" s="476">
        <v>0</v>
      </c>
      <c r="O44" s="414"/>
      <c r="P44" s="414"/>
      <c r="Q44" s="414"/>
      <c r="R44" s="414"/>
      <c r="S44" s="401" t="str">
        <f t="shared" si="10"/>
        <v/>
      </c>
    </row>
    <row r="45" spans="2:19" ht="24.75" customHeight="1">
      <c r="B45" s="587"/>
      <c r="C45" s="406" t="s">
        <v>82</v>
      </c>
      <c r="D45" s="405" t="s">
        <v>98</v>
      </c>
      <c r="E45" s="404">
        <f t="shared" si="1"/>
        <v>17</v>
      </c>
      <c r="F45" s="404">
        <f t="shared" si="0"/>
        <v>7</v>
      </c>
      <c r="G45" s="476">
        <v>2</v>
      </c>
      <c r="H45" s="476">
        <v>0</v>
      </c>
      <c r="I45" s="476">
        <v>0</v>
      </c>
      <c r="J45" s="476">
        <v>0</v>
      </c>
      <c r="K45" s="476">
        <v>14</v>
      </c>
      <c r="L45" s="476">
        <v>6</v>
      </c>
      <c r="M45" s="476">
        <v>1</v>
      </c>
      <c r="N45" s="476">
        <v>1</v>
      </c>
      <c r="O45" s="414"/>
      <c r="P45" s="414"/>
      <c r="Q45" s="414"/>
      <c r="R45" s="414"/>
      <c r="S45" s="401" t="str">
        <f t="shared" si="10"/>
        <v/>
      </c>
    </row>
    <row r="46" spans="2:19" ht="24.75" customHeight="1">
      <c r="B46" s="586" t="s">
        <v>97</v>
      </c>
      <c r="C46" s="406" t="s">
        <v>84</v>
      </c>
      <c r="D46" s="405" t="s">
        <v>96</v>
      </c>
      <c r="E46" s="404">
        <f t="shared" si="1"/>
        <v>2</v>
      </c>
      <c r="F46" s="404">
        <f t="shared" si="0"/>
        <v>1</v>
      </c>
      <c r="G46" s="476">
        <v>0</v>
      </c>
      <c r="H46" s="476">
        <v>0</v>
      </c>
      <c r="I46" s="476">
        <v>0</v>
      </c>
      <c r="J46" s="476">
        <v>0</v>
      </c>
      <c r="K46" s="476">
        <v>0</v>
      </c>
      <c r="L46" s="476">
        <v>0</v>
      </c>
      <c r="M46" s="476">
        <v>2</v>
      </c>
      <c r="N46" s="476">
        <v>1</v>
      </c>
      <c r="O46" s="414"/>
      <c r="P46" s="414"/>
      <c r="Q46" s="414"/>
      <c r="R46" s="414"/>
      <c r="S46" s="401" t="str">
        <f t="shared" si="10"/>
        <v/>
      </c>
    </row>
    <row r="47" spans="2:19" ht="24.75" customHeight="1">
      <c r="B47" s="587"/>
      <c r="C47" s="406" t="s">
        <v>82</v>
      </c>
      <c r="D47" s="405" t="s">
        <v>95</v>
      </c>
      <c r="E47" s="404">
        <f t="shared" si="1"/>
        <v>41</v>
      </c>
      <c r="F47" s="404">
        <f t="shared" si="0"/>
        <v>3</v>
      </c>
      <c r="G47" s="476">
        <v>1</v>
      </c>
      <c r="H47" s="476">
        <v>0</v>
      </c>
      <c r="I47" s="476">
        <v>0</v>
      </c>
      <c r="J47" s="476">
        <v>0</v>
      </c>
      <c r="K47" s="476">
        <v>4</v>
      </c>
      <c r="L47" s="476">
        <v>0</v>
      </c>
      <c r="M47" s="476">
        <v>36</v>
      </c>
      <c r="N47" s="476">
        <v>3</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1</v>
      </c>
      <c r="G51" s="476">
        <v>0</v>
      </c>
      <c r="H51" s="476">
        <v>0</v>
      </c>
      <c r="I51" s="476">
        <v>0</v>
      </c>
      <c r="J51" s="476">
        <v>0</v>
      </c>
      <c r="K51" s="476">
        <v>0</v>
      </c>
      <c r="L51" s="476">
        <v>0</v>
      </c>
      <c r="M51" s="476">
        <v>1</v>
      </c>
      <c r="N51" s="476">
        <v>1</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3</v>
      </c>
      <c r="F53" s="412">
        <f t="shared" si="0"/>
        <v>0</v>
      </c>
      <c r="G53" s="489">
        <v>1</v>
      </c>
      <c r="H53" s="489">
        <v>0</v>
      </c>
      <c r="I53" s="489">
        <v>1</v>
      </c>
      <c r="J53" s="489">
        <v>0</v>
      </c>
      <c r="K53" s="489">
        <v>1</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16</v>
      </c>
      <c r="F54" s="407">
        <f t="shared" si="0"/>
        <v>4</v>
      </c>
      <c r="G54" s="404">
        <f t="shared" ref="G54:R54" si="11">SUM(G12,G16,G22,G24,G38)</f>
        <v>8</v>
      </c>
      <c r="H54" s="404">
        <f t="shared" si="11"/>
        <v>2</v>
      </c>
      <c r="I54" s="404">
        <f t="shared" si="11"/>
        <v>2</v>
      </c>
      <c r="J54" s="404">
        <f t="shared" si="11"/>
        <v>1</v>
      </c>
      <c r="K54" s="404">
        <f t="shared" si="11"/>
        <v>2</v>
      </c>
      <c r="L54" s="404">
        <f t="shared" si="11"/>
        <v>0</v>
      </c>
      <c r="M54" s="404">
        <f t="shared" si="11"/>
        <v>3</v>
      </c>
      <c r="N54" s="404">
        <f t="shared" si="11"/>
        <v>1</v>
      </c>
      <c r="O54" s="404">
        <f t="shared" si="11"/>
        <v>1</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745</v>
      </c>
      <c r="F55" s="404">
        <f t="shared" si="0"/>
        <v>54</v>
      </c>
      <c r="G55" s="404">
        <f t="shared" ref="G55:R55" si="12">SUM(G13,G17,G23,G25,G39)</f>
        <v>233</v>
      </c>
      <c r="H55" s="404">
        <f t="shared" si="12"/>
        <v>23</v>
      </c>
      <c r="I55" s="404">
        <f t="shared" si="12"/>
        <v>101</v>
      </c>
      <c r="J55" s="404">
        <f t="shared" si="12"/>
        <v>8</v>
      </c>
      <c r="K55" s="404">
        <f t="shared" si="12"/>
        <v>121</v>
      </c>
      <c r="L55" s="404">
        <f t="shared" si="12"/>
        <v>9</v>
      </c>
      <c r="M55" s="404">
        <f t="shared" si="12"/>
        <v>163</v>
      </c>
      <c r="N55" s="404">
        <f t="shared" si="12"/>
        <v>10</v>
      </c>
      <c r="O55" s="404">
        <f t="shared" si="12"/>
        <v>75</v>
      </c>
      <c r="P55" s="404">
        <f t="shared" si="12"/>
        <v>1</v>
      </c>
      <c r="Q55" s="404">
        <f t="shared" si="12"/>
        <v>52</v>
      </c>
      <c r="R55" s="404">
        <f t="shared" si="12"/>
        <v>3</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200</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27</v>
      </c>
      <c r="F13" s="404">
        <f>SUM(H13+J13+L13+N13+P13+R13 )</f>
        <v>0</v>
      </c>
      <c r="G13" s="476">
        <v>15</v>
      </c>
      <c r="H13" s="476">
        <v>0</v>
      </c>
      <c r="I13" s="476">
        <v>7</v>
      </c>
      <c r="J13" s="476">
        <v>0</v>
      </c>
      <c r="K13" s="476">
        <v>1</v>
      </c>
      <c r="L13" s="476">
        <v>0</v>
      </c>
      <c r="M13" s="476">
        <v>3</v>
      </c>
      <c r="N13" s="476">
        <v>0</v>
      </c>
      <c r="O13" s="476">
        <v>1</v>
      </c>
      <c r="P13" s="476">
        <v>0</v>
      </c>
      <c r="Q13" s="476">
        <v>0</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23</v>
      </c>
      <c r="F17" s="404">
        <f t="shared" si="0"/>
        <v>2</v>
      </c>
      <c r="G17" s="404">
        <f t="shared" ref="G17:R17" si="3">SUM(G19,G21)</f>
        <v>0</v>
      </c>
      <c r="H17" s="404">
        <f t="shared" si="3"/>
        <v>0</v>
      </c>
      <c r="I17" s="404">
        <f t="shared" si="3"/>
        <v>7</v>
      </c>
      <c r="J17" s="404">
        <f t="shared" si="3"/>
        <v>0</v>
      </c>
      <c r="K17" s="404">
        <f t="shared" si="3"/>
        <v>3</v>
      </c>
      <c r="L17" s="404">
        <f t="shared" si="3"/>
        <v>0</v>
      </c>
      <c r="M17" s="404">
        <f t="shared" si="3"/>
        <v>3</v>
      </c>
      <c r="N17" s="404">
        <f t="shared" si="3"/>
        <v>0</v>
      </c>
      <c r="O17" s="404">
        <f t="shared" si="3"/>
        <v>0</v>
      </c>
      <c r="P17" s="404">
        <f t="shared" si="3"/>
        <v>0</v>
      </c>
      <c r="Q17" s="404">
        <f t="shared" si="3"/>
        <v>10</v>
      </c>
      <c r="R17" s="404">
        <f t="shared" si="3"/>
        <v>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23</v>
      </c>
      <c r="F19" s="404">
        <f t="shared" si="0"/>
        <v>2</v>
      </c>
      <c r="G19" s="476">
        <v>0</v>
      </c>
      <c r="H19" s="476">
        <v>0</v>
      </c>
      <c r="I19" s="476">
        <v>7</v>
      </c>
      <c r="J19" s="476">
        <v>0</v>
      </c>
      <c r="K19" s="476">
        <v>3</v>
      </c>
      <c r="L19" s="476">
        <v>0</v>
      </c>
      <c r="M19" s="476">
        <v>3</v>
      </c>
      <c r="N19" s="476">
        <v>0</v>
      </c>
      <c r="O19" s="476">
        <v>0</v>
      </c>
      <c r="P19" s="476">
        <v>0</v>
      </c>
      <c r="Q19" s="476">
        <v>10</v>
      </c>
      <c r="R19" s="476">
        <v>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4</v>
      </c>
      <c r="F23" s="426">
        <f t="shared" si="0"/>
        <v>1</v>
      </c>
      <c r="G23" s="480">
        <v>0</v>
      </c>
      <c r="H23" s="480">
        <v>0</v>
      </c>
      <c r="I23" s="480">
        <v>0</v>
      </c>
      <c r="J23" s="480">
        <v>0</v>
      </c>
      <c r="K23" s="480">
        <v>2</v>
      </c>
      <c r="L23" s="480">
        <v>0</v>
      </c>
      <c r="M23" s="480">
        <v>2</v>
      </c>
      <c r="N23" s="480">
        <v>1</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5</v>
      </c>
      <c r="F24" s="423">
        <f t="shared" si="0"/>
        <v>0</v>
      </c>
      <c r="G24" s="423">
        <f t="shared" ref="G24:R24" si="4">SUM(G26,G28,G30,G32)</f>
        <v>3</v>
      </c>
      <c r="H24" s="423">
        <f t="shared" si="4"/>
        <v>0</v>
      </c>
      <c r="I24" s="423">
        <f t="shared" si="4"/>
        <v>1</v>
      </c>
      <c r="J24" s="423">
        <f t="shared" si="4"/>
        <v>0</v>
      </c>
      <c r="K24" s="423">
        <f t="shared" si="4"/>
        <v>0</v>
      </c>
      <c r="L24" s="423">
        <f t="shared" si="4"/>
        <v>0</v>
      </c>
      <c r="M24" s="423">
        <f t="shared" si="4"/>
        <v>0</v>
      </c>
      <c r="N24" s="423">
        <f t="shared" si="4"/>
        <v>0</v>
      </c>
      <c r="O24" s="423">
        <f t="shared" si="4"/>
        <v>1</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215</v>
      </c>
      <c r="F25" s="404">
        <f t="shared" si="0"/>
        <v>10</v>
      </c>
      <c r="G25" s="404">
        <f t="shared" ref="G25:R25" si="6">SUM(G27,G29,G31,G33)</f>
        <v>32</v>
      </c>
      <c r="H25" s="404">
        <f t="shared" si="6"/>
        <v>4</v>
      </c>
      <c r="I25" s="404">
        <f t="shared" si="6"/>
        <v>33</v>
      </c>
      <c r="J25" s="404">
        <f t="shared" si="6"/>
        <v>1</v>
      </c>
      <c r="K25" s="404">
        <f t="shared" si="6"/>
        <v>32</v>
      </c>
      <c r="L25" s="404">
        <f t="shared" si="6"/>
        <v>1</v>
      </c>
      <c r="M25" s="404">
        <f t="shared" si="6"/>
        <v>60</v>
      </c>
      <c r="N25" s="404">
        <f t="shared" si="6"/>
        <v>3</v>
      </c>
      <c r="O25" s="404">
        <f t="shared" si="6"/>
        <v>45</v>
      </c>
      <c r="P25" s="404">
        <f t="shared" si="6"/>
        <v>1</v>
      </c>
      <c r="Q25" s="404">
        <f t="shared" si="6"/>
        <v>13</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74</v>
      </c>
      <c r="F27" s="404">
        <f t="shared" si="0"/>
        <v>3</v>
      </c>
      <c r="G27" s="476">
        <v>24</v>
      </c>
      <c r="H27" s="476">
        <v>3</v>
      </c>
      <c r="I27" s="476">
        <v>19</v>
      </c>
      <c r="J27" s="476">
        <v>0</v>
      </c>
      <c r="K27" s="476">
        <v>10</v>
      </c>
      <c r="L27" s="476">
        <v>0</v>
      </c>
      <c r="M27" s="476">
        <v>11</v>
      </c>
      <c r="N27" s="476">
        <v>0</v>
      </c>
      <c r="O27" s="476">
        <v>4</v>
      </c>
      <c r="P27" s="476">
        <v>0</v>
      </c>
      <c r="Q27" s="476">
        <v>6</v>
      </c>
      <c r="R27" s="476">
        <v>0</v>
      </c>
      <c r="S27" s="401" t="str">
        <f t="shared" si="5"/>
        <v/>
      </c>
    </row>
    <row r="28" spans="2:20" ht="24.75" customHeight="1">
      <c r="B28" s="599" t="s">
        <v>124</v>
      </c>
      <c r="C28" s="406" t="s">
        <v>84</v>
      </c>
      <c r="D28" s="405" t="s">
        <v>123</v>
      </c>
      <c r="E28" s="404">
        <f t="shared" si="1"/>
        <v>2</v>
      </c>
      <c r="F28" s="404">
        <f t="shared" si="0"/>
        <v>0</v>
      </c>
      <c r="G28" s="476">
        <v>1</v>
      </c>
      <c r="H28" s="476">
        <v>0</v>
      </c>
      <c r="I28" s="476">
        <v>1</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125</v>
      </c>
      <c r="F29" s="404">
        <f t="shared" si="0"/>
        <v>4</v>
      </c>
      <c r="G29" s="476">
        <v>5</v>
      </c>
      <c r="H29" s="476">
        <v>0</v>
      </c>
      <c r="I29" s="476">
        <v>7</v>
      </c>
      <c r="J29" s="476">
        <v>0</v>
      </c>
      <c r="K29" s="476">
        <v>19</v>
      </c>
      <c r="L29" s="476">
        <v>0</v>
      </c>
      <c r="M29" s="476">
        <v>49</v>
      </c>
      <c r="N29" s="476">
        <v>3</v>
      </c>
      <c r="O29" s="476">
        <v>38</v>
      </c>
      <c r="P29" s="476">
        <v>1</v>
      </c>
      <c r="Q29" s="476">
        <v>7</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14</v>
      </c>
      <c r="F31" s="404">
        <f t="shared" si="0"/>
        <v>3</v>
      </c>
      <c r="G31" s="476">
        <v>2</v>
      </c>
      <c r="H31" s="476">
        <v>1</v>
      </c>
      <c r="I31" s="476">
        <v>6</v>
      </c>
      <c r="J31" s="476">
        <v>1</v>
      </c>
      <c r="K31" s="476">
        <v>3</v>
      </c>
      <c r="L31" s="476">
        <v>1</v>
      </c>
      <c r="M31" s="476">
        <v>0</v>
      </c>
      <c r="N31" s="476">
        <v>0</v>
      </c>
      <c r="O31" s="476">
        <v>3</v>
      </c>
      <c r="P31" s="476">
        <v>0</v>
      </c>
      <c r="Q31" s="476">
        <v>0</v>
      </c>
      <c r="R31" s="476">
        <v>0</v>
      </c>
      <c r="S31" s="401" t="str">
        <f t="shared" si="5"/>
        <v/>
      </c>
    </row>
    <row r="32" spans="2:20" ht="24.75" customHeight="1">
      <c r="B32" s="599" t="s">
        <v>118</v>
      </c>
      <c r="C32" s="406" t="s">
        <v>84</v>
      </c>
      <c r="D32" s="405" t="s">
        <v>117</v>
      </c>
      <c r="E32" s="404">
        <f t="shared" si="1"/>
        <v>3</v>
      </c>
      <c r="F32" s="404">
        <f t="shared" si="0"/>
        <v>0</v>
      </c>
      <c r="G32" s="404">
        <f t="shared" ref="G32:R32" si="7">SUM(G34,G36)</f>
        <v>2</v>
      </c>
      <c r="H32" s="404">
        <f t="shared" si="7"/>
        <v>0</v>
      </c>
      <c r="I32" s="404">
        <f t="shared" si="7"/>
        <v>0</v>
      </c>
      <c r="J32" s="404">
        <f t="shared" si="7"/>
        <v>0</v>
      </c>
      <c r="K32" s="404">
        <f t="shared" si="7"/>
        <v>0</v>
      </c>
      <c r="L32" s="404">
        <f t="shared" si="7"/>
        <v>0</v>
      </c>
      <c r="M32" s="404">
        <f t="shared" si="7"/>
        <v>0</v>
      </c>
      <c r="N32" s="404">
        <f t="shared" si="7"/>
        <v>0</v>
      </c>
      <c r="O32" s="404">
        <f t="shared" si="7"/>
        <v>1</v>
      </c>
      <c r="P32" s="404">
        <f t="shared" si="7"/>
        <v>0</v>
      </c>
      <c r="Q32" s="404">
        <f t="shared" si="7"/>
        <v>0</v>
      </c>
      <c r="R32" s="404">
        <f t="shared" si="7"/>
        <v>0</v>
      </c>
      <c r="S32" s="401" t="str">
        <f t="shared" si="5"/>
        <v/>
      </c>
    </row>
    <row r="33" spans="2:19" ht="24.75" customHeight="1">
      <c r="B33" s="587"/>
      <c r="C33" s="406" t="s">
        <v>82</v>
      </c>
      <c r="D33" s="405" t="s">
        <v>116</v>
      </c>
      <c r="E33" s="404">
        <f t="shared" si="1"/>
        <v>2</v>
      </c>
      <c r="F33" s="404">
        <f t="shared" si="0"/>
        <v>0</v>
      </c>
      <c r="G33" s="404">
        <f t="shared" ref="G33:R33" si="8">SUM(G35,G37)</f>
        <v>1</v>
      </c>
      <c r="H33" s="404">
        <f t="shared" si="8"/>
        <v>0</v>
      </c>
      <c r="I33" s="404">
        <f t="shared" si="8"/>
        <v>1</v>
      </c>
      <c r="J33" s="404">
        <f t="shared" si="8"/>
        <v>0</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1</v>
      </c>
      <c r="F35" s="404">
        <f t="shared" si="0"/>
        <v>0</v>
      </c>
      <c r="G35" s="476">
        <v>0</v>
      </c>
      <c r="H35" s="476">
        <v>0</v>
      </c>
      <c r="I35" s="476">
        <v>1</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3</v>
      </c>
      <c r="F36" s="404">
        <f t="shared" si="0"/>
        <v>0</v>
      </c>
      <c r="G36" s="476">
        <v>2</v>
      </c>
      <c r="H36" s="476">
        <v>0</v>
      </c>
      <c r="I36" s="476">
        <v>0</v>
      </c>
      <c r="J36" s="476">
        <v>0</v>
      </c>
      <c r="K36" s="476">
        <v>0</v>
      </c>
      <c r="L36" s="476">
        <v>0</v>
      </c>
      <c r="M36" s="476">
        <v>0</v>
      </c>
      <c r="N36" s="476">
        <v>0</v>
      </c>
      <c r="O36" s="476">
        <v>1</v>
      </c>
      <c r="P36" s="476">
        <v>0</v>
      </c>
      <c r="Q36" s="476">
        <v>0</v>
      </c>
      <c r="R36" s="476">
        <v>0</v>
      </c>
      <c r="S36" s="401" t="str">
        <f t="shared" si="5"/>
        <v/>
      </c>
    </row>
    <row r="37" spans="2:19" ht="24.75" customHeight="1" thickBot="1">
      <c r="B37" s="588"/>
      <c r="C37" s="422" t="s">
        <v>82</v>
      </c>
      <c r="D37" s="421" t="s">
        <v>110</v>
      </c>
      <c r="E37" s="420">
        <f t="shared" si="1"/>
        <v>1</v>
      </c>
      <c r="F37" s="420">
        <f t="shared" si="0"/>
        <v>0</v>
      </c>
      <c r="G37" s="483">
        <v>1</v>
      </c>
      <c r="H37" s="483">
        <v>0</v>
      </c>
      <c r="I37" s="483">
        <v>0</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0</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152</v>
      </c>
      <c r="F39" s="404">
        <f t="shared" si="0"/>
        <v>18</v>
      </c>
      <c r="G39" s="404">
        <f t="shared" si="9"/>
        <v>76</v>
      </c>
      <c r="H39" s="404">
        <f t="shared" si="9"/>
        <v>11</v>
      </c>
      <c r="I39" s="404">
        <f t="shared" si="9"/>
        <v>2</v>
      </c>
      <c r="J39" s="404">
        <f t="shared" si="9"/>
        <v>0</v>
      </c>
      <c r="K39" s="404">
        <f t="shared" si="9"/>
        <v>24</v>
      </c>
      <c r="L39" s="404">
        <f t="shared" si="9"/>
        <v>2</v>
      </c>
      <c r="M39" s="404">
        <f t="shared" si="9"/>
        <v>50</v>
      </c>
      <c r="N39" s="404">
        <f t="shared" si="9"/>
        <v>5</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85</v>
      </c>
      <c r="F41" s="404">
        <f t="shared" si="0"/>
        <v>7</v>
      </c>
      <c r="G41" s="476">
        <v>49</v>
      </c>
      <c r="H41" s="476">
        <v>7</v>
      </c>
      <c r="I41" s="476">
        <v>0</v>
      </c>
      <c r="J41" s="476">
        <v>0</v>
      </c>
      <c r="K41" s="476">
        <v>16</v>
      </c>
      <c r="L41" s="476">
        <v>0</v>
      </c>
      <c r="M41" s="476">
        <v>20</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30</v>
      </c>
      <c r="F43" s="404">
        <f t="shared" si="0"/>
        <v>3</v>
      </c>
      <c r="G43" s="476">
        <v>25</v>
      </c>
      <c r="H43" s="476">
        <v>3</v>
      </c>
      <c r="I43" s="476">
        <v>0</v>
      </c>
      <c r="J43" s="476">
        <v>0</v>
      </c>
      <c r="K43" s="476">
        <v>5</v>
      </c>
      <c r="L43" s="476">
        <v>0</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5</v>
      </c>
      <c r="F45" s="404">
        <f t="shared" si="0"/>
        <v>3</v>
      </c>
      <c r="G45" s="476">
        <v>1</v>
      </c>
      <c r="H45" s="476">
        <v>1</v>
      </c>
      <c r="I45" s="476">
        <v>1</v>
      </c>
      <c r="J45" s="476">
        <v>0</v>
      </c>
      <c r="K45" s="476">
        <v>2</v>
      </c>
      <c r="L45" s="476">
        <v>2</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30</v>
      </c>
      <c r="F47" s="404">
        <f t="shared" si="0"/>
        <v>5</v>
      </c>
      <c r="G47" s="476">
        <v>0</v>
      </c>
      <c r="H47" s="476">
        <v>0</v>
      </c>
      <c r="I47" s="476">
        <v>0</v>
      </c>
      <c r="J47" s="476">
        <v>0</v>
      </c>
      <c r="K47" s="476">
        <v>1</v>
      </c>
      <c r="L47" s="476">
        <v>0</v>
      </c>
      <c r="M47" s="476">
        <v>29</v>
      </c>
      <c r="N47" s="476">
        <v>5</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2</v>
      </c>
      <c r="F51" s="404">
        <f t="shared" si="0"/>
        <v>0</v>
      </c>
      <c r="G51" s="476">
        <v>1</v>
      </c>
      <c r="H51" s="476">
        <v>0</v>
      </c>
      <c r="I51" s="476">
        <v>1</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5</v>
      </c>
      <c r="F54" s="407">
        <f t="shared" si="0"/>
        <v>0</v>
      </c>
      <c r="G54" s="404">
        <f t="shared" ref="G54:R54" si="11">SUM(G12,G16,G22,G24,G38)</f>
        <v>3</v>
      </c>
      <c r="H54" s="404">
        <f t="shared" si="11"/>
        <v>0</v>
      </c>
      <c r="I54" s="404">
        <f t="shared" si="11"/>
        <v>1</v>
      </c>
      <c r="J54" s="404">
        <f t="shared" si="11"/>
        <v>0</v>
      </c>
      <c r="K54" s="404">
        <f t="shared" si="11"/>
        <v>0</v>
      </c>
      <c r="L54" s="404">
        <f t="shared" si="11"/>
        <v>0</v>
      </c>
      <c r="M54" s="404">
        <f t="shared" si="11"/>
        <v>0</v>
      </c>
      <c r="N54" s="404">
        <f t="shared" si="11"/>
        <v>0</v>
      </c>
      <c r="O54" s="404">
        <f t="shared" si="11"/>
        <v>1</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421</v>
      </c>
      <c r="F55" s="404">
        <f t="shared" si="0"/>
        <v>31</v>
      </c>
      <c r="G55" s="404">
        <f t="shared" ref="G55:R55" si="12">SUM(G13,G17,G23,G25,G39)</f>
        <v>123</v>
      </c>
      <c r="H55" s="404">
        <f t="shared" si="12"/>
        <v>15</v>
      </c>
      <c r="I55" s="404">
        <f t="shared" si="12"/>
        <v>49</v>
      </c>
      <c r="J55" s="404">
        <f t="shared" si="12"/>
        <v>1</v>
      </c>
      <c r="K55" s="404">
        <f t="shared" si="12"/>
        <v>62</v>
      </c>
      <c r="L55" s="404">
        <f t="shared" si="12"/>
        <v>3</v>
      </c>
      <c r="M55" s="404">
        <f t="shared" si="12"/>
        <v>118</v>
      </c>
      <c r="N55" s="404">
        <f t="shared" si="12"/>
        <v>9</v>
      </c>
      <c r="O55" s="404">
        <f t="shared" si="12"/>
        <v>46</v>
      </c>
      <c r="P55" s="404">
        <f t="shared" si="12"/>
        <v>1</v>
      </c>
      <c r="Q55" s="404">
        <f t="shared" si="12"/>
        <v>23</v>
      </c>
      <c r="R55" s="404">
        <f t="shared" si="12"/>
        <v>2</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R3:R5"/>
    <mergeCell ref="B2:B3"/>
    <mergeCell ref="J4:M4"/>
    <mergeCell ref="E9:E10"/>
    <mergeCell ref="G9:G10"/>
    <mergeCell ref="I9:I10"/>
    <mergeCell ref="K9:K10"/>
    <mergeCell ref="M9:M10"/>
    <mergeCell ref="P3:Q5"/>
    <mergeCell ref="O9:O10"/>
    <mergeCell ref="Q9:Q10"/>
    <mergeCell ref="B28:B29"/>
    <mergeCell ref="B30:B31"/>
    <mergeCell ref="B12:B13"/>
    <mergeCell ref="B14:B15"/>
    <mergeCell ref="B16:B17"/>
    <mergeCell ref="B18:B19"/>
    <mergeCell ref="B20:B21"/>
    <mergeCell ref="B22:B23"/>
    <mergeCell ref="B24:B25"/>
    <mergeCell ref="B26:B27"/>
    <mergeCell ref="B54:B55"/>
    <mergeCell ref="B32:B33"/>
    <mergeCell ref="B34:B35"/>
    <mergeCell ref="B36:B37"/>
    <mergeCell ref="B38:B39"/>
    <mergeCell ref="B40:B41"/>
    <mergeCell ref="B42:B43"/>
    <mergeCell ref="B48:B49"/>
    <mergeCell ref="B50:B51"/>
    <mergeCell ref="B52:B53"/>
    <mergeCell ref="B44:B45"/>
    <mergeCell ref="B46:B47"/>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201</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1</v>
      </c>
      <c r="F12" s="404">
        <f>SUM(H12+J12+L12+N12+P12+R12)</f>
        <v>0</v>
      </c>
      <c r="G12" s="476">
        <v>0</v>
      </c>
      <c r="H12" s="476">
        <v>0</v>
      </c>
      <c r="I12" s="476">
        <v>1</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67</v>
      </c>
      <c r="F13" s="404">
        <f>SUM(H13+J13+L13+N13+P13+R13 )</f>
        <v>6</v>
      </c>
      <c r="G13" s="476">
        <v>19</v>
      </c>
      <c r="H13" s="476">
        <v>0</v>
      </c>
      <c r="I13" s="476">
        <v>28</v>
      </c>
      <c r="J13" s="476">
        <v>5</v>
      </c>
      <c r="K13" s="476">
        <v>5</v>
      </c>
      <c r="L13" s="476">
        <v>0</v>
      </c>
      <c r="M13" s="476">
        <v>5</v>
      </c>
      <c r="N13" s="476">
        <v>0</v>
      </c>
      <c r="O13" s="476">
        <v>7</v>
      </c>
      <c r="P13" s="476">
        <v>1</v>
      </c>
      <c r="Q13" s="476">
        <v>3</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3</v>
      </c>
      <c r="F16" s="423">
        <f t="shared" si="0"/>
        <v>1</v>
      </c>
      <c r="G16" s="423">
        <f t="shared" ref="G16:R16" si="2">SUM(G18,G20)</f>
        <v>0</v>
      </c>
      <c r="H16" s="423">
        <f t="shared" si="2"/>
        <v>0</v>
      </c>
      <c r="I16" s="423">
        <f t="shared" si="2"/>
        <v>2</v>
      </c>
      <c r="J16" s="423">
        <f t="shared" si="2"/>
        <v>0</v>
      </c>
      <c r="K16" s="423">
        <f t="shared" si="2"/>
        <v>0</v>
      </c>
      <c r="L16" s="423">
        <f t="shared" si="2"/>
        <v>0</v>
      </c>
      <c r="M16" s="423">
        <f t="shared" si="2"/>
        <v>0</v>
      </c>
      <c r="N16" s="423">
        <f t="shared" si="2"/>
        <v>0</v>
      </c>
      <c r="O16" s="423">
        <f t="shared" si="2"/>
        <v>0</v>
      </c>
      <c r="P16" s="423">
        <f t="shared" si="2"/>
        <v>0</v>
      </c>
      <c r="Q16" s="423">
        <f t="shared" si="2"/>
        <v>1</v>
      </c>
      <c r="R16" s="423">
        <f t="shared" si="2"/>
        <v>1</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123</v>
      </c>
      <c r="F17" s="404">
        <f t="shared" si="0"/>
        <v>7</v>
      </c>
      <c r="G17" s="404">
        <f t="shared" ref="G17:R17" si="3">SUM(G19,G21)</f>
        <v>2</v>
      </c>
      <c r="H17" s="404">
        <f t="shared" si="3"/>
        <v>0</v>
      </c>
      <c r="I17" s="404">
        <f t="shared" si="3"/>
        <v>35</v>
      </c>
      <c r="J17" s="404">
        <f t="shared" si="3"/>
        <v>0</v>
      </c>
      <c r="K17" s="404">
        <f t="shared" si="3"/>
        <v>14</v>
      </c>
      <c r="L17" s="404">
        <f t="shared" si="3"/>
        <v>0</v>
      </c>
      <c r="M17" s="404">
        <f t="shared" si="3"/>
        <v>15</v>
      </c>
      <c r="N17" s="404">
        <f t="shared" si="3"/>
        <v>2</v>
      </c>
      <c r="O17" s="404">
        <f t="shared" si="3"/>
        <v>0</v>
      </c>
      <c r="P17" s="404">
        <f t="shared" si="3"/>
        <v>0</v>
      </c>
      <c r="Q17" s="404">
        <f t="shared" si="3"/>
        <v>57</v>
      </c>
      <c r="R17" s="404">
        <f t="shared" si="3"/>
        <v>5</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3</v>
      </c>
      <c r="F18" s="404">
        <f t="shared" si="0"/>
        <v>1</v>
      </c>
      <c r="G18" s="476">
        <v>0</v>
      </c>
      <c r="H18" s="476">
        <v>0</v>
      </c>
      <c r="I18" s="476">
        <v>2</v>
      </c>
      <c r="J18" s="476">
        <v>0</v>
      </c>
      <c r="K18" s="476">
        <v>0</v>
      </c>
      <c r="L18" s="476">
        <v>0</v>
      </c>
      <c r="M18" s="476">
        <v>0</v>
      </c>
      <c r="N18" s="476">
        <v>0</v>
      </c>
      <c r="O18" s="476">
        <v>0</v>
      </c>
      <c r="P18" s="476">
        <v>0</v>
      </c>
      <c r="Q18" s="476">
        <v>1</v>
      </c>
      <c r="R18" s="476">
        <v>1</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122</v>
      </c>
      <c r="F19" s="404">
        <f t="shared" si="0"/>
        <v>7</v>
      </c>
      <c r="G19" s="476">
        <v>2</v>
      </c>
      <c r="H19" s="476">
        <v>0</v>
      </c>
      <c r="I19" s="476">
        <v>35</v>
      </c>
      <c r="J19" s="476">
        <v>0</v>
      </c>
      <c r="K19" s="476">
        <v>13</v>
      </c>
      <c r="L19" s="476">
        <v>0</v>
      </c>
      <c r="M19" s="476">
        <v>15</v>
      </c>
      <c r="N19" s="476">
        <v>2</v>
      </c>
      <c r="O19" s="476">
        <v>0</v>
      </c>
      <c r="P19" s="476">
        <v>0</v>
      </c>
      <c r="Q19" s="476">
        <v>57</v>
      </c>
      <c r="R19" s="476">
        <v>5</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0</v>
      </c>
      <c r="J21" s="483">
        <v>0</v>
      </c>
      <c r="K21" s="483">
        <v>1</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8</v>
      </c>
      <c r="F23" s="426">
        <f t="shared" si="0"/>
        <v>1</v>
      </c>
      <c r="G23" s="480">
        <v>0</v>
      </c>
      <c r="H23" s="480">
        <v>0</v>
      </c>
      <c r="I23" s="480">
        <v>1</v>
      </c>
      <c r="J23" s="480">
        <v>0</v>
      </c>
      <c r="K23" s="480">
        <v>4</v>
      </c>
      <c r="L23" s="480">
        <v>1</v>
      </c>
      <c r="M23" s="480">
        <v>3</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20</v>
      </c>
      <c r="F24" s="423">
        <f t="shared" si="0"/>
        <v>1</v>
      </c>
      <c r="G24" s="423">
        <f t="shared" ref="G24:R24" si="4">SUM(G26,G28,G30,G32)</f>
        <v>10</v>
      </c>
      <c r="H24" s="423">
        <f t="shared" si="4"/>
        <v>0</v>
      </c>
      <c r="I24" s="423">
        <f t="shared" si="4"/>
        <v>4</v>
      </c>
      <c r="J24" s="423">
        <f t="shared" si="4"/>
        <v>0</v>
      </c>
      <c r="K24" s="423">
        <f t="shared" si="4"/>
        <v>2</v>
      </c>
      <c r="L24" s="423">
        <f t="shared" si="4"/>
        <v>1</v>
      </c>
      <c r="M24" s="423">
        <f t="shared" si="4"/>
        <v>1</v>
      </c>
      <c r="N24" s="423">
        <f t="shared" si="4"/>
        <v>0</v>
      </c>
      <c r="O24" s="423">
        <f t="shared" si="4"/>
        <v>1</v>
      </c>
      <c r="P24" s="423">
        <f t="shared" si="4"/>
        <v>0</v>
      </c>
      <c r="Q24" s="423">
        <f t="shared" si="4"/>
        <v>2</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623</v>
      </c>
      <c r="F25" s="404">
        <f t="shared" si="0"/>
        <v>35</v>
      </c>
      <c r="G25" s="404">
        <f t="shared" ref="G25:R25" si="6">SUM(G27,G29,G31,G33)</f>
        <v>105</v>
      </c>
      <c r="H25" s="404">
        <f t="shared" si="6"/>
        <v>5</v>
      </c>
      <c r="I25" s="404">
        <f t="shared" si="6"/>
        <v>133</v>
      </c>
      <c r="J25" s="404">
        <f t="shared" si="6"/>
        <v>10</v>
      </c>
      <c r="K25" s="404">
        <f t="shared" si="6"/>
        <v>88</v>
      </c>
      <c r="L25" s="404">
        <f t="shared" si="6"/>
        <v>2</v>
      </c>
      <c r="M25" s="404">
        <f t="shared" si="6"/>
        <v>142</v>
      </c>
      <c r="N25" s="404">
        <f t="shared" si="6"/>
        <v>3</v>
      </c>
      <c r="O25" s="404">
        <f t="shared" si="6"/>
        <v>117</v>
      </c>
      <c r="P25" s="404">
        <f t="shared" si="6"/>
        <v>14</v>
      </c>
      <c r="Q25" s="404">
        <f t="shared" si="6"/>
        <v>38</v>
      </c>
      <c r="R25" s="404">
        <f t="shared" si="6"/>
        <v>1</v>
      </c>
      <c r="S25" s="401" t="str">
        <f t="shared" si="5"/>
        <v/>
      </c>
    </row>
    <row r="26" spans="2:20" ht="24.75" customHeight="1">
      <c r="B26" s="599" t="s">
        <v>127</v>
      </c>
      <c r="C26" s="406" t="s">
        <v>84</v>
      </c>
      <c r="D26" s="405" t="s">
        <v>126</v>
      </c>
      <c r="E26" s="404">
        <f t="shared" si="1"/>
        <v>2</v>
      </c>
      <c r="F26" s="404">
        <f t="shared" si="0"/>
        <v>0</v>
      </c>
      <c r="G26" s="476">
        <v>2</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246</v>
      </c>
      <c r="F27" s="404">
        <f t="shared" si="0"/>
        <v>15</v>
      </c>
      <c r="G27" s="476">
        <v>69</v>
      </c>
      <c r="H27" s="476">
        <v>4</v>
      </c>
      <c r="I27" s="476">
        <v>87</v>
      </c>
      <c r="J27" s="476">
        <v>8</v>
      </c>
      <c r="K27" s="476">
        <v>35</v>
      </c>
      <c r="L27" s="476">
        <v>2</v>
      </c>
      <c r="M27" s="476">
        <v>22</v>
      </c>
      <c r="N27" s="476">
        <v>0</v>
      </c>
      <c r="O27" s="476">
        <v>14</v>
      </c>
      <c r="P27" s="476">
        <v>1</v>
      </c>
      <c r="Q27" s="476">
        <v>19</v>
      </c>
      <c r="R27" s="476">
        <v>0</v>
      </c>
      <c r="S27" s="401" t="str">
        <f t="shared" si="5"/>
        <v/>
      </c>
    </row>
    <row r="28" spans="2:20" ht="24.75" customHeight="1">
      <c r="B28" s="599" t="s">
        <v>124</v>
      </c>
      <c r="C28" s="406" t="s">
        <v>84</v>
      </c>
      <c r="D28" s="405" t="s">
        <v>123</v>
      </c>
      <c r="E28" s="404">
        <f t="shared" si="1"/>
        <v>6</v>
      </c>
      <c r="F28" s="404">
        <f t="shared" si="0"/>
        <v>0</v>
      </c>
      <c r="G28" s="476">
        <v>1</v>
      </c>
      <c r="H28" s="476">
        <v>0</v>
      </c>
      <c r="I28" s="476">
        <v>2</v>
      </c>
      <c r="J28" s="476">
        <v>0</v>
      </c>
      <c r="K28" s="476">
        <v>1</v>
      </c>
      <c r="L28" s="476">
        <v>0</v>
      </c>
      <c r="M28" s="476">
        <v>1</v>
      </c>
      <c r="N28" s="476">
        <v>0</v>
      </c>
      <c r="O28" s="476">
        <v>0</v>
      </c>
      <c r="P28" s="476">
        <v>0</v>
      </c>
      <c r="Q28" s="476">
        <v>1</v>
      </c>
      <c r="R28" s="476">
        <v>0</v>
      </c>
      <c r="S28" s="401" t="str">
        <f t="shared" si="5"/>
        <v/>
      </c>
    </row>
    <row r="29" spans="2:20" ht="24.75" customHeight="1">
      <c r="B29" s="587"/>
      <c r="C29" s="406" t="s">
        <v>82</v>
      </c>
      <c r="D29" s="405" t="s">
        <v>122</v>
      </c>
      <c r="E29" s="404">
        <f t="shared" si="1"/>
        <v>330</v>
      </c>
      <c r="F29" s="404">
        <f t="shared" si="0"/>
        <v>18</v>
      </c>
      <c r="G29" s="476">
        <v>22</v>
      </c>
      <c r="H29" s="476">
        <v>0</v>
      </c>
      <c r="I29" s="476">
        <v>31</v>
      </c>
      <c r="J29" s="476">
        <v>1</v>
      </c>
      <c r="K29" s="476">
        <v>41</v>
      </c>
      <c r="L29" s="476">
        <v>0</v>
      </c>
      <c r="M29" s="476">
        <v>118</v>
      </c>
      <c r="N29" s="476">
        <v>3</v>
      </c>
      <c r="O29" s="476">
        <v>99</v>
      </c>
      <c r="P29" s="476">
        <v>13</v>
      </c>
      <c r="Q29" s="476">
        <v>19</v>
      </c>
      <c r="R29" s="476">
        <v>1</v>
      </c>
      <c r="S29" s="401" t="str">
        <f t="shared" si="5"/>
        <v/>
      </c>
      <c r="T29" s="401"/>
    </row>
    <row r="30" spans="2:20" ht="24.75" customHeight="1">
      <c r="B30" s="599" t="s">
        <v>121</v>
      </c>
      <c r="C30" s="406" t="s">
        <v>84</v>
      </c>
      <c r="D30" s="405" t="s">
        <v>120</v>
      </c>
      <c r="E30" s="404">
        <f t="shared" si="1"/>
        <v>3</v>
      </c>
      <c r="F30" s="404">
        <f t="shared" si="0"/>
        <v>1</v>
      </c>
      <c r="G30" s="476">
        <v>0</v>
      </c>
      <c r="H30" s="476">
        <v>0</v>
      </c>
      <c r="I30" s="476">
        <v>1</v>
      </c>
      <c r="J30" s="476">
        <v>0</v>
      </c>
      <c r="K30" s="476">
        <v>1</v>
      </c>
      <c r="L30" s="476">
        <v>1</v>
      </c>
      <c r="M30" s="476">
        <v>0</v>
      </c>
      <c r="N30" s="476">
        <v>0</v>
      </c>
      <c r="O30" s="476">
        <v>1</v>
      </c>
      <c r="P30" s="476">
        <v>0</v>
      </c>
      <c r="Q30" s="476">
        <v>0</v>
      </c>
      <c r="R30" s="476">
        <v>0</v>
      </c>
      <c r="S30" s="401" t="str">
        <f t="shared" si="5"/>
        <v/>
      </c>
      <c r="T30" s="401"/>
    </row>
    <row r="31" spans="2:20" ht="24.75" customHeight="1">
      <c r="B31" s="587"/>
      <c r="C31" s="406" t="s">
        <v>82</v>
      </c>
      <c r="D31" s="405" t="s">
        <v>119</v>
      </c>
      <c r="E31" s="404">
        <f t="shared" si="1"/>
        <v>23</v>
      </c>
      <c r="F31" s="404">
        <f t="shared" si="0"/>
        <v>2</v>
      </c>
      <c r="G31" s="476">
        <v>3</v>
      </c>
      <c r="H31" s="476">
        <v>1</v>
      </c>
      <c r="I31" s="476">
        <v>9</v>
      </c>
      <c r="J31" s="476">
        <v>1</v>
      </c>
      <c r="K31" s="476">
        <v>7</v>
      </c>
      <c r="L31" s="476">
        <v>0</v>
      </c>
      <c r="M31" s="476">
        <v>0</v>
      </c>
      <c r="N31" s="476">
        <v>0</v>
      </c>
      <c r="O31" s="476">
        <v>4</v>
      </c>
      <c r="P31" s="476">
        <v>0</v>
      </c>
      <c r="Q31" s="476">
        <v>0</v>
      </c>
      <c r="R31" s="476">
        <v>0</v>
      </c>
      <c r="S31" s="401" t="str">
        <f t="shared" si="5"/>
        <v/>
      </c>
    </row>
    <row r="32" spans="2:20" ht="24.75" customHeight="1">
      <c r="B32" s="599" t="s">
        <v>118</v>
      </c>
      <c r="C32" s="406" t="s">
        <v>84</v>
      </c>
      <c r="D32" s="405" t="s">
        <v>117</v>
      </c>
      <c r="E32" s="404">
        <f t="shared" si="1"/>
        <v>9</v>
      </c>
      <c r="F32" s="404">
        <f t="shared" si="0"/>
        <v>0</v>
      </c>
      <c r="G32" s="404">
        <f t="shared" ref="G32:R32" si="7">SUM(G34,G36)</f>
        <v>7</v>
      </c>
      <c r="H32" s="404">
        <f t="shared" si="7"/>
        <v>0</v>
      </c>
      <c r="I32" s="404">
        <f t="shared" si="7"/>
        <v>1</v>
      </c>
      <c r="J32" s="404">
        <f t="shared" si="7"/>
        <v>0</v>
      </c>
      <c r="K32" s="404">
        <f t="shared" si="7"/>
        <v>0</v>
      </c>
      <c r="L32" s="404">
        <f t="shared" si="7"/>
        <v>0</v>
      </c>
      <c r="M32" s="404">
        <f t="shared" si="7"/>
        <v>0</v>
      </c>
      <c r="N32" s="404">
        <f t="shared" si="7"/>
        <v>0</v>
      </c>
      <c r="O32" s="404">
        <f t="shared" si="7"/>
        <v>0</v>
      </c>
      <c r="P32" s="404">
        <f t="shared" si="7"/>
        <v>0</v>
      </c>
      <c r="Q32" s="404">
        <f t="shared" si="7"/>
        <v>1</v>
      </c>
      <c r="R32" s="404">
        <f t="shared" si="7"/>
        <v>0</v>
      </c>
      <c r="S32" s="401" t="str">
        <f t="shared" si="5"/>
        <v/>
      </c>
    </row>
    <row r="33" spans="2:19" ht="24.75" customHeight="1">
      <c r="B33" s="587"/>
      <c r="C33" s="406" t="s">
        <v>82</v>
      </c>
      <c r="D33" s="405" t="s">
        <v>116</v>
      </c>
      <c r="E33" s="404">
        <f t="shared" si="1"/>
        <v>24</v>
      </c>
      <c r="F33" s="404">
        <f t="shared" si="0"/>
        <v>0</v>
      </c>
      <c r="G33" s="404">
        <f t="shared" ref="G33:R33" si="8">SUM(G35,G37)</f>
        <v>11</v>
      </c>
      <c r="H33" s="404">
        <f t="shared" si="8"/>
        <v>0</v>
      </c>
      <c r="I33" s="404">
        <f t="shared" si="8"/>
        <v>6</v>
      </c>
      <c r="J33" s="404">
        <f t="shared" si="8"/>
        <v>0</v>
      </c>
      <c r="K33" s="404">
        <f t="shared" si="8"/>
        <v>5</v>
      </c>
      <c r="L33" s="404">
        <f t="shared" si="8"/>
        <v>0</v>
      </c>
      <c r="M33" s="404">
        <f t="shared" si="8"/>
        <v>2</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2</v>
      </c>
      <c r="F34" s="404">
        <f t="shared" si="0"/>
        <v>0</v>
      </c>
      <c r="G34" s="476">
        <v>2</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20</v>
      </c>
      <c r="F35" s="404">
        <f t="shared" si="0"/>
        <v>0</v>
      </c>
      <c r="G35" s="476">
        <v>10</v>
      </c>
      <c r="H35" s="476">
        <v>0</v>
      </c>
      <c r="I35" s="476">
        <v>5</v>
      </c>
      <c r="J35" s="476">
        <v>0</v>
      </c>
      <c r="K35" s="476">
        <v>3</v>
      </c>
      <c r="L35" s="476">
        <v>0</v>
      </c>
      <c r="M35" s="476">
        <v>2</v>
      </c>
      <c r="N35" s="476">
        <v>0</v>
      </c>
      <c r="O35" s="476">
        <v>0</v>
      </c>
      <c r="P35" s="476">
        <v>0</v>
      </c>
      <c r="Q35" s="476">
        <v>0</v>
      </c>
      <c r="R35" s="476">
        <v>0</v>
      </c>
      <c r="S35" s="401" t="str">
        <f t="shared" si="5"/>
        <v/>
      </c>
    </row>
    <row r="36" spans="2:19" ht="24.75" customHeight="1">
      <c r="B36" s="599" t="s">
        <v>112</v>
      </c>
      <c r="C36" s="406" t="s">
        <v>84</v>
      </c>
      <c r="D36" s="405" t="s">
        <v>111</v>
      </c>
      <c r="E36" s="404">
        <f t="shared" si="1"/>
        <v>7</v>
      </c>
      <c r="F36" s="404">
        <f t="shared" si="0"/>
        <v>0</v>
      </c>
      <c r="G36" s="476">
        <v>5</v>
      </c>
      <c r="H36" s="476">
        <v>0</v>
      </c>
      <c r="I36" s="476">
        <v>1</v>
      </c>
      <c r="J36" s="476">
        <v>0</v>
      </c>
      <c r="K36" s="476">
        <v>0</v>
      </c>
      <c r="L36" s="476">
        <v>0</v>
      </c>
      <c r="M36" s="476">
        <v>0</v>
      </c>
      <c r="N36" s="476">
        <v>0</v>
      </c>
      <c r="O36" s="476">
        <v>0</v>
      </c>
      <c r="P36" s="476">
        <v>0</v>
      </c>
      <c r="Q36" s="476">
        <v>1</v>
      </c>
      <c r="R36" s="476">
        <v>0</v>
      </c>
      <c r="S36" s="401" t="str">
        <f t="shared" si="5"/>
        <v/>
      </c>
    </row>
    <row r="37" spans="2:19" ht="24.75" customHeight="1" thickBot="1">
      <c r="B37" s="588"/>
      <c r="C37" s="422" t="s">
        <v>82</v>
      </c>
      <c r="D37" s="421" t="s">
        <v>110</v>
      </c>
      <c r="E37" s="420">
        <f t="shared" si="1"/>
        <v>4</v>
      </c>
      <c r="F37" s="420">
        <f t="shared" si="0"/>
        <v>0</v>
      </c>
      <c r="G37" s="483">
        <v>1</v>
      </c>
      <c r="H37" s="483">
        <v>0</v>
      </c>
      <c r="I37" s="483">
        <v>1</v>
      </c>
      <c r="J37" s="483">
        <v>0</v>
      </c>
      <c r="K37" s="483">
        <v>2</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6</v>
      </c>
      <c r="F38" s="407">
        <f t="shared" si="0"/>
        <v>0</v>
      </c>
      <c r="G38" s="407">
        <f t="shared" ref="G38:N39" si="9">SUM(G40,G42,G44,G46,G48,G50,G52)</f>
        <v>3</v>
      </c>
      <c r="H38" s="407">
        <f t="shared" si="9"/>
        <v>0</v>
      </c>
      <c r="I38" s="407">
        <f t="shared" si="9"/>
        <v>1</v>
      </c>
      <c r="J38" s="407">
        <f t="shared" si="9"/>
        <v>0</v>
      </c>
      <c r="K38" s="407">
        <f t="shared" si="9"/>
        <v>1</v>
      </c>
      <c r="L38" s="407">
        <f t="shared" si="9"/>
        <v>0</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476</v>
      </c>
      <c r="F39" s="404">
        <f t="shared" si="0"/>
        <v>56</v>
      </c>
      <c r="G39" s="404">
        <f t="shared" si="9"/>
        <v>273</v>
      </c>
      <c r="H39" s="404">
        <f t="shared" si="9"/>
        <v>37</v>
      </c>
      <c r="I39" s="404">
        <f t="shared" si="9"/>
        <v>7</v>
      </c>
      <c r="J39" s="404">
        <f t="shared" si="9"/>
        <v>0</v>
      </c>
      <c r="K39" s="404">
        <f t="shared" si="9"/>
        <v>69</v>
      </c>
      <c r="L39" s="404">
        <f t="shared" si="9"/>
        <v>8</v>
      </c>
      <c r="M39" s="404">
        <f t="shared" si="9"/>
        <v>127</v>
      </c>
      <c r="N39" s="404">
        <f t="shared" si="9"/>
        <v>11</v>
      </c>
      <c r="O39" s="414"/>
      <c r="P39" s="414"/>
      <c r="Q39" s="414"/>
      <c r="R39" s="414"/>
      <c r="S39" s="401" t="str">
        <f t="shared" si="10"/>
        <v/>
      </c>
    </row>
    <row r="40" spans="2:19" ht="24.75" customHeight="1">
      <c r="B40" s="599" t="s">
        <v>106</v>
      </c>
      <c r="C40" s="406" t="s">
        <v>84</v>
      </c>
      <c r="D40" s="405" t="s">
        <v>105</v>
      </c>
      <c r="E40" s="404">
        <f t="shared" si="1"/>
        <v>2</v>
      </c>
      <c r="F40" s="404">
        <f t="shared" si="0"/>
        <v>0</v>
      </c>
      <c r="G40" s="476">
        <v>1</v>
      </c>
      <c r="H40" s="476">
        <v>0</v>
      </c>
      <c r="I40" s="476">
        <v>0</v>
      </c>
      <c r="J40" s="476">
        <v>0</v>
      </c>
      <c r="K40" s="476">
        <v>1</v>
      </c>
      <c r="L40" s="476">
        <v>0</v>
      </c>
      <c r="M40" s="476">
        <v>0</v>
      </c>
      <c r="N40" s="476">
        <v>0</v>
      </c>
      <c r="O40" s="414"/>
      <c r="P40" s="414"/>
      <c r="Q40" s="414"/>
      <c r="R40" s="414"/>
      <c r="S40" s="401" t="str">
        <f t="shared" si="10"/>
        <v/>
      </c>
    </row>
    <row r="41" spans="2:19" ht="24.75" customHeight="1">
      <c r="B41" s="587"/>
      <c r="C41" s="406" t="s">
        <v>82</v>
      </c>
      <c r="D41" s="405" t="s">
        <v>104</v>
      </c>
      <c r="E41" s="404">
        <f t="shared" si="1"/>
        <v>244</v>
      </c>
      <c r="F41" s="404">
        <f t="shared" si="0"/>
        <v>26</v>
      </c>
      <c r="G41" s="476">
        <v>168</v>
      </c>
      <c r="H41" s="476">
        <v>26</v>
      </c>
      <c r="I41" s="476">
        <v>1</v>
      </c>
      <c r="J41" s="476">
        <v>0</v>
      </c>
      <c r="K41" s="476">
        <v>28</v>
      </c>
      <c r="L41" s="476">
        <v>0</v>
      </c>
      <c r="M41" s="476">
        <v>47</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115</v>
      </c>
      <c r="F43" s="404">
        <f t="shared" si="0"/>
        <v>13</v>
      </c>
      <c r="G43" s="476">
        <v>96</v>
      </c>
      <c r="H43" s="476">
        <v>8</v>
      </c>
      <c r="I43" s="476">
        <v>1</v>
      </c>
      <c r="J43" s="476">
        <v>0</v>
      </c>
      <c r="K43" s="476">
        <v>18</v>
      </c>
      <c r="L43" s="476">
        <v>5</v>
      </c>
      <c r="M43" s="476">
        <v>0</v>
      </c>
      <c r="N43" s="476">
        <v>0</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26</v>
      </c>
      <c r="F45" s="404">
        <f t="shared" si="0"/>
        <v>7</v>
      </c>
      <c r="G45" s="476">
        <v>5</v>
      </c>
      <c r="H45" s="476">
        <v>2</v>
      </c>
      <c r="I45" s="476">
        <v>1</v>
      </c>
      <c r="J45" s="476">
        <v>0</v>
      </c>
      <c r="K45" s="476">
        <v>17</v>
      </c>
      <c r="L45" s="476">
        <v>3</v>
      </c>
      <c r="M45" s="476">
        <v>3</v>
      </c>
      <c r="N45" s="476">
        <v>2</v>
      </c>
      <c r="O45" s="414"/>
      <c r="P45" s="414"/>
      <c r="Q45" s="414"/>
      <c r="R45" s="414"/>
      <c r="S45" s="401" t="str">
        <f t="shared" si="10"/>
        <v/>
      </c>
    </row>
    <row r="46" spans="2:19" ht="24.75" customHeight="1">
      <c r="B46" s="586" t="s">
        <v>97</v>
      </c>
      <c r="C46" s="406" t="s">
        <v>84</v>
      </c>
      <c r="D46" s="405" t="s">
        <v>96</v>
      </c>
      <c r="E46" s="404">
        <f t="shared" si="1"/>
        <v>2</v>
      </c>
      <c r="F46" s="404">
        <f t="shared" si="0"/>
        <v>0</v>
      </c>
      <c r="G46" s="476">
        <v>0</v>
      </c>
      <c r="H46" s="476">
        <v>0</v>
      </c>
      <c r="I46" s="476">
        <v>1</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79</v>
      </c>
      <c r="F47" s="404">
        <f t="shared" si="0"/>
        <v>9</v>
      </c>
      <c r="G47" s="476">
        <v>0</v>
      </c>
      <c r="H47" s="476">
        <v>0</v>
      </c>
      <c r="I47" s="476">
        <v>1</v>
      </c>
      <c r="J47" s="476">
        <v>0</v>
      </c>
      <c r="K47" s="476">
        <v>3</v>
      </c>
      <c r="L47" s="476">
        <v>0</v>
      </c>
      <c r="M47" s="476">
        <v>75</v>
      </c>
      <c r="N47" s="476">
        <v>9</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4</v>
      </c>
      <c r="F49" s="404">
        <f t="shared" si="0"/>
        <v>0</v>
      </c>
      <c r="G49" s="476">
        <v>0</v>
      </c>
      <c r="H49" s="476">
        <v>0</v>
      </c>
      <c r="I49" s="476">
        <v>0</v>
      </c>
      <c r="J49" s="476">
        <v>0</v>
      </c>
      <c r="K49" s="476">
        <v>3</v>
      </c>
      <c r="L49" s="476">
        <v>0</v>
      </c>
      <c r="M49" s="476">
        <v>1</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3</v>
      </c>
      <c r="F51" s="404">
        <f t="shared" si="0"/>
        <v>0</v>
      </c>
      <c r="G51" s="476">
        <v>0</v>
      </c>
      <c r="H51" s="476">
        <v>0</v>
      </c>
      <c r="I51" s="476">
        <v>2</v>
      </c>
      <c r="J51" s="476">
        <v>0</v>
      </c>
      <c r="K51" s="476">
        <v>0</v>
      </c>
      <c r="L51" s="476">
        <v>0</v>
      </c>
      <c r="M51" s="476">
        <v>1</v>
      </c>
      <c r="N51" s="476">
        <v>0</v>
      </c>
      <c r="O51" s="414"/>
      <c r="P51" s="414"/>
      <c r="Q51" s="414"/>
      <c r="R51" s="414"/>
      <c r="S51" s="401" t="str">
        <f t="shared" si="10"/>
        <v/>
      </c>
    </row>
    <row r="52" spans="1:19" ht="24.75" customHeight="1">
      <c r="B52" s="599" t="s">
        <v>88</v>
      </c>
      <c r="C52" s="406" t="s">
        <v>84</v>
      </c>
      <c r="D52" s="405" t="s">
        <v>87</v>
      </c>
      <c r="E52" s="404">
        <f t="shared" si="1"/>
        <v>1</v>
      </c>
      <c r="F52" s="404">
        <f t="shared" si="0"/>
        <v>0</v>
      </c>
      <c r="G52" s="476">
        <v>1</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5</v>
      </c>
      <c r="F53" s="412">
        <f t="shared" si="0"/>
        <v>1</v>
      </c>
      <c r="G53" s="489">
        <v>4</v>
      </c>
      <c r="H53" s="489">
        <v>1</v>
      </c>
      <c r="I53" s="489">
        <v>1</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30</v>
      </c>
      <c r="F54" s="407">
        <f t="shared" si="0"/>
        <v>2</v>
      </c>
      <c r="G54" s="404">
        <f t="shared" ref="G54:R54" si="11">SUM(G12,G16,G22,G24,G38)</f>
        <v>13</v>
      </c>
      <c r="H54" s="404">
        <f t="shared" si="11"/>
        <v>0</v>
      </c>
      <c r="I54" s="404">
        <f t="shared" si="11"/>
        <v>8</v>
      </c>
      <c r="J54" s="404">
        <f t="shared" si="11"/>
        <v>0</v>
      </c>
      <c r="K54" s="404">
        <f t="shared" si="11"/>
        <v>3</v>
      </c>
      <c r="L54" s="404">
        <f t="shared" si="11"/>
        <v>1</v>
      </c>
      <c r="M54" s="404">
        <f t="shared" si="11"/>
        <v>2</v>
      </c>
      <c r="N54" s="404">
        <f t="shared" si="11"/>
        <v>0</v>
      </c>
      <c r="O54" s="404">
        <f t="shared" si="11"/>
        <v>1</v>
      </c>
      <c r="P54" s="404">
        <f t="shared" si="11"/>
        <v>0</v>
      </c>
      <c r="Q54" s="404">
        <f t="shared" si="11"/>
        <v>3</v>
      </c>
      <c r="R54" s="404">
        <f t="shared" si="11"/>
        <v>1</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1297</v>
      </c>
      <c r="F55" s="404">
        <f t="shared" si="0"/>
        <v>105</v>
      </c>
      <c r="G55" s="404">
        <f t="shared" ref="G55:R55" si="12">SUM(G13,G17,G23,G25,G39)</f>
        <v>399</v>
      </c>
      <c r="H55" s="404">
        <f t="shared" si="12"/>
        <v>42</v>
      </c>
      <c r="I55" s="404">
        <f t="shared" si="12"/>
        <v>204</v>
      </c>
      <c r="J55" s="404">
        <f t="shared" si="12"/>
        <v>15</v>
      </c>
      <c r="K55" s="404">
        <f t="shared" si="12"/>
        <v>180</v>
      </c>
      <c r="L55" s="404">
        <f t="shared" si="12"/>
        <v>11</v>
      </c>
      <c r="M55" s="404">
        <f t="shared" si="12"/>
        <v>292</v>
      </c>
      <c r="N55" s="404">
        <f t="shared" si="12"/>
        <v>16</v>
      </c>
      <c r="O55" s="404">
        <f t="shared" si="12"/>
        <v>124</v>
      </c>
      <c r="P55" s="404">
        <f t="shared" si="12"/>
        <v>15</v>
      </c>
      <c r="Q55" s="404">
        <f t="shared" si="12"/>
        <v>98</v>
      </c>
      <c r="R55" s="404">
        <f t="shared" si="12"/>
        <v>6</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6:B27"/>
    <mergeCell ref="B28:B29"/>
    <mergeCell ref="P3:Q5"/>
    <mergeCell ref="O9:O10"/>
    <mergeCell ref="Q9:Q10"/>
    <mergeCell ref="B12:B13"/>
    <mergeCell ref="B14:B15"/>
    <mergeCell ref="B16:B17"/>
    <mergeCell ref="B22:B23"/>
    <mergeCell ref="B24:B25"/>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5"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c r="Q2" s="465"/>
    </row>
    <row r="3" spans="1:33" ht="14.25" customHeight="1">
      <c r="B3" s="593"/>
      <c r="O3" s="464" t="s">
        <v>178</v>
      </c>
      <c r="P3" s="604" t="s">
        <v>202</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22</v>
      </c>
      <c r="F13" s="404">
        <f>SUM(H13+J13+L13+N13+P13+R13 )</f>
        <v>2</v>
      </c>
      <c r="G13" s="476">
        <v>11</v>
      </c>
      <c r="H13" s="476">
        <v>0</v>
      </c>
      <c r="I13" s="476">
        <v>6</v>
      </c>
      <c r="J13" s="476">
        <v>0</v>
      </c>
      <c r="K13" s="476">
        <v>2</v>
      </c>
      <c r="L13" s="476">
        <v>2</v>
      </c>
      <c r="M13" s="476">
        <v>1</v>
      </c>
      <c r="N13" s="476">
        <v>0</v>
      </c>
      <c r="O13" s="476">
        <v>0</v>
      </c>
      <c r="P13" s="476">
        <v>0</v>
      </c>
      <c r="Q13" s="476">
        <v>2</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1</v>
      </c>
      <c r="F16" s="423">
        <f t="shared" si="0"/>
        <v>0</v>
      </c>
      <c r="G16" s="423">
        <f t="shared" ref="G16:R16" si="2">SUM(G18,G20)</f>
        <v>0</v>
      </c>
      <c r="H16" s="423">
        <f t="shared" si="2"/>
        <v>0</v>
      </c>
      <c r="I16" s="423">
        <f t="shared" si="2"/>
        <v>1</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22</v>
      </c>
      <c r="F17" s="404">
        <f t="shared" si="0"/>
        <v>2</v>
      </c>
      <c r="G17" s="404">
        <f t="shared" ref="G17:R17" si="3">SUM(G19,G21)</f>
        <v>0</v>
      </c>
      <c r="H17" s="404">
        <f t="shared" si="3"/>
        <v>0</v>
      </c>
      <c r="I17" s="404">
        <f t="shared" si="3"/>
        <v>1</v>
      </c>
      <c r="J17" s="404">
        <f t="shared" si="3"/>
        <v>0</v>
      </c>
      <c r="K17" s="404">
        <f t="shared" si="3"/>
        <v>2</v>
      </c>
      <c r="L17" s="404">
        <f t="shared" si="3"/>
        <v>0</v>
      </c>
      <c r="M17" s="404">
        <f t="shared" si="3"/>
        <v>10</v>
      </c>
      <c r="N17" s="404">
        <f t="shared" si="3"/>
        <v>2</v>
      </c>
      <c r="O17" s="404">
        <f t="shared" si="3"/>
        <v>1</v>
      </c>
      <c r="P17" s="404">
        <f t="shared" si="3"/>
        <v>0</v>
      </c>
      <c r="Q17" s="404">
        <f t="shared" si="3"/>
        <v>8</v>
      </c>
      <c r="R17" s="404">
        <f t="shared" si="3"/>
        <v>0</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1</v>
      </c>
      <c r="F18" s="404">
        <f t="shared" si="0"/>
        <v>0</v>
      </c>
      <c r="G18" s="476">
        <v>0</v>
      </c>
      <c r="H18" s="476">
        <v>0</v>
      </c>
      <c r="I18" s="476">
        <v>1</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21</v>
      </c>
      <c r="F19" s="404">
        <f t="shared" si="0"/>
        <v>2</v>
      </c>
      <c r="G19" s="476">
        <v>0</v>
      </c>
      <c r="H19" s="476">
        <v>0</v>
      </c>
      <c r="I19" s="476">
        <v>1</v>
      </c>
      <c r="J19" s="476">
        <v>0</v>
      </c>
      <c r="K19" s="476">
        <v>2</v>
      </c>
      <c r="L19" s="476">
        <v>0</v>
      </c>
      <c r="M19" s="476">
        <v>10</v>
      </c>
      <c r="N19" s="476">
        <v>2</v>
      </c>
      <c r="O19" s="476">
        <v>0</v>
      </c>
      <c r="P19" s="476">
        <v>0</v>
      </c>
      <c r="Q19" s="476">
        <v>8</v>
      </c>
      <c r="R19" s="476">
        <v>0</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0</v>
      </c>
      <c r="J21" s="483">
        <v>0</v>
      </c>
      <c r="K21" s="483">
        <v>0</v>
      </c>
      <c r="L21" s="483">
        <v>0</v>
      </c>
      <c r="M21" s="483">
        <v>0</v>
      </c>
      <c r="N21" s="483">
        <v>0</v>
      </c>
      <c r="O21" s="483">
        <v>1</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4</v>
      </c>
      <c r="F23" s="426">
        <f t="shared" si="0"/>
        <v>0</v>
      </c>
      <c r="G23" s="480">
        <v>1</v>
      </c>
      <c r="H23" s="480">
        <v>0</v>
      </c>
      <c r="I23" s="480">
        <v>1</v>
      </c>
      <c r="J23" s="480">
        <v>0</v>
      </c>
      <c r="K23" s="480">
        <v>2</v>
      </c>
      <c r="L23" s="480">
        <v>0</v>
      </c>
      <c r="M23" s="480">
        <v>0</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v>
      </c>
      <c r="F24" s="423">
        <f t="shared" si="0"/>
        <v>0</v>
      </c>
      <c r="G24" s="423">
        <f t="shared" ref="G24:R24" si="4">SUM(G26,G28,G30,G32)</f>
        <v>1</v>
      </c>
      <c r="H24" s="423">
        <f t="shared" si="4"/>
        <v>0</v>
      </c>
      <c r="I24" s="423">
        <f t="shared" si="4"/>
        <v>0</v>
      </c>
      <c r="J24" s="423">
        <f t="shared" si="4"/>
        <v>0</v>
      </c>
      <c r="K24" s="423">
        <f t="shared" si="4"/>
        <v>0</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194</v>
      </c>
      <c r="F25" s="404">
        <f t="shared" si="0"/>
        <v>9</v>
      </c>
      <c r="G25" s="404">
        <f t="shared" ref="G25:R25" si="6">SUM(G27,G29,G31,G33)</f>
        <v>19</v>
      </c>
      <c r="H25" s="404">
        <f t="shared" si="6"/>
        <v>2</v>
      </c>
      <c r="I25" s="404">
        <f t="shared" si="6"/>
        <v>27</v>
      </c>
      <c r="J25" s="404">
        <f t="shared" si="6"/>
        <v>2</v>
      </c>
      <c r="K25" s="404">
        <f t="shared" si="6"/>
        <v>45</v>
      </c>
      <c r="L25" s="404">
        <f t="shared" si="6"/>
        <v>1</v>
      </c>
      <c r="M25" s="404">
        <f t="shared" si="6"/>
        <v>56</v>
      </c>
      <c r="N25" s="404">
        <f t="shared" si="6"/>
        <v>2</v>
      </c>
      <c r="O25" s="404">
        <f t="shared" si="6"/>
        <v>39</v>
      </c>
      <c r="P25" s="404">
        <f t="shared" si="6"/>
        <v>2</v>
      </c>
      <c r="Q25" s="404">
        <f t="shared" si="6"/>
        <v>8</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71</v>
      </c>
      <c r="F27" s="404">
        <f t="shared" si="0"/>
        <v>6</v>
      </c>
      <c r="G27" s="476">
        <v>13</v>
      </c>
      <c r="H27" s="476">
        <v>2</v>
      </c>
      <c r="I27" s="476">
        <v>19</v>
      </c>
      <c r="J27" s="476">
        <v>1</v>
      </c>
      <c r="K27" s="476">
        <v>19</v>
      </c>
      <c r="L27" s="476">
        <v>1</v>
      </c>
      <c r="M27" s="476">
        <v>12</v>
      </c>
      <c r="N27" s="476">
        <v>0</v>
      </c>
      <c r="O27" s="476">
        <v>5</v>
      </c>
      <c r="P27" s="476">
        <v>2</v>
      </c>
      <c r="Q27" s="476">
        <v>3</v>
      </c>
      <c r="R27" s="476">
        <v>0</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111</v>
      </c>
      <c r="F29" s="404">
        <f t="shared" si="0"/>
        <v>2</v>
      </c>
      <c r="G29" s="476">
        <v>4</v>
      </c>
      <c r="H29" s="476">
        <v>0</v>
      </c>
      <c r="I29" s="476">
        <v>4</v>
      </c>
      <c r="J29" s="476">
        <v>0</v>
      </c>
      <c r="K29" s="476">
        <v>22</v>
      </c>
      <c r="L29" s="476">
        <v>0</v>
      </c>
      <c r="M29" s="476">
        <v>44</v>
      </c>
      <c r="N29" s="476">
        <v>2</v>
      </c>
      <c r="O29" s="476">
        <v>32</v>
      </c>
      <c r="P29" s="476">
        <v>0</v>
      </c>
      <c r="Q29" s="476">
        <v>5</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10</v>
      </c>
      <c r="F31" s="404">
        <f t="shared" si="0"/>
        <v>1</v>
      </c>
      <c r="G31" s="476">
        <v>0</v>
      </c>
      <c r="H31" s="476">
        <v>0</v>
      </c>
      <c r="I31" s="476">
        <v>4</v>
      </c>
      <c r="J31" s="476">
        <v>1</v>
      </c>
      <c r="K31" s="476">
        <v>4</v>
      </c>
      <c r="L31" s="476">
        <v>0</v>
      </c>
      <c r="M31" s="476">
        <v>0</v>
      </c>
      <c r="N31" s="476">
        <v>0</v>
      </c>
      <c r="O31" s="476">
        <v>2</v>
      </c>
      <c r="P31" s="476">
        <v>0</v>
      </c>
      <c r="Q31" s="476">
        <v>0</v>
      </c>
      <c r="R31" s="476">
        <v>0</v>
      </c>
      <c r="S31" s="401" t="str">
        <f t="shared" si="5"/>
        <v/>
      </c>
    </row>
    <row r="32" spans="2:20" ht="24.75" customHeight="1">
      <c r="B32" s="599" t="s">
        <v>118</v>
      </c>
      <c r="C32" s="406" t="s">
        <v>84</v>
      </c>
      <c r="D32" s="405" t="s">
        <v>117</v>
      </c>
      <c r="E32" s="404">
        <f t="shared" si="1"/>
        <v>1</v>
      </c>
      <c r="F32" s="404">
        <f t="shared" si="0"/>
        <v>0</v>
      </c>
      <c r="G32" s="404">
        <f t="shared" ref="G32:R32" si="7">SUM(G34,G36)</f>
        <v>1</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2</v>
      </c>
      <c r="F33" s="404">
        <f t="shared" si="0"/>
        <v>0</v>
      </c>
      <c r="G33" s="404">
        <f t="shared" ref="G33:R33" si="8">SUM(G35,G37)</f>
        <v>2</v>
      </c>
      <c r="H33" s="404">
        <f t="shared" si="8"/>
        <v>0</v>
      </c>
      <c r="I33" s="404">
        <f t="shared" si="8"/>
        <v>0</v>
      </c>
      <c r="J33" s="404">
        <f t="shared" si="8"/>
        <v>0</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0</v>
      </c>
      <c r="F35" s="404">
        <f t="shared" si="0"/>
        <v>0</v>
      </c>
      <c r="G35" s="476">
        <v>0</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1</v>
      </c>
      <c r="F36" s="404">
        <f t="shared" si="0"/>
        <v>0</v>
      </c>
      <c r="G36" s="476">
        <v>1</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2</v>
      </c>
      <c r="F37" s="420">
        <f t="shared" si="0"/>
        <v>0</v>
      </c>
      <c r="G37" s="483">
        <v>2</v>
      </c>
      <c r="H37" s="483">
        <v>0</v>
      </c>
      <c r="I37" s="483">
        <v>0</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1</v>
      </c>
      <c r="F38" s="407">
        <f t="shared" si="0"/>
        <v>0</v>
      </c>
      <c r="G38" s="407">
        <f t="shared" ref="G38:N39" si="9">SUM(G40,G42,G44,G46,G48,G50,G52)</f>
        <v>0</v>
      </c>
      <c r="H38" s="407">
        <f t="shared" si="9"/>
        <v>0</v>
      </c>
      <c r="I38" s="407">
        <f t="shared" si="9"/>
        <v>0</v>
      </c>
      <c r="J38" s="407">
        <f t="shared" si="9"/>
        <v>0</v>
      </c>
      <c r="K38" s="407">
        <f t="shared" si="9"/>
        <v>1</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110</v>
      </c>
      <c r="F39" s="404">
        <f t="shared" si="0"/>
        <v>10</v>
      </c>
      <c r="G39" s="404">
        <f t="shared" si="9"/>
        <v>59</v>
      </c>
      <c r="H39" s="404">
        <f t="shared" si="9"/>
        <v>4</v>
      </c>
      <c r="I39" s="404">
        <f t="shared" si="9"/>
        <v>2</v>
      </c>
      <c r="J39" s="404">
        <f t="shared" si="9"/>
        <v>0</v>
      </c>
      <c r="K39" s="404">
        <f t="shared" si="9"/>
        <v>22</v>
      </c>
      <c r="L39" s="404">
        <f t="shared" si="9"/>
        <v>4</v>
      </c>
      <c r="M39" s="404">
        <f t="shared" si="9"/>
        <v>27</v>
      </c>
      <c r="N39" s="404">
        <f t="shared" si="9"/>
        <v>2</v>
      </c>
      <c r="O39" s="414"/>
      <c r="P39" s="414"/>
      <c r="Q39" s="414"/>
      <c r="R39" s="414"/>
      <c r="S39" s="401" t="str">
        <f t="shared" si="10"/>
        <v/>
      </c>
    </row>
    <row r="40" spans="2:19" ht="24.75" customHeight="1">
      <c r="B40" s="599" t="s">
        <v>106</v>
      </c>
      <c r="C40" s="406" t="s">
        <v>84</v>
      </c>
      <c r="D40" s="405" t="s">
        <v>105</v>
      </c>
      <c r="E40" s="404">
        <f t="shared" si="1"/>
        <v>1</v>
      </c>
      <c r="F40" s="404">
        <f t="shared" si="0"/>
        <v>0</v>
      </c>
      <c r="G40" s="476">
        <v>0</v>
      </c>
      <c r="H40" s="476">
        <v>0</v>
      </c>
      <c r="I40" s="476">
        <v>0</v>
      </c>
      <c r="J40" s="476">
        <v>0</v>
      </c>
      <c r="K40" s="476">
        <v>1</v>
      </c>
      <c r="L40" s="476">
        <v>0</v>
      </c>
      <c r="M40" s="476">
        <v>0</v>
      </c>
      <c r="N40" s="476">
        <v>0</v>
      </c>
      <c r="O40" s="414"/>
      <c r="P40" s="414"/>
      <c r="Q40" s="414"/>
      <c r="R40" s="414"/>
      <c r="S40" s="401" t="str">
        <f t="shared" si="10"/>
        <v/>
      </c>
    </row>
    <row r="41" spans="2:19" ht="24.75" customHeight="1">
      <c r="B41" s="587"/>
      <c r="C41" s="406" t="s">
        <v>82</v>
      </c>
      <c r="D41" s="405" t="s">
        <v>104</v>
      </c>
      <c r="E41" s="404">
        <f t="shared" si="1"/>
        <v>52</v>
      </c>
      <c r="F41" s="404">
        <f t="shared" si="0"/>
        <v>4</v>
      </c>
      <c r="G41" s="476">
        <v>32</v>
      </c>
      <c r="H41" s="476">
        <v>3</v>
      </c>
      <c r="I41" s="476">
        <v>1</v>
      </c>
      <c r="J41" s="476">
        <v>0</v>
      </c>
      <c r="K41" s="476">
        <v>9</v>
      </c>
      <c r="L41" s="476">
        <v>0</v>
      </c>
      <c r="M41" s="476">
        <v>10</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29</v>
      </c>
      <c r="F43" s="404">
        <f t="shared" si="0"/>
        <v>3</v>
      </c>
      <c r="G43" s="476">
        <v>24</v>
      </c>
      <c r="H43" s="476">
        <v>1</v>
      </c>
      <c r="I43" s="476">
        <v>0</v>
      </c>
      <c r="J43" s="476">
        <v>0</v>
      </c>
      <c r="K43" s="476">
        <v>5</v>
      </c>
      <c r="L43" s="476">
        <v>2</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11</v>
      </c>
      <c r="F45" s="404">
        <f t="shared" si="0"/>
        <v>2</v>
      </c>
      <c r="G45" s="476">
        <v>2</v>
      </c>
      <c r="H45" s="476">
        <v>0</v>
      </c>
      <c r="I45" s="476">
        <v>0</v>
      </c>
      <c r="J45" s="476">
        <v>0</v>
      </c>
      <c r="K45" s="476">
        <v>8</v>
      </c>
      <c r="L45" s="476">
        <v>2</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16</v>
      </c>
      <c r="F47" s="404">
        <f t="shared" si="0"/>
        <v>1</v>
      </c>
      <c r="G47" s="476">
        <v>0</v>
      </c>
      <c r="H47" s="476">
        <v>0</v>
      </c>
      <c r="I47" s="476">
        <v>0</v>
      </c>
      <c r="J47" s="476">
        <v>0</v>
      </c>
      <c r="K47" s="476">
        <v>0</v>
      </c>
      <c r="L47" s="476">
        <v>0</v>
      </c>
      <c r="M47" s="476">
        <v>16</v>
      </c>
      <c r="N47" s="476">
        <v>1</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1</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1</v>
      </c>
      <c r="F53" s="412">
        <f t="shared" si="0"/>
        <v>0</v>
      </c>
      <c r="G53" s="489">
        <v>1</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v>
      </c>
      <c r="F54" s="407">
        <f t="shared" si="0"/>
        <v>0</v>
      </c>
      <c r="G54" s="404">
        <f t="shared" ref="G54:R54" si="11">SUM(G12,G16,G22,G24,G38)</f>
        <v>1</v>
      </c>
      <c r="H54" s="404">
        <f t="shared" si="11"/>
        <v>0</v>
      </c>
      <c r="I54" s="404">
        <f t="shared" si="11"/>
        <v>1</v>
      </c>
      <c r="J54" s="404">
        <f t="shared" si="11"/>
        <v>0</v>
      </c>
      <c r="K54" s="404">
        <f t="shared" si="11"/>
        <v>1</v>
      </c>
      <c r="L54" s="404">
        <f t="shared" si="11"/>
        <v>0</v>
      </c>
      <c r="M54" s="404">
        <f t="shared" si="11"/>
        <v>0</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352</v>
      </c>
      <c r="F55" s="404">
        <f t="shared" si="0"/>
        <v>23</v>
      </c>
      <c r="G55" s="404">
        <f t="shared" ref="G55:R55" si="12">SUM(G13,G17,G23,G25,G39)</f>
        <v>90</v>
      </c>
      <c r="H55" s="404">
        <f t="shared" si="12"/>
        <v>6</v>
      </c>
      <c r="I55" s="404">
        <f t="shared" si="12"/>
        <v>37</v>
      </c>
      <c r="J55" s="404">
        <f t="shared" si="12"/>
        <v>2</v>
      </c>
      <c r="K55" s="404">
        <f t="shared" si="12"/>
        <v>73</v>
      </c>
      <c r="L55" s="404">
        <f t="shared" si="12"/>
        <v>7</v>
      </c>
      <c r="M55" s="404">
        <f t="shared" si="12"/>
        <v>94</v>
      </c>
      <c r="N55" s="404">
        <f t="shared" si="12"/>
        <v>6</v>
      </c>
      <c r="O55" s="404">
        <f t="shared" si="12"/>
        <v>40</v>
      </c>
      <c r="P55" s="404">
        <f t="shared" si="12"/>
        <v>2</v>
      </c>
      <c r="Q55" s="404">
        <f t="shared" si="12"/>
        <v>18</v>
      </c>
      <c r="R55" s="404">
        <f t="shared" si="12"/>
        <v>0</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R3:R5"/>
    <mergeCell ref="B2:B3"/>
    <mergeCell ref="J4:M4"/>
    <mergeCell ref="E9:E10"/>
    <mergeCell ref="G9:G10"/>
    <mergeCell ref="I9:I10"/>
    <mergeCell ref="K9:K10"/>
    <mergeCell ref="M9:M10"/>
    <mergeCell ref="P3:Q5"/>
    <mergeCell ref="O9:O10"/>
    <mergeCell ref="Q9:Q10"/>
    <mergeCell ref="B28:B29"/>
    <mergeCell ref="B30:B31"/>
    <mergeCell ref="B12:B13"/>
    <mergeCell ref="B14:B15"/>
    <mergeCell ref="B16:B17"/>
    <mergeCell ref="B18:B19"/>
    <mergeCell ref="B20:B21"/>
    <mergeCell ref="B22:B23"/>
    <mergeCell ref="B24:B25"/>
    <mergeCell ref="B26:B27"/>
    <mergeCell ref="B54:B55"/>
    <mergeCell ref="B32:B33"/>
    <mergeCell ref="B34:B35"/>
    <mergeCell ref="B36:B37"/>
    <mergeCell ref="B38:B39"/>
    <mergeCell ref="B40:B41"/>
    <mergeCell ref="B42:B43"/>
    <mergeCell ref="B48:B49"/>
    <mergeCell ref="B50:B51"/>
    <mergeCell ref="B52:B53"/>
    <mergeCell ref="B44:B45"/>
    <mergeCell ref="B46:B47"/>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c r="Q2" s="465"/>
    </row>
    <row r="3" spans="1:33" ht="14.25" customHeight="1">
      <c r="B3" s="593"/>
      <c r="O3" s="464" t="s">
        <v>178</v>
      </c>
      <c r="P3" s="604" t="s">
        <v>203</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31</v>
      </c>
      <c r="F13" s="404">
        <f>SUM(H13+J13+L13+N13+P13+R13 )</f>
        <v>0</v>
      </c>
      <c r="G13" s="476">
        <v>11</v>
      </c>
      <c r="H13" s="476">
        <v>0</v>
      </c>
      <c r="I13" s="476">
        <v>10</v>
      </c>
      <c r="J13" s="476">
        <v>0</v>
      </c>
      <c r="K13" s="476">
        <v>2</v>
      </c>
      <c r="L13" s="476">
        <v>0</v>
      </c>
      <c r="M13" s="476">
        <v>2</v>
      </c>
      <c r="N13" s="476">
        <v>0</v>
      </c>
      <c r="O13" s="476">
        <v>3</v>
      </c>
      <c r="P13" s="476">
        <v>0</v>
      </c>
      <c r="Q13" s="476">
        <v>3</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1</v>
      </c>
      <c r="F16" s="423">
        <f t="shared" si="0"/>
        <v>0</v>
      </c>
      <c r="G16" s="423">
        <f t="shared" ref="G16:R16" si="2">SUM(G18,G20)</f>
        <v>0</v>
      </c>
      <c r="H16" s="423">
        <f t="shared" si="2"/>
        <v>0</v>
      </c>
      <c r="I16" s="423">
        <f t="shared" si="2"/>
        <v>0</v>
      </c>
      <c r="J16" s="423">
        <f t="shared" si="2"/>
        <v>0</v>
      </c>
      <c r="K16" s="423">
        <f t="shared" si="2"/>
        <v>1</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39</v>
      </c>
      <c r="F17" s="404">
        <f t="shared" si="0"/>
        <v>2</v>
      </c>
      <c r="G17" s="404">
        <f t="shared" ref="G17:R17" si="3">SUM(G19,G21)</f>
        <v>0</v>
      </c>
      <c r="H17" s="404">
        <f t="shared" si="3"/>
        <v>0</v>
      </c>
      <c r="I17" s="404">
        <f t="shared" si="3"/>
        <v>13</v>
      </c>
      <c r="J17" s="404">
        <f t="shared" si="3"/>
        <v>0</v>
      </c>
      <c r="K17" s="404">
        <f t="shared" si="3"/>
        <v>3</v>
      </c>
      <c r="L17" s="404">
        <f t="shared" si="3"/>
        <v>0</v>
      </c>
      <c r="M17" s="404">
        <f t="shared" si="3"/>
        <v>10</v>
      </c>
      <c r="N17" s="404">
        <f t="shared" si="3"/>
        <v>1</v>
      </c>
      <c r="O17" s="404">
        <f t="shared" si="3"/>
        <v>0</v>
      </c>
      <c r="P17" s="404">
        <f t="shared" si="3"/>
        <v>0</v>
      </c>
      <c r="Q17" s="404">
        <f t="shared" si="3"/>
        <v>13</v>
      </c>
      <c r="R17" s="404">
        <f t="shared" si="3"/>
        <v>1</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1</v>
      </c>
      <c r="F18" s="404">
        <f t="shared" si="0"/>
        <v>0</v>
      </c>
      <c r="G18" s="476">
        <v>0</v>
      </c>
      <c r="H18" s="476">
        <v>0</v>
      </c>
      <c r="I18" s="476">
        <v>0</v>
      </c>
      <c r="J18" s="476">
        <v>0</v>
      </c>
      <c r="K18" s="476">
        <v>1</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39</v>
      </c>
      <c r="F19" s="404">
        <f t="shared" si="0"/>
        <v>2</v>
      </c>
      <c r="G19" s="476">
        <v>0</v>
      </c>
      <c r="H19" s="476">
        <v>0</v>
      </c>
      <c r="I19" s="476">
        <v>13</v>
      </c>
      <c r="J19" s="476">
        <v>0</v>
      </c>
      <c r="K19" s="476">
        <v>3</v>
      </c>
      <c r="L19" s="476">
        <v>0</v>
      </c>
      <c r="M19" s="476">
        <v>10</v>
      </c>
      <c r="N19" s="476">
        <v>1</v>
      </c>
      <c r="O19" s="476">
        <v>0</v>
      </c>
      <c r="P19" s="476">
        <v>0</v>
      </c>
      <c r="Q19" s="476">
        <v>13</v>
      </c>
      <c r="R19" s="476">
        <v>1</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3</v>
      </c>
      <c r="F23" s="426">
        <f t="shared" si="0"/>
        <v>0</v>
      </c>
      <c r="G23" s="480">
        <v>1</v>
      </c>
      <c r="H23" s="480">
        <v>0</v>
      </c>
      <c r="I23" s="480">
        <v>0</v>
      </c>
      <c r="J23" s="480">
        <v>0</v>
      </c>
      <c r="K23" s="480">
        <v>0</v>
      </c>
      <c r="L23" s="480">
        <v>0</v>
      </c>
      <c r="M23" s="480">
        <v>2</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v>
      </c>
      <c r="F24" s="423">
        <f t="shared" si="0"/>
        <v>0</v>
      </c>
      <c r="G24" s="423">
        <f t="shared" ref="G24:R24" si="4">SUM(G26,G28,G30,G32)</f>
        <v>0</v>
      </c>
      <c r="H24" s="423">
        <f t="shared" si="4"/>
        <v>0</v>
      </c>
      <c r="I24" s="423">
        <f t="shared" si="4"/>
        <v>1</v>
      </c>
      <c r="J24" s="423">
        <f t="shared" si="4"/>
        <v>0</v>
      </c>
      <c r="K24" s="423">
        <f t="shared" si="4"/>
        <v>0</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274</v>
      </c>
      <c r="F25" s="404">
        <f t="shared" si="0"/>
        <v>5</v>
      </c>
      <c r="G25" s="404">
        <f t="shared" ref="G25:R25" si="6">SUM(G27,G29,G31,G33)</f>
        <v>33</v>
      </c>
      <c r="H25" s="404">
        <f t="shared" si="6"/>
        <v>0</v>
      </c>
      <c r="I25" s="404">
        <f t="shared" si="6"/>
        <v>48</v>
      </c>
      <c r="J25" s="404">
        <f t="shared" si="6"/>
        <v>2</v>
      </c>
      <c r="K25" s="404">
        <f t="shared" si="6"/>
        <v>56</v>
      </c>
      <c r="L25" s="404">
        <f t="shared" si="6"/>
        <v>2</v>
      </c>
      <c r="M25" s="404">
        <f t="shared" si="6"/>
        <v>71</v>
      </c>
      <c r="N25" s="404">
        <f t="shared" si="6"/>
        <v>0</v>
      </c>
      <c r="O25" s="404">
        <f t="shared" si="6"/>
        <v>47</v>
      </c>
      <c r="P25" s="404">
        <f t="shared" si="6"/>
        <v>0</v>
      </c>
      <c r="Q25" s="404">
        <f t="shared" si="6"/>
        <v>19</v>
      </c>
      <c r="R25" s="404">
        <f t="shared" si="6"/>
        <v>1</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99</v>
      </c>
      <c r="F27" s="404">
        <f t="shared" si="0"/>
        <v>1</v>
      </c>
      <c r="G27" s="476">
        <v>20</v>
      </c>
      <c r="H27" s="476">
        <v>0</v>
      </c>
      <c r="I27" s="476">
        <v>31</v>
      </c>
      <c r="J27" s="476">
        <v>0</v>
      </c>
      <c r="K27" s="476">
        <v>22</v>
      </c>
      <c r="L27" s="476">
        <v>0</v>
      </c>
      <c r="M27" s="476">
        <v>7</v>
      </c>
      <c r="N27" s="476">
        <v>0</v>
      </c>
      <c r="O27" s="476">
        <v>11</v>
      </c>
      <c r="P27" s="476">
        <v>0</v>
      </c>
      <c r="Q27" s="476">
        <v>8</v>
      </c>
      <c r="R27" s="476">
        <v>1</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158</v>
      </c>
      <c r="F29" s="404">
        <f t="shared" si="0"/>
        <v>3</v>
      </c>
      <c r="G29" s="476">
        <v>11</v>
      </c>
      <c r="H29" s="476">
        <v>0</v>
      </c>
      <c r="I29" s="476">
        <v>10</v>
      </c>
      <c r="J29" s="476">
        <v>1</v>
      </c>
      <c r="K29" s="476">
        <v>30</v>
      </c>
      <c r="L29" s="476">
        <v>2</v>
      </c>
      <c r="M29" s="476">
        <v>64</v>
      </c>
      <c r="N29" s="476">
        <v>0</v>
      </c>
      <c r="O29" s="476">
        <v>32</v>
      </c>
      <c r="P29" s="476">
        <v>0</v>
      </c>
      <c r="Q29" s="476">
        <v>11</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12</v>
      </c>
      <c r="F31" s="404">
        <f t="shared" si="0"/>
        <v>1</v>
      </c>
      <c r="G31" s="476">
        <v>1</v>
      </c>
      <c r="H31" s="476">
        <v>0</v>
      </c>
      <c r="I31" s="476">
        <v>4</v>
      </c>
      <c r="J31" s="476">
        <v>1</v>
      </c>
      <c r="K31" s="476">
        <v>3</v>
      </c>
      <c r="L31" s="476">
        <v>0</v>
      </c>
      <c r="M31" s="476">
        <v>0</v>
      </c>
      <c r="N31" s="476">
        <v>0</v>
      </c>
      <c r="O31" s="476">
        <v>4</v>
      </c>
      <c r="P31" s="476">
        <v>0</v>
      </c>
      <c r="Q31" s="476">
        <v>0</v>
      </c>
      <c r="R31" s="476">
        <v>0</v>
      </c>
      <c r="S31" s="401" t="str">
        <f t="shared" si="5"/>
        <v/>
      </c>
    </row>
    <row r="32" spans="2:20" ht="24.75" customHeight="1">
      <c r="B32" s="599" t="s">
        <v>118</v>
      </c>
      <c r="C32" s="406" t="s">
        <v>84</v>
      </c>
      <c r="D32" s="405" t="s">
        <v>117</v>
      </c>
      <c r="E32" s="404">
        <f t="shared" si="1"/>
        <v>1</v>
      </c>
      <c r="F32" s="404">
        <f t="shared" si="0"/>
        <v>0</v>
      </c>
      <c r="G32" s="404">
        <f t="shared" ref="G32:R32" si="7">SUM(G34,G36)</f>
        <v>0</v>
      </c>
      <c r="H32" s="404">
        <f t="shared" si="7"/>
        <v>0</v>
      </c>
      <c r="I32" s="404">
        <f t="shared" si="7"/>
        <v>1</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5</v>
      </c>
      <c r="F33" s="404">
        <f t="shared" si="0"/>
        <v>0</v>
      </c>
      <c r="G33" s="404">
        <f t="shared" ref="G33:R33" si="8">SUM(G35,G37)</f>
        <v>1</v>
      </c>
      <c r="H33" s="404">
        <f t="shared" si="8"/>
        <v>0</v>
      </c>
      <c r="I33" s="404">
        <f t="shared" si="8"/>
        <v>3</v>
      </c>
      <c r="J33" s="404">
        <f t="shared" si="8"/>
        <v>0</v>
      </c>
      <c r="K33" s="404">
        <f t="shared" si="8"/>
        <v>1</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5</v>
      </c>
      <c r="F35" s="404">
        <f t="shared" si="0"/>
        <v>0</v>
      </c>
      <c r="G35" s="476">
        <v>1</v>
      </c>
      <c r="H35" s="476">
        <v>0</v>
      </c>
      <c r="I35" s="476">
        <v>3</v>
      </c>
      <c r="J35" s="476">
        <v>0</v>
      </c>
      <c r="K35" s="476">
        <v>1</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1</v>
      </c>
      <c r="F36" s="404">
        <f t="shared" si="0"/>
        <v>0</v>
      </c>
      <c r="G36" s="476">
        <v>0</v>
      </c>
      <c r="H36" s="476">
        <v>0</v>
      </c>
      <c r="I36" s="476">
        <v>1</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0</v>
      </c>
      <c r="F37" s="420">
        <f t="shared" si="0"/>
        <v>0</v>
      </c>
      <c r="G37" s="483">
        <v>0</v>
      </c>
      <c r="H37" s="483">
        <v>0</v>
      </c>
      <c r="I37" s="483">
        <v>0</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1</v>
      </c>
      <c r="F38" s="407">
        <f t="shared" si="0"/>
        <v>0</v>
      </c>
      <c r="G38" s="407">
        <f t="shared" ref="G38:N39" si="9">SUM(G40,G42,G44,G46,G48,G50,G52)</f>
        <v>1</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198</v>
      </c>
      <c r="F39" s="404">
        <f t="shared" si="0"/>
        <v>17</v>
      </c>
      <c r="G39" s="404">
        <f t="shared" si="9"/>
        <v>112</v>
      </c>
      <c r="H39" s="404">
        <f t="shared" si="9"/>
        <v>12</v>
      </c>
      <c r="I39" s="404">
        <f t="shared" si="9"/>
        <v>2</v>
      </c>
      <c r="J39" s="404">
        <f t="shared" si="9"/>
        <v>0</v>
      </c>
      <c r="K39" s="404">
        <f t="shared" si="9"/>
        <v>28</v>
      </c>
      <c r="L39" s="404">
        <f t="shared" si="9"/>
        <v>1</v>
      </c>
      <c r="M39" s="404">
        <f t="shared" si="9"/>
        <v>56</v>
      </c>
      <c r="N39" s="404">
        <f t="shared" si="9"/>
        <v>4</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119</v>
      </c>
      <c r="F41" s="404">
        <f t="shared" si="0"/>
        <v>12</v>
      </c>
      <c r="G41" s="476">
        <v>78</v>
      </c>
      <c r="H41" s="476">
        <v>11</v>
      </c>
      <c r="I41" s="476">
        <v>1</v>
      </c>
      <c r="J41" s="476">
        <v>0</v>
      </c>
      <c r="K41" s="476">
        <v>15</v>
      </c>
      <c r="L41" s="476">
        <v>1</v>
      </c>
      <c r="M41" s="476">
        <v>25</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38</v>
      </c>
      <c r="F43" s="404">
        <f t="shared" si="0"/>
        <v>0</v>
      </c>
      <c r="G43" s="476">
        <v>32</v>
      </c>
      <c r="H43" s="476">
        <v>0</v>
      </c>
      <c r="I43" s="476">
        <v>0</v>
      </c>
      <c r="J43" s="476">
        <v>0</v>
      </c>
      <c r="K43" s="476">
        <v>6</v>
      </c>
      <c r="L43" s="476">
        <v>0</v>
      </c>
      <c r="M43" s="476">
        <v>0</v>
      </c>
      <c r="N43" s="476">
        <v>0</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6</v>
      </c>
      <c r="F45" s="404">
        <f t="shared" si="0"/>
        <v>1</v>
      </c>
      <c r="G45" s="476">
        <v>2</v>
      </c>
      <c r="H45" s="476">
        <v>1</v>
      </c>
      <c r="I45" s="476">
        <v>0</v>
      </c>
      <c r="J45" s="476">
        <v>0</v>
      </c>
      <c r="K45" s="476">
        <v>3</v>
      </c>
      <c r="L45" s="476">
        <v>0</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33</v>
      </c>
      <c r="F47" s="404">
        <f t="shared" si="0"/>
        <v>4</v>
      </c>
      <c r="G47" s="476">
        <v>0</v>
      </c>
      <c r="H47" s="476">
        <v>0</v>
      </c>
      <c r="I47" s="476">
        <v>0</v>
      </c>
      <c r="J47" s="476">
        <v>0</v>
      </c>
      <c r="K47" s="476">
        <v>3</v>
      </c>
      <c r="L47" s="476">
        <v>0</v>
      </c>
      <c r="M47" s="476">
        <v>30</v>
      </c>
      <c r="N47" s="476">
        <v>4</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2</v>
      </c>
      <c r="F51" s="404">
        <f t="shared" si="0"/>
        <v>0</v>
      </c>
      <c r="G51" s="476">
        <v>0</v>
      </c>
      <c r="H51" s="476">
        <v>0</v>
      </c>
      <c r="I51" s="476">
        <v>1</v>
      </c>
      <c r="J51" s="476">
        <v>0</v>
      </c>
      <c r="K51" s="476">
        <v>1</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v>
      </c>
      <c r="F54" s="407">
        <f t="shared" si="0"/>
        <v>0</v>
      </c>
      <c r="G54" s="404">
        <f t="shared" ref="G54:R54" si="11">SUM(G12,G16,G22,G24,G38)</f>
        <v>1</v>
      </c>
      <c r="H54" s="404">
        <f t="shared" si="11"/>
        <v>0</v>
      </c>
      <c r="I54" s="404">
        <f t="shared" si="11"/>
        <v>1</v>
      </c>
      <c r="J54" s="404">
        <f t="shared" si="11"/>
        <v>0</v>
      </c>
      <c r="K54" s="404">
        <f t="shared" si="11"/>
        <v>1</v>
      </c>
      <c r="L54" s="404">
        <f t="shared" si="11"/>
        <v>0</v>
      </c>
      <c r="M54" s="404">
        <f t="shared" si="11"/>
        <v>0</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545</v>
      </c>
      <c r="F55" s="404">
        <f t="shared" si="0"/>
        <v>24</v>
      </c>
      <c r="G55" s="404">
        <f t="shared" ref="G55:R55" si="12">SUM(G13,G17,G23,G25,G39)</f>
        <v>157</v>
      </c>
      <c r="H55" s="404">
        <f t="shared" si="12"/>
        <v>12</v>
      </c>
      <c r="I55" s="404">
        <f t="shared" si="12"/>
        <v>73</v>
      </c>
      <c r="J55" s="404">
        <f t="shared" si="12"/>
        <v>2</v>
      </c>
      <c r="K55" s="404">
        <f t="shared" si="12"/>
        <v>89</v>
      </c>
      <c r="L55" s="404">
        <f t="shared" si="12"/>
        <v>3</v>
      </c>
      <c r="M55" s="404">
        <f t="shared" si="12"/>
        <v>141</v>
      </c>
      <c r="N55" s="404">
        <f t="shared" si="12"/>
        <v>5</v>
      </c>
      <c r="O55" s="404">
        <f t="shared" si="12"/>
        <v>50</v>
      </c>
      <c r="P55" s="404">
        <f t="shared" si="12"/>
        <v>0</v>
      </c>
      <c r="Q55" s="404">
        <f t="shared" si="12"/>
        <v>35</v>
      </c>
      <c r="R55" s="404">
        <f t="shared" si="12"/>
        <v>2</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204</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2</v>
      </c>
      <c r="F12" s="404">
        <f>SUM(H12+J12+L12+N12+P12+R12)</f>
        <v>1</v>
      </c>
      <c r="G12" s="476">
        <v>1</v>
      </c>
      <c r="H12" s="476">
        <v>0</v>
      </c>
      <c r="I12" s="476">
        <v>0</v>
      </c>
      <c r="J12" s="476">
        <v>0</v>
      </c>
      <c r="K12" s="476">
        <v>1</v>
      </c>
      <c r="L12" s="476">
        <v>1</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62</v>
      </c>
      <c r="F13" s="404">
        <f>SUM(H13+J13+L13+N13+P13+R13 )</f>
        <v>4</v>
      </c>
      <c r="G13" s="476">
        <v>26</v>
      </c>
      <c r="H13" s="476">
        <v>2</v>
      </c>
      <c r="I13" s="476">
        <v>20</v>
      </c>
      <c r="J13" s="476">
        <v>0</v>
      </c>
      <c r="K13" s="476">
        <v>4</v>
      </c>
      <c r="L13" s="476">
        <v>1</v>
      </c>
      <c r="M13" s="476">
        <v>3</v>
      </c>
      <c r="N13" s="476">
        <v>1</v>
      </c>
      <c r="O13" s="476">
        <v>5</v>
      </c>
      <c r="P13" s="476">
        <v>0</v>
      </c>
      <c r="Q13" s="476">
        <v>4</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3</v>
      </c>
      <c r="F16" s="423">
        <f t="shared" si="0"/>
        <v>0</v>
      </c>
      <c r="G16" s="423">
        <f t="shared" ref="G16:R16" si="2">SUM(G18,G20)</f>
        <v>0</v>
      </c>
      <c r="H16" s="423">
        <f t="shared" si="2"/>
        <v>0</v>
      </c>
      <c r="I16" s="423">
        <f t="shared" si="2"/>
        <v>0</v>
      </c>
      <c r="J16" s="423">
        <f t="shared" si="2"/>
        <v>0</v>
      </c>
      <c r="K16" s="423">
        <f t="shared" si="2"/>
        <v>1</v>
      </c>
      <c r="L16" s="423">
        <f t="shared" si="2"/>
        <v>0</v>
      </c>
      <c r="M16" s="423">
        <f t="shared" si="2"/>
        <v>1</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101</v>
      </c>
      <c r="F17" s="404">
        <f t="shared" si="0"/>
        <v>11</v>
      </c>
      <c r="G17" s="404">
        <f t="shared" ref="G17:R17" si="3">SUM(G19,G21)</f>
        <v>2</v>
      </c>
      <c r="H17" s="404">
        <f t="shared" si="3"/>
        <v>0</v>
      </c>
      <c r="I17" s="404">
        <f t="shared" si="3"/>
        <v>32</v>
      </c>
      <c r="J17" s="404">
        <f t="shared" si="3"/>
        <v>0</v>
      </c>
      <c r="K17" s="404">
        <f t="shared" si="3"/>
        <v>10</v>
      </c>
      <c r="L17" s="404">
        <f t="shared" si="3"/>
        <v>0</v>
      </c>
      <c r="M17" s="404">
        <f t="shared" si="3"/>
        <v>21</v>
      </c>
      <c r="N17" s="404">
        <f t="shared" si="3"/>
        <v>3</v>
      </c>
      <c r="O17" s="404">
        <f t="shared" si="3"/>
        <v>1</v>
      </c>
      <c r="P17" s="404">
        <f t="shared" si="3"/>
        <v>0</v>
      </c>
      <c r="Q17" s="404">
        <f t="shared" si="3"/>
        <v>35</v>
      </c>
      <c r="R17" s="404">
        <f t="shared" si="3"/>
        <v>8</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3</v>
      </c>
      <c r="F18" s="404">
        <f t="shared" si="0"/>
        <v>0</v>
      </c>
      <c r="G18" s="476">
        <v>0</v>
      </c>
      <c r="H18" s="476">
        <v>0</v>
      </c>
      <c r="I18" s="476">
        <v>0</v>
      </c>
      <c r="J18" s="476">
        <v>0</v>
      </c>
      <c r="K18" s="476">
        <v>1</v>
      </c>
      <c r="L18" s="476">
        <v>0</v>
      </c>
      <c r="M18" s="476">
        <v>1</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100</v>
      </c>
      <c r="F19" s="404">
        <f t="shared" si="0"/>
        <v>11</v>
      </c>
      <c r="G19" s="476">
        <v>2</v>
      </c>
      <c r="H19" s="476">
        <v>0</v>
      </c>
      <c r="I19" s="476">
        <v>32</v>
      </c>
      <c r="J19" s="476">
        <v>0</v>
      </c>
      <c r="K19" s="476">
        <v>10</v>
      </c>
      <c r="L19" s="476">
        <v>0</v>
      </c>
      <c r="M19" s="476">
        <v>21</v>
      </c>
      <c r="N19" s="476">
        <v>3</v>
      </c>
      <c r="O19" s="476">
        <v>0</v>
      </c>
      <c r="P19" s="476">
        <v>0</v>
      </c>
      <c r="Q19" s="476">
        <v>35</v>
      </c>
      <c r="R19" s="476">
        <v>8</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0</v>
      </c>
      <c r="J21" s="483">
        <v>0</v>
      </c>
      <c r="K21" s="483">
        <v>0</v>
      </c>
      <c r="L21" s="483">
        <v>0</v>
      </c>
      <c r="M21" s="483">
        <v>0</v>
      </c>
      <c r="N21" s="483">
        <v>0</v>
      </c>
      <c r="O21" s="483">
        <v>1</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8</v>
      </c>
      <c r="F23" s="426">
        <f t="shared" si="0"/>
        <v>1</v>
      </c>
      <c r="G23" s="480">
        <v>0</v>
      </c>
      <c r="H23" s="480">
        <v>0</v>
      </c>
      <c r="I23" s="480">
        <v>0</v>
      </c>
      <c r="J23" s="480">
        <v>0</v>
      </c>
      <c r="K23" s="480">
        <v>5</v>
      </c>
      <c r="L23" s="480">
        <v>0</v>
      </c>
      <c r="M23" s="480">
        <v>3</v>
      </c>
      <c r="N23" s="480">
        <v>1</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7</v>
      </c>
      <c r="F24" s="423">
        <f t="shared" si="0"/>
        <v>0</v>
      </c>
      <c r="G24" s="423">
        <f t="shared" ref="G24:R24" si="4">SUM(G26,G28,G30,G32)</f>
        <v>5</v>
      </c>
      <c r="H24" s="423">
        <f t="shared" si="4"/>
        <v>0</v>
      </c>
      <c r="I24" s="423">
        <f t="shared" si="4"/>
        <v>0</v>
      </c>
      <c r="J24" s="423">
        <f t="shared" si="4"/>
        <v>0</v>
      </c>
      <c r="K24" s="423">
        <f t="shared" si="4"/>
        <v>1</v>
      </c>
      <c r="L24" s="423">
        <f t="shared" si="4"/>
        <v>0</v>
      </c>
      <c r="M24" s="423">
        <f t="shared" si="4"/>
        <v>1</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626</v>
      </c>
      <c r="F25" s="404">
        <f t="shared" si="0"/>
        <v>24</v>
      </c>
      <c r="G25" s="404">
        <f t="shared" ref="G25:R25" si="6">SUM(G27,G29,G31,G33)</f>
        <v>91</v>
      </c>
      <c r="H25" s="404">
        <f t="shared" si="6"/>
        <v>10</v>
      </c>
      <c r="I25" s="404">
        <f t="shared" si="6"/>
        <v>114</v>
      </c>
      <c r="J25" s="404">
        <f t="shared" si="6"/>
        <v>6</v>
      </c>
      <c r="K25" s="404">
        <f t="shared" si="6"/>
        <v>86</v>
      </c>
      <c r="L25" s="404">
        <f t="shared" si="6"/>
        <v>2</v>
      </c>
      <c r="M25" s="404">
        <f t="shared" si="6"/>
        <v>172</v>
      </c>
      <c r="N25" s="404">
        <f t="shared" si="6"/>
        <v>3</v>
      </c>
      <c r="O25" s="404">
        <f t="shared" si="6"/>
        <v>114</v>
      </c>
      <c r="P25" s="404">
        <f t="shared" si="6"/>
        <v>3</v>
      </c>
      <c r="Q25" s="404">
        <f t="shared" si="6"/>
        <v>49</v>
      </c>
      <c r="R25" s="404">
        <f t="shared" si="6"/>
        <v>0</v>
      </c>
      <c r="S25" s="401" t="str">
        <f t="shared" si="5"/>
        <v/>
      </c>
    </row>
    <row r="26" spans="2:20" ht="24.75" customHeight="1">
      <c r="B26" s="599" t="s">
        <v>127</v>
      </c>
      <c r="C26" s="406" t="s">
        <v>84</v>
      </c>
      <c r="D26" s="405" t="s">
        <v>126</v>
      </c>
      <c r="E26" s="404">
        <f t="shared" si="1"/>
        <v>1</v>
      </c>
      <c r="F26" s="404">
        <f t="shared" si="0"/>
        <v>0</v>
      </c>
      <c r="G26" s="476">
        <v>1</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230</v>
      </c>
      <c r="F27" s="404">
        <f t="shared" si="0"/>
        <v>13</v>
      </c>
      <c r="G27" s="476">
        <v>72</v>
      </c>
      <c r="H27" s="476">
        <v>8</v>
      </c>
      <c r="I27" s="476">
        <v>69</v>
      </c>
      <c r="J27" s="476">
        <v>5</v>
      </c>
      <c r="K27" s="476">
        <v>23</v>
      </c>
      <c r="L27" s="476">
        <v>0</v>
      </c>
      <c r="M27" s="476">
        <v>27</v>
      </c>
      <c r="N27" s="476">
        <v>0</v>
      </c>
      <c r="O27" s="476">
        <v>16</v>
      </c>
      <c r="P27" s="476">
        <v>0</v>
      </c>
      <c r="Q27" s="476">
        <v>23</v>
      </c>
      <c r="R27" s="476">
        <v>0</v>
      </c>
      <c r="S27" s="401" t="str">
        <f t="shared" si="5"/>
        <v/>
      </c>
    </row>
    <row r="28" spans="2:20" ht="24.75" customHeight="1">
      <c r="B28" s="599" t="s">
        <v>124</v>
      </c>
      <c r="C28" s="406" t="s">
        <v>84</v>
      </c>
      <c r="D28" s="405" t="s">
        <v>123</v>
      </c>
      <c r="E28" s="404">
        <f t="shared" si="1"/>
        <v>2</v>
      </c>
      <c r="F28" s="404">
        <f t="shared" si="0"/>
        <v>0</v>
      </c>
      <c r="G28" s="476">
        <v>0</v>
      </c>
      <c r="H28" s="476">
        <v>0</v>
      </c>
      <c r="I28" s="476">
        <v>0</v>
      </c>
      <c r="J28" s="476">
        <v>0</v>
      </c>
      <c r="K28" s="476">
        <v>1</v>
      </c>
      <c r="L28" s="476">
        <v>0</v>
      </c>
      <c r="M28" s="476">
        <v>1</v>
      </c>
      <c r="N28" s="476">
        <v>0</v>
      </c>
      <c r="O28" s="476">
        <v>0</v>
      </c>
      <c r="P28" s="476">
        <v>0</v>
      </c>
      <c r="Q28" s="476">
        <v>0</v>
      </c>
      <c r="R28" s="476">
        <v>0</v>
      </c>
      <c r="S28" s="401" t="str">
        <f t="shared" si="5"/>
        <v/>
      </c>
    </row>
    <row r="29" spans="2:20" ht="24.75" customHeight="1">
      <c r="B29" s="587"/>
      <c r="C29" s="406" t="s">
        <v>82</v>
      </c>
      <c r="D29" s="405" t="s">
        <v>122</v>
      </c>
      <c r="E29" s="404">
        <f t="shared" si="1"/>
        <v>363</v>
      </c>
      <c r="F29" s="404">
        <f t="shared" si="0"/>
        <v>10</v>
      </c>
      <c r="G29" s="476">
        <v>14</v>
      </c>
      <c r="H29" s="476">
        <v>2</v>
      </c>
      <c r="I29" s="476">
        <v>34</v>
      </c>
      <c r="J29" s="476">
        <v>1</v>
      </c>
      <c r="K29" s="476">
        <v>55</v>
      </c>
      <c r="L29" s="476">
        <v>1</v>
      </c>
      <c r="M29" s="476">
        <v>143</v>
      </c>
      <c r="N29" s="476">
        <v>3</v>
      </c>
      <c r="O29" s="476">
        <v>91</v>
      </c>
      <c r="P29" s="476">
        <v>3</v>
      </c>
      <c r="Q29" s="476">
        <v>26</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25</v>
      </c>
      <c r="F31" s="404">
        <f t="shared" si="0"/>
        <v>1</v>
      </c>
      <c r="G31" s="476">
        <v>4</v>
      </c>
      <c r="H31" s="476">
        <v>0</v>
      </c>
      <c r="I31" s="476">
        <v>9</v>
      </c>
      <c r="J31" s="476">
        <v>0</v>
      </c>
      <c r="K31" s="476">
        <v>5</v>
      </c>
      <c r="L31" s="476">
        <v>1</v>
      </c>
      <c r="M31" s="476">
        <v>0</v>
      </c>
      <c r="N31" s="476">
        <v>0</v>
      </c>
      <c r="O31" s="476">
        <v>7</v>
      </c>
      <c r="P31" s="476">
        <v>0</v>
      </c>
      <c r="Q31" s="476">
        <v>0</v>
      </c>
      <c r="R31" s="476">
        <v>0</v>
      </c>
      <c r="S31" s="401" t="str">
        <f t="shared" si="5"/>
        <v/>
      </c>
    </row>
    <row r="32" spans="2:20" ht="24.75" customHeight="1">
      <c r="B32" s="599" t="s">
        <v>118</v>
      </c>
      <c r="C32" s="406" t="s">
        <v>84</v>
      </c>
      <c r="D32" s="405" t="s">
        <v>117</v>
      </c>
      <c r="E32" s="404">
        <f t="shared" si="1"/>
        <v>4</v>
      </c>
      <c r="F32" s="404">
        <f t="shared" si="0"/>
        <v>0</v>
      </c>
      <c r="G32" s="404">
        <f t="shared" ref="G32:R32" si="7">SUM(G34,G36)</f>
        <v>4</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8</v>
      </c>
      <c r="F33" s="404">
        <f t="shared" si="0"/>
        <v>0</v>
      </c>
      <c r="G33" s="404">
        <f t="shared" ref="G33:R33" si="8">SUM(G35,G37)</f>
        <v>1</v>
      </c>
      <c r="H33" s="404">
        <f t="shared" si="8"/>
        <v>0</v>
      </c>
      <c r="I33" s="404">
        <f t="shared" si="8"/>
        <v>2</v>
      </c>
      <c r="J33" s="404">
        <f t="shared" si="8"/>
        <v>0</v>
      </c>
      <c r="K33" s="404">
        <f t="shared" si="8"/>
        <v>3</v>
      </c>
      <c r="L33" s="404">
        <f t="shared" si="8"/>
        <v>0</v>
      </c>
      <c r="M33" s="404">
        <f t="shared" si="8"/>
        <v>2</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6</v>
      </c>
      <c r="F35" s="404">
        <f t="shared" si="0"/>
        <v>0</v>
      </c>
      <c r="G35" s="476">
        <v>1</v>
      </c>
      <c r="H35" s="476">
        <v>0</v>
      </c>
      <c r="I35" s="476">
        <v>1</v>
      </c>
      <c r="J35" s="476">
        <v>0</v>
      </c>
      <c r="K35" s="476">
        <v>2</v>
      </c>
      <c r="L35" s="476">
        <v>0</v>
      </c>
      <c r="M35" s="476">
        <v>2</v>
      </c>
      <c r="N35" s="476">
        <v>0</v>
      </c>
      <c r="O35" s="476">
        <v>0</v>
      </c>
      <c r="P35" s="476">
        <v>0</v>
      </c>
      <c r="Q35" s="476">
        <v>0</v>
      </c>
      <c r="R35" s="476">
        <v>0</v>
      </c>
      <c r="S35" s="401" t="str">
        <f t="shared" si="5"/>
        <v/>
      </c>
    </row>
    <row r="36" spans="2:19" ht="24.75" customHeight="1">
      <c r="B36" s="599" t="s">
        <v>112</v>
      </c>
      <c r="C36" s="406" t="s">
        <v>84</v>
      </c>
      <c r="D36" s="405" t="s">
        <v>111</v>
      </c>
      <c r="E36" s="404">
        <f t="shared" si="1"/>
        <v>4</v>
      </c>
      <c r="F36" s="404">
        <f t="shared" si="0"/>
        <v>0</v>
      </c>
      <c r="G36" s="476">
        <v>4</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2</v>
      </c>
      <c r="F37" s="420">
        <f t="shared" si="0"/>
        <v>0</v>
      </c>
      <c r="G37" s="483">
        <v>0</v>
      </c>
      <c r="H37" s="483">
        <v>0</v>
      </c>
      <c r="I37" s="483">
        <v>1</v>
      </c>
      <c r="J37" s="483">
        <v>0</v>
      </c>
      <c r="K37" s="483">
        <v>1</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3</v>
      </c>
      <c r="F38" s="407">
        <f t="shared" si="0"/>
        <v>0</v>
      </c>
      <c r="G38" s="407">
        <f t="shared" ref="G38:N39" si="9">SUM(G40,G42,G44,G46,G48,G50,G52)</f>
        <v>2</v>
      </c>
      <c r="H38" s="407">
        <f t="shared" si="9"/>
        <v>0</v>
      </c>
      <c r="I38" s="407">
        <f t="shared" si="9"/>
        <v>0</v>
      </c>
      <c r="J38" s="407">
        <f t="shared" si="9"/>
        <v>0</v>
      </c>
      <c r="K38" s="407">
        <f t="shared" si="9"/>
        <v>0</v>
      </c>
      <c r="L38" s="407">
        <f t="shared" si="9"/>
        <v>0</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442</v>
      </c>
      <c r="F39" s="404">
        <f t="shared" si="0"/>
        <v>47</v>
      </c>
      <c r="G39" s="404">
        <f t="shared" si="9"/>
        <v>249</v>
      </c>
      <c r="H39" s="404">
        <f t="shared" si="9"/>
        <v>25</v>
      </c>
      <c r="I39" s="404">
        <f t="shared" si="9"/>
        <v>4</v>
      </c>
      <c r="J39" s="404">
        <f t="shared" si="9"/>
        <v>0</v>
      </c>
      <c r="K39" s="404">
        <f t="shared" si="9"/>
        <v>70</v>
      </c>
      <c r="L39" s="404">
        <f t="shared" si="9"/>
        <v>9</v>
      </c>
      <c r="M39" s="404">
        <f t="shared" si="9"/>
        <v>119</v>
      </c>
      <c r="N39" s="404">
        <f t="shared" si="9"/>
        <v>13</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245</v>
      </c>
      <c r="F41" s="404">
        <f t="shared" si="0"/>
        <v>19</v>
      </c>
      <c r="G41" s="476">
        <v>161</v>
      </c>
      <c r="H41" s="476">
        <v>18</v>
      </c>
      <c r="I41" s="476">
        <v>2</v>
      </c>
      <c r="J41" s="476">
        <v>0</v>
      </c>
      <c r="K41" s="476">
        <v>37</v>
      </c>
      <c r="L41" s="476">
        <v>1</v>
      </c>
      <c r="M41" s="476">
        <v>45</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97</v>
      </c>
      <c r="F43" s="404">
        <f t="shared" si="0"/>
        <v>11</v>
      </c>
      <c r="G43" s="476">
        <v>80</v>
      </c>
      <c r="H43" s="476">
        <v>7</v>
      </c>
      <c r="I43" s="476">
        <v>0</v>
      </c>
      <c r="J43" s="476">
        <v>0</v>
      </c>
      <c r="K43" s="476">
        <v>17</v>
      </c>
      <c r="L43" s="476">
        <v>4</v>
      </c>
      <c r="M43" s="476">
        <v>0</v>
      </c>
      <c r="N43" s="476">
        <v>0</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19</v>
      </c>
      <c r="F45" s="404">
        <f t="shared" si="0"/>
        <v>4</v>
      </c>
      <c r="G45" s="476">
        <v>4</v>
      </c>
      <c r="H45" s="476">
        <v>0</v>
      </c>
      <c r="I45" s="476">
        <v>0</v>
      </c>
      <c r="J45" s="476">
        <v>0</v>
      </c>
      <c r="K45" s="476">
        <v>14</v>
      </c>
      <c r="L45" s="476">
        <v>4</v>
      </c>
      <c r="M45" s="476">
        <v>1</v>
      </c>
      <c r="N45" s="476">
        <v>0</v>
      </c>
      <c r="O45" s="414"/>
      <c r="P45" s="414"/>
      <c r="Q45" s="414"/>
      <c r="R45" s="414"/>
      <c r="S45" s="401" t="str">
        <f t="shared" si="10"/>
        <v/>
      </c>
    </row>
    <row r="46" spans="2:19" ht="24.75" customHeight="1">
      <c r="B46" s="586" t="s">
        <v>97</v>
      </c>
      <c r="C46" s="406" t="s">
        <v>84</v>
      </c>
      <c r="D46" s="405" t="s">
        <v>96</v>
      </c>
      <c r="E46" s="404">
        <f t="shared" si="1"/>
        <v>2</v>
      </c>
      <c r="F46" s="404">
        <f t="shared" si="0"/>
        <v>0</v>
      </c>
      <c r="G46" s="476">
        <v>1</v>
      </c>
      <c r="H46" s="476">
        <v>0</v>
      </c>
      <c r="I46" s="476">
        <v>0</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74</v>
      </c>
      <c r="F47" s="404">
        <f t="shared" si="0"/>
        <v>13</v>
      </c>
      <c r="G47" s="476">
        <v>0</v>
      </c>
      <c r="H47" s="476">
        <v>0</v>
      </c>
      <c r="I47" s="476">
        <v>0</v>
      </c>
      <c r="J47" s="476">
        <v>0</v>
      </c>
      <c r="K47" s="476">
        <v>2</v>
      </c>
      <c r="L47" s="476">
        <v>0</v>
      </c>
      <c r="M47" s="476">
        <v>72</v>
      </c>
      <c r="N47" s="476">
        <v>13</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2</v>
      </c>
      <c r="F49" s="404">
        <f t="shared" si="0"/>
        <v>0</v>
      </c>
      <c r="G49" s="476">
        <v>1</v>
      </c>
      <c r="H49" s="476">
        <v>0</v>
      </c>
      <c r="I49" s="476">
        <v>0</v>
      </c>
      <c r="J49" s="476">
        <v>0</v>
      </c>
      <c r="K49" s="476">
        <v>0</v>
      </c>
      <c r="L49" s="476">
        <v>0</v>
      </c>
      <c r="M49" s="476">
        <v>1</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1</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4</v>
      </c>
      <c r="F53" s="412">
        <f t="shared" si="0"/>
        <v>0</v>
      </c>
      <c r="G53" s="489">
        <v>3</v>
      </c>
      <c r="H53" s="489">
        <v>0</v>
      </c>
      <c r="I53" s="489">
        <v>1</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15</v>
      </c>
      <c r="F54" s="407">
        <f t="shared" si="0"/>
        <v>1</v>
      </c>
      <c r="G54" s="404">
        <f t="shared" ref="G54:R54" si="11">SUM(G12,G16,G22,G24,G38)</f>
        <v>8</v>
      </c>
      <c r="H54" s="404">
        <f t="shared" si="11"/>
        <v>0</v>
      </c>
      <c r="I54" s="404">
        <f t="shared" si="11"/>
        <v>0</v>
      </c>
      <c r="J54" s="404">
        <f t="shared" si="11"/>
        <v>0</v>
      </c>
      <c r="K54" s="404">
        <f t="shared" si="11"/>
        <v>3</v>
      </c>
      <c r="L54" s="404">
        <f t="shared" si="11"/>
        <v>1</v>
      </c>
      <c r="M54" s="404">
        <f t="shared" si="11"/>
        <v>3</v>
      </c>
      <c r="N54" s="404">
        <f t="shared" si="11"/>
        <v>0</v>
      </c>
      <c r="O54" s="404">
        <f t="shared" si="11"/>
        <v>0</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1239</v>
      </c>
      <c r="F55" s="404">
        <f t="shared" si="0"/>
        <v>87</v>
      </c>
      <c r="G55" s="404">
        <f t="shared" ref="G55:R55" si="12">SUM(G13,G17,G23,G25,G39)</f>
        <v>368</v>
      </c>
      <c r="H55" s="404">
        <f t="shared" si="12"/>
        <v>37</v>
      </c>
      <c r="I55" s="404">
        <f t="shared" si="12"/>
        <v>170</v>
      </c>
      <c r="J55" s="404">
        <f t="shared" si="12"/>
        <v>6</v>
      </c>
      <c r="K55" s="404">
        <f t="shared" si="12"/>
        <v>175</v>
      </c>
      <c r="L55" s="404">
        <f t="shared" si="12"/>
        <v>12</v>
      </c>
      <c r="M55" s="404">
        <f t="shared" si="12"/>
        <v>318</v>
      </c>
      <c r="N55" s="404">
        <f t="shared" si="12"/>
        <v>21</v>
      </c>
      <c r="O55" s="404">
        <f t="shared" si="12"/>
        <v>120</v>
      </c>
      <c r="P55" s="404">
        <f t="shared" si="12"/>
        <v>3</v>
      </c>
      <c r="Q55" s="404">
        <f t="shared" si="12"/>
        <v>88</v>
      </c>
      <c r="R55" s="404">
        <f t="shared" si="12"/>
        <v>8</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5" orientation="landscape" r:id="rId1"/>
  <headerFooter alignWithMargins="0">
    <oddHeader>&amp;R&amp;18&amp;D &amp;A</oddHead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205</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21</v>
      </c>
      <c r="F13" s="404">
        <f>SUM(H13+J13+L13+N13+P13+R13 )</f>
        <v>0</v>
      </c>
      <c r="G13" s="476">
        <v>9</v>
      </c>
      <c r="H13" s="476">
        <v>0</v>
      </c>
      <c r="I13" s="476">
        <v>7</v>
      </c>
      <c r="J13" s="476">
        <v>0</v>
      </c>
      <c r="K13" s="476">
        <v>1</v>
      </c>
      <c r="L13" s="476">
        <v>0</v>
      </c>
      <c r="M13" s="476">
        <v>0</v>
      </c>
      <c r="N13" s="476">
        <v>0</v>
      </c>
      <c r="O13" s="476">
        <v>3</v>
      </c>
      <c r="P13" s="476">
        <v>0</v>
      </c>
      <c r="Q13" s="476">
        <v>1</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0">
        <v>0</v>
      </c>
      <c r="M15" s="424"/>
      <c r="N15" s="470">
        <v>0</v>
      </c>
      <c r="O15" s="424"/>
      <c r="P15" s="470">
        <v>0</v>
      </c>
      <c r="Q15" s="424"/>
      <c r="R15" s="470">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31</v>
      </c>
      <c r="F17" s="404">
        <f t="shared" si="0"/>
        <v>2</v>
      </c>
      <c r="G17" s="404">
        <f t="shared" ref="G17:R17" si="3">SUM(G19,G21)</f>
        <v>0</v>
      </c>
      <c r="H17" s="404">
        <f t="shared" si="3"/>
        <v>0</v>
      </c>
      <c r="I17" s="404">
        <f t="shared" si="3"/>
        <v>7</v>
      </c>
      <c r="J17" s="404">
        <f t="shared" si="3"/>
        <v>0</v>
      </c>
      <c r="K17" s="404">
        <f t="shared" si="3"/>
        <v>5</v>
      </c>
      <c r="L17" s="404">
        <f t="shared" si="3"/>
        <v>0</v>
      </c>
      <c r="M17" s="404">
        <f t="shared" si="3"/>
        <v>5</v>
      </c>
      <c r="N17" s="404">
        <f t="shared" si="3"/>
        <v>0</v>
      </c>
      <c r="O17" s="404">
        <f t="shared" si="3"/>
        <v>0</v>
      </c>
      <c r="P17" s="404">
        <f t="shared" si="3"/>
        <v>0</v>
      </c>
      <c r="Q17" s="404">
        <f t="shared" si="3"/>
        <v>14</v>
      </c>
      <c r="R17" s="404">
        <f t="shared" si="3"/>
        <v>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29</v>
      </c>
      <c r="F19" s="404">
        <f t="shared" si="0"/>
        <v>2</v>
      </c>
      <c r="G19" s="476">
        <v>0</v>
      </c>
      <c r="H19" s="476">
        <v>0</v>
      </c>
      <c r="I19" s="476">
        <v>7</v>
      </c>
      <c r="J19" s="476">
        <v>0</v>
      </c>
      <c r="K19" s="476">
        <v>4</v>
      </c>
      <c r="L19" s="476">
        <v>0</v>
      </c>
      <c r="M19" s="476">
        <v>4</v>
      </c>
      <c r="N19" s="476">
        <v>0</v>
      </c>
      <c r="O19" s="476">
        <v>0</v>
      </c>
      <c r="P19" s="476">
        <v>0</v>
      </c>
      <c r="Q19" s="476">
        <v>14</v>
      </c>
      <c r="R19" s="476">
        <v>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2</v>
      </c>
      <c r="F21" s="420">
        <f t="shared" si="0"/>
        <v>0</v>
      </c>
      <c r="G21" s="483">
        <v>0</v>
      </c>
      <c r="H21" s="483">
        <v>0</v>
      </c>
      <c r="I21" s="483">
        <v>0</v>
      </c>
      <c r="J21" s="483">
        <v>0</v>
      </c>
      <c r="K21" s="483">
        <v>1</v>
      </c>
      <c r="L21" s="483">
        <v>0</v>
      </c>
      <c r="M21" s="483">
        <v>1</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2</v>
      </c>
      <c r="F23" s="426">
        <f t="shared" si="0"/>
        <v>0</v>
      </c>
      <c r="G23" s="480">
        <v>0</v>
      </c>
      <c r="H23" s="486">
        <v>0</v>
      </c>
      <c r="I23" s="480">
        <v>0</v>
      </c>
      <c r="J23" s="486">
        <v>0</v>
      </c>
      <c r="K23" s="480">
        <v>1</v>
      </c>
      <c r="L23" s="486">
        <v>0</v>
      </c>
      <c r="M23" s="480">
        <v>1</v>
      </c>
      <c r="N23" s="486">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4</v>
      </c>
      <c r="F24" s="423">
        <f t="shared" si="0"/>
        <v>1</v>
      </c>
      <c r="G24" s="423">
        <f t="shared" ref="G24:R24" si="4">SUM(G26,G28,G30,G32)</f>
        <v>2</v>
      </c>
      <c r="H24" s="423">
        <f t="shared" si="4"/>
        <v>0</v>
      </c>
      <c r="I24" s="423">
        <f t="shared" si="4"/>
        <v>1</v>
      </c>
      <c r="J24" s="423">
        <f t="shared" si="4"/>
        <v>0</v>
      </c>
      <c r="K24" s="423">
        <f t="shared" si="4"/>
        <v>0</v>
      </c>
      <c r="L24" s="423">
        <f t="shared" si="4"/>
        <v>0</v>
      </c>
      <c r="M24" s="423">
        <f t="shared" si="4"/>
        <v>1</v>
      </c>
      <c r="N24" s="423">
        <f t="shared" si="4"/>
        <v>1</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265</v>
      </c>
      <c r="F25" s="404">
        <f t="shared" si="0"/>
        <v>11</v>
      </c>
      <c r="G25" s="404">
        <f t="shared" ref="G25:R25" si="6">SUM(G27,G29,G31,G33)</f>
        <v>35</v>
      </c>
      <c r="H25" s="404">
        <f t="shared" si="6"/>
        <v>4</v>
      </c>
      <c r="I25" s="404">
        <f t="shared" si="6"/>
        <v>45</v>
      </c>
      <c r="J25" s="404">
        <f t="shared" si="6"/>
        <v>0</v>
      </c>
      <c r="K25" s="404">
        <f t="shared" si="6"/>
        <v>42</v>
      </c>
      <c r="L25" s="404">
        <f t="shared" si="6"/>
        <v>1</v>
      </c>
      <c r="M25" s="404">
        <f t="shared" si="6"/>
        <v>67</v>
      </c>
      <c r="N25" s="404">
        <f t="shared" si="6"/>
        <v>0</v>
      </c>
      <c r="O25" s="404">
        <f t="shared" si="6"/>
        <v>61</v>
      </c>
      <c r="P25" s="404">
        <f t="shared" si="6"/>
        <v>6</v>
      </c>
      <c r="Q25" s="404">
        <f t="shared" si="6"/>
        <v>15</v>
      </c>
      <c r="R25" s="404">
        <f t="shared" si="6"/>
        <v>0</v>
      </c>
      <c r="S25" s="401" t="str">
        <f t="shared" si="5"/>
        <v/>
      </c>
    </row>
    <row r="26" spans="2:20" ht="24.75" customHeight="1">
      <c r="B26" s="599" t="s">
        <v>127</v>
      </c>
      <c r="C26" s="406" t="s">
        <v>84</v>
      </c>
      <c r="D26" s="405" t="s">
        <v>126</v>
      </c>
      <c r="E26" s="404">
        <f t="shared" si="1"/>
        <v>3</v>
      </c>
      <c r="F26" s="404">
        <f t="shared" si="0"/>
        <v>1</v>
      </c>
      <c r="G26" s="476">
        <v>1</v>
      </c>
      <c r="H26" s="476">
        <v>0</v>
      </c>
      <c r="I26" s="476">
        <v>1</v>
      </c>
      <c r="J26" s="476">
        <v>0</v>
      </c>
      <c r="K26" s="476">
        <v>0</v>
      </c>
      <c r="L26" s="476">
        <v>0</v>
      </c>
      <c r="M26" s="476">
        <v>1</v>
      </c>
      <c r="N26" s="476">
        <v>1</v>
      </c>
      <c r="O26" s="476">
        <v>0</v>
      </c>
      <c r="P26" s="476">
        <v>0</v>
      </c>
      <c r="Q26" s="476">
        <v>0</v>
      </c>
      <c r="R26" s="476">
        <v>0</v>
      </c>
      <c r="S26" s="401" t="str">
        <f t="shared" si="5"/>
        <v/>
      </c>
    </row>
    <row r="27" spans="2:20" ht="24.75" customHeight="1">
      <c r="B27" s="587"/>
      <c r="C27" s="406" t="s">
        <v>82</v>
      </c>
      <c r="D27" s="405" t="s">
        <v>125</v>
      </c>
      <c r="E27" s="404">
        <f t="shared" si="1"/>
        <v>105</v>
      </c>
      <c r="F27" s="404">
        <f t="shared" si="0"/>
        <v>3</v>
      </c>
      <c r="G27" s="476">
        <v>29</v>
      </c>
      <c r="H27" s="476">
        <v>2</v>
      </c>
      <c r="I27" s="476">
        <v>32</v>
      </c>
      <c r="J27" s="476">
        <v>0</v>
      </c>
      <c r="K27" s="476">
        <v>25</v>
      </c>
      <c r="L27" s="476">
        <v>1</v>
      </c>
      <c r="M27" s="476">
        <v>5</v>
      </c>
      <c r="N27" s="476">
        <v>0</v>
      </c>
      <c r="O27" s="476">
        <v>9</v>
      </c>
      <c r="P27" s="476">
        <v>0</v>
      </c>
      <c r="Q27" s="476">
        <v>5</v>
      </c>
      <c r="R27" s="476">
        <v>0</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147</v>
      </c>
      <c r="F29" s="404">
        <f t="shared" si="0"/>
        <v>7</v>
      </c>
      <c r="G29" s="476">
        <v>6</v>
      </c>
      <c r="H29" s="476">
        <v>2</v>
      </c>
      <c r="I29" s="476">
        <v>5</v>
      </c>
      <c r="J29" s="476">
        <v>0</v>
      </c>
      <c r="K29" s="476">
        <v>15</v>
      </c>
      <c r="L29" s="476">
        <v>0</v>
      </c>
      <c r="M29" s="476">
        <v>62</v>
      </c>
      <c r="N29" s="476">
        <v>0</v>
      </c>
      <c r="O29" s="476">
        <v>49</v>
      </c>
      <c r="P29" s="476">
        <v>5</v>
      </c>
      <c r="Q29" s="476">
        <v>10</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13</v>
      </c>
      <c r="F31" s="404">
        <f t="shared" si="0"/>
        <v>1</v>
      </c>
      <c r="G31" s="476">
        <v>0</v>
      </c>
      <c r="H31" s="476">
        <v>0</v>
      </c>
      <c r="I31" s="476">
        <v>8</v>
      </c>
      <c r="J31" s="476">
        <v>0</v>
      </c>
      <c r="K31" s="476">
        <v>2</v>
      </c>
      <c r="L31" s="476">
        <v>0</v>
      </c>
      <c r="M31" s="476">
        <v>0</v>
      </c>
      <c r="N31" s="476">
        <v>0</v>
      </c>
      <c r="O31" s="476">
        <v>3</v>
      </c>
      <c r="P31" s="476">
        <v>1</v>
      </c>
      <c r="Q31" s="476">
        <v>0</v>
      </c>
      <c r="R31" s="476">
        <v>0</v>
      </c>
      <c r="S31" s="401" t="str">
        <f t="shared" si="5"/>
        <v/>
      </c>
    </row>
    <row r="32" spans="2:20" ht="24.75" customHeight="1">
      <c r="B32" s="599" t="s">
        <v>118</v>
      </c>
      <c r="C32" s="406" t="s">
        <v>84</v>
      </c>
      <c r="D32" s="405" t="s">
        <v>117</v>
      </c>
      <c r="E32" s="404">
        <f t="shared" si="1"/>
        <v>1</v>
      </c>
      <c r="F32" s="404">
        <f t="shared" si="0"/>
        <v>0</v>
      </c>
      <c r="G32" s="404">
        <f t="shared" ref="G32:R32" si="7">SUM(G34,G36)</f>
        <v>1</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0</v>
      </c>
      <c r="F33" s="404">
        <f t="shared" si="0"/>
        <v>0</v>
      </c>
      <c r="G33" s="404">
        <f t="shared" ref="G33:R33" si="8">SUM(G35,G37)</f>
        <v>0</v>
      </c>
      <c r="H33" s="404">
        <f t="shared" si="8"/>
        <v>0</v>
      </c>
      <c r="I33" s="404">
        <f t="shared" si="8"/>
        <v>0</v>
      </c>
      <c r="J33" s="404">
        <f t="shared" si="8"/>
        <v>0</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0</v>
      </c>
      <c r="F35" s="404">
        <f t="shared" si="0"/>
        <v>0</v>
      </c>
      <c r="G35" s="476">
        <v>0</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1</v>
      </c>
      <c r="F36" s="404">
        <f t="shared" si="0"/>
        <v>0</v>
      </c>
      <c r="G36" s="476">
        <v>1</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0</v>
      </c>
      <c r="F37" s="420">
        <f t="shared" si="0"/>
        <v>0</v>
      </c>
      <c r="G37" s="483">
        <v>0</v>
      </c>
      <c r="H37" s="483">
        <v>0</v>
      </c>
      <c r="I37" s="483">
        <v>0</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1</v>
      </c>
      <c r="F38" s="407">
        <f t="shared" si="0"/>
        <v>1</v>
      </c>
      <c r="G38" s="407">
        <f t="shared" ref="G38:N39" si="9">SUM(G40,G42,G44,G46,G48,G50,G52)</f>
        <v>1</v>
      </c>
      <c r="H38" s="407">
        <f t="shared" si="9"/>
        <v>1</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144</v>
      </c>
      <c r="F39" s="404">
        <f t="shared" si="0"/>
        <v>12</v>
      </c>
      <c r="G39" s="404">
        <f t="shared" si="9"/>
        <v>92</v>
      </c>
      <c r="H39" s="404">
        <f t="shared" si="9"/>
        <v>7</v>
      </c>
      <c r="I39" s="404">
        <f t="shared" si="9"/>
        <v>2</v>
      </c>
      <c r="J39" s="404">
        <f t="shared" si="9"/>
        <v>0</v>
      </c>
      <c r="K39" s="404">
        <f t="shared" si="9"/>
        <v>18</v>
      </c>
      <c r="L39" s="404">
        <f t="shared" si="9"/>
        <v>0</v>
      </c>
      <c r="M39" s="404">
        <f t="shared" si="9"/>
        <v>32</v>
      </c>
      <c r="N39" s="404">
        <f t="shared" si="9"/>
        <v>5</v>
      </c>
      <c r="O39" s="414"/>
      <c r="P39" s="414"/>
      <c r="Q39" s="414"/>
      <c r="R39" s="414"/>
      <c r="S39" s="401" t="str">
        <f t="shared" si="10"/>
        <v/>
      </c>
    </row>
    <row r="40" spans="2:19" ht="24.75" customHeight="1">
      <c r="B40" s="599" t="s">
        <v>106</v>
      </c>
      <c r="C40" s="406" t="s">
        <v>84</v>
      </c>
      <c r="D40" s="405" t="s">
        <v>105</v>
      </c>
      <c r="E40" s="404">
        <f t="shared" si="1"/>
        <v>1</v>
      </c>
      <c r="F40" s="404">
        <f t="shared" si="0"/>
        <v>1</v>
      </c>
      <c r="G40" s="476">
        <v>1</v>
      </c>
      <c r="H40" s="476">
        <v>1</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84</v>
      </c>
      <c r="F41" s="404">
        <f t="shared" si="0"/>
        <v>6</v>
      </c>
      <c r="G41" s="476">
        <v>59</v>
      </c>
      <c r="H41" s="476">
        <v>6</v>
      </c>
      <c r="I41" s="476">
        <v>0</v>
      </c>
      <c r="J41" s="476">
        <v>0</v>
      </c>
      <c r="K41" s="476">
        <v>11</v>
      </c>
      <c r="L41" s="476">
        <v>0</v>
      </c>
      <c r="M41" s="476">
        <v>14</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34</v>
      </c>
      <c r="F43" s="404">
        <f t="shared" si="0"/>
        <v>1</v>
      </c>
      <c r="G43" s="476">
        <v>28</v>
      </c>
      <c r="H43" s="476">
        <v>1</v>
      </c>
      <c r="I43" s="476">
        <v>0</v>
      </c>
      <c r="J43" s="476">
        <v>0</v>
      </c>
      <c r="K43" s="476">
        <v>6</v>
      </c>
      <c r="L43" s="476">
        <v>0</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2</v>
      </c>
      <c r="F45" s="404">
        <f t="shared" si="0"/>
        <v>0</v>
      </c>
      <c r="G45" s="476">
        <v>2</v>
      </c>
      <c r="H45" s="476">
        <v>0</v>
      </c>
      <c r="I45" s="476">
        <v>0</v>
      </c>
      <c r="J45" s="476">
        <v>0</v>
      </c>
      <c r="K45" s="476">
        <v>0</v>
      </c>
      <c r="L45" s="476">
        <v>0</v>
      </c>
      <c r="M45" s="476">
        <v>0</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21</v>
      </c>
      <c r="F47" s="404">
        <f t="shared" si="0"/>
        <v>5</v>
      </c>
      <c r="G47" s="476">
        <v>2</v>
      </c>
      <c r="H47" s="476">
        <v>0</v>
      </c>
      <c r="I47" s="476">
        <v>1</v>
      </c>
      <c r="J47" s="476">
        <v>0</v>
      </c>
      <c r="K47" s="476">
        <v>1</v>
      </c>
      <c r="L47" s="476">
        <v>0</v>
      </c>
      <c r="M47" s="476">
        <v>17</v>
      </c>
      <c r="N47" s="476">
        <v>5</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1</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1</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1</v>
      </c>
      <c r="F53" s="412">
        <f t="shared" si="0"/>
        <v>0</v>
      </c>
      <c r="G53" s="476">
        <v>0</v>
      </c>
      <c r="H53" s="476">
        <v>0</v>
      </c>
      <c r="I53" s="476">
        <v>0</v>
      </c>
      <c r="J53" s="476">
        <v>0</v>
      </c>
      <c r="K53" s="476">
        <v>0</v>
      </c>
      <c r="L53" s="476">
        <v>0</v>
      </c>
      <c r="M53" s="476">
        <v>1</v>
      </c>
      <c r="N53" s="489">
        <v>0</v>
      </c>
      <c r="O53" s="410"/>
      <c r="P53" s="410"/>
      <c r="Q53" s="410"/>
      <c r="R53" s="410"/>
      <c r="S53" s="401" t="str">
        <f t="shared" si="10"/>
        <v/>
      </c>
    </row>
    <row r="54" spans="1:19" ht="24.75" customHeight="1" thickTop="1">
      <c r="B54" s="600" t="s">
        <v>85</v>
      </c>
      <c r="C54" s="409" t="s">
        <v>84</v>
      </c>
      <c r="D54" s="408" t="s">
        <v>83</v>
      </c>
      <c r="E54" s="407">
        <f t="shared" si="1"/>
        <v>5</v>
      </c>
      <c r="F54" s="407">
        <f t="shared" si="0"/>
        <v>2</v>
      </c>
      <c r="G54" s="404">
        <f t="shared" ref="G54:R54" si="11">SUM(G12,G16,G22,G24,G38)</f>
        <v>3</v>
      </c>
      <c r="H54" s="404">
        <f t="shared" si="11"/>
        <v>1</v>
      </c>
      <c r="I54" s="404">
        <f t="shared" si="11"/>
        <v>1</v>
      </c>
      <c r="J54" s="404">
        <f t="shared" si="11"/>
        <v>0</v>
      </c>
      <c r="K54" s="404">
        <f t="shared" si="11"/>
        <v>0</v>
      </c>
      <c r="L54" s="404">
        <f t="shared" si="11"/>
        <v>0</v>
      </c>
      <c r="M54" s="404">
        <f t="shared" si="11"/>
        <v>1</v>
      </c>
      <c r="N54" s="404">
        <f t="shared" si="11"/>
        <v>1</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463</v>
      </c>
      <c r="F55" s="404">
        <f t="shared" si="0"/>
        <v>25</v>
      </c>
      <c r="G55" s="404">
        <f t="shared" ref="G55:R55" si="12">SUM(G13,G17,G23,G25,G39)</f>
        <v>136</v>
      </c>
      <c r="H55" s="404">
        <f t="shared" si="12"/>
        <v>11</v>
      </c>
      <c r="I55" s="404">
        <f t="shared" si="12"/>
        <v>61</v>
      </c>
      <c r="J55" s="404">
        <f t="shared" si="12"/>
        <v>0</v>
      </c>
      <c r="K55" s="404">
        <f t="shared" si="12"/>
        <v>67</v>
      </c>
      <c r="L55" s="404">
        <f t="shared" si="12"/>
        <v>1</v>
      </c>
      <c r="M55" s="404">
        <f t="shared" si="12"/>
        <v>105</v>
      </c>
      <c r="N55" s="404">
        <f t="shared" si="12"/>
        <v>5</v>
      </c>
      <c r="O55" s="404">
        <f t="shared" si="12"/>
        <v>64</v>
      </c>
      <c r="P55" s="404">
        <f t="shared" si="12"/>
        <v>6</v>
      </c>
      <c r="Q55" s="404">
        <f t="shared" si="12"/>
        <v>30</v>
      </c>
      <c r="R55" s="404">
        <f t="shared" si="12"/>
        <v>2</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5" orientation="landscape" r:id="rId1"/>
  <headerFooter alignWithMargins="0">
    <oddHeader>&amp;R&amp;18&amp;D &amp;A</oddHead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206</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92">
        <v>0</v>
      </c>
      <c r="H12" s="492">
        <v>0</v>
      </c>
      <c r="I12" s="492">
        <v>0</v>
      </c>
      <c r="J12" s="492">
        <v>0</v>
      </c>
      <c r="K12" s="492">
        <v>0</v>
      </c>
      <c r="L12" s="492">
        <v>0</v>
      </c>
      <c r="M12" s="492">
        <v>0</v>
      </c>
      <c r="N12" s="492">
        <v>0</v>
      </c>
      <c r="O12" s="492">
        <v>0</v>
      </c>
      <c r="P12" s="492">
        <v>0</v>
      </c>
      <c r="Q12" s="492">
        <v>0</v>
      </c>
      <c r="R12" s="492">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33</v>
      </c>
      <c r="F13" s="404">
        <f>SUM(H13+J13+L13+N13+P13+R13 )</f>
        <v>1</v>
      </c>
      <c r="G13" s="492">
        <v>15</v>
      </c>
      <c r="H13" s="492">
        <v>0</v>
      </c>
      <c r="I13" s="492">
        <v>8</v>
      </c>
      <c r="J13" s="492">
        <v>1</v>
      </c>
      <c r="K13" s="492">
        <v>0</v>
      </c>
      <c r="L13" s="492">
        <v>0</v>
      </c>
      <c r="M13" s="492">
        <v>2</v>
      </c>
      <c r="N13" s="492">
        <v>0</v>
      </c>
      <c r="O13" s="492">
        <v>7</v>
      </c>
      <c r="P13" s="492">
        <v>0</v>
      </c>
      <c r="Q13" s="492">
        <v>1</v>
      </c>
      <c r="R13" s="492">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1</v>
      </c>
      <c r="F16" s="423">
        <f t="shared" si="0"/>
        <v>1</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1</v>
      </c>
      <c r="R16" s="423">
        <f t="shared" si="2"/>
        <v>1</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28</v>
      </c>
      <c r="F17" s="404">
        <f t="shared" si="0"/>
        <v>3</v>
      </c>
      <c r="G17" s="404">
        <f t="shared" ref="G17:R17" si="3">SUM(G19,G21)</f>
        <v>2</v>
      </c>
      <c r="H17" s="404">
        <f t="shared" si="3"/>
        <v>0</v>
      </c>
      <c r="I17" s="404">
        <f t="shared" si="3"/>
        <v>6</v>
      </c>
      <c r="J17" s="404">
        <f t="shared" si="3"/>
        <v>0</v>
      </c>
      <c r="K17" s="404">
        <f t="shared" si="3"/>
        <v>1</v>
      </c>
      <c r="L17" s="404">
        <f t="shared" si="3"/>
        <v>0</v>
      </c>
      <c r="M17" s="404">
        <f t="shared" si="3"/>
        <v>7</v>
      </c>
      <c r="N17" s="404">
        <f t="shared" si="3"/>
        <v>1</v>
      </c>
      <c r="O17" s="404">
        <f t="shared" si="3"/>
        <v>0</v>
      </c>
      <c r="P17" s="404">
        <f t="shared" si="3"/>
        <v>0</v>
      </c>
      <c r="Q17" s="404">
        <f t="shared" si="3"/>
        <v>12</v>
      </c>
      <c r="R17" s="404">
        <f t="shared" si="3"/>
        <v>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1</v>
      </c>
      <c r="F18" s="404">
        <f t="shared" si="0"/>
        <v>1</v>
      </c>
      <c r="G18" s="493">
        <v>0</v>
      </c>
      <c r="H18" s="493">
        <v>0</v>
      </c>
      <c r="I18" s="493">
        <v>0</v>
      </c>
      <c r="J18" s="493">
        <v>0</v>
      </c>
      <c r="K18" s="493">
        <v>0</v>
      </c>
      <c r="L18" s="493">
        <v>0</v>
      </c>
      <c r="M18" s="493">
        <v>0</v>
      </c>
      <c r="N18" s="493">
        <v>0</v>
      </c>
      <c r="O18" s="493">
        <v>0</v>
      </c>
      <c r="P18" s="493">
        <v>0</v>
      </c>
      <c r="Q18" s="493">
        <v>1</v>
      </c>
      <c r="R18" s="493">
        <v>1</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28</v>
      </c>
      <c r="F19" s="404">
        <f t="shared" si="0"/>
        <v>3</v>
      </c>
      <c r="G19" s="493">
        <v>2</v>
      </c>
      <c r="H19" s="493">
        <v>0</v>
      </c>
      <c r="I19" s="493">
        <v>6</v>
      </c>
      <c r="J19" s="493">
        <v>0</v>
      </c>
      <c r="K19" s="493">
        <v>1</v>
      </c>
      <c r="L19" s="493">
        <v>0</v>
      </c>
      <c r="M19" s="493">
        <v>7</v>
      </c>
      <c r="N19" s="493">
        <v>1</v>
      </c>
      <c r="O19" s="493">
        <v>0</v>
      </c>
      <c r="P19" s="493">
        <v>0</v>
      </c>
      <c r="Q19" s="493">
        <v>12</v>
      </c>
      <c r="R19" s="493">
        <v>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94">
        <v>0</v>
      </c>
      <c r="H20" s="494">
        <v>0</v>
      </c>
      <c r="I20" s="494">
        <v>0</v>
      </c>
      <c r="J20" s="494">
        <v>0</v>
      </c>
      <c r="K20" s="494">
        <v>0</v>
      </c>
      <c r="L20" s="494">
        <v>0</v>
      </c>
      <c r="M20" s="494">
        <v>0</v>
      </c>
      <c r="N20" s="494">
        <v>0</v>
      </c>
      <c r="O20" s="494">
        <v>0</v>
      </c>
      <c r="P20" s="494">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95">
        <v>0</v>
      </c>
      <c r="H21" s="495">
        <v>0</v>
      </c>
      <c r="I21" s="495">
        <v>0</v>
      </c>
      <c r="J21" s="495">
        <v>0</v>
      </c>
      <c r="K21" s="495">
        <v>0</v>
      </c>
      <c r="L21" s="495">
        <v>0</v>
      </c>
      <c r="M21" s="495">
        <v>0</v>
      </c>
      <c r="N21" s="495">
        <v>0</v>
      </c>
      <c r="O21" s="495">
        <v>0</v>
      </c>
      <c r="P21" s="495">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97">
        <v>0</v>
      </c>
      <c r="H22" s="497">
        <v>0</v>
      </c>
      <c r="I22" s="497">
        <v>0</v>
      </c>
      <c r="J22" s="497">
        <v>0</v>
      </c>
      <c r="K22" s="497">
        <v>0</v>
      </c>
      <c r="L22" s="497">
        <v>0</v>
      </c>
      <c r="M22" s="497">
        <v>0</v>
      </c>
      <c r="N22" s="497">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9</v>
      </c>
      <c r="F23" s="426">
        <f t="shared" si="0"/>
        <v>1</v>
      </c>
      <c r="G23" s="496">
        <v>0</v>
      </c>
      <c r="H23" s="496">
        <v>0</v>
      </c>
      <c r="I23" s="496">
        <v>0</v>
      </c>
      <c r="J23" s="496">
        <v>0</v>
      </c>
      <c r="K23" s="496">
        <v>5</v>
      </c>
      <c r="L23" s="496">
        <v>1</v>
      </c>
      <c r="M23" s="496">
        <v>4</v>
      </c>
      <c r="N23" s="496">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3</v>
      </c>
      <c r="F24" s="423">
        <f t="shared" si="0"/>
        <v>0</v>
      </c>
      <c r="G24" s="423">
        <f t="shared" ref="G24:R24" si="4">SUM(G26,G28,G30,G32)</f>
        <v>0</v>
      </c>
      <c r="H24" s="423">
        <f t="shared" si="4"/>
        <v>0</v>
      </c>
      <c r="I24" s="423">
        <f t="shared" si="4"/>
        <v>2</v>
      </c>
      <c r="J24" s="423">
        <f t="shared" si="4"/>
        <v>0</v>
      </c>
      <c r="K24" s="423">
        <f t="shared" si="4"/>
        <v>1</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235</v>
      </c>
      <c r="F25" s="404">
        <f t="shared" si="0"/>
        <v>6</v>
      </c>
      <c r="G25" s="404">
        <f t="shared" ref="G25:R25" si="6">SUM(G27,G29,G31,G33)</f>
        <v>41</v>
      </c>
      <c r="H25" s="404">
        <f t="shared" si="6"/>
        <v>2</v>
      </c>
      <c r="I25" s="404">
        <f t="shared" si="6"/>
        <v>56</v>
      </c>
      <c r="J25" s="404">
        <f t="shared" si="6"/>
        <v>2</v>
      </c>
      <c r="K25" s="404">
        <f t="shared" si="6"/>
        <v>35</v>
      </c>
      <c r="L25" s="404">
        <f t="shared" si="6"/>
        <v>0</v>
      </c>
      <c r="M25" s="404">
        <f t="shared" si="6"/>
        <v>49</v>
      </c>
      <c r="N25" s="404">
        <f t="shared" si="6"/>
        <v>1</v>
      </c>
      <c r="O25" s="404">
        <f t="shared" si="6"/>
        <v>34</v>
      </c>
      <c r="P25" s="404">
        <f t="shared" si="6"/>
        <v>1</v>
      </c>
      <c r="Q25" s="404">
        <f t="shared" si="6"/>
        <v>20</v>
      </c>
      <c r="R25" s="404">
        <f t="shared" si="6"/>
        <v>0</v>
      </c>
      <c r="S25" s="401" t="str">
        <f t="shared" si="5"/>
        <v/>
      </c>
    </row>
    <row r="26" spans="2:20" ht="24.75" customHeight="1">
      <c r="B26" s="599" t="s">
        <v>127</v>
      </c>
      <c r="C26" s="406" t="s">
        <v>84</v>
      </c>
      <c r="D26" s="405" t="s">
        <v>126</v>
      </c>
      <c r="E26" s="404">
        <f t="shared" si="1"/>
        <v>1</v>
      </c>
      <c r="F26" s="404">
        <f t="shared" si="0"/>
        <v>0</v>
      </c>
      <c r="G26" s="498">
        <v>0</v>
      </c>
      <c r="H26" s="498">
        <v>0</v>
      </c>
      <c r="I26" s="498">
        <v>0</v>
      </c>
      <c r="J26" s="498">
        <v>0</v>
      </c>
      <c r="K26" s="498">
        <v>1</v>
      </c>
      <c r="L26" s="498">
        <v>0</v>
      </c>
      <c r="M26" s="498">
        <v>0</v>
      </c>
      <c r="N26" s="498">
        <v>0</v>
      </c>
      <c r="O26" s="498">
        <v>0</v>
      </c>
      <c r="P26" s="498">
        <v>0</v>
      </c>
      <c r="Q26" s="498">
        <v>0</v>
      </c>
      <c r="R26" s="498">
        <v>0</v>
      </c>
      <c r="S26" s="401" t="str">
        <f t="shared" si="5"/>
        <v/>
      </c>
    </row>
    <row r="27" spans="2:20" ht="24.75" customHeight="1">
      <c r="B27" s="587"/>
      <c r="C27" s="406" t="s">
        <v>82</v>
      </c>
      <c r="D27" s="405" t="s">
        <v>125</v>
      </c>
      <c r="E27" s="404">
        <f t="shared" si="1"/>
        <v>92</v>
      </c>
      <c r="F27" s="404">
        <f t="shared" si="0"/>
        <v>5</v>
      </c>
      <c r="G27" s="498">
        <v>27</v>
      </c>
      <c r="H27" s="498">
        <v>2</v>
      </c>
      <c r="I27" s="498">
        <v>34</v>
      </c>
      <c r="J27" s="498">
        <v>2</v>
      </c>
      <c r="K27" s="498">
        <v>11</v>
      </c>
      <c r="L27" s="498">
        <v>0</v>
      </c>
      <c r="M27" s="498">
        <v>6</v>
      </c>
      <c r="N27" s="498">
        <v>1</v>
      </c>
      <c r="O27" s="498">
        <v>7</v>
      </c>
      <c r="P27" s="498">
        <v>0</v>
      </c>
      <c r="Q27" s="498">
        <v>7</v>
      </c>
      <c r="R27" s="498">
        <v>0</v>
      </c>
      <c r="S27" s="401" t="str">
        <f t="shared" si="5"/>
        <v/>
      </c>
    </row>
    <row r="28" spans="2:20" ht="24.75" customHeight="1">
      <c r="B28" s="599" t="s">
        <v>124</v>
      </c>
      <c r="C28" s="406" t="s">
        <v>84</v>
      </c>
      <c r="D28" s="405" t="s">
        <v>123</v>
      </c>
      <c r="E28" s="404">
        <f t="shared" si="1"/>
        <v>1</v>
      </c>
      <c r="F28" s="404">
        <f t="shared" si="0"/>
        <v>0</v>
      </c>
      <c r="G28" s="498">
        <v>0</v>
      </c>
      <c r="H28" s="498">
        <v>0</v>
      </c>
      <c r="I28" s="498">
        <v>1</v>
      </c>
      <c r="J28" s="498">
        <v>0</v>
      </c>
      <c r="K28" s="498">
        <v>0</v>
      </c>
      <c r="L28" s="498">
        <v>0</v>
      </c>
      <c r="M28" s="498">
        <v>0</v>
      </c>
      <c r="N28" s="498">
        <v>0</v>
      </c>
      <c r="O28" s="498">
        <v>0</v>
      </c>
      <c r="P28" s="498">
        <v>0</v>
      </c>
      <c r="Q28" s="498">
        <v>0</v>
      </c>
      <c r="R28" s="498">
        <v>0</v>
      </c>
      <c r="S28" s="401" t="str">
        <f t="shared" si="5"/>
        <v/>
      </c>
    </row>
    <row r="29" spans="2:20" ht="24.75" customHeight="1">
      <c r="B29" s="587"/>
      <c r="C29" s="406" t="s">
        <v>82</v>
      </c>
      <c r="D29" s="405" t="s">
        <v>122</v>
      </c>
      <c r="E29" s="404">
        <f t="shared" si="1"/>
        <v>121</v>
      </c>
      <c r="F29" s="404">
        <f t="shared" si="0"/>
        <v>0</v>
      </c>
      <c r="G29" s="498">
        <v>10</v>
      </c>
      <c r="H29" s="498">
        <v>0</v>
      </c>
      <c r="I29" s="498">
        <v>12</v>
      </c>
      <c r="J29" s="498">
        <v>0</v>
      </c>
      <c r="K29" s="498">
        <v>22</v>
      </c>
      <c r="L29" s="498">
        <v>0</v>
      </c>
      <c r="M29" s="498">
        <v>43</v>
      </c>
      <c r="N29" s="498">
        <v>0</v>
      </c>
      <c r="O29" s="498">
        <v>24</v>
      </c>
      <c r="P29" s="498">
        <v>0</v>
      </c>
      <c r="Q29" s="498">
        <v>10</v>
      </c>
      <c r="R29" s="498">
        <v>0</v>
      </c>
      <c r="S29" s="401" t="str">
        <f t="shared" si="5"/>
        <v/>
      </c>
      <c r="T29" s="401"/>
    </row>
    <row r="30" spans="2:20" ht="24.75" customHeight="1">
      <c r="B30" s="599" t="s">
        <v>121</v>
      </c>
      <c r="C30" s="406" t="s">
        <v>84</v>
      </c>
      <c r="D30" s="405" t="s">
        <v>120</v>
      </c>
      <c r="E30" s="404">
        <f t="shared" si="1"/>
        <v>0</v>
      </c>
      <c r="F30" s="404">
        <f t="shared" si="0"/>
        <v>0</v>
      </c>
      <c r="G30" s="498">
        <v>0</v>
      </c>
      <c r="H30" s="498">
        <v>0</v>
      </c>
      <c r="I30" s="498">
        <v>0</v>
      </c>
      <c r="J30" s="498">
        <v>0</v>
      </c>
      <c r="K30" s="498">
        <v>0</v>
      </c>
      <c r="L30" s="498">
        <v>0</v>
      </c>
      <c r="M30" s="498">
        <v>0</v>
      </c>
      <c r="N30" s="498">
        <v>0</v>
      </c>
      <c r="O30" s="498">
        <v>0</v>
      </c>
      <c r="P30" s="498">
        <v>0</v>
      </c>
      <c r="Q30" s="498">
        <v>0</v>
      </c>
      <c r="R30" s="498">
        <v>0</v>
      </c>
      <c r="S30" s="401" t="str">
        <f t="shared" si="5"/>
        <v/>
      </c>
      <c r="T30" s="401"/>
    </row>
    <row r="31" spans="2:20" ht="24.75" customHeight="1">
      <c r="B31" s="587"/>
      <c r="C31" s="406" t="s">
        <v>82</v>
      </c>
      <c r="D31" s="405" t="s">
        <v>119</v>
      </c>
      <c r="E31" s="404">
        <f t="shared" si="1"/>
        <v>15</v>
      </c>
      <c r="F31" s="404">
        <f t="shared" si="0"/>
        <v>1</v>
      </c>
      <c r="G31" s="498">
        <v>2</v>
      </c>
      <c r="H31" s="498">
        <v>0</v>
      </c>
      <c r="I31" s="498">
        <v>9</v>
      </c>
      <c r="J31" s="498">
        <v>0</v>
      </c>
      <c r="K31" s="498">
        <v>2</v>
      </c>
      <c r="L31" s="498">
        <v>0</v>
      </c>
      <c r="M31" s="498">
        <v>0</v>
      </c>
      <c r="N31" s="498">
        <v>0</v>
      </c>
      <c r="O31" s="498">
        <v>2</v>
      </c>
      <c r="P31" s="498">
        <v>1</v>
      </c>
      <c r="Q31" s="498">
        <v>0</v>
      </c>
      <c r="R31" s="498">
        <v>0</v>
      </c>
      <c r="S31" s="401" t="str">
        <f t="shared" si="5"/>
        <v/>
      </c>
    </row>
    <row r="32" spans="2:20" ht="24.75" customHeight="1">
      <c r="B32" s="599" t="s">
        <v>118</v>
      </c>
      <c r="C32" s="406" t="s">
        <v>84</v>
      </c>
      <c r="D32" s="405" t="s">
        <v>117</v>
      </c>
      <c r="E32" s="404">
        <f t="shared" si="1"/>
        <v>1</v>
      </c>
      <c r="F32" s="404">
        <f t="shared" si="0"/>
        <v>0</v>
      </c>
      <c r="G32" s="404">
        <f t="shared" ref="G32:R32" si="7">SUM(G34,G36)</f>
        <v>0</v>
      </c>
      <c r="H32" s="404">
        <f t="shared" si="7"/>
        <v>0</v>
      </c>
      <c r="I32" s="404">
        <f t="shared" si="7"/>
        <v>1</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7</v>
      </c>
      <c r="F33" s="404">
        <f t="shared" si="0"/>
        <v>0</v>
      </c>
      <c r="G33" s="404">
        <f t="shared" ref="G33:R33" si="8">SUM(G35,G37)</f>
        <v>2</v>
      </c>
      <c r="H33" s="404">
        <f t="shared" si="8"/>
        <v>0</v>
      </c>
      <c r="I33" s="404">
        <f t="shared" si="8"/>
        <v>1</v>
      </c>
      <c r="J33" s="404">
        <f t="shared" si="8"/>
        <v>0</v>
      </c>
      <c r="K33" s="404">
        <f t="shared" si="8"/>
        <v>0</v>
      </c>
      <c r="L33" s="404">
        <f t="shared" si="8"/>
        <v>0</v>
      </c>
      <c r="M33" s="404">
        <f t="shared" si="8"/>
        <v>0</v>
      </c>
      <c r="N33" s="404">
        <f t="shared" si="8"/>
        <v>0</v>
      </c>
      <c r="O33" s="404">
        <f t="shared" si="8"/>
        <v>1</v>
      </c>
      <c r="P33" s="404">
        <f t="shared" si="8"/>
        <v>0</v>
      </c>
      <c r="Q33" s="404">
        <f t="shared" si="8"/>
        <v>3</v>
      </c>
      <c r="R33" s="404">
        <f t="shared" si="8"/>
        <v>0</v>
      </c>
      <c r="S33" s="401" t="str">
        <f t="shared" si="5"/>
        <v/>
      </c>
    </row>
    <row r="34" spans="2:19" ht="24.75" customHeight="1">
      <c r="B34" s="599" t="s">
        <v>115</v>
      </c>
      <c r="C34" s="406" t="s">
        <v>84</v>
      </c>
      <c r="D34" s="405" t="s">
        <v>114</v>
      </c>
      <c r="E34" s="404">
        <f t="shared" si="1"/>
        <v>0</v>
      </c>
      <c r="F34" s="404">
        <f t="shared" si="0"/>
        <v>0</v>
      </c>
      <c r="G34" s="499">
        <v>0</v>
      </c>
      <c r="H34" s="499">
        <v>0</v>
      </c>
      <c r="I34" s="499">
        <v>0</v>
      </c>
      <c r="J34" s="499">
        <v>0</v>
      </c>
      <c r="K34" s="499">
        <v>0</v>
      </c>
      <c r="L34" s="499">
        <v>0</v>
      </c>
      <c r="M34" s="499">
        <v>0</v>
      </c>
      <c r="N34" s="499">
        <v>0</v>
      </c>
      <c r="O34" s="499">
        <v>0</v>
      </c>
      <c r="P34" s="499">
        <v>0</v>
      </c>
      <c r="Q34" s="499">
        <v>0</v>
      </c>
      <c r="R34" s="499">
        <v>0</v>
      </c>
      <c r="S34" s="401" t="str">
        <f t="shared" si="5"/>
        <v/>
      </c>
    </row>
    <row r="35" spans="2:19" ht="24.75" customHeight="1">
      <c r="B35" s="587"/>
      <c r="C35" s="406" t="s">
        <v>82</v>
      </c>
      <c r="D35" s="405" t="s">
        <v>113</v>
      </c>
      <c r="E35" s="404">
        <f t="shared" si="1"/>
        <v>4</v>
      </c>
      <c r="F35" s="404">
        <f t="shared" si="0"/>
        <v>0</v>
      </c>
      <c r="G35" s="499">
        <v>2</v>
      </c>
      <c r="H35" s="499">
        <v>0</v>
      </c>
      <c r="I35" s="499">
        <v>1</v>
      </c>
      <c r="J35" s="499">
        <v>0</v>
      </c>
      <c r="K35" s="499">
        <v>0</v>
      </c>
      <c r="L35" s="499">
        <v>0</v>
      </c>
      <c r="M35" s="499">
        <v>0</v>
      </c>
      <c r="N35" s="499">
        <v>0</v>
      </c>
      <c r="O35" s="499">
        <v>1</v>
      </c>
      <c r="P35" s="499">
        <v>0</v>
      </c>
      <c r="Q35" s="499">
        <v>0</v>
      </c>
      <c r="R35" s="499">
        <v>0</v>
      </c>
      <c r="S35" s="401" t="str">
        <f t="shared" si="5"/>
        <v/>
      </c>
    </row>
    <row r="36" spans="2:19" ht="24.75" customHeight="1">
      <c r="B36" s="599" t="s">
        <v>112</v>
      </c>
      <c r="C36" s="406" t="s">
        <v>84</v>
      </c>
      <c r="D36" s="405" t="s">
        <v>111</v>
      </c>
      <c r="E36" s="404">
        <f t="shared" si="1"/>
        <v>1</v>
      </c>
      <c r="F36" s="404">
        <f t="shared" si="0"/>
        <v>0</v>
      </c>
      <c r="G36" s="499">
        <v>0</v>
      </c>
      <c r="H36" s="499">
        <v>0</v>
      </c>
      <c r="I36" s="499">
        <v>1</v>
      </c>
      <c r="J36" s="499">
        <v>0</v>
      </c>
      <c r="K36" s="499">
        <v>0</v>
      </c>
      <c r="L36" s="499">
        <v>0</v>
      </c>
      <c r="M36" s="499">
        <v>0</v>
      </c>
      <c r="N36" s="499">
        <v>0</v>
      </c>
      <c r="O36" s="499">
        <v>0</v>
      </c>
      <c r="P36" s="499">
        <v>0</v>
      </c>
      <c r="Q36" s="499">
        <v>0</v>
      </c>
      <c r="R36" s="499">
        <v>0</v>
      </c>
      <c r="S36" s="401" t="str">
        <f t="shared" si="5"/>
        <v/>
      </c>
    </row>
    <row r="37" spans="2:19" ht="24.75" customHeight="1" thickBot="1">
      <c r="B37" s="588"/>
      <c r="C37" s="422" t="s">
        <v>82</v>
      </c>
      <c r="D37" s="421" t="s">
        <v>110</v>
      </c>
      <c r="E37" s="420">
        <f t="shared" si="1"/>
        <v>3</v>
      </c>
      <c r="F37" s="420">
        <f t="shared" si="0"/>
        <v>0</v>
      </c>
      <c r="G37" s="500">
        <v>0</v>
      </c>
      <c r="H37" s="500">
        <v>0</v>
      </c>
      <c r="I37" s="500">
        <v>0</v>
      </c>
      <c r="J37" s="500">
        <v>0</v>
      </c>
      <c r="K37" s="500">
        <v>0</v>
      </c>
      <c r="L37" s="500">
        <v>0</v>
      </c>
      <c r="M37" s="500">
        <v>0</v>
      </c>
      <c r="N37" s="500">
        <v>0</v>
      </c>
      <c r="O37" s="500">
        <v>0</v>
      </c>
      <c r="P37" s="500">
        <v>0</v>
      </c>
      <c r="Q37" s="500">
        <v>3</v>
      </c>
      <c r="R37" s="500">
        <v>0</v>
      </c>
      <c r="S37" s="401" t="str">
        <f t="shared" si="5"/>
        <v/>
      </c>
    </row>
    <row r="38" spans="2:19" ht="24.75" customHeight="1" thickTop="1">
      <c r="B38" s="590" t="s">
        <v>109</v>
      </c>
      <c r="C38" s="418" t="s">
        <v>84</v>
      </c>
      <c r="D38" s="417" t="s">
        <v>108</v>
      </c>
      <c r="E38" s="407">
        <f t="shared" si="1"/>
        <v>1</v>
      </c>
      <c r="F38" s="407">
        <f t="shared" si="0"/>
        <v>0</v>
      </c>
      <c r="G38" s="407">
        <f t="shared" ref="G38:N39" si="9">SUM(G40,G42,G44,G46,G48,G50,G52)</f>
        <v>1</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251</v>
      </c>
      <c r="F39" s="404">
        <f t="shared" si="0"/>
        <v>21</v>
      </c>
      <c r="G39" s="404">
        <f t="shared" si="9"/>
        <v>135</v>
      </c>
      <c r="H39" s="404">
        <f t="shared" si="9"/>
        <v>12</v>
      </c>
      <c r="I39" s="404">
        <f t="shared" si="9"/>
        <v>3</v>
      </c>
      <c r="J39" s="404">
        <f t="shared" si="9"/>
        <v>0</v>
      </c>
      <c r="K39" s="404">
        <f t="shared" si="9"/>
        <v>52</v>
      </c>
      <c r="L39" s="404">
        <f t="shared" si="9"/>
        <v>4</v>
      </c>
      <c r="M39" s="404">
        <f t="shared" si="9"/>
        <v>61</v>
      </c>
      <c r="N39" s="404">
        <f t="shared" si="9"/>
        <v>5</v>
      </c>
      <c r="O39" s="414"/>
      <c r="P39" s="414"/>
      <c r="Q39" s="414"/>
      <c r="R39" s="414"/>
      <c r="S39" s="401" t="str">
        <f t="shared" si="10"/>
        <v/>
      </c>
    </row>
    <row r="40" spans="2:19" ht="24.75" customHeight="1">
      <c r="B40" s="599" t="s">
        <v>106</v>
      </c>
      <c r="C40" s="406" t="s">
        <v>84</v>
      </c>
      <c r="D40" s="405" t="s">
        <v>105</v>
      </c>
      <c r="E40" s="404">
        <f t="shared" si="1"/>
        <v>1</v>
      </c>
      <c r="F40" s="404">
        <f t="shared" si="0"/>
        <v>0</v>
      </c>
      <c r="G40" s="501">
        <v>1</v>
      </c>
      <c r="H40" s="501">
        <v>0</v>
      </c>
      <c r="I40" s="501">
        <v>0</v>
      </c>
      <c r="J40" s="501">
        <v>0</v>
      </c>
      <c r="K40" s="501">
        <v>0</v>
      </c>
      <c r="L40" s="501">
        <v>0</v>
      </c>
      <c r="M40" s="501">
        <v>0</v>
      </c>
      <c r="N40" s="501">
        <v>0</v>
      </c>
      <c r="O40" s="414"/>
      <c r="P40" s="414"/>
      <c r="Q40" s="414"/>
      <c r="R40" s="414"/>
      <c r="S40" s="401" t="str">
        <f t="shared" si="10"/>
        <v/>
      </c>
    </row>
    <row r="41" spans="2:19" ht="24.75" customHeight="1">
      <c r="B41" s="587"/>
      <c r="C41" s="406" t="s">
        <v>82</v>
      </c>
      <c r="D41" s="405" t="s">
        <v>104</v>
      </c>
      <c r="E41" s="404">
        <f t="shared" si="1"/>
        <v>130</v>
      </c>
      <c r="F41" s="404">
        <f t="shared" si="0"/>
        <v>13</v>
      </c>
      <c r="G41" s="501">
        <v>85</v>
      </c>
      <c r="H41" s="501">
        <v>11</v>
      </c>
      <c r="I41" s="501">
        <v>1</v>
      </c>
      <c r="J41" s="501">
        <v>0</v>
      </c>
      <c r="K41" s="501">
        <v>27</v>
      </c>
      <c r="L41" s="501">
        <v>1</v>
      </c>
      <c r="M41" s="501">
        <v>17</v>
      </c>
      <c r="N41" s="501">
        <v>1</v>
      </c>
      <c r="O41" s="414"/>
      <c r="P41" s="414"/>
      <c r="Q41" s="414"/>
      <c r="R41" s="414"/>
      <c r="S41" s="401" t="str">
        <f t="shared" si="10"/>
        <v/>
      </c>
    </row>
    <row r="42" spans="2:19" ht="24.75" customHeight="1">
      <c r="B42" s="599" t="s">
        <v>103</v>
      </c>
      <c r="C42" s="406" t="s">
        <v>84</v>
      </c>
      <c r="D42" s="405" t="s">
        <v>102</v>
      </c>
      <c r="E42" s="404">
        <f t="shared" si="1"/>
        <v>0</v>
      </c>
      <c r="F42" s="404">
        <f t="shared" si="0"/>
        <v>0</v>
      </c>
      <c r="G42" s="501">
        <v>0</v>
      </c>
      <c r="H42" s="501">
        <v>0</v>
      </c>
      <c r="I42" s="501">
        <v>0</v>
      </c>
      <c r="J42" s="501">
        <v>0</v>
      </c>
      <c r="K42" s="501">
        <v>0</v>
      </c>
      <c r="L42" s="501">
        <v>0</v>
      </c>
      <c r="M42" s="501">
        <v>0</v>
      </c>
      <c r="N42" s="501">
        <v>0</v>
      </c>
      <c r="O42" s="414"/>
      <c r="P42" s="414"/>
      <c r="Q42" s="414"/>
      <c r="R42" s="414"/>
      <c r="S42" s="401" t="str">
        <f t="shared" si="10"/>
        <v/>
      </c>
    </row>
    <row r="43" spans="2:19" ht="24.75" customHeight="1">
      <c r="B43" s="587"/>
      <c r="C43" s="406" t="s">
        <v>82</v>
      </c>
      <c r="D43" s="405" t="s">
        <v>101</v>
      </c>
      <c r="E43" s="404">
        <f t="shared" si="1"/>
        <v>61</v>
      </c>
      <c r="F43" s="404">
        <f t="shared" si="0"/>
        <v>1</v>
      </c>
      <c r="G43" s="501">
        <v>48</v>
      </c>
      <c r="H43" s="501">
        <v>1</v>
      </c>
      <c r="I43" s="501">
        <v>1</v>
      </c>
      <c r="J43" s="501">
        <v>0</v>
      </c>
      <c r="K43" s="501">
        <v>12</v>
      </c>
      <c r="L43" s="501">
        <v>0</v>
      </c>
      <c r="M43" s="501">
        <v>0</v>
      </c>
      <c r="N43" s="501">
        <v>0</v>
      </c>
      <c r="O43" s="414"/>
      <c r="P43" s="414"/>
      <c r="Q43" s="414"/>
      <c r="R43" s="414"/>
      <c r="S43" s="401" t="str">
        <f t="shared" si="10"/>
        <v/>
      </c>
    </row>
    <row r="44" spans="2:19" ht="24.75" customHeight="1">
      <c r="B44" s="599" t="s">
        <v>100</v>
      </c>
      <c r="C44" s="406" t="s">
        <v>84</v>
      </c>
      <c r="D44" s="405" t="s">
        <v>99</v>
      </c>
      <c r="E44" s="404">
        <f t="shared" si="1"/>
        <v>0</v>
      </c>
      <c r="F44" s="404">
        <f t="shared" si="0"/>
        <v>0</v>
      </c>
      <c r="G44" s="501">
        <v>0</v>
      </c>
      <c r="H44" s="501">
        <v>0</v>
      </c>
      <c r="I44" s="501">
        <v>0</v>
      </c>
      <c r="J44" s="501">
        <v>0</v>
      </c>
      <c r="K44" s="501">
        <v>0</v>
      </c>
      <c r="L44" s="501">
        <v>0</v>
      </c>
      <c r="M44" s="501">
        <v>0</v>
      </c>
      <c r="N44" s="501">
        <v>0</v>
      </c>
      <c r="O44" s="414"/>
      <c r="P44" s="414"/>
      <c r="Q44" s="414"/>
      <c r="R44" s="414"/>
      <c r="S44" s="401" t="str">
        <f t="shared" si="10"/>
        <v/>
      </c>
    </row>
    <row r="45" spans="2:19" ht="24.75" customHeight="1">
      <c r="B45" s="587"/>
      <c r="C45" s="406" t="s">
        <v>82</v>
      </c>
      <c r="D45" s="405" t="s">
        <v>98</v>
      </c>
      <c r="E45" s="404">
        <f t="shared" si="1"/>
        <v>14</v>
      </c>
      <c r="F45" s="404">
        <f t="shared" si="0"/>
        <v>3</v>
      </c>
      <c r="G45" s="501">
        <v>2</v>
      </c>
      <c r="H45" s="501">
        <v>0</v>
      </c>
      <c r="I45" s="501">
        <v>0</v>
      </c>
      <c r="J45" s="501">
        <v>0</v>
      </c>
      <c r="K45" s="501">
        <v>12</v>
      </c>
      <c r="L45" s="501">
        <v>3</v>
      </c>
      <c r="M45" s="501">
        <v>0</v>
      </c>
      <c r="N45" s="501">
        <v>0</v>
      </c>
      <c r="O45" s="414"/>
      <c r="P45" s="414"/>
      <c r="Q45" s="414"/>
      <c r="R45" s="414"/>
      <c r="S45" s="401" t="str">
        <f t="shared" si="10"/>
        <v/>
      </c>
    </row>
    <row r="46" spans="2:19" ht="24.75" customHeight="1">
      <c r="B46" s="586" t="s">
        <v>97</v>
      </c>
      <c r="C46" s="406" t="s">
        <v>84</v>
      </c>
      <c r="D46" s="405" t="s">
        <v>96</v>
      </c>
      <c r="E46" s="404">
        <f t="shared" si="1"/>
        <v>0</v>
      </c>
      <c r="F46" s="404">
        <f t="shared" si="0"/>
        <v>0</v>
      </c>
      <c r="G46" s="501">
        <v>0</v>
      </c>
      <c r="H46" s="501">
        <v>0</v>
      </c>
      <c r="I46" s="501">
        <v>0</v>
      </c>
      <c r="J46" s="501">
        <v>0</v>
      </c>
      <c r="K46" s="501">
        <v>0</v>
      </c>
      <c r="L46" s="501">
        <v>0</v>
      </c>
      <c r="M46" s="501">
        <v>0</v>
      </c>
      <c r="N46" s="501">
        <v>0</v>
      </c>
      <c r="O46" s="414"/>
      <c r="P46" s="414"/>
      <c r="Q46" s="414"/>
      <c r="R46" s="414"/>
      <c r="S46" s="401" t="str">
        <f t="shared" si="10"/>
        <v/>
      </c>
    </row>
    <row r="47" spans="2:19" ht="24.75" customHeight="1">
      <c r="B47" s="587"/>
      <c r="C47" s="406" t="s">
        <v>82</v>
      </c>
      <c r="D47" s="405" t="s">
        <v>95</v>
      </c>
      <c r="E47" s="404">
        <f t="shared" si="1"/>
        <v>45</v>
      </c>
      <c r="F47" s="404">
        <f t="shared" si="0"/>
        <v>4</v>
      </c>
      <c r="G47" s="501">
        <v>0</v>
      </c>
      <c r="H47" s="501">
        <v>0</v>
      </c>
      <c r="I47" s="501">
        <v>0</v>
      </c>
      <c r="J47" s="501">
        <v>0</v>
      </c>
      <c r="K47" s="501">
        <v>1</v>
      </c>
      <c r="L47" s="501">
        <v>0</v>
      </c>
      <c r="M47" s="501">
        <v>44</v>
      </c>
      <c r="N47" s="501">
        <v>4</v>
      </c>
      <c r="O47" s="414"/>
      <c r="P47" s="414"/>
      <c r="Q47" s="414"/>
      <c r="R47" s="414"/>
      <c r="S47" s="401" t="str">
        <f t="shared" si="10"/>
        <v/>
      </c>
    </row>
    <row r="48" spans="2:19" ht="24.75" customHeight="1">
      <c r="B48" s="599" t="s">
        <v>94</v>
      </c>
      <c r="C48" s="406" t="s">
        <v>84</v>
      </c>
      <c r="D48" s="405" t="s">
        <v>93</v>
      </c>
      <c r="E48" s="404">
        <f t="shared" si="1"/>
        <v>0</v>
      </c>
      <c r="F48" s="404">
        <f t="shared" si="0"/>
        <v>0</v>
      </c>
      <c r="G48" s="501">
        <v>0</v>
      </c>
      <c r="H48" s="501">
        <v>0</v>
      </c>
      <c r="I48" s="501">
        <v>0</v>
      </c>
      <c r="J48" s="501">
        <v>0</v>
      </c>
      <c r="K48" s="501">
        <v>0</v>
      </c>
      <c r="L48" s="501">
        <v>0</v>
      </c>
      <c r="M48" s="501">
        <v>0</v>
      </c>
      <c r="N48" s="501">
        <v>0</v>
      </c>
      <c r="O48" s="414"/>
      <c r="P48" s="414"/>
      <c r="Q48" s="414"/>
      <c r="R48" s="414"/>
      <c r="S48" s="401" t="str">
        <f t="shared" si="10"/>
        <v/>
      </c>
    </row>
    <row r="49" spans="1:19" ht="24.75" customHeight="1">
      <c r="B49" s="587"/>
      <c r="C49" s="406" t="s">
        <v>82</v>
      </c>
      <c r="D49" s="405" t="s">
        <v>92</v>
      </c>
      <c r="E49" s="404">
        <f t="shared" si="1"/>
        <v>0</v>
      </c>
      <c r="F49" s="404">
        <f t="shared" si="0"/>
        <v>0</v>
      </c>
      <c r="G49" s="501">
        <v>0</v>
      </c>
      <c r="H49" s="501">
        <v>0</v>
      </c>
      <c r="I49" s="501">
        <v>0</v>
      </c>
      <c r="J49" s="501">
        <v>0</v>
      </c>
      <c r="K49" s="501">
        <v>0</v>
      </c>
      <c r="L49" s="501">
        <v>0</v>
      </c>
      <c r="M49" s="501">
        <v>0</v>
      </c>
      <c r="N49" s="501">
        <v>0</v>
      </c>
      <c r="O49" s="414"/>
      <c r="P49" s="414"/>
      <c r="Q49" s="414"/>
      <c r="R49" s="414"/>
      <c r="S49" s="401" t="str">
        <f t="shared" si="10"/>
        <v/>
      </c>
    </row>
    <row r="50" spans="1:19" ht="24.75" customHeight="1">
      <c r="B50" s="599" t="s">
        <v>91</v>
      </c>
      <c r="C50" s="406" t="s">
        <v>84</v>
      </c>
      <c r="D50" s="405" t="s">
        <v>90</v>
      </c>
      <c r="E50" s="404">
        <f t="shared" si="1"/>
        <v>0</v>
      </c>
      <c r="F50" s="404">
        <f t="shared" si="0"/>
        <v>0</v>
      </c>
      <c r="G50" s="501">
        <v>0</v>
      </c>
      <c r="H50" s="501">
        <v>0</v>
      </c>
      <c r="I50" s="501">
        <v>0</v>
      </c>
      <c r="J50" s="501">
        <v>0</v>
      </c>
      <c r="K50" s="501">
        <v>0</v>
      </c>
      <c r="L50" s="501">
        <v>0</v>
      </c>
      <c r="M50" s="501">
        <v>0</v>
      </c>
      <c r="N50" s="501">
        <v>0</v>
      </c>
      <c r="O50" s="414"/>
      <c r="P50" s="414"/>
      <c r="Q50" s="414"/>
      <c r="R50" s="414"/>
      <c r="S50" s="401" t="str">
        <f t="shared" si="10"/>
        <v/>
      </c>
    </row>
    <row r="51" spans="1:19" ht="24.75" customHeight="1">
      <c r="B51" s="587"/>
      <c r="C51" s="406" t="s">
        <v>82</v>
      </c>
      <c r="D51" s="405" t="s">
        <v>89</v>
      </c>
      <c r="E51" s="404">
        <f t="shared" si="1"/>
        <v>1</v>
      </c>
      <c r="F51" s="404">
        <f t="shared" si="0"/>
        <v>0</v>
      </c>
      <c r="G51" s="501">
        <v>0</v>
      </c>
      <c r="H51" s="501">
        <v>0</v>
      </c>
      <c r="I51" s="501">
        <v>1</v>
      </c>
      <c r="J51" s="501">
        <v>0</v>
      </c>
      <c r="K51" s="501">
        <v>0</v>
      </c>
      <c r="L51" s="501">
        <v>0</v>
      </c>
      <c r="M51" s="501">
        <v>0</v>
      </c>
      <c r="N51" s="501">
        <v>0</v>
      </c>
      <c r="O51" s="414"/>
      <c r="P51" s="414"/>
      <c r="Q51" s="414"/>
      <c r="R51" s="414"/>
      <c r="S51" s="401" t="str">
        <f t="shared" si="10"/>
        <v/>
      </c>
    </row>
    <row r="52" spans="1:19" ht="24.75" customHeight="1">
      <c r="B52" s="599" t="s">
        <v>88</v>
      </c>
      <c r="C52" s="406" t="s">
        <v>84</v>
      </c>
      <c r="D52" s="405" t="s">
        <v>87</v>
      </c>
      <c r="E52" s="404">
        <f t="shared" si="1"/>
        <v>0</v>
      </c>
      <c r="F52" s="404">
        <f t="shared" si="0"/>
        <v>0</v>
      </c>
      <c r="G52" s="501">
        <v>0</v>
      </c>
      <c r="H52" s="501">
        <v>0</v>
      </c>
      <c r="I52" s="501">
        <v>0</v>
      </c>
      <c r="J52" s="501">
        <v>0</v>
      </c>
      <c r="K52" s="501">
        <v>0</v>
      </c>
      <c r="L52" s="501">
        <v>0</v>
      </c>
      <c r="M52" s="501">
        <v>0</v>
      </c>
      <c r="N52" s="501">
        <v>0</v>
      </c>
      <c r="O52" s="414"/>
      <c r="P52" s="414"/>
      <c r="Q52" s="414"/>
      <c r="R52" s="414"/>
      <c r="S52" s="401" t="str">
        <f t="shared" si="10"/>
        <v/>
      </c>
    </row>
    <row r="53" spans="1:19" ht="24.75" customHeight="1" thickBot="1">
      <c r="B53" s="588"/>
      <c r="C53" s="413" t="s">
        <v>82</v>
      </c>
      <c r="D53" s="405" t="s">
        <v>86</v>
      </c>
      <c r="E53" s="412">
        <f t="shared" si="1"/>
        <v>0</v>
      </c>
      <c r="F53" s="412">
        <f t="shared" si="0"/>
        <v>0</v>
      </c>
      <c r="G53" s="502">
        <v>0</v>
      </c>
      <c r="H53" s="502">
        <v>0</v>
      </c>
      <c r="I53" s="502">
        <v>0</v>
      </c>
      <c r="J53" s="502">
        <v>0</v>
      </c>
      <c r="K53" s="502">
        <v>0</v>
      </c>
      <c r="L53" s="502">
        <v>0</v>
      </c>
      <c r="M53" s="502">
        <v>0</v>
      </c>
      <c r="N53" s="502">
        <v>0</v>
      </c>
      <c r="O53" s="410"/>
      <c r="P53" s="410"/>
      <c r="Q53" s="410"/>
      <c r="R53" s="410"/>
      <c r="S53" s="401" t="str">
        <f t="shared" si="10"/>
        <v/>
      </c>
    </row>
    <row r="54" spans="1:19" ht="24.75" customHeight="1" thickTop="1">
      <c r="B54" s="600" t="s">
        <v>85</v>
      </c>
      <c r="C54" s="409" t="s">
        <v>84</v>
      </c>
      <c r="D54" s="408" t="s">
        <v>83</v>
      </c>
      <c r="E54" s="407">
        <f t="shared" si="1"/>
        <v>5</v>
      </c>
      <c r="F54" s="407">
        <f t="shared" si="0"/>
        <v>1</v>
      </c>
      <c r="G54" s="404">
        <f t="shared" ref="G54:R54" si="11">SUM(G12,G16,G22,G24,G38)</f>
        <v>1</v>
      </c>
      <c r="H54" s="404">
        <f t="shared" si="11"/>
        <v>0</v>
      </c>
      <c r="I54" s="404">
        <f t="shared" si="11"/>
        <v>2</v>
      </c>
      <c r="J54" s="404">
        <f t="shared" si="11"/>
        <v>0</v>
      </c>
      <c r="K54" s="404">
        <f t="shared" si="11"/>
        <v>1</v>
      </c>
      <c r="L54" s="404">
        <f t="shared" si="11"/>
        <v>0</v>
      </c>
      <c r="M54" s="404">
        <f t="shared" si="11"/>
        <v>0</v>
      </c>
      <c r="N54" s="404">
        <f t="shared" si="11"/>
        <v>0</v>
      </c>
      <c r="O54" s="404">
        <f t="shared" si="11"/>
        <v>0</v>
      </c>
      <c r="P54" s="404">
        <f t="shared" si="11"/>
        <v>0</v>
      </c>
      <c r="Q54" s="404">
        <f t="shared" si="11"/>
        <v>1</v>
      </c>
      <c r="R54" s="404">
        <f t="shared" si="11"/>
        <v>1</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556</v>
      </c>
      <c r="F55" s="404">
        <f t="shared" si="0"/>
        <v>32</v>
      </c>
      <c r="G55" s="404">
        <f t="shared" ref="G55:R55" si="12">SUM(G13,G17,G23,G25,G39)</f>
        <v>193</v>
      </c>
      <c r="H55" s="404">
        <f t="shared" si="12"/>
        <v>14</v>
      </c>
      <c r="I55" s="404">
        <f t="shared" si="12"/>
        <v>73</v>
      </c>
      <c r="J55" s="404">
        <f t="shared" si="12"/>
        <v>3</v>
      </c>
      <c r="K55" s="404">
        <f t="shared" si="12"/>
        <v>93</v>
      </c>
      <c r="L55" s="404">
        <f t="shared" si="12"/>
        <v>5</v>
      </c>
      <c r="M55" s="404">
        <f t="shared" si="12"/>
        <v>123</v>
      </c>
      <c r="N55" s="404">
        <f t="shared" si="12"/>
        <v>7</v>
      </c>
      <c r="O55" s="404">
        <f t="shared" si="12"/>
        <v>41</v>
      </c>
      <c r="P55" s="404">
        <f t="shared" si="12"/>
        <v>1</v>
      </c>
      <c r="Q55" s="404">
        <f t="shared" si="12"/>
        <v>33</v>
      </c>
      <c r="R55" s="404">
        <f t="shared" si="12"/>
        <v>2</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6:B27"/>
    <mergeCell ref="B28:B29"/>
    <mergeCell ref="P3:Q5"/>
    <mergeCell ref="O9:O10"/>
    <mergeCell ref="Q9:Q10"/>
    <mergeCell ref="B12:B13"/>
    <mergeCell ref="B14:B15"/>
    <mergeCell ref="B16:B17"/>
    <mergeCell ref="B22:B23"/>
    <mergeCell ref="B24:B25"/>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207</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1</v>
      </c>
      <c r="F12" s="404">
        <f>SUM(H12+J12+L12+N12+P12+R12)</f>
        <v>0</v>
      </c>
      <c r="G12" s="476">
        <v>1</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31</v>
      </c>
      <c r="F13" s="404">
        <f>SUM(H13+J13+L13+N13+P13+R13 )</f>
        <v>2</v>
      </c>
      <c r="G13" s="476">
        <v>9</v>
      </c>
      <c r="H13" s="476">
        <v>0</v>
      </c>
      <c r="I13" s="476">
        <v>12</v>
      </c>
      <c r="J13" s="476">
        <v>1</v>
      </c>
      <c r="K13" s="476">
        <v>0</v>
      </c>
      <c r="L13" s="476">
        <v>0</v>
      </c>
      <c r="M13" s="476">
        <v>5</v>
      </c>
      <c r="N13" s="476">
        <v>0</v>
      </c>
      <c r="O13" s="476">
        <v>4</v>
      </c>
      <c r="P13" s="476">
        <v>1</v>
      </c>
      <c r="Q13" s="476">
        <v>1</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3</v>
      </c>
      <c r="F16" s="423">
        <f t="shared" si="0"/>
        <v>0</v>
      </c>
      <c r="G16" s="423">
        <f t="shared" ref="G16:R16" si="2">SUM(G18,G20)</f>
        <v>0</v>
      </c>
      <c r="H16" s="423">
        <f t="shared" si="2"/>
        <v>0</v>
      </c>
      <c r="I16" s="423">
        <f t="shared" si="2"/>
        <v>3</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31</v>
      </c>
      <c r="F17" s="404">
        <f t="shared" si="0"/>
        <v>1</v>
      </c>
      <c r="G17" s="404">
        <f t="shared" ref="G17:R17" si="3">SUM(G19,G21)</f>
        <v>0</v>
      </c>
      <c r="H17" s="404">
        <f t="shared" si="3"/>
        <v>0</v>
      </c>
      <c r="I17" s="404">
        <f t="shared" si="3"/>
        <v>9</v>
      </c>
      <c r="J17" s="404">
        <f t="shared" si="3"/>
        <v>0</v>
      </c>
      <c r="K17" s="404">
        <f t="shared" si="3"/>
        <v>3</v>
      </c>
      <c r="L17" s="404">
        <f t="shared" si="3"/>
        <v>0</v>
      </c>
      <c r="M17" s="404">
        <f t="shared" si="3"/>
        <v>7</v>
      </c>
      <c r="N17" s="404">
        <f t="shared" si="3"/>
        <v>0</v>
      </c>
      <c r="O17" s="404">
        <f t="shared" si="3"/>
        <v>0</v>
      </c>
      <c r="P17" s="404">
        <f t="shared" si="3"/>
        <v>0</v>
      </c>
      <c r="Q17" s="404">
        <f t="shared" si="3"/>
        <v>12</v>
      </c>
      <c r="R17" s="404">
        <f t="shared" si="3"/>
        <v>1</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3</v>
      </c>
      <c r="F18" s="404">
        <f t="shared" si="0"/>
        <v>0</v>
      </c>
      <c r="G18" s="476">
        <v>0</v>
      </c>
      <c r="H18" s="476">
        <v>0</v>
      </c>
      <c r="I18" s="476">
        <v>3</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31</v>
      </c>
      <c r="F19" s="404">
        <f t="shared" si="0"/>
        <v>1</v>
      </c>
      <c r="G19" s="476">
        <v>0</v>
      </c>
      <c r="H19" s="476">
        <v>0</v>
      </c>
      <c r="I19" s="476">
        <v>9</v>
      </c>
      <c r="J19" s="476">
        <v>0</v>
      </c>
      <c r="K19" s="476">
        <v>3</v>
      </c>
      <c r="L19" s="476">
        <v>0</v>
      </c>
      <c r="M19" s="476">
        <v>7</v>
      </c>
      <c r="N19" s="476">
        <v>0</v>
      </c>
      <c r="O19" s="476">
        <v>0</v>
      </c>
      <c r="P19" s="476">
        <v>0</v>
      </c>
      <c r="Q19" s="476">
        <v>12</v>
      </c>
      <c r="R19" s="476">
        <v>1</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6</v>
      </c>
      <c r="F23" s="426">
        <f t="shared" si="0"/>
        <v>1</v>
      </c>
      <c r="G23" s="480">
        <v>0</v>
      </c>
      <c r="H23" s="480">
        <v>0</v>
      </c>
      <c r="I23" s="480">
        <v>0</v>
      </c>
      <c r="J23" s="480">
        <v>0</v>
      </c>
      <c r="K23" s="480">
        <v>4</v>
      </c>
      <c r="L23" s="480">
        <v>1</v>
      </c>
      <c r="M23" s="480">
        <v>2</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7</v>
      </c>
      <c r="F24" s="423">
        <f t="shared" si="0"/>
        <v>0</v>
      </c>
      <c r="G24" s="423">
        <f t="shared" ref="G24:R24" si="4">SUM(G26,G28,G30,G32)</f>
        <v>3</v>
      </c>
      <c r="H24" s="423">
        <f t="shared" si="4"/>
        <v>0</v>
      </c>
      <c r="I24" s="423">
        <f t="shared" si="4"/>
        <v>3</v>
      </c>
      <c r="J24" s="423">
        <f t="shared" si="4"/>
        <v>0</v>
      </c>
      <c r="K24" s="423">
        <f t="shared" si="4"/>
        <v>1</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315</v>
      </c>
      <c r="F25" s="404">
        <f t="shared" si="0"/>
        <v>19</v>
      </c>
      <c r="G25" s="404">
        <f t="shared" ref="G25:R25" si="6">SUM(G27,G29,G31,G33)</f>
        <v>65</v>
      </c>
      <c r="H25" s="404">
        <f t="shared" si="6"/>
        <v>8</v>
      </c>
      <c r="I25" s="404">
        <f t="shared" si="6"/>
        <v>77</v>
      </c>
      <c r="J25" s="404">
        <f t="shared" si="6"/>
        <v>4</v>
      </c>
      <c r="K25" s="404">
        <f t="shared" si="6"/>
        <v>46</v>
      </c>
      <c r="L25" s="404">
        <f t="shared" si="6"/>
        <v>0</v>
      </c>
      <c r="M25" s="404">
        <f t="shared" si="6"/>
        <v>86</v>
      </c>
      <c r="N25" s="404">
        <f t="shared" si="6"/>
        <v>3</v>
      </c>
      <c r="O25" s="404">
        <f t="shared" si="6"/>
        <v>32</v>
      </c>
      <c r="P25" s="404">
        <f t="shared" si="6"/>
        <v>4</v>
      </c>
      <c r="Q25" s="404">
        <f t="shared" si="6"/>
        <v>9</v>
      </c>
      <c r="R25" s="404">
        <f t="shared" si="6"/>
        <v>0</v>
      </c>
      <c r="S25" s="401" t="str">
        <f t="shared" si="5"/>
        <v/>
      </c>
    </row>
    <row r="26" spans="2:20" ht="24.75" customHeight="1">
      <c r="B26" s="599" t="s">
        <v>127</v>
      </c>
      <c r="C26" s="406" t="s">
        <v>84</v>
      </c>
      <c r="D26" s="405" t="s">
        <v>126</v>
      </c>
      <c r="E26" s="404">
        <f t="shared" si="1"/>
        <v>2</v>
      </c>
      <c r="F26" s="404">
        <f t="shared" si="0"/>
        <v>0</v>
      </c>
      <c r="G26" s="476">
        <v>0</v>
      </c>
      <c r="H26" s="476">
        <v>0</v>
      </c>
      <c r="I26" s="476">
        <v>1</v>
      </c>
      <c r="J26" s="476">
        <v>0</v>
      </c>
      <c r="K26" s="476">
        <v>1</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121</v>
      </c>
      <c r="F27" s="404">
        <f t="shared" si="0"/>
        <v>10</v>
      </c>
      <c r="G27" s="476">
        <v>39</v>
      </c>
      <c r="H27" s="476">
        <v>8</v>
      </c>
      <c r="I27" s="476">
        <v>39</v>
      </c>
      <c r="J27" s="476">
        <v>0</v>
      </c>
      <c r="K27" s="476">
        <v>12</v>
      </c>
      <c r="L27" s="476">
        <v>0</v>
      </c>
      <c r="M27" s="476">
        <v>19</v>
      </c>
      <c r="N27" s="476">
        <v>1</v>
      </c>
      <c r="O27" s="476">
        <v>10</v>
      </c>
      <c r="P27" s="476">
        <v>1</v>
      </c>
      <c r="Q27" s="476">
        <v>2</v>
      </c>
      <c r="R27" s="476">
        <v>0</v>
      </c>
      <c r="S27" s="401" t="str">
        <f t="shared" si="5"/>
        <v/>
      </c>
    </row>
    <row r="28" spans="2:20" ht="24.75" customHeight="1">
      <c r="B28" s="599" t="s">
        <v>124</v>
      </c>
      <c r="C28" s="406" t="s">
        <v>84</v>
      </c>
      <c r="D28" s="405" t="s">
        <v>123</v>
      </c>
      <c r="E28" s="404">
        <f t="shared" si="1"/>
        <v>2</v>
      </c>
      <c r="F28" s="404">
        <f t="shared" si="0"/>
        <v>0</v>
      </c>
      <c r="G28" s="476">
        <v>1</v>
      </c>
      <c r="H28" s="476">
        <v>0</v>
      </c>
      <c r="I28" s="476">
        <v>1</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160</v>
      </c>
      <c r="F29" s="404">
        <f t="shared" si="0"/>
        <v>4</v>
      </c>
      <c r="G29" s="476">
        <v>14</v>
      </c>
      <c r="H29" s="476">
        <v>0</v>
      </c>
      <c r="I29" s="476">
        <v>20</v>
      </c>
      <c r="J29" s="476">
        <v>0</v>
      </c>
      <c r="K29" s="476">
        <v>31</v>
      </c>
      <c r="L29" s="476">
        <v>0</v>
      </c>
      <c r="M29" s="476">
        <v>67</v>
      </c>
      <c r="N29" s="476">
        <v>2</v>
      </c>
      <c r="O29" s="476">
        <v>21</v>
      </c>
      <c r="P29" s="476">
        <v>2</v>
      </c>
      <c r="Q29" s="476">
        <v>7</v>
      </c>
      <c r="R29" s="476">
        <v>0</v>
      </c>
      <c r="S29" s="401" t="str">
        <f t="shared" si="5"/>
        <v/>
      </c>
      <c r="T29" s="401"/>
    </row>
    <row r="30" spans="2:20" ht="24.75" customHeight="1">
      <c r="B30" s="599" t="s">
        <v>121</v>
      </c>
      <c r="C30" s="406" t="s">
        <v>84</v>
      </c>
      <c r="D30" s="405" t="s">
        <v>120</v>
      </c>
      <c r="E30" s="404">
        <f t="shared" si="1"/>
        <v>2</v>
      </c>
      <c r="F30" s="404">
        <f t="shared" si="0"/>
        <v>0</v>
      </c>
      <c r="G30" s="476">
        <v>1</v>
      </c>
      <c r="H30" s="476">
        <v>0</v>
      </c>
      <c r="I30" s="476">
        <v>1</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24</v>
      </c>
      <c r="F31" s="404">
        <f t="shared" si="0"/>
        <v>4</v>
      </c>
      <c r="G31" s="476">
        <v>4</v>
      </c>
      <c r="H31" s="476">
        <v>0</v>
      </c>
      <c r="I31" s="476">
        <v>16</v>
      </c>
      <c r="J31" s="476">
        <v>3</v>
      </c>
      <c r="K31" s="476">
        <v>3</v>
      </c>
      <c r="L31" s="476">
        <v>0</v>
      </c>
      <c r="M31" s="476">
        <v>0</v>
      </c>
      <c r="N31" s="476">
        <v>0</v>
      </c>
      <c r="O31" s="476">
        <v>1</v>
      </c>
      <c r="P31" s="476">
        <v>1</v>
      </c>
      <c r="Q31" s="476">
        <v>0</v>
      </c>
      <c r="R31" s="476">
        <v>0</v>
      </c>
      <c r="S31" s="401" t="str">
        <f t="shared" si="5"/>
        <v/>
      </c>
    </row>
    <row r="32" spans="2:20" ht="24.75" customHeight="1">
      <c r="B32" s="599" t="s">
        <v>118</v>
      </c>
      <c r="C32" s="406" t="s">
        <v>84</v>
      </c>
      <c r="D32" s="405" t="s">
        <v>117</v>
      </c>
      <c r="E32" s="404">
        <f t="shared" si="1"/>
        <v>1</v>
      </c>
      <c r="F32" s="404">
        <f t="shared" si="0"/>
        <v>0</v>
      </c>
      <c r="G32" s="404">
        <f t="shared" ref="G32:R32" si="7">SUM(G34,G36)</f>
        <v>1</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10</v>
      </c>
      <c r="F33" s="404">
        <f t="shared" si="0"/>
        <v>1</v>
      </c>
      <c r="G33" s="404">
        <f t="shared" ref="G33:R33" si="8">SUM(G35,G37)</f>
        <v>8</v>
      </c>
      <c r="H33" s="404">
        <f t="shared" si="8"/>
        <v>0</v>
      </c>
      <c r="I33" s="404">
        <f t="shared" si="8"/>
        <v>2</v>
      </c>
      <c r="J33" s="404">
        <f t="shared" si="8"/>
        <v>1</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1</v>
      </c>
      <c r="F34" s="404">
        <f t="shared" si="0"/>
        <v>0</v>
      </c>
      <c r="G34" s="476">
        <v>1</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3</v>
      </c>
      <c r="F35" s="404">
        <f t="shared" si="0"/>
        <v>0</v>
      </c>
      <c r="G35" s="476">
        <v>2</v>
      </c>
      <c r="H35" s="476">
        <v>0</v>
      </c>
      <c r="I35" s="476">
        <v>1</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0</v>
      </c>
      <c r="F36" s="404">
        <f t="shared" si="0"/>
        <v>0</v>
      </c>
      <c r="G36" s="476">
        <v>0</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7</v>
      </c>
      <c r="F37" s="420">
        <f t="shared" si="0"/>
        <v>1</v>
      </c>
      <c r="G37" s="483">
        <v>6</v>
      </c>
      <c r="H37" s="483">
        <v>0</v>
      </c>
      <c r="I37" s="483">
        <v>1</v>
      </c>
      <c r="J37" s="483">
        <v>1</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2</v>
      </c>
      <c r="F38" s="407">
        <f t="shared" si="0"/>
        <v>0</v>
      </c>
      <c r="G38" s="407">
        <f t="shared" ref="G38:N39" si="9">SUM(G40,G42,G44,G46,G48,G50,G52)</f>
        <v>2</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272</v>
      </c>
      <c r="F39" s="404">
        <f t="shared" si="0"/>
        <v>20</v>
      </c>
      <c r="G39" s="404">
        <f t="shared" si="9"/>
        <v>159</v>
      </c>
      <c r="H39" s="404">
        <f t="shared" si="9"/>
        <v>10</v>
      </c>
      <c r="I39" s="404">
        <f t="shared" si="9"/>
        <v>7</v>
      </c>
      <c r="J39" s="404">
        <f t="shared" si="9"/>
        <v>0</v>
      </c>
      <c r="K39" s="404">
        <f t="shared" si="9"/>
        <v>52</v>
      </c>
      <c r="L39" s="404">
        <f t="shared" si="9"/>
        <v>5</v>
      </c>
      <c r="M39" s="404">
        <f t="shared" si="9"/>
        <v>54</v>
      </c>
      <c r="N39" s="404">
        <f t="shared" si="9"/>
        <v>5</v>
      </c>
      <c r="O39" s="414"/>
      <c r="P39" s="414"/>
      <c r="Q39" s="414"/>
      <c r="R39" s="414"/>
      <c r="S39" s="401" t="str">
        <f t="shared" si="10"/>
        <v/>
      </c>
    </row>
    <row r="40" spans="2:19" ht="24.75" customHeight="1">
      <c r="B40" s="599" t="s">
        <v>106</v>
      </c>
      <c r="C40" s="406" t="s">
        <v>84</v>
      </c>
      <c r="D40" s="405" t="s">
        <v>105</v>
      </c>
      <c r="E40" s="404">
        <f t="shared" si="1"/>
        <v>1</v>
      </c>
      <c r="F40" s="404">
        <f t="shared" si="0"/>
        <v>0</v>
      </c>
      <c r="G40" s="476">
        <v>1</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152</v>
      </c>
      <c r="F41" s="404">
        <f t="shared" si="0"/>
        <v>8</v>
      </c>
      <c r="G41" s="476">
        <v>106</v>
      </c>
      <c r="H41" s="476">
        <v>7</v>
      </c>
      <c r="I41" s="476">
        <v>0</v>
      </c>
      <c r="J41" s="476">
        <v>0</v>
      </c>
      <c r="K41" s="476">
        <v>29</v>
      </c>
      <c r="L41" s="476">
        <v>1</v>
      </c>
      <c r="M41" s="476">
        <v>17</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58</v>
      </c>
      <c r="F43" s="404">
        <f t="shared" si="0"/>
        <v>4</v>
      </c>
      <c r="G43" s="476">
        <v>47</v>
      </c>
      <c r="H43" s="476">
        <v>2</v>
      </c>
      <c r="I43" s="476">
        <v>0</v>
      </c>
      <c r="J43" s="476">
        <v>0</v>
      </c>
      <c r="K43" s="476">
        <v>11</v>
      </c>
      <c r="L43" s="476">
        <v>2</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19</v>
      </c>
      <c r="F45" s="404">
        <f t="shared" si="0"/>
        <v>3</v>
      </c>
      <c r="G45" s="476">
        <v>4</v>
      </c>
      <c r="H45" s="476">
        <v>0</v>
      </c>
      <c r="I45" s="476">
        <v>0</v>
      </c>
      <c r="J45" s="476">
        <v>0</v>
      </c>
      <c r="K45" s="476">
        <v>12</v>
      </c>
      <c r="L45" s="476">
        <v>2</v>
      </c>
      <c r="M45" s="476">
        <v>3</v>
      </c>
      <c r="N45" s="476">
        <v>1</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33</v>
      </c>
      <c r="F47" s="404">
        <f t="shared" si="0"/>
        <v>4</v>
      </c>
      <c r="G47" s="476">
        <v>0</v>
      </c>
      <c r="H47" s="476">
        <v>0</v>
      </c>
      <c r="I47" s="476">
        <v>0</v>
      </c>
      <c r="J47" s="476">
        <v>0</v>
      </c>
      <c r="K47" s="476">
        <v>0</v>
      </c>
      <c r="L47" s="476">
        <v>0</v>
      </c>
      <c r="M47" s="476">
        <v>33</v>
      </c>
      <c r="N47" s="476">
        <v>4</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0</v>
      </c>
      <c r="H49" s="476">
        <v>0</v>
      </c>
      <c r="I49" s="476">
        <v>0</v>
      </c>
      <c r="J49" s="476">
        <v>0</v>
      </c>
      <c r="K49" s="476">
        <v>0</v>
      </c>
      <c r="L49" s="476">
        <v>0</v>
      </c>
      <c r="M49" s="476">
        <v>1</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3</v>
      </c>
      <c r="F51" s="404">
        <f t="shared" si="0"/>
        <v>0</v>
      </c>
      <c r="G51" s="476">
        <v>1</v>
      </c>
      <c r="H51" s="476">
        <v>0</v>
      </c>
      <c r="I51" s="476">
        <v>2</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1</v>
      </c>
      <c r="F52" s="404">
        <f t="shared" si="0"/>
        <v>0</v>
      </c>
      <c r="G52" s="476">
        <v>1</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6</v>
      </c>
      <c r="F53" s="412">
        <f t="shared" si="0"/>
        <v>1</v>
      </c>
      <c r="G53" s="489">
        <v>1</v>
      </c>
      <c r="H53" s="489">
        <v>1</v>
      </c>
      <c r="I53" s="489">
        <v>5</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13</v>
      </c>
      <c r="F54" s="407">
        <f t="shared" si="0"/>
        <v>0</v>
      </c>
      <c r="G54" s="404">
        <f t="shared" ref="G54:R54" si="11">SUM(G12,G16,G22,G24,G38)</f>
        <v>6</v>
      </c>
      <c r="H54" s="404">
        <f t="shared" si="11"/>
        <v>0</v>
      </c>
      <c r="I54" s="404">
        <f t="shared" si="11"/>
        <v>6</v>
      </c>
      <c r="J54" s="404">
        <f t="shared" si="11"/>
        <v>0</v>
      </c>
      <c r="K54" s="404">
        <f t="shared" si="11"/>
        <v>1</v>
      </c>
      <c r="L54" s="404">
        <f t="shared" si="11"/>
        <v>0</v>
      </c>
      <c r="M54" s="404">
        <f t="shared" si="11"/>
        <v>0</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655</v>
      </c>
      <c r="F55" s="404">
        <f t="shared" si="0"/>
        <v>43</v>
      </c>
      <c r="G55" s="404">
        <f t="shared" ref="G55:R55" si="12">SUM(G13,G17,G23,G25,G39)</f>
        <v>233</v>
      </c>
      <c r="H55" s="404">
        <f t="shared" si="12"/>
        <v>18</v>
      </c>
      <c r="I55" s="404">
        <f t="shared" si="12"/>
        <v>105</v>
      </c>
      <c r="J55" s="404">
        <f t="shared" si="12"/>
        <v>5</v>
      </c>
      <c r="K55" s="404">
        <f t="shared" si="12"/>
        <v>105</v>
      </c>
      <c r="L55" s="404">
        <f t="shared" si="12"/>
        <v>6</v>
      </c>
      <c r="M55" s="404">
        <f t="shared" si="12"/>
        <v>154</v>
      </c>
      <c r="N55" s="404">
        <f t="shared" si="12"/>
        <v>8</v>
      </c>
      <c r="O55" s="404">
        <f t="shared" si="12"/>
        <v>36</v>
      </c>
      <c r="P55" s="404">
        <f t="shared" si="12"/>
        <v>5</v>
      </c>
      <c r="Q55" s="404">
        <f t="shared" si="12"/>
        <v>22</v>
      </c>
      <c r="R55" s="404">
        <f t="shared" si="12"/>
        <v>1</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CI154"/>
  <sheetViews>
    <sheetView zoomScaleNormal="100" zoomScaleSheetLayoutView="110" workbookViewId="0">
      <pane xSplit="1" ySplit="3" topLeftCell="B14" activePane="bottomRight" state="frozen"/>
      <selection activeCell="B2" sqref="B2:G2"/>
      <selection pane="topRight" activeCell="B2" sqref="B2:G2"/>
      <selection pane="bottomLeft" activeCell="B2" sqref="B2:G2"/>
      <selection pane="bottomRight" activeCell="R22" sqref="R22"/>
    </sheetView>
  </sheetViews>
  <sheetFormatPr defaultColWidth="3.875" defaultRowHeight="22.5" customHeight="1"/>
  <cols>
    <col min="1" max="1" width="5.625" style="113" customWidth="1"/>
    <col min="2" max="3" width="5.125" style="39" customWidth="1"/>
    <col min="4" max="8" width="3.875" style="39" customWidth="1"/>
    <col min="9" max="9" width="5.125" style="39" customWidth="1"/>
    <col min="10" max="10" width="3.875" style="39" customWidth="1"/>
    <col min="11" max="11" width="5.25" style="39" customWidth="1"/>
    <col min="12" max="12" width="3.875" style="39" customWidth="1"/>
    <col min="13" max="13" width="5.125" style="39" customWidth="1"/>
    <col min="14" max="18" width="3.625" style="39" customWidth="1"/>
    <col min="19" max="22" width="4" style="39" customWidth="1"/>
    <col min="23" max="25" width="5.125" style="39" customWidth="1"/>
    <col min="26" max="26" width="6.125" style="39" customWidth="1"/>
    <col min="27" max="28" width="5.125" style="39" customWidth="1"/>
    <col min="29" max="29" width="5.25" style="39" customWidth="1"/>
    <col min="30" max="30" width="3.875" style="39" customWidth="1"/>
    <col min="31" max="32" width="5.125" style="39" customWidth="1"/>
    <col min="33" max="33" width="5.375" style="39" customWidth="1"/>
    <col min="34" max="36" width="3.75" style="39" customWidth="1"/>
    <col min="37" max="37" width="3.875" style="39" customWidth="1"/>
    <col min="38" max="39" width="5.125" style="39" customWidth="1"/>
    <col min="40" max="40" width="3.875" style="39" customWidth="1"/>
    <col min="41" max="42" width="3.625" style="39" customWidth="1"/>
    <col min="43" max="43" width="4.25" style="39" customWidth="1"/>
    <col min="44" max="44" width="5.25" style="39" customWidth="1"/>
    <col min="45" max="48" width="3.5" style="39" customWidth="1"/>
    <col min="49" max="56" width="3.5" style="38" customWidth="1"/>
    <col min="57" max="57" width="6" style="38" customWidth="1"/>
    <col min="58" max="16384" width="3.875" style="39"/>
  </cols>
  <sheetData>
    <row r="1" spans="1:58" ht="22.5" customHeight="1" thickBot="1">
      <c r="A1" s="33" t="s">
        <v>0</v>
      </c>
      <c r="B1" s="34" t="s">
        <v>221</v>
      </c>
      <c r="C1" s="34"/>
      <c r="D1" s="34"/>
      <c r="E1" s="34"/>
      <c r="F1" s="34"/>
      <c r="G1" s="34"/>
      <c r="H1" s="34"/>
      <c r="I1" s="34"/>
      <c r="J1" s="34"/>
      <c r="K1" s="34"/>
      <c r="L1" s="34" t="s">
        <v>60</v>
      </c>
      <c r="M1" s="34"/>
      <c r="N1" s="34"/>
      <c r="O1" s="34"/>
      <c r="P1" s="34"/>
      <c r="Q1" s="34"/>
      <c r="R1" s="34"/>
      <c r="S1" s="34"/>
      <c r="T1" s="35"/>
      <c r="U1" s="34"/>
      <c r="V1" s="34"/>
      <c r="W1" s="34"/>
      <c r="X1" s="34"/>
      <c r="Y1" s="34"/>
      <c r="Z1" s="35"/>
      <c r="AA1" s="34"/>
      <c r="AB1" s="34"/>
      <c r="AC1" s="34"/>
      <c r="AD1" s="34"/>
      <c r="AE1" s="34"/>
      <c r="AF1" s="34"/>
      <c r="AG1" s="34"/>
      <c r="AH1" s="34"/>
      <c r="AI1" s="34"/>
      <c r="AJ1" s="34"/>
      <c r="AK1" s="34"/>
      <c r="AL1" s="34"/>
      <c r="AM1" s="34"/>
      <c r="AN1" s="34"/>
      <c r="AO1" s="34"/>
      <c r="AP1" s="34"/>
      <c r="AQ1" s="34"/>
      <c r="AR1" s="34"/>
      <c r="AS1" s="34"/>
      <c r="AT1" s="35"/>
      <c r="AU1" s="34"/>
      <c r="AV1" s="34"/>
      <c r="AW1" s="36"/>
      <c r="AX1" s="37"/>
      <c r="AY1" s="36"/>
      <c r="AZ1" s="36"/>
      <c r="BA1" s="36"/>
      <c r="BB1" s="36"/>
      <c r="BC1" s="36"/>
      <c r="BD1" s="36"/>
    </row>
    <row r="2" spans="1:58" ht="22.5" customHeight="1">
      <c r="A2" s="40"/>
      <c r="B2" s="539" t="s">
        <v>69</v>
      </c>
      <c r="C2" s="540"/>
      <c r="D2" s="540"/>
      <c r="E2" s="540"/>
      <c r="F2" s="540"/>
      <c r="G2" s="541"/>
      <c r="H2" s="542" t="s">
        <v>4</v>
      </c>
      <c r="I2" s="540"/>
      <c r="J2" s="540"/>
      <c r="K2" s="540"/>
      <c r="L2" s="540"/>
      <c r="M2" s="541"/>
      <c r="N2" s="41"/>
      <c r="O2" s="42"/>
      <c r="P2" s="43" t="s">
        <v>5</v>
      </c>
      <c r="Q2" s="44"/>
      <c r="R2" s="45"/>
      <c r="S2" s="543" t="s">
        <v>63</v>
      </c>
      <c r="T2" s="544"/>
      <c r="U2" s="544"/>
      <c r="V2" s="545"/>
      <c r="W2" s="542" t="s">
        <v>6</v>
      </c>
      <c r="X2" s="540"/>
      <c r="Y2" s="540"/>
      <c r="Z2" s="540"/>
      <c r="AA2" s="540"/>
      <c r="AB2" s="541"/>
      <c r="AC2" s="542" t="s">
        <v>7</v>
      </c>
      <c r="AD2" s="540"/>
      <c r="AE2" s="540"/>
      <c r="AF2" s="541"/>
      <c r="AG2" s="542" t="s">
        <v>71</v>
      </c>
      <c r="AH2" s="540"/>
      <c r="AI2" s="540"/>
      <c r="AJ2" s="541"/>
      <c r="AK2" s="542" t="s">
        <v>8</v>
      </c>
      <c r="AL2" s="540"/>
      <c r="AM2" s="540"/>
      <c r="AN2" s="541"/>
      <c r="AO2" s="543" t="s">
        <v>9</v>
      </c>
      <c r="AP2" s="544"/>
      <c r="AQ2" s="544"/>
      <c r="AR2" s="545"/>
      <c r="AS2" s="542" t="s">
        <v>10</v>
      </c>
      <c r="AT2" s="540"/>
      <c r="AU2" s="540"/>
      <c r="AV2" s="541"/>
      <c r="AW2" s="558" t="s">
        <v>42</v>
      </c>
      <c r="AX2" s="544"/>
      <c r="AY2" s="544"/>
      <c r="AZ2" s="559"/>
      <c r="BA2" s="558" t="s">
        <v>65</v>
      </c>
      <c r="BB2" s="544"/>
      <c r="BC2" s="544"/>
      <c r="BD2" s="559"/>
      <c r="BE2" s="46" t="s">
        <v>3</v>
      </c>
    </row>
    <row r="3" spans="1:58" ht="22.5" customHeight="1" thickBot="1">
      <c r="A3" s="47" t="s">
        <v>11</v>
      </c>
      <c r="B3" s="48">
        <v>1</v>
      </c>
      <c r="C3" s="49">
        <v>2</v>
      </c>
      <c r="D3" s="49">
        <v>3</v>
      </c>
      <c r="E3" s="49">
        <v>4</v>
      </c>
      <c r="F3" s="49">
        <v>5</v>
      </c>
      <c r="G3" s="49">
        <v>6</v>
      </c>
      <c r="H3" s="48">
        <v>1</v>
      </c>
      <c r="I3" s="49">
        <v>2</v>
      </c>
      <c r="J3" s="49">
        <v>3</v>
      </c>
      <c r="K3" s="49">
        <v>4</v>
      </c>
      <c r="L3" s="49">
        <v>5</v>
      </c>
      <c r="M3" s="49">
        <v>6</v>
      </c>
      <c r="N3" s="48">
        <v>1</v>
      </c>
      <c r="O3" s="49">
        <v>2</v>
      </c>
      <c r="P3" s="49">
        <v>3</v>
      </c>
      <c r="Q3" s="49">
        <v>4</v>
      </c>
      <c r="R3" s="49">
        <v>5</v>
      </c>
      <c r="S3" s="48">
        <v>1</v>
      </c>
      <c r="T3" s="49">
        <v>2</v>
      </c>
      <c r="U3" s="49">
        <v>3</v>
      </c>
      <c r="V3" s="50">
        <v>4</v>
      </c>
      <c r="W3" s="48">
        <v>1</v>
      </c>
      <c r="X3" s="49">
        <v>2</v>
      </c>
      <c r="Y3" s="49">
        <v>3</v>
      </c>
      <c r="Z3" s="49">
        <v>4</v>
      </c>
      <c r="AA3" s="49">
        <v>5</v>
      </c>
      <c r="AB3" s="49">
        <v>6</v>
      </c>
      <c r="AC3" s="48">
        <v>1</v>
      </c>
      <c r="AD3" s="49">
        <v>2</v>
      </c>
      <c r="AE3" s="49">
        <v>3</v>
      </c>
      <c r="AF3" s="49">
        <v>4</v>
      </c>
      <c r="AG3" s="48">
        <v>1</v>
      </c>
      <c r="AH3" s="49">
        <v>2</v>
      </c>
      <c r="AI3" s="49">
        <v>3</v>
      </c>
      <c r="AJ3" s="49">
        <v>4</v>
      </c>
      <c r="AK3" s="48">
        <v>1</v>
      </c>
      <c r="AL3" s="49">
        <v>2</v>
      </c>
      <c r="AM3" s="49">
        <v>3</v>
      </c>
      <c r="AN3" s="49">
        <v>4</v>
      </c>
      <c r="AO3" s="48">
        <v>1</v>
      </c>
      <c r="AP3" s="49">
        <v>2</v>
      </c>
      <c r="AQ3" s="49">
        <v>3</v>
      </c>
      <c r="AR3" s="49">
        <v>4</v>
      </c>
      <c r="AS3" s="48">
        <v>1</v>
      </c>
      <c r="AT3" s="49">
        <v>2</v>
      </c>
      <c r="AU3" s="49">
        <v>3</v>
      </c>
      <c r="AV3" s="50">
        <v>4</v>
      </c>
      <c r="AW3" s="51">
        <v>1</v>
      </c>
      <c r="AX3" s="52">
        <v>2</v>
      </c>
      <c r="AY3" s="52">
        <v>3</v>
      </c>
      <c r="AZ3" s="53">
        <v>4</v>
      </c>
      <c r="BA3" s="51">
        <v>1</v>
      </c>
      <c r="BB3" s="52">
        <v>2</v>
      </c>
      <c r="BC3" s="52">
        <v>3</v>
      </c>
      <c r="BD3" s="53">
        <v>4</v>
      </c>
      <c r="BE3" s="54"/>
    </row>
    <row r="4" spans="1:58" s="121" customFormat="1" ht="22.5" customHeight="1" thickTop="1">
      <c r="A4" s="117" t="s">
        <v>12</v>
      </c>
      <c r="B4" s="351">
        <f>'01 石巻市'!G13</f>
        <v>128</v>
      </c>
      <c r="C4" s="118">
        <f>'01 石巻市'!I13</f>
        <v>98</v>
      </c>
      <c r="D4" s="118">
        <f>'01 石巻市'!K13</f>
        <v>25</v>
      </c>
      <c r="E4" s="118">
        <f>'01 石巻市'!M13</f>
        <v>23</v>
      </c>
      <c r="F4" s="118">
        <f>'01 石巻市'!O13</f>
        <v>47</v>
      </c>
      <c r="G4" s="352">
        <f>'01 石巻市'!Q13</f>
        <v>12</v>
      </c>
      <c r="H4" s="119">
        <f>'01 石巻市'!G19</f>
        <v>8</v>
      </c>
      <c r="I4" s="118">
        <f>'01 石巻市'!I19</f>
        <v>84</v>
      </c>
      <c r="J4" s="118">
        <f>'01 石巻市'!K19</f>
        <v>64</v>
      </c>
      <c r="K4" s="118">
        <f>'01 石巻市'!M19</f>
        <v>180</v>
      </c>
      <c r="L4" s="118">
        <f>'01 石巻市'!O19</f>
        <v>1</v>
      </c>
      <c r="M4" s="352">
        <f>'01 石巻市'!Q19</f>
        <v>105</v>
      </c>
      <c r="N4" s="119">
        <f>'01 石巻市'!G21</f>
        <v>0</v>
      </c>
      <c r="O4" s="118">
        <f>'01 石巻市'!I21</f>
        <v>0</v>
      </c>
      <c r="P4" s="118">
        <f>'01 石巻市'!K21</f>
        <v>1</v>
      </c>
      <c r="Q4" s="118">
        <f>'01 石巻市'!M21</f>
        <v>0</v>
      </c>
      <c r="R4" s="352">
        <f>'01 石巻市'!O21</f>
        <v>0</v>
      </c>
      <c r="S4" s="119">
        <f>'01 石巻市'!G23</f>
        <v>3</v>
      </c>
      <c r="T4" s="118">
        <f>'01 石巻市'!I23</f>
        <v>2</v>
      </c>
      <c r="U4" s="118">
        <f>'01 石巻市'!K23</f>
        <v>28</v>
      </c>
      <c r="V4" s="352">
        <f>'01 石巻市'!M23</f>
        <v>26</v>
      </c>
      <c r="W4" s="353">
        <f>'01 石巻市'!G25</f>
        <v>329</v>
      </c>
      <c r="X4" s="118">
        <f>'01 石巻市'!I25</f>
        <v>402</v>
      </c>
      <c r="Y4" s="118">
        <f>'01 石巻市'!K25</f>
        <v>398</v>
      </c>
      <c r="Z4" s="118">
        <f>'01 石巻市'!M25</f>
        <v>556</v>
      </c>
      <c r="AA4" s="118">
        <f>'01 石巻市'!O25</f>
        <v>306</v>
      </c>
      <c r="AB4" s="352">
        <f>'01 石巻市'!Q25</f>
        <v>113</v>
      </c>
      <c r="AC4" s="354">
        <f>'01 石巻市'!G41</f>
        <v>856</v>
      </c>
      <c r="AD4" s="118">
        <f>'01 石巻市'!I41</f>
        <v>7</v>
      </c>
      <c r="AE4" s="118">
        <f>'01 石巻市'!K41</f>
        <v>157</v>
      </c>
      <c r="AF4" s="352">
        <f>'01 石巻市'!M41</f>
        <v>236</v>
      </c>
      <c r="AG4" s="353">
        <f>'01 石巻市'!G43</f>
        <v>423</v>
      </c>
      <c r="AH4" s="118">
        <f>'01 石巻市'!I43</f>
        <v>5</v>
      </c>
      <c r="AI4" s="118">
        <f>'01 石巻市'!K43</f>
        <v>69</v>
      </c>
      <c r="AJ4" s="352">
        <f>'01 石巻市'!M43</f>
        <v>2</v>
      </c>
      <c r="AK4" s="353">
        <f>'01 石巻市'!G45</f>
        <v>8</v>
      </c>
      <c r="AL4" s="118">
        <f>'01 石巻市'!I45</f>
        <v>1</v>
      </c>
      <c r="AM4" s="118">
        <f>'01 石巻市'!K45</f>
        <v>50</v>
      </c>
      <c r="AN4" s="352">
        <f>'01 石巻市'!M45</f>
        <v>18</v>
      </c>
      <c r="AO4" s="353">
        <f>'01 石巻市'!G47</f>
        <v>1</v>
      </c>
      <c r="AP4" s="118">
        <f>'01 石巻市'!I47</f>
        <v>3</v>
      </c>
      <c r="AQ4" s="118">
        <f>'01 石巻市'!K47</f>
        <v>17</v>
      </c>
      <c r="AR4" s="352">
        <f>'01 石巻市'!M47</f>
        <v>317</v>
      </c>
      <c r="AS4" s="353">
        <f>'01 石巻市'!G49</f>
        <v>3</v>
      </c>
      <c r="AT4" s="118">
        <f>'01 石巻市'!I49</f>
        <v>1</v>
      </c>
      <c r="AU4" s="118">
        <f>'01 石巻市'!K49</f>
        <v>0</v>
      </c>
      <c r="AV4" s="352">
        <f>'01 石巻市'!M49</f>
        <v>1</v>
      </c>
      <c r="AW4" s="60">
        <f>'01 石巻市'!G51</f>
        <v>1</v>
      </c>
      <c r="AX4" s="61">
        <f>'01 石巻市'!I51</f>
        <v>5</v>
      </c>
      <c r="AY4" s="61">
        <f>'01 石巻市'!K51</f>
        <v>2</v>
      </c>
      <c r="AZ4" s="262">
        <f>'01 石巻市'!M51</f>
        <v>4</v>
      </c>
      <c r="BA4" s="119">
        <f>'01 石巻市'!G53</f>
        <v>6</v>
      </c>
      <c r="BB4" s="118">
        <f>'01 石巻市'!I53</f>
        <v>0</v>
      </c>
      <c r="BC4" s="118">
        <f>'01 石巻市'!K53</f>
        <v>0</v>
      </c>
      <c r="BD4" s="243">
        <f>'01 石巻市'!M53</f>
        <v>1</v>
      </c>
      <c r="BE4" s="244">
        <f>SUM(B4:BD4)</f>
        <v>5133</v>
      </c>
    </row>
    <row r="5" spans="1:58" ht="22.5" customHeight="1">
      <c r="A5" s="125" t="s">
        <v>43</v>
      </c>
      <c r="B5" s="62">
        <f>'02 塩竈市'!G13</f>
        <v>48</v>
      </c>
      <c r="C5" s="63">
        <f>'02 塩竈市'!I13</f>
        <v>47</v>
      </c>
      <c r="D5" s="63">
        <f>'02 塩竈市'!K13</f>
        <v>7</v>
      </c>
      <c r="E5" s="63">
        <f>'02 塩竈市'!M13</f>
        <v>12</v>
      </c>
      <c r="F5" s="63">
        <f>'02 塩竈市'!O13</f>
        <v>17</v>
      </c>
      <c r="G5" s="64">
        <f>'02 塩竈市'!Q13</f>
        <v>2</v>
      </c>
      <c r="H5" s="65">
        <f>'02 塩竈市'!G19</f>
        <v>3</v>
      </c>
      <c r="I5" s="63">
        <f>'02 塩竈市'!I19</f>
        <v>35</v>
      </c>
      <c r="J5" s="63">
        <f>'02 塩竈市'!K19</f>
        <v>16</v>
      </c>
      <c r="K5" s="63">
        <f>'02 塩竈市'!M19</f>
        <v>46</v>
      </c>
      <c r="L5" s="63">
        <f>'02 塩竈市'!O19</f>
        <v>0</v>
      </c>
      <c r="M5" s="64">
        <f>'02 塩竈市'!Q19</f>
        <v>50</v>
      </c>
      <c r="N5" s="65">
        <f>'02 塩竈市'!G21</f>
        <v>0</v>
      </c>
      <c r="O5" s="63">
        <f>'02 塩竈市'!I21</f>
        <v>0</v>
      </c>
      <c r="P5" s="63">
        <f>'02 塩竈市'!K21</f>
        <v>1</v>
      </c>
      <c r="Q5" s="63">
        <f>'02 塩竈市'!M21</f>
        <v>0</v>
      </c>
      <c r="R5" s="64">
        <f>'02 塩竈市'!O21</f>
        <v>0</v>
      </c>
      <c r="S5" s="65">
        <f>'02 塩竈市'!G23</f>
        <v>1</v>
      </c>
      <c r="T5" s="63">
        <f>'02 塩竈市'!I23</f>
        <v>1</v>
      </c>
      <c r="U5" s="63">
        <f>'02 塩竈市'!K23</f>
        <v>16</v>
      </c>
      <c r="V5" s="64">
        <f>'02 塩竈市'!M23</f>
        <v>12</v>
      </c>
      <c r="W5" s="66">
        <f>'02 塩竈市'!G25</f>
        <v>208</v>
      </c>
      <c r="X5" s="63">
        <f>'02 塩竈市'!I25</f>
        <v>202</v>
      </c>
      <c r="Y5" s="63">
        <f>'02 塩竈市'!K25</f>
        <v>127</v>
      </c>
      <c r="Z5" s="63">
        <f>'02 塩竈市'!M25</f>
        <v>232</v>
      </c>
      <c r="AA5" s="63">
        <f>'02 塩竈市'!O25</f>
        <v>139</v>
      </c>
      <c r="AB5" s="64">
        <f>'02 塩竈市'!Q25</f>
        <v>52</v>
      </c>
      <c r="AC5" s="66">
        <f>'02 塩竈市'!G41</f>
        <v>294</v>
      </c>
      <c r="AD5" s="63">
        <f>'02 塩竈市'!I41</f>
        <v>7</v>
      </c>
      <c r="AE5" s="63">
        <f>'02 塩竈市'!K41</f>
        <v>76</v>
      </c>
      <c r="AF5" s="64">
        <f>'02 塩竈市'!M41</f>
        <v>64</v>
      </c>
      <c r="AG5" s="66">
        <f>'02 塩竈市'!G43</f>
        <v>146</v>
      </c>
      <c r="AH5" s="63">
        <f>'02 塩竈市'!I43</f>
        <v>3</v>
      </c>
      <c r="AI5" s="63">
        <f>'02 塩竈市'!K43</f>
        <v>54</v>
      </c>
      <c r="AJ5" s="64">
        <f>'02 塩竈市'!M43</f>
        <v>0</v>
      </c>
      <c r="AK5" s="66">
        <f>'02 塩竈市'!G45</f>
        <v>5</v>
      </c>
      <c r="AL5" s="63">
        <f>'02 塩竈市'!I45</f>
        <v>1</v>
      </c>
      <c r="AM5" s="63">
        <f>'02 塩竈市'!K45</f>
        <v>27</v>
      </c>
      <c r="AN5" s="64">
        <f>'02 塩竈市'!M45</f>
        <v>1</v>
      </c>
      <c r="AO5" s="66">
        <f>'02 塩竈市'!G47</f>
        <v>0</v>
      </c>
      <c r="AP5" s="63">
        <f>'02 塩竈市'!I47</f>
        <v>0</v>
      </c>
      <c r="AQ5" s="63">
        <f>'02 塩竈市'!K47</f>
        <v>4</v>
      </c>
      <c r="AR5" s="64">
        <f>'02 塩竈市'!M47</f>
        <v>151</v>
      </c>
      <c r="AS5" s="65">
        <f>'02 塩竈市'!G49</f>
        <v>0</v>
      </c>
      <c r="AT5" s="63">
        <f>'02 塩竈市'!I49</f>
        <v>0</v>
      </c>
      <c r="AU5" s="63">
        <f>'02 塩竈市'!K49</f>
        <v>0</v>
      </c>
      <c r="AV5" s="64">
        <f>'02 塩竈市'!M49</f>
        <v>0</v>
      </c>
      <c r="AW5" s="65">
        <f>'02 塩竈市'!G51</f>
        <v>2</v>
      </c>
      <c r="AX5" s="63">
        <f>'02 塩竈市'!I51</f>
        <v>0</v>
      </c>
      <c r="AY5" s="63">
        <f>'02 塩竈市'!K51</f>
        <v>1</v>
      </c>
      <c r="AZ5" s="103">
        <f>'02 塩竈市'!M51</f>
        <v>1</v>
      </c>
      <c r="BA5" s="65">
        <f>'02 塩竈市'!G53</f>
        <v>2</v>
      </c>
      <c r="BB5" s="63">
        <f>'02 塩竈市'!I53</f>
        <v>1</v>
      </c>
      <c r="BC5" s="63">
        <f>'02 塩竈市'!K53</f>
        <v>0</v>
      </c>
      <c r="BD5" s="67">
        <f>'02 塩竈市'!M53</f>
        <v>0</v>
      </c>
      <c r="BE5" s="245">
        <f>SUM(B5:BD5)</f>
        <v>2114</v>
      </c>
    </row>
    <row r="6" spans="1:58" ht="22.5" customHeight="1">
      <c r="A6" s="125" t="s">
        <v>34</v>
      </c>
      <c r="B6" s="62">
        <f>'03 気仙沼市'!G13</f>
        <v>51</v>
      </c>
      <c r="C6" s="63">
        <f>'03 気仙沼市'!I13</f>
        <v>37</v>
      </c>
      <c r="D6" s="63">
        <f>'03 気仙沼市'!K13</f>
        <v>4</v>
      </c>
      <c r="E6" s="63">
        <f>'03 気仙沼市'!M13</f>
        <v>8</v>
      </c>
      <c r="F6" s="63">
        <f>'03 気仙沼市'!O13</f>
        <v>11</v>
      </c>
      <c r="G6" s="64">
        <f>'03 気仙沼市'!Q13</f>
        <v>4</v>
      </c>
      <c r="H6" s="65">
        <f>'03 気仙沼市'!G19</f>
        <v>1</v>
      </c>
      <c r="I6" s="63">
        <f>'03 気仙沼市'!I19</f>
        <v>44</v>
      </c>
      <c r="J6" s="63">
        <f>'03 気仙沼市'!K19</f>
        <v>18</v>
      </c>
      <c r="K6" s="63">
        <f>'03 気仙沼市'!M19</f>
        <v>54</v>
      </c>
      <c r="L6" s="63">
        <f>'03 気仙沼市'!O19</f>
        <v>0</v>
      </c>
      <c r="M6" s="64">
        <f>'03 気仙沼市'!Q19</f>
        <v>47</v>
      </c>
      <c r="N6" s="65">
        <f>'03 気仙沼市'!G21</f>
        <v>0</v>
      </c>
      <c r="O6" s="63">
        <f>'03 気仙沼市'!I21</f>
        <v>0</v>
      </c>
      <c r="P6" s="63">
        <f>'03 気仙沼市'!K21</f>
        <v>0</v>
      </c>
      <c r="Q6" s="63">
        <f>'03 気仙沼市'!M21</f>
        <v>0</v>
      </c>
      <c r="R6" s="64">
        <f>'03 気仙沼市'!O21</f>
        <v>2</v>
      </c>
      <c r="S6" s="65">
        <f>'03 気仙沼市'!G23</f>
        <v>1</v>
      </c>
      <c r="T6" s="63">
        <f>'03 気仙沼市'!I23</f>
        <v>1</v>
      </c>
      <c r="U6" s="63">
        <f>'03 気仙沼市'!K23</f>
        <v>20</v>
      </c>
      <c r="V6" s="64">
        <f>'03 気仙沼市'!M23</f>
        <v>9</v>
      </c>
      <c r="W6" s="66">
        <f>'03 気仙沼市'!G25</f>
        <v>168</v>
      </c>
      <c r="X6" s="63">
        <f>'03 気仙沼市'!I25</f>
        <v>265</v>
      </c>
      <c r="Y6" s="63">
        <f>'03 気仙沼市'!K25</f>
        <v>203</v>
      </c>
      <c r="Z6" s="63">
        <f>'03 気仙沼市'!M25</f>
        <v>238</v>
      </c>
      <c r="AA6" s="63">
        <f>'03 気仙沼市'!O25</f>
        <v>198</v>
      </c>
      <c r="AB6" s="64">
        <f>'03 気仙沼市'!Q25</f>
        <v>54</v>
      </c>
      <c r="AC6" s="66">
        <f>'03 気仙沼市'!G41</f>
        <v>334</v>
      </c>
      <c r="AD6" s="63">
        <f>'03 気仙沼市'!I41</f>
        <v>5</v>
      </c>
      <c r="AE6" s="63">
        <f>'03 気仙沼市'!K41</f>
        <v>92</v>
      </c>
      <c r="AF6" s="64">
        <f>'03 気仙沼市'!M41</f>
        <v>61</v>
      </c>
      <c r="AG6" s="66">
        <f>'03 気仙沼市'!G43</f>
        <v>173</v>
      </c>
      <c r="AH6" s="63">
        <f>'03 気仙沼市'!I43</f>
        <v>1</v>
      </c>
      <c r="AI6" s="63">
        <f>'03 気仙沼市'!K43</f>
        <v>7</v>
      </c>
      <c r="AJ6" s="64">
        <f>'03 気仙沼市'!M43</f>
        <v>0</v>
      </c>
      <c r="AK6" s="66">
        <f>'03 気仙沼市'!G45</f>
        <v>12</v>
      </c>
      <c r="AL6" s="63">
        <f>'03 気仙沼市'!I45</f>
        <v>0</v>
      </c>
      <c r="AM6" s="63">
        <f>'03 気仙沼市'!K45</f>
        <v>34</v>
      </c>
      <c r="AN6" s="64">
        <f>'03 気仙沼市'!M45</f>
        <v>3</v>
      </c>
      <c r="AO6" s="66">
        <f>'03 気仙沼市'!G47</f>
        <v>1</v>
      </c>
      <c r="AP6" s="63">
        <f>'03 気仙沼市'!I47</f>
        <v>2</v>
      </c>
      <c r="AQ6" s="63">
        <f>'03 気仙沼市'!K47</f>
        <v>7</v>
      </c>
      <c r="AR6" s="64">
        <f>'03 気仙沼市'!M47</f>
        <v>122</v>
      </c>
      <c r="AS6" s="66">
        <f>'03 気仙沼市'!G49</f>
        <v>0</v>
      </c>
      <c r="AT6" s="63">
        <f>'03 気仙沼市'!I49</f>
        <v>2</v>
      </c>
      <c r="AU6" s="63">
        <f>'03 気仙沼市'!K49</f>
        <v>1</v>
      </c>
      <c r="AV6" s="64">
        <f>'03 気仙沼市'!M49</f>
        <v>0</v>
      </c>
      <c r="AW6" s="65">
        <f>'03 気仙沼市'!G51</f>
        <v>0</v>
      </c>
      <c r="AX6" s="63">
        <f>'03 気仙沼市'!I51</f>
        <v>1</v>
      </c>
      <c r="AY6" s="63">
        <f>'03 気仙沼市'!K51</f>
        <v>0</v>
      </c>
      <c r="AZ6" s="103">
        <f>'03 気仙沼市'!M51</f>
        <v>0</v>
      </c>
      <c r="BA6" s="65">
        <f>'03 気仙沼市'!G53</f>
        <v>1</v>
      </c>
      <c r="BB6" s="63">
        <f>'03 気仙沼市'!I53</f>
        <v>1</v>
      </c>
      <c r="BC6" s="63">
        <f>'03 気仙沼市'!K53</f>
        <v>1</v>
      </c>
      <c r="BD6" s="67">
        <f>'03 気仙沼市'!M53</f>
        <v>0</v>
      </c>
      <c r="BE6" s="245">
        <f t="shared" ref="BE6:BE16" si="0">SUM(B6:BD6)</f>
        <v>2299</v>
      </c>
    </row>
    <row r="7" spans="1:58" ht="22.5" customHeight="1">
      <c r="A7" s="125" t="s">
        <v>44</v>
      </c>
      <c r="B7" s="62">
        <f>'04 白石市'!G13</f>
        <v>22</v>
      </c>
      <c r="C7" s="63">
        <f>'04 白石市'!I13</f>
        <v>31</v>
      </c>
      <c r="D7" s="63">
        <f>'04 白石市'!K13</f>
        <v>3</v>
      </c>
      <c r="E7" s="63">
        <f>'04 白石市'!M13</f>
        <v>4</v>
      </c>
      <c r="F7" s="63">
        <f>'04 白石市'!O13</f>
        <v>10</v>
      </c>
      <c r="G7" s="64">
        <f>'04 白石市'!Q13</f>
        <v>2</v>
      </c>
      <c r="H7" s="65">
        <f>'04 白石市'!G19</f>
        <v>2</v>
      </c>
      <c r="I7" s="63">
        <f>'04 白石市'!I19</f>
        <v>25</v>
      </c>
      <c r="J7" s="63">
        <f>'04 白石市'!K19</f>
        <v>11</v>
      </c>
      <c r="K7" s="63">
        <f>'04 白石市'!M19</f>
        <v>19</v>
      </c>
      <c r="L7" s="63">
        <f>'04 白石市'!O19</f>
        <v>0</v>
      </c>
      <c r="M7" s="64">
        <f>'04 白石市'!Q19</f>
        <v>25</v>
      </c>
      <c r="N7" s="65">
        <f>'04 白石市'!G21</f>
        <v>0</v>
      </c>
      <c r="O7" s="63">
        <f>'04 白石市'!I21</f>
        <v>0</v>
      </c>
      <c r="P7" s="63">
        <f>'04 白石市'!K21</f>
        <v>0</v>
      </c>
      <c r="Q7" s="63">
        <f>'04 白石市'!M21</f>
        <v>0</v>
      </c>
      <c r="R7" s="64">
        <f>'04 白石市'!O21</f>
        <v>0</v>
      </c>
      <c r="S7" s="65">
        <f>'04 白石市'!G23</f>
        <v>0</v>
      </c>
      <c r="T7" s="63">
        <f>'04 白石市'!I23</f>
        <v>0</v>
      </c>
      <c r="U7" s="63">
        <f>'04 白石市'!K23</f>
        <v>9</v>
      </c>
      <c r="V7" s="271">
        <f>'04 白石市'!M23</f>
        <v>2</v>
      </c>
      <c r="W7" s="66">
        <f>'04 白石市'!G25</f>
        <v>67</v>
      </c>
      <c r="X7" s="63">
        <f>'04 白石市'!I25</f>
        <v>88</v>
      </c>
      <c r="Y7" s="63">
        <f>'04 白石市'!K25</f>
        <v>105</v>
      </c>
      <c r="Z7" s="63">
        <f>'04 白石市'!M25</f>
        <v>121</v>
      </c>
      <c r="AA7" s="63">
        <f>'04 白石市'!O25</f>
        <v>96</v>
      </c>
      <c r="AB7" s="64">
        <f>'04 白石市'!Q25</f>
        <v>28</v>
      </c>
      <c r="AC7" s="66">
        <f>'04 白石市'!G41</f>
        <v>157</v>
      </c>
      <c r="AD7" s="63">
        <f>'04 白石市'!I41</f>
        <v>1</v>
      </c>
      <c r="AE7" s="63">
        <f>'04 白石市'!K41</f>
        <v>26</v>
      </c>
      <c r="AF7" s="64">
        <f>'04 白石市'!M41</f>
        <v>29</v>
      </c>
      <c r="AG7" s="66">
        <f>'04 白石市'!G43</f>
        <v>88</v>
      </c>
      <c r="AH7" s="63">
        <f>'04 白石市'!I43</f>
        <v>0</v>
      </c>
      <c r="AI7" s="63">
        <f>'04 白石市'!K43</f>
        <v>18</v>
      </c>
      <c r="AJ7" s="204">
        <f>'04 白石市'!M43</f>
        <v>1</v>
      </c>
      <c r="AK7" s="66">
        <f>'04 白石市'!G45</f>
        <v>1</v>
      </c>
      <c r="AL7" s="63">
        <f>'04 白石市'!I45</f>
        <v>2</v>
      </c>
      <c r="AM7" s="63">
        <f>'04 白石市'!K45</f>
        <v>12</v>
      </c>
      <c r="AN7" s="64">
        <f>'04 白石市'!M45</f>
        <v>2</v>
      </c>
      <c r="AO7" s="66">
        <f>'04 白石市'!G47</f>
        <v>0</v>
      </c>
      <c r="AP7" s="63">
        <f>'04 白石市'!I47</f>
        <v>0</v>
      </c>
      <c r="AQ7" s="63">
        <f>'04 白石市'!K47</f>
        <v>3</v>
      </c>
      <c r="AR7" s="64">
        <f>'04 白石市'!M47</f>
        <v>70</v>
      </c>
      <c r="AS7" s="65">
        <f>'04 白石市'!G49</f>
        <v>0</v>
      </c>
      <c r="AT7" s="63">
        <f>'04 白石市'!I49</f>
        <v>0</v>
      </c>
      <c r="AU7" s="63">
        <f>'04 白石市'!K49</f>
        <v>0</v>
      </c>
      <c r="AV7" s="64">
        <f>'04 白石市'!M49</f>
        <v>0</v>
      </c>
      <c r="AW7" s="65">
        <f>'04 白石市'!G51</f>
        <v>0</v>
      </c>
      <c r="AX7" s="63">
        <f>'04 白石市'!I51</f>
        <v>1</v>
      </c>
      <c r="AY7" s="63">
        <f>'04 白石市'!K51</f>
        <v>0</v>
      </c>
      <c r="AZ7" s="103">
        <f>'04 白石市'!M51</f>
        <v>1</v>
      </c>
      <c r="BA7" s="65">
        <f>'04 白石市'!G53</f>
        <v>1</v>
      </c>
      <c r="BB7" s="63">
        <f>'04 白石市'!I53</f>
        <v>2</v>
      </c>
      <c r="BC7" s="63">
        <f>'04 白石市'!K53</f>
        <v>0</v>
      </c>
      <c r="BD7" s="67">
        <f>'04 白石市'!M53</f>
        <v>0</v>
      </c>
      <c r="BE7" s="245">
        <f t="shared" si="0"/>
        <v>1085</v>
      </c>
    </row>
    <row r="8" spans="1:58" ht="22.5" customHeight="1">
      <c r="A8" s="125" t="s">
        <v>45</v>
      </c>
      <c r="B8" s="62">
        <f>'05 名取市'!G13</f>
        <v>53</v>
      </c>
      <c r="C8" s="63">
        <f>'05 名取市'!I13</f>
        <v>47</v>
      </c>
      <c r="D8" s="63">
        <f>'05 名取市'!K13</f>
        <v>7</v>
      </c>
      <c r="E8" s="63">
        <f>'05 名取市'!M13</f>
        <v>11</v>
      </c>
      <c r="F8" s="63">
        <f>'05 名取市'!O13</f>
        <v>15</v>
      </c>
      <c r="G8" s="64">
        <f>'05 名取市'!Q13</f>
        <v>4</v>
      </c>
      <c r="H8" s="65">
        <f>'05 名取市'!G19</f>
        <v>2</v>
      </c>
      <c r="I8" s="63">
        <f>'05 名取市'!I19</f>
        <v>53</v>
      </c>
      <c r="J8" s="63">
        <f>'05 名取市'!K19</f>
        <v>14</v>
      </c>
      <c r="K8" s="63">
        <f>'05 名取市'!M19</f>
        <v>34</v>
      </c>
      <c r="L8" s="63">
        <f>'05 名取市'!O19</f>
        <v>1</v>
      </c>
      <c r="M8" s="64">
        <f>'05 名取市'!Q19</f>
        <v>52</v>
      </c>
      <c r="N8" s="65">
        <f>'05 名取市'!G21</f>
        <v>0</v>
      </c>
      <c r="O8" s="63">
        <f>'05 名取市'!I21</f>
        <v>0</v>
      </c>
      <c r="P8" s="63">
        <f>'05 名取市'!K21</f>
        <v>0</v>
      </c>
      <c r="Q8" s="63">
        <f>'05 名取市'!M21</f>
        <v>0</v>
      </c>
      <c r="R8" s="64">
        <f>'05 名取市'!O21</f>
        <v>0</v>
      </c>
      <c r="S8" s="65">
        <f>'05 名取市'!G23</f>
        <v>0</v>
      </c>
      <c r="T8" s="63">
        <f>'05 名取市'!I23</f>
        <v>2</v>
      </c>
      <c r="U8" s="63">
        <f>'05 名取市'!K23</f>
        <v>16</v>
      </c>
      <c r="V8" s="64">
        <f>'05 名取市'!M23</f>
        <v>17</v>
      </c>
      <c r="W8" s="66">
        <f>'05 名取市'!G25</f>
        <v>195</v>
      </c>
      <c r="X8" s="63">
        <f>'05 名取市'!I25</f>
        <v>201</v>
      </c>
      <c r="Y8" s="63">
        <f>'05 名取市'!K25</f>
        <v>138</v>
      </c>
      <c r="Z8" s="63">
        <f>'05 名取市'!M25</f>
        <v>287</v>
      </c>
      <c r="AA8" s="63">
        <f>'05 名取市'!O25</f>
        <v>237</v>
      </c>
      <c r="AB8" s="64">
        <f>'05 名取市'!Q25</f>
        <v>71</v>
      </c>
      <c r="AC8" s="66">
        <f>'05 名取市'!G41</f>
        <v>263</v>
      </c>
      <c r="AD8" s="63">
        <f>'05 名取市'!I41</f>
        <v>1</v>
      </c>
      <c r="AE8" s="63">
        <f>'05 名取市'!K41</f>
        <v>51</v>
      </c>
      <c r="AF8" s="64">
        <f>'05 名取市'!M41</f>
        <v>85</v>
      </c>
      <c r="AG8" s="66">
        <f>'05 名取市'!G43</f>
        <v>146</v>
      </c>
      <c r="AH8" s="63">
        <f>'05 名取市'!I43</f>
        <v>0</v>
      </c>
      <c r="AI8" s="63">
        <f>'05 名取市'!K43</f>
        <v>39</v>
      </c>
      <c r="AJ8" s="64">
        <f>'05 名取市'!M43</f>
        <v>1</v>
      </c>
      <c r="AK8" s="66">
        <f>'05 名取市'!G45</f>
        <v>5</v>
      </c>
      <c r="AL8" s="63">
        <f>'05 名取市'!I45</f>
        <v>0</v>
      </c>
      <c r="AM8" s="63">
        <f>'05 名取市'!K45</f>
        <v>26</v>
      </c>
      <c r="AN8" s="64">
        <f>'05 名取市'!M45</f>
        <v>7</v>
      </c>
      <c r="AO8" s="66">
        <f>'05 名取市'!G47</f>
        <v>0</v>
      </c>
      <c r="AP8" s="63">
        <f>'05 名取市'!I47</f>
        <v>1</v>
      </c>
      <c r="AQ8" s="63">
        <f>'05 名取市'!K47</f>
        <v>6</v>
      </c>
      <c r="AR8" s="64">
        <f>'05 名取市'!M47</f>
        <v>125</v>
      </c>
      <c r="AS8" s="66">
        <f>'05 名取市'!G49</f>
        <v>0</v>
      </c>
      <c r="AT8" s="63">
        <f>'05 名取市'!I49</f>
        <v>0</v>
      </c>
      <c r="AU8" s="63">
        <f>'05 名取市'!K49</f>
        <v>1</v>
      </c>
      <c r="AV8" s="64">
        <f>'05 名取市'!M49</f>
        <v>3</v>
      </c>
      <c r="AW8" s="65">
        <f>'05 名取市'!G51</f>
        <v>0</v>
      </c>
      <c r="AX8" s="63">
        <f>'05 名取市'!I51</f>
        <v>3</v>
      </c>
      <c r="AY8" s="63">
        <f>'05 名取市'!K51</f>
        <v>1</v>
      </c>
      <c r="AZ8" s="103">
        <f>'05 名取市'!M51</f>
        <v>2</v>
      </c>
      <c r="BA8" s="65">
        <f>'05 名取市'!G53</f>
        <v>6</v>
      </c>
      <c r="BB8" s="63">
        <f>'05 名取市'!I53</f>
        <v>2</v>
      </c>
      <c r="BC8" s="63">
        <f>'05 名取市'!K53</f>
        <v>1</v>
      </c>
      <c r="BD8" s="67">
        <f>'05 名取市'!M53</f>
        <v>0</v>
      </c>
      <c r="BE8" s="245">
        <f t="shared" si="0"/>
        <v>2232</v>
      </c>
    </row>
    <row r="9" spans="1:58" ht="22.5" customHeight="1">
      <c r="A9" s="125" t="s">
        <v>46</v>
      </c>
      <c r="B9" s="62">
        <f>'06 角田市'!G13</f>
        <v>12</v>
      </c>
      <c r="C9" s="63">
        <f>'06 角田市'!I13</f>
        <v>13</v>
      </c>
      <c r="D9" s="63">
        <f>'06 角田市'!K13</f>
        <v>5</v>
      </c>
      <c r="E9" s="63">
        <f>'06 角田市'!M13</f>
        <v>3</v>
      </c>
      <c r="F9" s="63">
        <f>'06 角田市'!O13</f>
        <v>8</v>
      </c>
      <c r="G9" s="64">
        <f>'06 角田市'!Q13</f>
        <v>3</v>
      </c>
      <c r="H9" s="65">
        <f>'06 角田市'!G19</f>
        <v>0</v>
      </c>
      <c r="I9" s="355">
        <f>'06 角田市'!I19</f>
        <v>20</v>
      </c>
      <c r="J9" s="63">
        <f>'06 角田市'!K19</f>
        <v>11</v>
      </c>
      <c r="K9" s="63">
        <f>'06 角田市'!M19</f>
        <v>29</v>
      </c>
      <c r="L9" s="63">
        <f>'06 角田市'!O19</f>
        <v>0</v>
      </c>
      <c r="M9" s="64">
        <f>'06 角田市'!Q19</f>
        <v>30</v>
      </c>
      <c r="N9" s="65">
        <f>'06 角田市'!G21</f>
        <v>0</v>
      </c>
      <c r="O9" s="63">
        <f>'06 角田市'!I21</f>
        <v>0</v>
      </c>
      <c r="P9" s="63">
        <f>'06 角田市'!K21</f>
        <v>0</v>
      </c>
      <c r="Q9" s="63">
        <f>'06 角田市'!M21</f>
        <v>1</v>
      </c>
      <c r="R9" s="64">
        <f>'06 角田市'!O21</f>
        <v>1</v>
      </c>
      <c r="S9" s="65">
        <f>'06 角田市'!G23</f>
        <v>8</v>
      </c>
      <c r="T9" s="63">
        <f>'06 角田市'!I23</f>
        <v>0</v>
      </c>
      <c r="U9" s="63">
        <f>'06 角田市'!K23</f>
        <v>2</v>
      </c>
      <c r="V9" s="64">
        <f>'06 角田市'!M23</f>
        <v>2</v>
      </c>
      <c r="W9" s="66">
        <f>'06 角田市'!G25</f>
        <v>15</v>
      </c>
      <c r="X9" s="63">
        <f>'06 角田市'!I25</f>
        <v>97</v>
      </c>
      <c r="Y9" s="63">
        <f>'06 角田市'!K25</f>
        <v>78</v>
      </c>
      <c r="Z9" s="63">
        <f>'06 角田市'!M25</f>
        <v>125</v>
      </c>
      <c r="AA9" s="63">
        <f>'06 角田市'!O25</f>
        <v>86</v>
      </c>
      <c r="AB9" s="64">
        <f>'06 角田市'!Q25</f>
        <v>33</v>
      </c>
      <c r="AC9" s="66">
        <f>'06 角田市'!G41</f>
        <v>123</v>
      </c>
      <c r="AD9" s="63">
        <f>'06 角田市'!I41</f>
        <v>0</v>
      </c>
      <c r="AE9" s="63">
        <f>'06 角田市'!K41</f>
        <v>35</v>
      </c>
      <c r="AF9" s="64">
        <f>'06 角田市'!M41</f>
        <v>33</v>
      </c>
      <c r="AG9" s="66">
        <f>'06 角田市'!G43</f>
        <v>67</v>
      </c>
      <c r="AH9" s="63">
        <f>'06 角田市'!I43</f>
        <v>0</v>
      </c>
      <c r="AI9" s="63">
        <f>'06 角田市'!K43</f>
        <v>13</v>
      </c>
      <c r="AJ9" s="64">
        <f>'06 角田市'!M43</f>
        <v>0</v>
      </c>
      <c r="AK9" s="66">
        <f>'06 角田市'!G45</f>
        <v>0</v>
      </c>
      <c r="AL9" s="63">
        <f>'06 角田市'!I45</f>
        <v>0</v>
      </c>
      <c r="AM9" s="63">
        <f>'06 角田市'!K45</f>
        <v>13</v>
      </c>
      <c r="AN9" s="64">
        <f>'06 角田市'!M45</f>
        <v>0</v>
      </c>
      <c r="AO9" s="66">
        <f>'06 角田市'!G47</f>
        <v>0</v>
      </c>
      <c r="AP9" s="63">
        <f>'06 角田市'!I47</f>
        <v>0</v>
      </c>
      <c r="AQ9" s="63">
        <f>'06 角田市'!K47</f>
        <v>4</v>
      </c>
      <c r="AR9" s="64">
        <f>'06 角田市'!M47</f>
        <v>57</v>
      </c>
      <c r="AS9" s="65">
        <f>'06 角田市'!G49</f>
        <v>0</v>
      </c>
      <c r="AT9" s="63">
        <f>'06 角田市'!I49</f>
        <v>0</v>
      </c>
      <c r="AU9" s="63">
        <f>'06 角田市'!K49</f>
        <v>0</v>
      </c>
      <c r="AV9" s="64">
        <f>'06 角田市'!M49</f>
        <v>0</v>
      </c>
      <c r="AW9" s="65">
        <f>'06 角田市'!G51</f>
        <v>0</v>
      </c>
      <c r="AX9" s="63">
        <f>'06 角田市'!I51</f>
        <v>1</v>
      </c>
      <c r="AY9" s="63">
        <f>'06 角田市'!K51</f>
        <v>1</v>
      </c>
      <c r="AZ9" s="64">
        <f>'06 角田市'!M51</f>
        <v>0</v>
      </c>
      <c r="BA9" s="65">
        <f>'06 角田市'!G53</f>
        <v>3</v>
      </c>
      <c r="BB9" s="63">
        <f>'06 角田市'!I53</f>
        <v>2</v>
      </c>
      <c r="BC9" s="63">
        <f>'06 角田市'!K53</f>
        <v>1</v>
      </c>
      <c r="BD9" s="67">
        <f>'06 角田市'!M53</f>
        <v>0</v>
      </c>
      <c r="BE9" s="356">
        <f t="shared" si="0"/>
        <v>935</v>
      </c>
    </row>
    <row r="10" spans="1:58" ht="22.5" customHeight="1">
      <c r="A10" s="125" t="s">
        <v>47</v>
      </c>
      <c r="B10" s="62">
        <f>'07 多賀城市'!G13</f>
        <v>24</v>
      </c>
      <c r="C10" s="63">
        <f>'07 多賀城市'!I13</f>
        <v>42</v>
      </c>
      <c r="D10" s="63">
        <f>'07 多賀城市'!K13</f>
        <v>9</v>
      </c>
      <c r="E10" s="63">
        <f>'07 多賀城市'!M13</f>
        <v>12</v>
      </c>
      <c r="F10" s="63">
        <f>'07 多賀城市'!O13</f>
        <v>12</v>
      </c>
      <c r="G10" s="64">
        <f>'07 多賀城市'!Q13</f>
        <v>10</v>
      </c>
      <c r="H10" s="65">
        <f>'07 多賀城市'!G19</f>
        <v>2</v>
      </c>
      <c r="I10" s="63">
        <f>'07 多賀城市'!I19</f>
        <v>30</v>
      </c>
      <c r="J10" s="63">
        <f>'07 多賀城市'!K19</f>
        <v>10</v>
      </c>
      <c r="K10" s="63">
        <f>'07 多賀城市'!M19</f>
        <v>32</v>
      </c>
      <c r="L10" s="63">
        <f>'07 多賀城市'!O19</f>
        <v>0</v>
      </c>
      <c r="M10" s="64">
        <f>'07 多賀城市'!Q19</f>
        <v>49</v>
      </c>
      <c r="N10" s="65">
        <f>'07 多賀城市'!G21</f>
        <v>0</v>
      </c>
      <c r="O10" s="63">
        <f>'07 多賀城市'!I21</f>
        <v>0</v>
      </c>
      <c r="P10" s="63">
        <f>'07 多賀城市'!K21</f>
        <v>0</v>
      </c>
      <c r="Q10" s="63">
        <f>'07 多賀城市'!M21</f>
        <v>0</v>
      </c>
      <c r="R10" s="64">
        <f>'07 多賀城市'!O21</f>
        <v>0</v>
      </c>
      <c r="S10" s="65">
        <f>'07 多賀城市'!G23</f>
        <v>0</v>
      </c>
      <c r="T10" s="63">
        <f>'07 多賀城市'!I23</f>
        <v>0</v>
      </c>
      <c r="U10" s="63">
        <f>'07 多賀城市'!K23</f>
        <v>11</v>
      </c>
      <c r="V10" s="64">
        <f>'07 多賀城市'!M23</f>
        <v>10</v>
      </c>
      <c r="W10" s="66">
        <f>'07 多賀城市'!G25</f>
        <v>159</v>
      </c>
      <c r="X10" s="63">
        <f>'07 多賀城市'!I25</f>
        <v>170</v>
      </c>
      <c r="Y10" s="63">
        <f>'07 多賀城市'!K25</f>
        <v>127</v>
      </c>
      <c r="Z10" s="63">
        <f>'07 多賀城市'!M25</f>
        <v>174</v>
      </c>
      <c r="AA10" s="63">
        <f>'07 多賀城市'!O25</f>
        <v>99</v>
      </c>
      <c r="AB10" s="64">
        <f>'07 多賀城市'!Q25</f>
        <v>51</v>
      </c>
      <c r="AC10" s="65">
        <f>'07 多賀城市'!G41</f>
        <v>273</v>
      </c>
      <c r="AD10" s="63">
        <f>'07 多賀城市'!I41</f>
        <v>6</v>
      </c>
      <c r="AE10" s="63">
        <f>'07 多賀城市'!K41</f>
        <v>63</v>
      </c>
      <c r="AF10" s="64">
        <f>'07 多賀城市'!M41</f>
        <v>63</v>
      </c>
      <c r="AG10" s="66">
        <f>'07 多賀城市'!G43</f>
        <v>134</v>
      </c>
      <c r="AH10" s="63">
        <f>'07 多賀城市'!I43</f>
        <v>2</v>
      </c>
      <c r="AI10" s="63">
        <f>'07 多賀城市'!K43</f>
        <v>47</v>
      </c>
      <c r="AJ10" s="64">
        <f>'07 多賀城市'!M43</f>
        <v>1</v>
      </c>
      <c r="AK10" s="66">
        <f>'07 多賀城市'!G45</f>
        <v>3</v>
      </c>
      <c r="AL10" s="63">
        <f>'07 多賀城市'!I45</f>
        <v>0</v>
      </c>
      <c r="AM10" s="63">
        <f>'07 多賀城市'!K45</f>
        <v>19</v>
      </c>
      <c r="AN10" s="64">
        <f>'07 多賀城市'!M45</f>
        <v>7</v>
      </c>
      <c r="AO10" s="66">
        <f>'07 多賀城市'!G47</f>
        <v>1</v>
      </c>
      <c r="AP10" s="63">
        <f>'07 多賀城市'!I47</f>
        <v>0</v>
      </c>
      <c r="AQ10" s="63">
        <f>'07 多賀城市'!K47</f>
        <v>5</v>
      </c>
      <c r="AR10" s="64">
        <f>'07 多賀城市'!M47</f>
        <v>131</v>
      </c>
      <c r="AS10" s="65">
        <f>'07 多賀城市'!G49</f>
        <v>0</v>
      </c>
      <c r="AT10" s="63">
        <f>'07 多賀城市'!I49</f>
        <v>0</v>
      </c>
      <c r="AU10" s="63">
        <f>'07 多賀城市'!K49</f>
        <v>0</v>
      </c>
      <c r="AV10" s="64">
        <f>'07 多賀城市'!M49</f>
        <v>1</v>
      </c>
      <c r="AW10" s="65">
        <f>'07 多賀城市'!G51</f>
        <v>0</v>
      </c>
      <c r="AX10" s="63">
        <f>'07 多賀城市'!I51</f>
        <v>1</v>
      </c>
      <c r="AY10" s="63">
        <f>'07 多賀城市'!K51</f>
        <v>1</v>
      </c>
      <c r="AZ10" s="103">
        <f>'07 多賀城市'!M51</f>
        <v>1</v>
      </c>
      <c r="BA10" s="65">
        <f>'07 多賀城市'!G53</f>
        <v>6</v>
      </c>
      <c r="BB10" s="63">
        <f>'07 多賀城市'!I53</f>
        <v>1</v>
      </c>
      <c r="BC10" s="63">
        <f>'07 多賀城市'!K53</f>
        <v>0</v>
      </c>
      <c r="BD10" s="67">
        <f>'07 多賀城市'!M53</f>
        <v>0</v>
      </c>
      <c r="BE10" s="245">
        <f t="shared" si="0"/>
        <v>1799</v>
      </c>
      <c r="BF10" s="121"/>
    </row>
    <row r="11" spans="1:58" ht="22.5" customHeight="1">
      <c r="A11" s="125" t="s">
        <v>48</v>
      </c>
      <c r="B11" s="62">
        <f>'08 岩沼市'!G13</f>
        <v>16</v>
      </c>
      <c r="C11" s="63">
        <f>'08 岩沼市'!I13</f>
        <v>33</v>
      </c>
      <c r="D11" s="63">
        <f>'08 岩沼市'!K13</f>
        <v>6</v>
      </c>
      <c r="E11" s="63">
        <f>'08 岩沼市'!M13</f>
        <v>5</v>
      </c>
      <c r="F11" s="63">
        <f>'08 岩沼市'!O13</f>
        <v>7</v>
      </c>
      <c r="G11" s="64">
        <f>'08 岩沼市'!Q13</f>
        <v>5</v>
      </c>
      <c r="H11" s="65">
        <f>'08 岩沼市'!G19</f>
        <v>0</v>
      </c>
      <c r="I11" s="63">
        <f>'08 岩沼市'!I19</f>
        <v>43</v>
      </c>
      <c r="J11" s="63">
        <f>'08 岩沼市'!K19</f>
        <v>16</v>
      </c>
      <c r="K11" s="63">
        <f>'08 岩沼市'!M19</f>
        <v>19</v>
      </c>
      <c r="L11" s="63">
        <f>'08 岩沼市'!O19</f>
        <v>0</v>
      </c>
      <c r="M11" s="64">
        <f>'08 岩沼市'!Q19</f>
        <v>29</v>
      </c>
      <c r="N11" s="65">
        <f>'08 岩沼市'!G21</f>
        <v>0</v>
      </c>
      <c r="O11" s="63">
        <f>'08 岩沼市'!I21</f>
        <v>0</v>
      </c>
      <c r="P11" s="63">
        <f>'08 岩沼市'!K21</f>
        <v>1</v>
      </c>
      <c r="Q11" s="63">
        <f>'08 岩沼市'!M21</f>
        <v>0</v>
      </c>
      <c r="R11" s="64">
        <f>'08 岩沼市'!O21</f>
        <v>3</v>
      </c>
      <c r="S11" s="65">
        <f>'08 岩沼市'!G23</f>
        <v>0</v>
      </c>
      <c r="T11" s="63">
        <f>'08 岩沼市'!I23</f>
        <v>0</v>
      </c>
      <c r="U11" s="63">
        <f>'08 岩沼市'!K23</f>
        <v>7</v>
      </c>
      <c r="V11" s="64">
        <f>'08 岩沼市'!M23</f>
        <v>7</v>
      </c>
      <c r="W11" s="66">
        <f>'08 岩沼市'!G25</f>
        <v>45</v>
      </c>
      <c r="X11" s="63">
        <f>'08 岩沼市'!I25</f>
        <v>139</v>
      </c>
      <c r="Y11" s="63">
        <f>'08 岩沼市'!K25</f>
        <v>122</v>
      </c>
      <c r="Z11" s="63">
        <f>'08 岩沼市'!M25</f>
        <v>207</v>
      </c>
      <c r="AA11" s="63">
        <f>'08 岩沼市'!O25</f>
        <v>162</v>
      </c>
      <c r="AB11" s="64">
        <f>'08 岩沼市'!Q25</f>
        <v>40</v>
      </c>
      <c r="AC11" s="66">
        <f>'08 岩沼市'!G41</f>
        <v>187</v>
      </c>
      <c r="AD11" s="63">
        <f>'08 岩沼市'!I41</f>
        <v>0</v>
      </c>
      <c r="AE11" s="63">
        <f>'08 岩沼市'!K41</f>
        <v>45</v>
      </c>
      <c r="AF11" s="64">
        <f>'08 岩沼市'!M41</f>
        <v>48</v>
      </c>
      <c r="AG11" s="66">
        <f>'08 岩沼市'!G43</f>
        <v>112</v>
      </c>
      <c r="AH11" s="63">
        <f>'08 岩沼市'!I43</f>
        <v>0</v>
      </c>
      <c r="AI11" s="63">
        <f>'08 岩沼市'!K43</f>
        <v>15</v>
      </c>
      <c r="AJ11" s="64">
        <f>'08 岩沼市'!M43</f>
        <v>1</v>
      </c>
      <c r="AK11" s="66">
        <f>'08 岩沼市'!G45</f>
        <v>1</v>
      </c>
      <c r="AL11" s="63">
        <f>'08 岩沼市'!I45</f>
        <v>0</v>
      </c>
      <c r="AM11" s="63">
        <f>'08 岩沼市'!K45</f>
        <v>21</v>
      </c>
      <c r="AN11" s="64">
        <f>'08 岩沼市'!M45</f>
        <v>7</v>
      </c>
      <c r="AO11" s="66">
        <f>'08 岩沼市'!G47</f>
        <v>0</v>
      </c>
      <c r="AP11" s="63">
        <f>'08 岩沼市'!I47</f>
        <v>0</v>
      </c>
      <c r="AQ11" s="63">
        <f>'08 岩沼市'!K47</f>
        <v>2</v>
      </c>
      <c r="AR11" s="64">
        <f>'08 岩沼市'!M47</f>
        <v>56</v>
      </c>
      <c r="AS11" s="65">
        <f>'08 岩沼市'!G49</f>
        <v>0</v>
      </c>
      <c r="AT11" s="63">
        <f>'08 岩沼市'!I49</f>
        <v>0</v>
      </c>
      <c r="AU11" s="63">
        <f>'08 岩沼市'!K49</f>
        <v>0</v>
      </c>
      <c r="AV11" s="64">
        <f>'08 岩沼市'!M49</f>
        <v>1</v>
      </c>
      <c r="AW11" s="65">
        <f>'08 岩沼市'!G51</f>
        <v>0</v>
      </c>
      <c r="AX11" s="63">
        <f>'08 岩沼市'!I51</f>
        <v>4</v>
      </c>
      <c r="AY11" s="63">
        <f>'08 岩沼市'!K51</f>
        <v>1</v>
      </c>
      <c r="AZ11" s="103">
        <f>'08 岩沼市'!M51</f>
        <v>2</v>
      </c>
      <c r="BA11" s="65">
        <f>'08 岩沼市'!G53</f>
        <v>1</v>
      </c>
      <c r="BB11" s="63">
        <f>'08 岩沼市'!I53</f>
        <v>2</v>
      </c>
      <c r="BC11" s="63">
        <f>'08 岩沼市'!K53</f>
        <v>0</v>
      </c>
      <c r="BD11" s="67">
        <f>'08 岩沼市'!M53</f>
        <v>1</v>
      </c>
      <c r="BE11" s="245">
        <f t="shared" si="0"/>
        <v>1419</v>
      </c>
      <c r="BF11" s="121"/>
    </row>
    <row r="12" spans="1:58" ht="22.5" customHeight="1">
      <c r="A12" s="123" t="s">
        <v>35</v>
      </c>
      <c r="B12" s="69">
        <f>'09 登米市'!G13</f>
        <v>54</v>
      </c>
      <c r="C12" s="70">
        <f>'09 登米市'!I13</f>
        <v>63</v>
      </c>
      <c r="D12" s="70">
        <f>'09 登米市'!K13</f>
        <v>11</v>
      </c>
      <c r="E12" s="70">
        <f>'09 登米市'!M13</f>
        <v>11</v>
      </c>
      <c r="F12" s="70">
        <f>'09 登米市'!O13</f>
        <v>23</v>
      </c>
      <c r="G12" s="71">
        <f>'09 登米市'!Q13</f>
        <v>10</v>
      </c>
      <c r="H12" s="72">
        <f>'09 登米市'!G19</f>
        <v>0</v>
      </c>
      <c r="I12" s="70">
        <f>'09 登米市'!I19</f>
        <v>43</v>
      </c>
      <c r="J12" s="70">
        <f>'09 登米市'!K19</f>
        <v>17</v>
      </c>
      <c r="K12" s="70">
        <f>'09 登米市'!M19</f>
        <v>53</v>
      </c>
      <c r="L12" s="70">
        <f>'09 登米市'!O19</f>
        <v>0</v>
      </c>
      <c r="M12" s="71">
        <f>'09 登米市'!Q19</f>
        <v>52</v>
      </c>
      <c r="N12" s="65">
        <f>'09 登米市'!G21</f>
        <v>0</v>
      </c>
      <c r="O12" s="63">
        <f>'09 登米市'!I21</f>
        <v>0</v>
      </c>
      <c r="P12" s="63">
        <f>'09 登米市'!K21</f>
        <v>0</v>
      </c>
      <c r="Q12" s="63">
        <f>'09 登米市'!M21</f>
        <v>0</v>
      </c>
      <c r="R12" s="71">
        <f>'09 登米市'!O21</f>
        <v>2</v>
      </c>
      <c r="S12" s="72">
        <f>'09 登米市'!G23</f>
        <v>0</v>
      </c>
      <c r="T12" s="63">
        <f>'09 登米市'!I23</f>
        <v>2</v>
      </c>
      <c r="U12" s="70">
        <f>'09 登米市'!K23</f>
        <v>24</v>
      </c>
      <c r="V12" s="71">
        <f>'09 登米市'!M23</f>
        <v>18</v>
      </c>
      <c r="W12" s="73">
        <f>'09 登米市'!G25</f>
        <v>218</v>
      </c>
      <c r="X12" s="70">
        <f>'09 登米市'!I25</f>
        <v>287</v>
      </c>
      <c r="Y12" s="70">
        <f>'09 登米市'!K25</f>
        <v>222</v>
      </c>
      <c r="Z12" s="70">
        <f>'09 登米市'!M25</f>
        <v>401</v>
      </c>
      <c r="AA12" s="70">
        <f>'09 登米市'!O25</f>
        <v>248</v>
      </c>
      <c r="AB12" s="71">
        <f>'09 登米市'!Q25</f>
        <v>103</v>
      </c>
      <c r="AC12" s="73">
        <f>'09 登米市'!G41</f>
        <v>400</v>
      </c>
      <c r="AD12" s="70">
        <f>'09 登米市'!I41</f>
        <v>3</v>
      </c>
      <c r="AE12" s="70">
        <f>'09 登米市'!K41</f>
        <v>74</v>
      </c>
      <c r="AF12" s="71">
        <f>'09 登米市'!M41</f>
        <v>146</v>
      </c>
      <c r="AG12" s="73">
        <f>'09 登米市'!G43</f>
        <v>186</v>
      </c>
      <c r="AH12" s="70">
        <f>'09 登米市'!I43</f>
        <v>1</v>
      </c>
      <c r="AI12" s="70">
        <f>'09 登米市'!K43</f>
        <v>29</v>
      </c>
      <c r="AJ12" s="71">
        <f>'09 登米市'!M43</f>
        <v>1</v>
      </c>
      <c r="AK12" s="73">
        <f>'09 登米市'!G45</f>
        <v>7</v>
      </c>
      <c r="AL12" s="70">
        <f>'09 登米市'!I45</f>
        <v>1</v>
      </c>
      <c r="AM12" s="70">
        <f>'09 登米市'!K45</f>
        <v>22</v>
      </c>
      <c r="AN12" s="71">
        <f>'09 登米市'!M45</f>
        <v>6</v>
      </c>
      <c r="AO12" s="66">
        <f>'09 登米市'!G47</f>
        <v>0</v>
      </c>
      <c r="AP12" s="63">
        <f>'09 登米市'!I47</f>
        <v>0</v>
      </c>
      <c r="AQ12" s="70">
        <f>'09 登米市'!K47</f>
        <v>11</v>
      </c>
      <c r="AR12" s="71">
        <f>'09 登米市'!M47</f>
        <v>144</v>
      </c>
      <c r="AS12" s="65">
        <f>'09 登米市'!G49</f>
        <v>0</v>
      </c>
      <c r="AT12" s="70">
        <f>'09 登米市'!I49</f>
        <v>1</v>
      </c>
      <c r="AU12" s="70">
        <f>'09 登米市'!K49</f>
        <v>1</v>
      </c>
      <c r="AV12" s="64">
        <f>'09 登米市'!M49</f>
        <v>1</v>
      </c>
      <c r="AW12" s="65">
        <f>'09 登米市'!G51</f>
        <v>0</v>
      </c>
      <c r="AX12" s="63">
        <f>'09 登米市'!I51</f>
        <v>0</v>
      </c>
      <c r="AY12" s="70">
        <f>'09 登米市'!K51</f>
        <v>0</v>
      </c>
      <c r="AZ12" s="103">
        <f>'09 登米市'!M51</f>
        <v>0</v>
      </c>
      <c r="BA12" s="65">
        <f>'09 登米市'!G53</f>
        <v>1</v>
      </c>
      <c r="BB12" s="63">
        <f>'09 登米市'!I53</f>
        <v>0</v>
      </c>
      <c r="BC12" s="63">
        <f>'09 登米市'!K53</f>
        <v>0</v>
      </c>
      <c r="BD12" s="67">
        <f>'09 登米市'!M53</f>
        <v>0</v>
      </c>
      <c r="BE12" s="245">
        <f t="shared" si="0"/>
        <v>2897</v>
      </c>
      <c r="BF12" s="121"/>
    </row>
    <row r="13" spans="1:58" ht="22.5" customHeight="1">
      <c r="A13" s="123" t="s">
        <v>36</v>
      </c>
      <c r="B13" s="69">
        <f>'10 栗原市'!G13</f>
        <v>35</v>
      </c>
      <c r="C13" s="70">
        <f>'10 栗原市'!I13</f>
        <v>70</v>
      </c>
      <c r="D13" s="70">
        <f>'10 栗原市'!K13</f>
        <v>11</v>
      </c>
      <c r="E13" s="70">
        <f>'10 栗原市'!M13</f>
        <v>14</v>
      </c>
      <c r="F13" s="70">
        <f>'10 栗原市'!O13</f>
        <v>78</v>
      </c>
      <c r="G13" s="71">
        <f>'10 栗原市'!Q13</f>
        <v>30</v>
      </c>
      <c r="H13" s="72">
        <f>'10 栗原市'!G19</f>
        <v>0</v>
      </c>
      <c r="I13" s="70">
        <f>'10 栗原市'!I19</f>
        <v>85</v>
      </c>
      <c r="J13" s="70">
        <f>'10 栗原市'!K19</f>
        <v>51</v>
      </c>
      <c r="K13" s="70">
        <f>'10 栗原市'!M19</f>
        <v>73</v>
      </c>
      <c r="L13" s="70">
        <f>'10 栗原市'!O19</f>
        <v>2</v>
      </c>
      <c r="M13" s="71">
        <f>'10 栗原市'!Q19</f>
        <v>124</v>
      </c>
      <c r="N13" s="65">
        <f>'10 栗原市'!G21</f>
        <v>0</v>
      </c>
      <c r="O13" s="63">
        <f>'10 栗原市'!I21</f>
        <v>0</v>
      </c>
      <c r="P13" s="70">
        <f>'10 栗原市'!K21</f>
        <v>2</v>
      </c>
      <c r="Q13" s="70">
        <f>'10 栗原市'!M21</f>
        <v>1</v>
      </c>
      <c r="R13" s="64">
        <f>'10 栗原市'!O21</f>
        <v>0</v>
      </c>
      <c r="S13" s="72">
        <f>'10 栗原市'!G23</f>
        <v>4</v>
      </c>
      <c r="T13" s="70">
        <f>'10 栗原市'!I23</f>
        <v>4</v>
      </c>
      <c r="U13" s="70">
        <f>'10 栗原市'!K23</f>
        <v>18</v>
      </c>
      <c r="V13" s="131">
        <f>'10 栗原市'!M23</f>
        <v>10</v>
      </c>
      <c r="W13" s="73">
        <f>'10 栗原市'!G25</f>
        <v>293</v>
      </c>
      <c r="X13" s="70">
        <f>'10 栗原市'!I25</f>
        <v>331</v>
      </c>
      <c r="Y13" s="70">
        <f>'10 栗原市'!K25</f>
        <v>288</v>
      </c>
      <c r="Z13" s="70">
        <f>'10 栗原市'!M25</f>
        <v>415</v>
      </c>
      <c r="AA13" s="70">
        <f>'10 栗原市'!O25</f>
        <v>347</v>
      </c>
      <c r="AB13" s="71">
        <f>'10 栗原市'!Q25</f>
        <v>150</v>
      </c>
      <c r="AC13" s="73">
        <f>'10 栗原市'!G41</f>
        <v>341</v>
      </c>
      <c r="AD13" s="70">
        <f>'10 栗原市'!I41</f>
        <v>9</v>
      </c>
      <c r="AE13" s="70">
        <f>'10 栗原市'!K41</f>
        <v>67</v>
      </c>
      <c r="AF13" s="71">
        <f>'10 栗原市'!M41</f>
        <v>112</v>
      </c>
      <c r="AG13" s="73">
        <f>'10 栗原市'!G43</f>
        <v>191</v>
      </c>
      <c r="AH13" s="70">
        <f>'10 栗原市'!I43</f>
        <v>5</v>
      </c>
      <c r="AI13" s="70">
        <f>'10 栗原市'!K43</f>
        <v>32</v>
      </c>
      <c r="AJ13" s="71">
        <f>'10 栗原市'!M43</f>
        <v>1</v>
      </c>
      <c r="AK13" s="73">
        <f>'10 栗原市'!G45</f>
        <v>8</v>
      </c>
      <c r="AL13" s="70">
        <f>'10 栗原市'!I45</f>
        <v>2</v>
      </c>
      <c r="AM13" s="70">
        <f>'10 栗原市'!K45</f>
        <v>22</v>
      </c>
      <c r="AN13" s="71">
        <f>'10 栗原市'!M45</f>
        <v>10</v>
      </c>
      <c r="AO13" s="73">
        <f>'10 栗原市'!G47</f>
        <v>5</v>
      </c>
      <c r="AP13" s="70">
        <f>'10 栗原市'!I47</f>
        <v>1</v>
      </c>
      <c r="AQ13" s="70">
        <f>'10 栗原市'!K47</f>
        <v>4</v>
      </c>
      <c r="AR13" s="71">
        <f>'10 栗原市'!M47</f>
        <v>204</v>
      </c>
      <c r="AS13" s="73">
        <f>'10 栗原市'!G49</f>
        <v>1</v>
      </c>
      <c r="AT13" s="70">
        <f>'10 栗原市'!I49</f>
        <v>1</v>
      </c>
      <c r="AU13" s="70">
        <f>'10 栗原市'!K49</f>
        <v>1</v>
      </c>
      <c r="AV13" s="64">
        <f>'10 栗原市'!M49</f>
        <v>0</v>
      </c>
      <c r="AW13" s="65">
        <f>'10 栗原市'!G51</f>
        <v>0</v>
      </c>
      <c r="AX13" s="70">
        <f>'10 栗原市'!I51</f>
        <v>1</v>
      </c>
      <c r="AY13" s="63">
        <f>'10 栗原市'!K51</f>
        <v>0</v>
      </c>
      <c r="AZ13" s="64">
        <f>'10 栗原市'!M51</f>
        <v>0</v>
      </c>
      <c r="BA13" s="72">
        <f>'10 栗原市'!G53</f>
        <v>1</v>
      </c>
      <c r="BB13" s="70">
        <f>'10 栗原市'!I53</f>
        <v>0</v>
      </c>
      <c r="BC13" s="70">
        <f>'10 栗原市'!K53</f>
        <v>3</v>
      </c>
      <c r="BD13" s="67">
        <f>'10 栗原市'!M53</f>
        <v>0</v>
      </c>
      <c r="BE13" s="68">
        <f t="shared" si="0"/>
        <v>3458</v>
      </c>
      <c r="BF13" s="121"/>
    </row>
    <row r="14" spans="1:58" ht="22.5" customHeight="1">
      <c r="A14" s="123" t="s">
        <v>37</v>
      </c>
      <c r="B14" s="69">
        <f>'11 東松島市'!G13</f>
        <v>22</v>
      </c>
      <c r="C14" s="70">
        <f>'11 東松島市'!I13</f>
        <v>31</v>
      </c>
      <c r="D14" s="70">
        <f>'11 東松島市'!K13</f>
        <v>7</v>
      </c>
      <c r="E14" s="70">
        <f>'11 東松島市'!M13</f>
        <v>11</v>
      </c>
      <c r="F14" s="70">
        <f>'11 東松島市'!O13</f>
        <v>13</v>
      </c>
      <c r="G14" s="71">
        <f>'11 東松島市'!Q13</f>
        <v>6</v>
      </c>
      <c r="H14" s="72">
        <f>'11 東松島市'!G19</f>
        <v>2</v>
      </c>
      <c r="I14" s="70">
        <f>'11 東松島市'!I19</f>
        <v>20</v>
      </c>
      <c r="J14" s="70">
        <f>'11 東松島市'!K19</f>
        <v>16</v>
      </c>
      <c r="K14" s="70">
        <f>'11 東松島市'!M19</f>
        <v>41</v>
      </c>
      <c r="L14" s="70">
        <f>'11 東松島市'!O19</f>
        <v>0</v>
      </c>
      <c r="M14" s="71">
        <f>'11 東松島市'!Q19</f>
        <v>21</v>
      </c>
      <c r="N14" s="65">
        <f>'11 東松島市'!G21</f>
        <v>0</v>
      </c>
      <c r="O14" s="63">
        <f>'11 東松島市'!I21</f>
        <v>0</v>
      </c>
      <c r="P14" s="63">
        <f>'11 東松島市'!K21</f>
        <v>0</v>
      </c>
      <c r="Q14" s="63">
        <f>'11 東松島市'!M21</f>
        <v>0</v>
      </c>
      <c r="R14" s="71">
        <f>'11 東松島市'!O21</f>
        <v>1</v>
      </c>
      <c r="S14" s="65">
        <f>'11 東松島市'!G23</f>
        <v>0</v>
      </c>
      <c r="T14" s="70">
        <f>'11 東松島市'!I23</f>
        <v>1</v>
      </c>
      <c r="U14" s="70">
        <f>'11 東松島市'!K23</f>
        <v>10</v>
      </c>
      <c r="V14" s="71">
        <f>'11 東松島市'!M23</f>
        <v>6</v>
      </c>
      <c r="W14" s="73">
        <f>'11 東松島市'!G25</f>
        <v>95</v>
      </c>
      <c r="X14" s="70">
        <f>'11 東松島市'!I25</f>
        <v>113</v>
      </c>
      <c r="Y14" s="70">
        <f>'11 東松島市'!K25</f>
        <v>105</v>
      </c>
      <c r="Z14" s="70">
        <f>'11 東松島市'!M25</f>
        <v>129</v>
      </c>
      <c r="AA14" s="70">
        <f>'11 東松島市'!O25</f>
        <v>82</v>
      </c>
      <c r="AB14" s="71">
        <f>'11 東松島市'!Q25</f>
        <v>36</v>
      </c>
      <c r="AC14" s="72">
        <f>'11 東松島市'!G41</f>
        <v>183</v>
      </c>
      <c r="AD14" s="70">
        <f>'11 東松島市'!I41</f>
        <v>2</v>
      </c>
      <c r="AE14" s="70">
        <f>'11 東松島市'!K41</f>
        <v>55</v>
      </c>
      <c r="AF14" s="71">
        <f>'11 東松島市'!M41</f>
        <v>64</v>
      </c>
      <c r="AG14" s="73">
        <f>'11 東松島市'!G43</f>
        <v>95</v>
      </c>
      <c r="AH14" s="70">
        <f>'11 東松島市'!I43</f>
        <v>0</v>
      </c>
      <c r="AI14" s="70">
        <f>'11 東松島市'!K43</f>
        <v>16</v>
      </c>
      <c r="AJ14" s="71">
        <f>'11 東松島市'!M43</f>
        <v>4</v>
      </c>
      <c r="AK14" s="73">
        <f>'11 東松島市'!G45</f>
        <v>3</v>
      </c>
      <c r="AL14" s="70">
        <f>'11 東松島市'!I45</f>
        <v>2</v>
      </c>
      <c r="AM14" s="70">
        <f>'11 東松島市'!K45</f>
        <v>12</v>
      </c>
      <c r="AN14" s="71">
        <f>'11 東松島市'!M45</f>
        <v>6</v>
      </c>
      <c r="AO14" s="73">
        <f>'11 東松島市'!G47</f>
        <v>0</v>
      </c>
      <c r="AP14" s="70">
        <f>'11 東松島市'!I47</f>
        <v>2</v>
      </c>
      <c r="AQ14" s="70">
        <f>'11 東松島市'!K47</f>
        <v>1</v>
      </c>
      <c r="AR14" s="71">
        <f>'11 東松島市'!M47</f>
        <v>69</v>
      </c>
      <c r="AS14" s="65">
        <f>'11 東松島市'!G49</f>
        <v>0</v>
      </c>
      <c r="AT14" s="63">
        <f>'11 東松島市'!I49</f>
        <v>0</v>
      </c>
      <c r="AU14" s="63">
        <f>'11 東松島市'!K49</f>
        <v>0</v>
      </c>
      <c r="AV14" s="64">
        <f>'11 東松島市'!M49</f>
        <v>0</v>
      </c>
      <c r="AW14" s="72">
        <f>'11 東松島市'!G51</f>
        <v>0</v>
      </c>
      <c r="AX14" s="70">
        <f>'11 東松島市'!I51</f>
        <v>1</v>
      </c>
      <c r="AY14" s="70">
        <f>'11 東松島市'!K51</f>
        <v>2</v>
      </c>
      <c r="AZ14" s="256">
        <f>'11 東松島市'!M51</f>
        <v>1</v>
      </c>
      <c r="BA14" s="72">
        <f>'11 東松島市'!G53</f>
        <v>0</v>
      </c>
      <c r="BB14" s="70">
        <f>'11 東松島市'!I53</f>
        <v>1</v>
      </c>
      <c r="BC14" s="70">
        <f>'11 東松島市'!K53</f>
        <v>0</v>
      </c>
      <c r="BD14" s="74">
        <f>'11 東松島市'!M53</f>
        <v>1</v>
      </c>
      <c r="BE14" s="245">
        <f t="shared" si="0"/>
        <v>1288</v>
      </c>
      <c r="BF14" s="121"/>
    </row>
    <row r="15" spans="1:58" ht="22.5" customHeight="1">
      <c r="A15" s="123" t="s">
        <v>38</v>
      </c>
      <c r="B15" s="62">
        <f>'12 大崎市'!G13</f>
        <v>106</v>
      </c>
      <c r="C15" s="63">
        <f>'12 大崎市'!I13</f>
        <v>93</v>
      </c>
      <c r="D15" s="63">
        <f>'12 大崎市'!K13</f>
        <v>18</v>
      </c>
      <c r="E15" s="63">
        <f>'12 大崎市'!M13</f>
        <v>19</v>
      </c>
      <c r="F15" s="63">
        <f>'12 大崎市'!O13</f>
        <v>45</v>
      </c>
      <c r="G15" s="64">
        <f>'12 大崎市'!Q13</f>
        <v>24</v>
      </c>
      <c r="H15" s="65">
        <f>'12 大崎市'!G19</f>
        <v>2</v>
      </c>
      <c r="I15" s="63">
        <f>'12 大崎市'!I19</f>
        <v>73</v>
      </c>
      <c r="J15" s="63">
        <f>'12 大崎市'!K19</f>
        <v>29</v>
      </c>
      <c r="K15" s="63">
        <f>'12 大崎市'!M19</f>
        <v>84</v>
      </c>
      <c r="L15" s="63">
        <f>'12 大崎市'!O19</f>
        <v>0</v>
      </c>
      <c r="M15" s="64">
        <f>'12 大崎市'!Q19</f>
        <v>117</v>
      </c>
      <c r="N15" s="65">
        <f>'12 大崎市'!G21</f>
        <v>0</v>
      </c>
      <c r="O15" s="63">
        <f>'12 大崎市'!I21</f>
        <v>0</v>
      </c>
      <c r="P15" s="63">
        <f>'12 大崎市'!K21</f>
        <v>1</v>
      </c>
      <c r="Q15" s="63">
        <f>'12 大崎市'!M21</f>
        <v>0</v>
      </c>
      <c r="R15" s="64">
        <f>'12 大崎市'!O21</f>
        <v>1</v>
      </c>
      <c r="S15" s="65">
        <f>'12 大崎市'!G23</f>
        <v>0</v>
      </c>
      <c r="T15" s="63">
        <f>'12 大崎市'!I23</f>
        <v>3</v>
      </c>
      <c r="U15" s="63">
        <f>'12 大崎市'!K23</f>
        <v>32</v>
      </c>
      <c r="V15" s="64">
        <f>'12 大崎市'!M23</f>
        <v>19</v>
      </c>
      <c r="W15" s="66">
        <f>'12 大崎市'!G25</f>
        <v>329</v>
      </c>
      <c r="X15" s="63">
        <f>'12 大崎市'!I25</f>
        <v>438</v>
      </c>
      <c r="Y15" s="63">
        <f>'12 大崎市'!K25</f>
        <v>374</v>
      </c>
      <c r="Z15" s="63">
        <f>'12 大崎市'!M25</f>
        <v>532</v>
      </c>
      <c r="AA15" s="63">
        <f>'12 大崎市'!O25</f>
        <v>354</v>
      </c>
      <c r="AB15" s="64">
        <f>'12 大崎市'!Q25</f>
        <v>148</v>
      </c>
      <c r="AC15" s="66">
        <f>'12 大崎市'!G41</f>
        <v>625</v>
      </c>
      <c r="AD15" s="63">
        <f>'12 大崎市'!I41</f>
        <v>5</v>
      </c>
      <c r="AE15" s="63">
        <f>'12 大崎市'!K41</f>
        <v>135</v>
      </c>
      <c r="AF15" s="64">
        <f>'12 大崎市'!M41</f>
        <v>191</v>
      </c>
      <c r="AG15" s="66">
        <f>'12 大崎市'!G43</f>
        <v>360</v>
      </c>
      <c r="AH15" s="63">
        <f>'12 大崎市'!I43</f>
        <v>1</v>
      </c>
      <c r="AI15" s="63">
        <f>'12 大崎市'!K43</f>
        <v>61</v>
      </c>
      <c r="AJ15" s="64">
        <f>'12 大崎市'!M43</f>
        <v>0</v>
      </c>
      <c r="AK15" s="66">
        <f>'12 大崎市'!G45</f>
        <v>16</v>
      </c>
      <c r="AL15" s="63">
        <f>'12 大崎市'!I45</f>
        <v>4</v>
      </c>
      <c r="AM15" s="63">
        <f>'12 大崎市'!K45</f>
        <v>47</v>
      </c>
      <c r="AN15" s="64">
        <f>'12 大崎市'!M45</f>
        <v>22</v>
      </c>
      <c r="AO15" s="66">
        <f>'12 大崎市'!G47</f>
        <v>0</v>
      </c>
      <c r="AP15" s="63">
        <f>'12 大崎市'!I47</f>
        <v>0</v>
      </c>
      <c r="AQ15" s="63">
        <f>'12 大崎市'!K47</f>
        <v>18</v>
      </c>
      <c r="AR15" s="64">
        <f>'12 大崎市'!M47</f>
        <v>274</v>
      </c>
      <c r="AS15" s="66">
        <f>'12 大崎市'!G49</f>
        <v>0</v>
      </c>
      <c r="AT15" s="63">
        <f>'12 大崎市'!I49</f>
        <v>0</v>
      </c>
      <c r="AU15" s="63">
        <f>'12 大崎市'!K49</f>
        <v>0</v>
      </c>
      <c r="AV15" s="64">
        <f>'12 大崎市'!M49</f>
        <v>1</v>
      </c>
      <c r="AW15" s="65">
        <f>'12 大崎市'!G51</f>
        <v>2</v>
      </c>
      <c r="AX15" s="63">
        <f>'12 大崎市'!I51</f>
        <v>6</v>
      </c>
      <c r="AY15" s="63">
        <f>'12 大崎市'!K51</f>
        <v>0</v>
      </c>
      <c r="AZ15" s="103">
        <f>'12 大崎市'!M51</f>
        <v>2</v>
      </c>
      <c r="BA15" s="65">
        <f>'12 大崎市'!G53</f>
        <v>4</v>
      </c>
      <c r="BB15" s="63">
        <f>'12 大崎市'!I53</f>
        <v>1</v>
      </c>
      <c r="BC15" s="63">
        <f>'12 大崎市'!K53</f>
        <v>0</v>
      </c>
      <c r="BD15" s="67">
        <f>'12 大崎市'!M53</f>
        <v>0</v>
      </c>
      <c r="BE15" s="245">
        <f t="shared" si="0"/>
        <v>4616</v>
      </c>
      <c r="BF15" s="121"/>
    </row>
    <row r="16" spans="1:58" ht="22.5" customHeight="1">
      <c r="A16" s="127" t="s">
        <v>66</v>
      </c>
      <c r="B16" s="339">
        <f>'13 富谷市'!G13</f>
        <v>17</v>
      </c>
      <c r="C16" s="339">
        <f>'13 富谷市'!I13</f>
        <v>17</v>
      </c>
      <c r="D16" s="339">
        <f>'13 富谷市'!K13</f>
        <v>3</v>
      </c>
      <c r="E16" s="339">
        <f>'13 富谷市'!M13</f>
        <v>6</v>
      </c>
      <c r="F16" s="339">
        <f>'13 富谷市'!O13</f>
        <v>8</v>
      </c>
      <c r="G16" s="340">
        <f>'13 富谷市'!Q13</f>
        <v>2</v>
      </c>
      <c r="H16" s="341">
        <f>'13 富谷市'!G19</f>
        <v>0</v>
      </c>
      <c r="I16" s="339">
        <f>'13 富谷市'!I19</f>
        <v>25</v>
      </c>
      <c r="J16" s="339">
        <f>'13 富谷市'!K19</f>
        <v>10</v>
      </c>
      <c r="K16" s="339">
        <f>'13 富谷市'!M19</f>
        <v>20</v>
      </c>
      <c r="L16" s="339">
        <f>'13 富谷市'!O19</f>
        <v>0</v>
      </c>
      <c r="M16" s="342">
        <f>'13 富谷市'!Q19</f>
        <v>51</v>
      </c>
      <c r="N16" s="341">
        <f>'13 富谷市'!G21</f>
        <v>0</v>
      </c>
      <c r="O16" s="339">
        <f>'13 富谷市'!I21</f>
        <v>1</v>
      </c>
      <c r="P16" s="339">
        <f>'13 富谷市'!K21</f>
        <v>0</v>
      </c>
      <c r="Q16" s="339">
        <f>'13 富谷市'!M21</f>
        <v>0</v>
      </c>
      <c r="R16" s="342">
        <f>'13 富谷市'!O21</f>
        <v>0</v>
      </c>
      <c r="S16" s="341">
        <f>'13 富谷市'!G23</f>
        <v>1</v>
      </c>
      <c r="T16" s="339">
        <f>'13 富谷市'!I23</f>
        <v>2</v>
      </c>
      <c r="U16" s="339">
        <f>'13 富谷市'!K23</f>
        <v>6</v>
      </c>
      <c r="V16" s="343">
        <f>'13 富谷市'!M23</f>
        <v>8</v>
      </c>
      <c r="W16" s="339">
        <f>'13 富谷市'!G25</f>
        <v>141</v>
      </c>
      <c r="X16" s="339">
        <f>'13 富谷市'!I25</f>
        <v>123</v>
      </c>
      <c r="Y16" s="339">
        <f>'13 富谷市'!K25</f>
        <v>68</v>
      </c>
      <c r="Z16" s="339">
        <f>'13 富谷市'!M25</f>
        <v>126</v>
      </c>
      <c r="AA16" s="339">
        <f>'13 富谷市'!O25</f>
        <v>88</v>
      </c>
      <c r="AB16" s="77">
        <f>'13 富谷市'!Q25</f>
        <v>25</v>
      </c>
      <c r="AC16" s="339">
        <f>'13 富谷市'!G41</f>
        <v>169</v>
      </c>
      <c r="AD16" s="339">
        <f>'13 富谷市'!I41</f>
        <v>2</v>
      </c>
      <c r="AE16" s="339">
        <f>'13 富谷市'!K41</f>
        <v>29</v>
      </c>
      <c r="AF16" s="342">
        <f>'13 富谷市'!M41</f>
        <v>52</v>
      </c>
      <c r="AG16" s="78">
        <f>'13 富谷市'!G43</f>
        <v>91</v>
      </c>
      <c r="AH16" s="339">
        <f>'13 富谷市'!I43</f>
        <v>3</v>
      </c>
      <c r="AI16" s="339">
        <f>'13 富谷市'!K43</f>
        <v>20</v>
      </c>
      <c r="AJ16" s="342">
        <f>'13 富谷市'!M43</f>
        <v>1</v>
      </c>
      <c r="AK16" s="78">
        <f>'13 富谷市'!G45</f>
        <v>0</v>
      </c>
      <c r="AL16" s="339">
        <f>'13 富谷市'!I45</f>
        <v>0</v>
      </c>
      <c r="AM16" s="339">
        <f>'13 富谷市'!K45</f>
        <v>20</v>
      </c>
      <c r="AN16" s="342">
        <f>'13 富谷市'!M45</f>
        <v>2</v>
      </c>
      <c r="AO16" s="78">
        <f>'13 富谷市'!G47</f>
        <v>0</v>
      </c>
      <c r="AP16" s="339">
        <f>'13 富谷市'!I47</f>
        <v>0</v>
      </c>
      <c r="AQ16" s="339">
        <f>'13 富谷市'!K47</f>
        <v>2</v>
      </c>
      <c r="AR16" s="342">
        <f>'13 富谷市'!M47</f>
        <v>75</v>
      </c>
      <c r="AS16" s="78">
        <f>'13 富谷市'!G49</f>
        <v>1</v>
      </c>
      <c r="AT16" s="339">
        <f>'13 富谷市'!I49</f>
        <v>0</v>
      </c>
      <c r="AU16" s="339">
        <f>'13 富谷市'!K49</f>
        <v>0</v>
      </c>
      <c r="AV16" s="344">
        <f>'13 富谷市'!M49</f>
        <v>0</v>
      </c>
      <c r="AW16" s="341">
        <f>'13 富谷市'!G51</f>
        <v>0</v>
      </c>
      <c r="AX16" s="345">
        <f>'13 富谷市'!I51</f>
        <v>2</v>
      </c>
      <c r="AY16" s="345">
        <f>'13 富谷市'!K51</f>
        <v>0</v>
      </c>
      <c r="AZ16" s="340">
        <f>'13 富谷市'!M51</f>
        <v>1</v>
      </c>
      <c r="BA16" s="341">
        <f>'13 富谷市'!G53</f>
        <v>3</v>
      </c>
      <c r="BB16" s="63">
        <f>'13 富谷市'!I53</f>
        <v>0</v>
      </c>
      <c r="BC16" s="63">
        <f>'13 富谷市'!K53</f>
        <v>1</v>
      </c>
      <c r="BD16" s="67">
        <f>'13 富谷市'!M53</f>
        <v>0</v>
      </c>
      <c r="BE16" s="245">
        <f t="shared" si="0"/>
        <v>1222</v>
      </c>
      <c r="BF16" s="121"/>
    </row>
    <row r="17" spans="1:87" s="274" customFormat="1" ht="22.5" customHeight="1">
      <c r="A17" s="82" t="s">
        <v>13</v>
      </c>
      <c r="B17" s="272">
        <f>SUM(B4:B16)</f>
        <v>588</v>
      </c>
      <c r="C17" s="272">
        <f t="shared" ref="C17:BC17" si="1">SUM(C4:C16)</f>
        <v>622</v>
      </c>
      <c r="D17" s="272">
        <f t="shared" si="1"/>
        <v>116</v>
      </c>
      <c r="E17" s="272">
        <f t="shared" si="1"/>
        <v>139</v>
      </c>
      <c r="F17" s="272">
        <f t="shared" si="1"/>
        <v>294</v>
      </c>
      <c r="G17" s="272">
        <f t="shared" si="1"/>
        <v>114</v>
      </c>
      <c r="H17" s="272">
        <f t="shared" si="1"/>
        <v>22</v>
      </c>
      <c r="I17" s="272">
        <f t="shared" si="1"/>
        <v>580</v>
      </c>
      <c r="J17" s="272">
        <f t="shared" si="1"/>
        <v>283</v>
      </c>
      <c r="K17" s="272">
        <f t="shared" si="1"/>
        <v>684</v>
      </c>
      <c r="L17" s="272">
        <f t="shared" si="1"/>
        <v>4</v>
      </c>
      <c r="M17" s="272">
        <f t="shared" si="1"/>
        <v>752</v>
      </c>
      <c r="N17" s="272">
        <f t="shared" si="1"/>
        <v>0</v>
      </c>
      <c r="O17" s="272">
        <f t="shared" si="1"/>
        <v>1</v>
      </c>
      <c r="P17" s="272">
        <f t="shared" si="1"/>
        <v>6</v>
      </c>
      <c r="Q17" s="272">
        <f t="shared" si="1"/>
        <v>2</v>
      </c>
      <c r="R17" s="272">
        <f t="shared" si="1"/>
        <v>10</v>
      </c>
      <c r="S17" s="272">
        <f t="shared" si="1"/>
        <v>18</v>
      </c>
      <c r="T17" s="272">
        <f t="shared" si="1"/>
        <v>18</v>
      </c>
      <c r="U17" s="272">
        <f t="shared" si="1"/>
        <v>199</v>
      </c>
      <c r="V17" s="272">
        <f t="shared" si="1"/>
        <v>146</v>
      </c>
      <c r="W17" s="272">
        <f t="shared" si="1"/>
        <v>2262</v>
      </c>
      <c r="X17" s="272">
        <f t="shared" si="1"/>
        <v>2856</v>
      </c>
      <c r="Y17" s="272">
        <f t="shared" si="1"/>
        <v>2355</v>
      </c>
      <c r="Z17" s="272">
        <f t="shared" si="1"/>
        <v>3543</v>
      </c>
      <c r="AA17" s="272">
        <f t="shared" si="1"/>
        <v>2442</v>
      </c>
      <c r="AB17" s="272">
        <f t="shared" si="1"/>
        <v>904</v>
      </c>
      <c r="AC17" s="272">
        <f t="shared" si="1"/>
        <v>4205</v>
      </c>
      <c r="AD17" s="272">
        <f t="shared" si="1"/>
        <v>48</v>
      </c>
      <c r="AE17" s="272">
        <f t="shared" si="1"/>
        <v>905</v>
      </c>
      <c r="AF17" s="272">
        <f t="shared" si="1"/>
        <v>1184</v>
      </c>
      <c r="AG17" s="272">
        <f t="shared" si="1"/>
        <v>2212</v>
      </c>
      <c r="AH17" s="272">
        <f t="shared" si="1"/>
        <v>21</v>
      </c>
      <c r="AI17" s="272">
        <f t="shared" si="1"/>
        <v>420</v>
      </c>
      <c r="AJ17" s="272">
        <f t="shared" si="1"/>
        <v>13</v>
      </c>
      <c r="AK17" s="272">
        <f t="shared" si="1"/>
        <v>69</v>
      </c>
      <c r="AL17" s="272">
        <f t="shared" si="1"/>
        <v>13</v>
      </c>
      <c r="AM17" s="272">
        <f t="shared" si="1"/>
        <v>325</v>
      </c>
      <c r="AN17" s="272">
        <f t="shared" si="1"/>
        <v>91</v>
      </c>
      <c r="AO17" s="272">
        <f t="shared" si="1"/>
        <v>8</v>
      </c>
      <c r="AP17" s="272">
        <f t="shared" si="1"/>
        <v>9</v>
      </c>
      <c r="AQ17" s="272">
        <f t="shared" si="1"/>
        <v>84</v>
      </c>
      <c r="AR17" s="272">
        <f t="shared" si="1"/>
        <v>1795</v>
      </c>
      <c r="AS17" s="272">
        <f t="shared" si="1"/>
        <v>5</v>
      </c>
      <c r="AT17" s="272">
        <f t="shared" si="1"/>
        <v>5</v>
      </c>
      <c r="AU17" s="272">
        <f t="shared" si="1"/>
        <v>4</v>
      </c>
      <c r="AV17" s="272">
        <f t="shared" si="1"/>
        <v>8</v>
      </c>
      <c r="AW17" s="272">
        <f t="shared" si="1"/>
        <v>5</v>
      </c>
      <c r="AX17" s="272">
        <f t="shared" si="1"/>
        <v>26</v>
      </c>
      <c r="AY17" s="272">
        <f t="shared" si="1"/>
        <v>9</v>
      </c>
      <c r="AZ17" s="272">
        <f t="shared" si="1"/>
        <v>15</v>
      </c>
      <c r="BA17" s="272">
        <f t="shared" si="1"/>
        <v>35</v>
      </c>
      <c r="BB17" s="272">
        <f t="shared" si="1"/>
        <v>13</v>
      </c>
      <c r="BC17" s="272">
        <f t="shared" si="1"/>
        <v>7</v>
      </c>
      <c r="BD17" s="346">
        <f>SUM(BD4:BD16)</f>
        <v>3</v>
      </c>
      <c r="BE17" s="273">
        <f>SUM(BE4:BE16)</f>
        <v>30497</v>
      </c>
      <c r="BF17" s="121"/>
    </row>
    <row r="18" spans="1:87" ht="22.5" customHeight="1">
      <c r="A18" s="117" t="s">
        <v>14</v>
      </c>
      <c r="B18" s="89">
        <f>'14 蔵王町'!G13</f>
        <v>11</v>
      </c>
      <c r="C18" s="90">
        <f>'14 蔵王町'!I13</f>
        <v>8</v>
      </c>
      <c r="D18" s="90">
        <f>'14 蔵王町'!K13</f>
        <v>2</v>
      </c>
      <c r="E18" s="90">
        <f>'14 蔵王町'!M13</f>
        <v>1</v>
      </c>
      <c r="F18" s="90">
        <f>'14 蔵王町'!O13</f>
        <v>4</v>
      </c>
      <c r="G18" s="91">
        <f>'14 蔵王町'!Q13</f>
        <v>4</v>
      </c>
      <c r="H18" s="92">
        <f>'14 蔵王町'!G19</f>
        <v>0</v>
      </c>
      <c r="I18" s="90">
        <f>'14 蔵王町'!I19</f>
        <v>10</v>
      </c>
      <c r="J18" s="90">
        <f>'14 蔵王町'!K19</f>
        <v>2</v>
      </c>
      <c r="K18" s="90">
        <f>'14 蔵王町'!M19</f>
        <v>5</v>
      </c>
      <c r="L18" s="90">
        <f>'14 蔵王町'!O19</f>
        <v>0</v>
      </c>
      <c r="M18" s="91">
        <f>'14 蔵王町'!Q19</f>
        <v>11</v>
      </c>
      <c r="N18" s="92">
        <f>'14 蔵王町'!G21</f>
        <v>0</v>
      </c>
      <c r="O18" s="90">
        <f>'14 蔵王町'!I21</f>
        <v>0</v>
      </c>
      <c r="P18" s="90">
        <f>'14 蔵王町'!K21</f>
        <v>0</v>
      </c>
      <c r="Q18" s="90">
        <f>'14 蔵王町'!M21</f>
        <v>0</v>
      </c>
      <c r="R18" s="91">
        <f>'14 蔵王町'!O21</f>
        <v>0</v>
      </c>
      <c r="S18" s="92">
        <f>'14 蔵王町'!G23</f>
        <v>4</v>
      </c>
      <c r="T18" s="90">
        <f>'14 蔵王町'!I23</f>
        <v>0</v>
      </c>
      <c r="U18" s="90">
        <f>'14 蔵王町'!K23</f>
        <v>1</v>
      </c>
      <c r="V18" s="91">
        <f>'14 蔵王町'!M23</f>
        <v>2</v>
      </c>
      <c r="W18" s="92">
        <f>'14 蔵王町'!G25</f>
        <v>24</v>
      </c>
      <c r="X18" s="90">
        <f>'14 蔵王町'!I25</f>
        <v>51</v>
      </c>
      <c r="Y18" s="90">
        <f>'14 蔵王町'!K25</f>
        <v>38</v>
      </c>
      <c r="Z18" s="90">
        <f>'14 蔵王町'!M25</f>
        <v>82</v>
      </c>
      <c r="AA18" s="90">
        <f>'14 蔵王町'!O25</f>
        <v>51</v>
      </c>
      <c r="AB18" s="91">
        <f>'14 蔵王町'!Q25</f>
        <v>17</v>
      </c>
      <c r="AC18" s="93">
        <f>'14 蔵王町'!G41</f>
        <v>63</v>
      </c>
      <c r="AD18" s="90">
        <f>'14 蔵王町'!I41</f>
        <v>0</v>
      </c>
      <c r="AE18" s="90">
        <f>'14 蔵王町'!K41</f>
        <v>13</v>
      </c>
      <c r="AF18" s="91">
        <f>'14 蔵王町'!M41</f>
        <v>20</v>
      </c>
      <c r="AG18" s="92">
        <f>'14 蔵王町'!G43</f>
        <v>23</v>
      </c>
      <c r="AH18" s="90">
        <f>'14 蔵王町'!I43</f>
        <v>0</v>
      </c>
      <c r="AI18" s="90">
        <f>'14 蔵王町'!K43</f>
        <v>7</v>
      </c>
      <c r="AJ18" s="91">
        <f>'14 蔵王町'!M43</f>
        <v>0</v>
      </c>
      <c r="AK18" s="92">
        <f>'14 蔵王町'!G45</f>
        <v>1</v>
      </c>
      <c r="AL18" s="90">
        <f>'14 蔵王町'!I45</f>
        <v>1</v>
      </c>
      <c r="AM18" s="90">
        <f>'14 蔵王町'!K45</f>
        <v>7</v>
      </c>
      <c r="AN18" s="91">
        <f>'14 蔵王町'!M45</f>
        <v>0</v>
      </c>
      <c r="AO18" s="92">
        <f>'14 蔵王町'!G47</f>
        <v>0</v>
      </c>
      <c r="AP18" s="90">
        <f>'14 蔵王町'!I47</f>
        <v>1</v>
      </c>
      <c r="AQ18" s="90">
        <f>'14 蔵王町'!K47</f>
        <v>1</v>
      </c>
      <c r="AR18" s="91">
        <f>'14 蔵王町'!M47</f>
        <v>32</v>
      </c>
      <c r="AS18" s="92">
        <f>'14 蔵王町'!G49</f>
        <v>1</v>
      </c>
      <c r="AT18" s="90">
        <f>'14 蔵王町'!I49</f>
        <v>0</v>
      </c>
      <c r="AU18" s="90">
        <f>'14 蔵王町'!K49</f>
        <v>0</v>
      </c>
      <c r="AV18" s="91">
        <f>'14 蔵王町'!M49</f>
        <v>0</v>
      </c>
      <c r="AW18" s="93">
        <f>'14 蔵王町'!G51</f>
        <v>0</v>
      </c>
      <c r="AX18" s="90">
        <f>'14 蔵王町'!I51</f>
        <v>0</v>
      </c>
      <c r="AY18" s="90">
        <f>'14 蔵王町'!K51</f>
        <v>0</v>
      </c>
      <c r="AZ18" s="101">
        <f>'14 蔵王町'!M51</f>
        <v>0</v>
      </c>
      <c r="BA18" s="93">
        <f>'14 蔵王町'!G53</f>
        <v>0</v>
      </c>
      <c r="BB18" s="90">
        <f>'14 蔵王町'!I53</f>
        <v>0</v>
      </c>
      <c r="BC18" s="90">
        <f>'14 蔵王町'!K53</f>
        <v>0</v>
      </c>
      <c r="BD18" s="94">
        <f>'14 蔵王町'!M53</f>
        <v>0</v>
      </c>
      <c r="BE18" s="95">
        <f>SUM(B18:BD18)</f>
        <v>498</v>
      </c>
      <c r="BF18" s="121"/>
    </row>
    <row r="19" spans="1:87" ht="22.5" customHeight="1">
      <c r="A19" s="125" t="s">
        <v>15</v>
      </c>
      <c r="B19" s="62">
        <f>'15 七ヶ宿町'!G13</f>
        <v>3</v>
      </c>
      <c r="C19" s="63">
        <f>'15 七ヶ宿町'!I13</f>
        <v>0</v>
      </c>
      <c r="D19" s="63">
        <f>'15 七ヶ宿町'!K13</f>
        <v>0</v>
      </c>
      <c r="E19" s="63">
        <f>'15 七ヶ宿町'!M13</f>
        <v>0</v>
      </c>
      <c r="F19" s="63">
        <f>'15 七ヶ宿町'!O13</f>
        <v>0</v>
      </c>
      <c r="G19" s="64">
        <f>'15 七ヶ宿町'!Q13</f>
        <v>0</v>
      </c>
      <c r="H19" s="66">
        <f>'15 七ヶ宿町'!G19</f>
        <v>0</v>
      </c>
      <c r="I19" s="63">
        <f>'15 七ヶ宿町'!I19</f>
        <v>1</v>
      </c>
      <c r="J19" s="63">
        <f>'15 七ヶ宿町'!K19</f>
        <v>0</v>
      </c>
      <c r="K19" s="63">
        <f>'15 七ヶ宿町'!M19</f>
        <v>1</v>
      </c>
      <c r="L19" s="63">
        <f>'15 七ヶ宿町'!O19</f>
        <v>0</v>
      </c>
      <c r="M19" s="64">
        <f>'15 七ヶ宿町'!Q19</f>
        <v>1</v>
      </c>
      <c r="N19" s="66">
        <f>'15 七ヶ宿町'!G21</f>
        <v>0</v>
      </c>
      <c r="O19" s="63">
        <f>'15 七ヶ宿町'!I21</f>
        <v>0</v>
      </c>
      <c r="P19" s="63">
        <f>'15 七ヶ宿町'!K21</f>
        <v>0</v>
      </c>
      <c r="Q19" s="63">
        <f>'15 七ヶ宿町'!M21</f>
        <v>0</v>
      </c>
      <c r="R19" s="64">
        <f>'15 七ヶ宿町'!O21</f>
        <v>0</v>
      </c>
      <c r="S19" s="66">
        <f>'15 七ヶ宿町'!G23</f>
        <v>0</v>
      </c>
      <c r="T19" s="63">
        <f>'15 七ヶ宿町'!I23</f>
        <v>0</v>
      </c>
      <c r="U19" s="63">
        <f>'15 七ヶ宿町'!K23</f>
        <v>1</v>
      </c>
      <c r="V19" s="64">
        <f>'15 七ヶ宿町'!M23</f>
        <v>0</v>
      </c>
      <c r="W19" s="66">
        <f>'15 七ヶ宿町'!G25</f>
        <v>7</v>
      </c>
      <c r="X19" s="63">
        <f>'15 七ヶ宿町'!I25</f>
        <v>9</v>
      </c>
      <c r="Y19" s="63">
        <f>'15 七ヶ宿町'!K25</f>
        <v>7</v>
      </c>
      <c r="Z19" s="63">
        <f>'15 七ヶ宿町'!M25</f>
        <v>12</v>
      </c>
      <c r="AA19" s="63">
        <f>'15 七ヶ宿町'!O25</f>
        <v>9</v>
      </c>
      <c r="AB19" s="64">
        <f>'15 七ヶ宿町'!Q25</f>
        <v>4</v>
      </c>
      <c r="AC19" s="65">
        <f>'15 七ヶ宿町'!G41</f>
        <v>20</v>
      </c>
      <c r="AD19" s="63">
        <f>'15 七ヶ宿町'!I41</f>
        <v>0</v>
      </c>
      <c r="AE19" s="63">
        <f>'15 七ヶ宿町'!K41</f>
        <v>4</v>
      </c>
      <c r="AF19" s="64">
        <f>'15 七ヶ宿町'!M41</f>
        <v>1</v>
      </c>
      <c r="AG19" s="66">
        <f>'15 七ヶ宿町'!G43</f>
        <v>0</v>
      </c>
      <c r="AH19" s="63">
        <f>'15 七ヶ宿町'!I43</f>
        <v>0</v>
      </c>
      <c r="AI19" s="63">
        <f>'15 七ヶ宿町'!K43</f>
        <v>2</v>
      </c>
      <c r="AJ19" s="64">
        <f>'15 七ヶ宿町'!M43</f>
        <v>0</v>
      </c>
      <c r="AK19" s="66">
        <f>'15 七ヶ宿町'!G45</f>
        <v>0</v>
      </c>
      <c r="AL19" s="63">
        <f>'15 七ヶ宿町'!I45</f>
        <v>0</v>
      </c>
      <c r="AM19" s="63">
        <f>'15 七ヶ宿町'!K45</f>
        <v>1</v>
      </c>
      <c r="AN19" s="64">
        <f>'15 七ヶ宿町'!M45</f>
        <v>1</v>
      </c>
      <c r="AO19" s="66">
        <f>'15 七ヶ宿町'!G47</f>
        <v>0</v>
      </c>
      <c r="AP19" s="63">
        <f>'15 七ヶ宿町'!I47</f>
        <v>0</v>
      </c>
      <c r="AQ19" s="63">
        <f>'15 七ヶ宿町'!K47</f>
        <v>0</v>
      </c>
      <c r="AR19" s="64">
        <f>'15 七ヶ宿町'!M47</f>
        <v>1</v>
      </c>
      <c r="AS19" s="66">
        <f>'15 七ヶ宿町'!G49</f>
        <v>0</v>
      </c>
      <c r="AT19" s="63">
        <f>'15 七ヶ宿町'!I49</f>
        <v>0</v>
      </c>
      <c r="AU19" s="63">
        <f>'15 七ヶ宿町'!K49</f>
        <v>0</v>
      </c>
      <c r="AV19" s="64">
        <f>'15 七ヶ宿町'!M49</f>
        <v>0</v>
      </c>
      <c r="AW19" s="65">
        <f>'15 七ヶ宿町'!G51</f>
        <v>0</v>
      </c>
      <c r="AX19" s="63">
        <f>'15 七ヶ宿町'!I51</f>
        <v>0</v>
      </c>
      <c r="AY19" s="63">
        <f>'15 七ヶ宿町'!K51</f>
        <v>0</v>
      </c>
      <c r="AZ19" s="103">
        <f>'15 七ヶ宿町'!M51</f>
        <v>0</v>
      </c>
      <c r="BA19" s="65">
        <f>'15 七ヶ宿町'!G53</f>
        <v>0</v>
      </c>
      <c r="BB19" s="63">
        <f>'15 七ヶ宿町'!I53</f>
        <v>0</v>
      </c>
      <c r="BC19" s="63">
        <f>'15 七ヶ宿町'!K53</f>
        <v>0</v>
      </c>
      <c r="BD19" s="67">
        <f>'15 七ヶ宿町'!M53</f>
        <v>0</v>
      </c>
      <c r="BE19" s="68">
        <f t="shared" ref="BE19:BE40" si="2">SUM(B19:BD19)</f>
        <v>85</v>
      </c>
      <c r="BF19" s="12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07"/>
      <c r="CG19" s="107"/>
      <c r="CH19" s="107"/>
      <c r="CI19" s="107"/>
    </row>
    <row r="20" spans="1:87" ht="22.5" customHeight="1">
      <c r="A20" s="125" t="s">
        <v>16</v>
      </c>
      <c r="B20" s="62">
        <f>'16 大河原町'!G13</f>
        <v>16</v>
      </c>
      <c r="C20" s="63">
        <f>'16 大河原町'!I13</f>
        <v>17</v>
      </c>
      <c r="D20" s="63">
        <f>'16 大河原町'!K13</f>
        <v>5</v>
      </c>
      <c r="E20" s="63">
        <f>'16 大河原町'!M13</f>
        <v>6</v>
      </c>
      <c r="F20" s="63">
        <f>'16 大河原町'!O13</f>
        <v>5</v>
      </c>
      <c r="G20" s="64">
        <f>'16 大河原町'!Q13</f>
        <v>2</v>
      </c>
      <c r="H20" s="66">
        <f>'16 大河原町'!G19</f>
        <v>5</v>
      </c>
      <c r="I20" s="63">
        <f>'16 大河原町'!I19</f>
        <v>18</v>
      </c>
      <c r="J20" s="63">
        <f>'16 大河原町'!K19</f>
        <v>5</v>
      </c>
      <c r="K20" s="63">
        <f>'16 大河原町'!M19</f>
        <v>7</v>
      </c>
      <c r="L20" s="63">
        <f>'16 大河原町'!O19</f>
        <v>0</v>
      </c>
      <c r="M20" s="64">
        <f>'16 大河原町'!Q19</f>
        <v>22</v>
      </c>
      <c r="N20" s="66">
        <f>'16 大河原町'!G21</f>
        <v>0</v>
      </c>
      <c r="O20" s="63">
        <f>'16 大河原町'!I21</f>
        <v>0</v>
      </c>
      <c r="P20" s="63">
        <f>'16 大河原町'!K21</f>
        <v>0</v>
      </c>
      <c r="Q20" s="63">
        <f>'16 大河原町'!M21</f>
        <v>0</v>
      </c>
      <c r="R20" s="64">
        <f>'16 大河原町'!O21</f>
        <v>0</v>
      </c>
      <c r="S20" s="66">
        <f>'16 大河原町'!G23</f>
        <v>0</v>
      </c>
      <c r="T20" s="63">
        <f>'16 大河原町'!I23</f>
        <v>0</v>
      </c>
      <c r="U20" s="132">
        <f>'16 大河原町'!K23</f>
        <v>8</v>
      </c>
      <c r="V20" s="64">
        <f>'16 大河原町'!M23</f>
        <v>4</v>
      </c>
      <c r="W20" s="66">
        <f>'16 大河原町'!G25</f>
        <v>60</v>
      </c>
      <c r="X20" s="63">
        <f>'16 大河原町'!I25</f>
        <v>64</v>
      </c>
      <c r="Y20" s="63">
        <f>'16 大河原町'!K25</f>
        <v>51</v>
      </c>
      <c r="Z20" s="63">
        <f>'16 大河原町'!M25</f>
        <v>86</v>
      </c>
      <c r="AA20" s="63">
        <f>'16 大河原町'!O25</f>
        <v>70</v>
      </c>
      <c r="AB20" s="64">
        <f>'16 大河原町'!Q25</f>
        <v>28</v>
      </c>
      <c r="AC20" s="66">
        <f>'16 大河原町'!G41</f>
        <v>90</v>
      </c>
      <c r="AD20" s="63">
        <f>'16 大河原町'!I41</f>
        <v>1</v>
      </c>
      <c r="AE20" s="63">
        <f>'16 大河原町'!K41</f>
        <v>28</v>
      </c>
      <c r="AF20" s="64">
        <f>'16 大河原町'!M41</f>
        <v>21</v>
      </c>
      <c r="AG20" s="66">
        <f>'16 大河原町'!G43</f>
        <v>58</v>
      </c>
      <c r="AH20" s="63">
        <f>'16 大河原町'!I43</f>
        <v>0</v>
      </c>
      <c r="AI20" s="63">
        <f>'16 大河原町'!K43</f>
        <v>5</v>
      </c>
      <c r="AJ20" s="64">
        <f>'16 大河原町'!M43</f>
        <v>1</v>
      </c>
      <c r="AK20" s="66">
        <f>'16 大河原町'!G45</f>
        <v>2</v>
      </c>
      <c r="AL20" s="63">
        <f>'16 大河原町'!I45</f>
        <v>0</v>
      </c>
      <c r="AM20" s="63">
        <f>'16 大河原町'!K45</f>
        <v>14</v>
      </c>
      <c r="AN20" s="64">
        <f>'16 大河原町'!M45</f>
        <v>1</v>
      </c>
      <c r="AO20" s="66">
        <f>'16 大河原町'!G47</f>
        <v>1</v>
      </c>
      <c r="AP20" s="63">
        <f>'16 大河原町'!I47</f>
        <v>0</v>
      </c>
      <c r="AQ20" s="63">
        <f>'16 大河原町'!K47</f>
        <v>4</v>
      </c>
      <c r="AR20" s="64">
        <f>'16 大河原町'!M47</f>
        <v>36</v>
      </c>
      <c r="AS20" s="66">
        <f>'16 大河原町'!G49</f>
        <v>0</v>
      </c>
      <c r="AT20" s="63">
        <f>'16 大河原町'!I49</f>
        <v>0</v>
      </c>
      <c r="AU20" s="63">
        <f>'16 大河原町'!K49</f>
        <v>0</v>
      </c>
      <c r="AV20" s="64">
        <f>'16 大河原町'!M49</f>
        <v>0</v>
      </c>
      <c r="AW20" s="65">
        <f>'16 大河原町'!G51</f>
        <v>0</v>
      </c>
      <c r="AX20" s="63">
        <f>'16 大河原町'!I51</f>
        <v>0</v>
      </c>
      <c r="AY20" s="63">
        <f>'16 大河原町'!K51</f>
        <v>0</v>
      </c>
      <c r="AZ20" s="103">
        <f>'16 大河原町'!M51</f>
        <v>1</v>
      </c>
      <c r="BA20" s="65">
        <f>'16 大河原町'!G53</f>
        <v>1</v>
      </c>
      <c r="BB20" s="63">
        <f>'16 大河原町'!I53</f>
        <v>1</v>
      </c>
      <c r="BC20" s="63">
        <f>'16 大河原町'!K53</f>
        <v>1</v>
      </c>
      <c r="BD20" s="67">
        <f>'16 大河原町'!M53</f>
        <v>0</v>
      </c>
      <c r="BE20" s="68">
        <f t="shared" si="2"/>
        <v>745</v>
      </c>
      <c r="BF20" s="121"/>
    </row>
    <row r="21" spans="1:87" ht="22.5" customHeight="1">
      <c r="A21" s="125" t="s">
        <v>17</v>
      </c>
      <c r="B21" s="62">
        <f>'17 村田町'!G13</f>
        <v>15</v>
      </c>
      <c r="C21" s="63">
        <f>'17 村田町'!I13</f>
        <v>7</v>
      </c>
      <c r="D21" s="63">
        <f>'17 村田町'!K13</f>
        <v>1</v>
      </c>
      <c r="E21" s="63">
        <f>'17 村田町'!M13</f>
        <v>3</v>
      </c>
      <c r="F21" s="63">
        <f>'17 村田町'!O13</f>
        <v>1</v>
      </c>
      <c r="G21" s="64">
        <f>'17 村田町'!Q13</f>
        <v>0</v>
      </c>
      <c r="H21" s="66">
        <f>'17 村田町'!G19</f>
        <v>0</v>
      </c>
      <c r="I21" s="63">
        <f>'17 村田町'!I19</f>
        <v>7</v>
      </c>
      <c r="J21" s="63">
        <f>'17 村田町'!K19</f>
        <v>3</v>
      </c>
      <c r="K21" s="63">
        <f>'17 村田町'!M19</f>
        <v>3</v>
      </c>
      <c r="L21" s="63">
        <f>'17 村田町'!O19</f>
        <v>0</v>
      </c>
      <c r="M21" s="64">
        <f>'17 村田町'!Q19</f>
        <v>10</v>
      </c>
      <c r="N21" s="66">
        <f>'17 村田町'!G21</f>
        <v>0</v>
      </c>
      <c r="O21" s="63">
        <f>'17 村田町'!I21</f>
        <v>0</v>
      </c>
      <c r="P21" s="63">
        <f>'17 村田町'!K21</f>
        <v>0</v>
      </c>
      <c r="Q21" s="63">
        <f>'17 村田町'!M21</f>
        <v>0</v>
      </c>
      <c r="R21" s="64">
        <f>'17 村田町'!O21</f>
        <v>0</v>
      </c>
      <c r="S21" s="66">
        <f>'17 村田町'!G23</f>
        <v>0</v>
      </c>
      <c r="T21" s="63">
        <f>'17 村田町'!I23</f>
        <v>0</v>
      </c>
      <c r="U21" s="63">
        <f>'17 村田町'!K23</f>
        <v>2</v>
      </c>
      <c r="V21" s="64">
        <f>'17 村田町'!M23</f>
        <v>2</v>
      </c>
      <c r="W21" s="66">
        <f>'17 村田町'!G25</f>
        <v>32</v>
      </c>
      <c r="X21" s="63">
        <f>'17 村田町'!I25</f>
        <v>33</v>
      </c>
      <c r="Y21" s="63">
        <f>'17 村田町'!K25</f>
        <v>32</v>
      </c>
      <c r="Z21" s="63">
        <f>'17 村田町'!M25</f>
        <v>60</v>
      </c>
      <c r="AA21" s="63">
        <f>'17 村田町'!O25</f>
        <v>45</v>
      </c>
      <c r="AB21" s="64">
        <f>'17 村田町'!Q25</f>
        <v>13</v>
      </c>
      <c r="AC21" s="66">
        <f>'17 村田町'!G41</f>
        <v>49</v>
      </c>
      <c r="AD21" s="63">
        <f>'17 村田町'!I41</f>
        <v>0</v>
      </c>
      <c r="AE21" s="63">
        <f>'17 村田町'!K41</f>
        <v>16</v>
      </c>
      <c r="AF21" s="64">
        <f>'17 村田町'!M41</f>
        <v>20</v>
      </c>
      <c r="AG21" s="66">
        <f>'17 村田町'!G43</f>
        <v>25</v>
      </c>
      <c r="AH21" s="63">
        <f>'17 村田町'!I43</f>
        <v>0</v>
      </c>
      <c r="AI21" s="63">
        <f>'17 村田町'!K43</f>
        <v>5</v>
      </c>
      <c r="AJ21" s="64">
        <f>'17 村田町'!M43</f>
        <v>0</v>
      </c>
      <c r="AK21" s="66">
        <f>'17 村田町'!G45</f>
        <v>1</v>
      </c>
      <c r="AL21" s="63">
        <f>'17 村田町'!I45</f>
        <v>1</v>
      </c>
      <c r="AM21" s="63">
        <f>'17 村田町'!K45</f>
        <v>2</v>
      </c>
      <c r="AN21" s="64">
        <f>'17 村田町'!M45</f>
        <v>1</v>
      </c>
      <c r="AO21" s="66">
        <f>'17 村田町'!G47</f>
        <v>0</v>
      </c>
      <c r="AP21" s="63">
        <f>'17 村田町'!I47</f>
        <v>0</v>
      </c>
      <c r="AQ21" s="63">
        <f>'17 村田町'!K47</f>
        <v>1</v>
      </c>
      <c r="AR21" s="64">
        <f>'17 村田町'!M47</f>
        <v>29</v>
      </c>
      <c r="AS21" s="66">
        <f>'17 村田町'!G49</f>
        <v>0</v>
      </c>
      <c r="AT21" s="63">
        <f>'17 村田町'!I49</f>
        <v>0</v>
      </c>
      <c r="AU21" s="63">
        <f>'17 村田町'!K49</f>
        <v>0</v>
      </c>
      <c r="AV21" s="64">
        <f>'17 村田町'!M49</f>
        <v>0</v>
      </c>
      <c r="AW21" s="65">
        <f>'17 村田町'!G51</f>
        <v>1</v>
      </c>
      <c r="AX21" s="63">
        <f>'17 村田町'!I51</f>
        <v>1</v>
      </c>
      <c r="AY21" s="63">
        <f>'17 村田町'!K51</f>
        <v>0</v>
      </c>
      <c r="AZ21" s="103">
        <f>'17 村田町'!M51</f>
        <v>0</v>
      </c>
      <c r="BA21" s="65">
        <f>'17 村田町'!G53</f>
        <v>0</v>
      </c>
      <c r="BB21" s="63">
        <f>'17 村田町'!I53</f>
        <v>0</v>
      </c>
      <c r="BC21" s="63">
        <f>'17 村田町'!K53</f>
        <v>0</v>
      </c>
      <c r="BD21" s="64">
        <f>'17 村田町'!M53</f>
        <v>0</v>
      </c>
      <c r="BE21" s="68">
        <f t="shared" si="2"/>
        <v>421</v>
      </c>
      <c r="BF21" s="121"/>
    </row>
    <row r="22" spans="1:87" ht="22.5" customHeight="1">
      <c r="A22" s="125" t="s">
        <v>18</v>
      </c>
      <c r="B22" s="62">
        <f>'18 柴田町'!G13</f>
        <v>19</v>
      </c>
      <c r="C22" s="63">
        <f>'18 柴田町'!I13</f>
        <v>28</v>
      </c>
      <c r="D22" s="63">
        <f>'18 柴田町'!K13</f>
        <v>5</v>
      </c>
      <c r="E22" s="63">
        <f>'18 柴田町'!M13</f>
        <v>5</v>
      </c>
      <c r="F22" s="63">
        <f>'18 柴田町'!O13</f>
        <v>7</v>
      </c>
      <c r="G22" s="64">
        <f>'18 柴田町'!Q13</f>
        <v>3</v>
      </c>
      <c r="H22" s="66">
        <f>'18 柴田町'!G19</f>
        <v>2</v>
      </c>
      <c r="I22" s="63">
        <f>'18 柴田町'!I19</f>
        <v>35</v>
      </c>
      <c r="J22" s="63">
        <f>'18 柴田町'!K19</f>
        <v>13</v>
      </c>
      <c r="K22" s="63">
        <f>'18 柴田町'!M19</f>
        <v>15</v>
      </c>
      <c r="L22" s="63">
        <f>'18 柴田町'!O19</f>
        <v>0</v>
      </c>
      <c r="M22" s="64">
        <f>'18 柴田町'!Q19</f>
        <v>57</v>
      </c>
      <c r="N22" s="66">
        <f>'18 柴田町'!G21</f>
        <v>0</v>
      </c>
      <c r="O22" s="63">
        <f>'18 柴田町'!I21</f>
        <v>0</v>
      </c>
      <c r="P22" s="63">
        <f>'18 柴田町'!K21</f>
        <v>1</v>
      </c>
      <c r="Q22" s="63">
        <f>'18 柴田町'!M21</f>
        <v>0</v>
      </c>
      <c r="R22" s="64">
        <f>'18 柴田町'!O21</f>
        <v>0</v>
      </c>
      <c r="S22" s="66">
        <f>'18 柴田町'!G23</f>
        <v>0</v>
      </c>
      <c r="T22" s="63">
        <f>'18 柴田町'!I23</f>
        <v>1</v>
      </c>
      <c r="U22" s="63">
        <f>'18 柴田町'!K23</f>
        <v>4</v>
      </c>
      <c r="V22" s="64">
        <f>'18 柴田町'!M23</f>
        <v>3</v>
      </c>
      <c r="W22" s="66">
        <f>'18 柴田町'!G25</f>
        <v>105</v>
      </c>
      <c r="X22" s="63">
        <f>'18 柴田町'!I25</f>
        <v>133</v>
      </c>
      <c r="Y22" s="63">
        <f>'18 柴田町'!K25</f>
        <v>88</v>
      </c>
      <c r="Z22" s="63">
        <f>'18 柴田町'!M25</f>
        <v>142</v>
      </c>
      <c r="AA22" s="63">
        <f>'18 柴田町'!O25</f>
        <v>117</v>
      </c>
      <c r="AB22" s="64">
        <f>'18 柴田町'!Q25</f>
        <v>38</v>
      </c>
      <c r="AC22" s="66">
        <f>'18 柴田町'!G41</f>
        <v>168</v>
      </c>
      <c r="AD22" s="63">
        <f>'18 柴田町'!I41</f>
        <v>1</v>
      </c>
      <c r="AE22" s="63">
        <f>'18 柴田町'!K41</f>
        <v>28</v>
      </c>
      <c r="AF22" s="64">
        <f>'18 柴田町'!M41</f>
        <v>47</v>
      </c>
      <c r="AG22" s="66">
        <f>'18 柴田町'!G43</f>
        <v>96</v>
      </c>
      <c r="AH22" s="63">
        <f>'18 柴田町'!I43</f>
        <v>1</v>
      </c>
      <c r="AI22" s="63">
        <f>'18 柴田町'!K43</f>
        <v>18</v>
      </c>
      <c r="AJ22" s="64">
        <f>'18 柴田町'!M43</f>
        <v>0</v>
      </c>
      <c r="AK22" s="66">
        <f>'18 柴田町'!G45</f>
        <v>5</v>
      </c>
      <c r="AL22" s="63">
        <f>'18 柴田町'!I45</f>
        <v>1</v>
      </c>
      <c r="AM22" s="63">
        <f>'18 柴田町'!K45</f>
        <v>17</v>
      </c>
      <c r="AN22" s="64">
        <f>'18 柴田町'!M45</f>
        <v>3</v>
      </c>
      <c r="AO22" s="66">
        <f>'18 柴田町'!G47</f>
        <v>0</v>
      </c>
      <c r="AP22" s="63">
        <f>'18 柴田町'!I47</f>
        <v>1</v>
      </c>
      <c r="AQ22" s="63">
        <f>'18 柴田町'!K47</f>
        <v>3</v>
      </c>
      <c r="AR22" s="64">
        <f>'18 柴田町'!M47</f>
        <v>75</v>
      </c>
      <c r="AS22" s="66">
        <f>'18 柴田町'!G49</f>
        <v>0</v>
      </c>
      <c r="AT22" s="63">
        <f>'18 柴田町'!I49</f>
        <v>0</v>
      </c>
      <c r="AU22" s="63">
        <f>'18 柴田町'!K49</f>
        <v>3</v>
      </c>
      <c r="AV22" s="64">
        <f>'18 柴田町'!M49</f>
        <v>1</v>
      </c>
      <c r="AW22" s="65">
        <f>'18 柴田町'!G51</f>
        <v>0</v>
      </c>
      <c r="AX22" s="63">
        <f>'18 柴田町'!I51</f>
        <v>2</v>
      </c>
      <c r="AY22" s="63">
        <f>'18 柴田町'!K51</f>
        <v>0</v>
      </c>
      <c r="AZ22" s="103">
        <f>'18 柴田町'!M51</f>
        <v>1</v>
      </c>
      <c r="BA22" s="65">
        <f>'18 柴田町'!G53</f>
        <v>4</v>
      </c>
      <c r="BB22" s="63">
        <f>'18 柴田町'!I53</f>
        <v>1</v>
      </c>
      <c r="BC22" s="63">
        <f>'18 柴田町'!K53</f>
        <v>0</v>
      </c>
      <c r="BD22" s="67">
        <f>'18 柴田町'!M53</f>
        <v>0</v>
      </c>
      <c r="BE22" s="68">
        <f t="shared" si="2"/>
        <v>1297</v>
      </c>
      <c r="BF22" s="121"/>
    </row>
    <row r="23" spans="1:87" ht="22.5" customHeight="1">
      <c r="A23" s="125" t="s">
        <v>19</v>
      </c>
      <c r="B23" s="62">
        <f>'19 川崎町'!G13</f>
        <v>11</v>
      </c>
      <c r="C23" s="63">
        <f>'19 川崎町'!I13</f>
        <v>6</v>
      </c>
      <c r="D23" s="63">
        <f>'19 川崎町'!K13</f>
        <v>2</v>
      </c>
      <c r="E23" s="63">
        <f>'19 川崎町'!M13</f>
        <v>1</v>
      </c>
      <c r="F23" s="63">
        <f>'19 川崎町'!O13</f>
        <v>0</v>
      </c>
      <c r="G23" s="64">
        <f>'19 川崎町'!Q13</f>
        <v>2</v>
      </c>
      <c r="H23" s="66">
        <f>'19 川崎町'!G19</f>
        <v>0</v>
      </c>
      <c r="I23" s="63">
        <f>'19 川崎町'!I19</f>
        <v>1</v>
      </c>
      <c r="J23" s="63">
        <f>'19 川崎町'!K19</f>
        <v>2</v>
      </c>
      <c r="K23" s="63">
        <f>'19 川崎町'!M19</f>
        <v>10</v>
      </c>
      <c r="L23" s="63">
        <f>'19 川崎町'!O19</f>
        <v>0</v>
      </c>
      <c r="M23" s="64">
        <f>'19 川崎町'!Q19</f>
        <v>8</v>
      </c>
      <c r="N23" s="66">
        <f>'19 川崎町'!G21</f>
        <v>0</v>
      </c>
      <c r="O23" s="63">
        <f>'19 川崎町'!I21</f>
        <v>0</v>
      </c>
      <c r="P23" s="63">
        <f>'19 川崎町'!K21</f>
        <v>0</v>
      </c>
      <c r="Q23" s="63">
        <f>'19 川崎町'!M21</f>
        <v>0</v>
      </c>
      <c r="R23" s="64">
        <f>'19 川崎町'!O21</f>
        <v>1</v>
      </c>
      <c r="S23" s="66">
        <f>'19 川崎町'!G23</f>
        <v>1</v>
      </c>
      <c r="T23" s="63">
        <f>'19 川崎町'!I23</f>
        <v>1</v>
      </c>
      <c r="U23" s="63">
        <f>'19 川崎町'!K23</f>
        <v>2</v>
      </c>
      <c r="V23" s="64">
        <f>'19 川崎町'!M23</f>
        <v>0</v>
      </c>
      <c r="W23" s="66">
        <f>'19 川崎町'!G25</f>
        <v>19</v>
      </c>
      <c r="X23" s="63">
        <f>'19 川崎町'!I25</f>
        <v>27</v>
      </c>
      <c r="Y23" s="63">
        <f>'19 川崎町'!K25</f>
        <v>45</v>
      </c>
      <c r="Z23" s="63">
        <f>'19 川崎町'!M25</f>
        <v>56</v>
      </c>
      <c r="AA23" s="63">
        <f>'19 川崎町'!O25</f>
        <v>39</v>
      </c>
      <c r="AB23" s="64">
        <f>'19 川崎町'!Q25</f>
        <v>8</v>
      </c>
      <c r="AC23" s="66">
        <f>'19 川崎町'!G41</f>
        <v>32</v>
      </c>
      <c r="AD23" s="63">
        <f>'19 川崎町'!I41</f>
        <v>1</v>
      </c>
      <c r="AE23" s="63">
        <f>'19 川崎町'!K41</f>
        <v>9</v>
      </c>
      <c r="AF23" s="64">
        <f>'19 川崎町'!M41</f>
        <v>10</v>
      </c>
      <c r="AG23" s="66">
        <f>'19 川崎町'!G43</f>
        <v>24</v>
      </c>
      <c r="AH23" s="63">
        <f>'19 川崎町'!I43</f>
        <v>0</v>
      </c>
      <c r="AI23" s="63">
        <f>'19 川崎町'!K43</f>
        <v>5</v>
      </c>
      <c r="AJ23" s="64">
        <f>'19 川崎町'!M43</f>
        <v>0</v>
      </c>
      <c r="AK23" s="66">
        <f>'19 川崎町'!G45</f>
        <v>2</v>
      </c>
      <c r="AL23" s="63">
        <f>'19 川崎町'!I45</f>
        <v>0</v>
      </c>
      <c r="AM23" s="63">
        <f>'19 川崎町'!K45</f>
        <v>8</v>
      </c>
      <c r="AN23" s="64">
        <f>'19 川崎町'!M45</f>
        <v>1</v>
      </c>
      <c r="AO23" s="66">
        <f>'19 川崎町'!G47</f>
        <v>0</v>
      </c>
      <c r="AP23" s="63">
        <f>'19 川崎町'!I47</f>
        <v>0</v>
      </c>
      <c r="AQ23" s="63">
        <f>'19 川崎町'!K47</f>
        <v>0</v>
      </c>
      <c r="AR23" s="64">
        <f>'19 川崎町'!M47</f>
        <v>16</v>
      </c>
      <c r="AS23" s="66">
        <f>'19 川崎町'!G49</f>
        <v>0</v>
      </c>
      <c r="AT23" s="63">
        <f>'19 川崎町'!I49</f>
        <v>0</v>
      </c>
      <c r="AU23" s="63">
        <f>'19 川崎町'!K49</f>
        <v>0</v>
      </c>
      <c r="AV23" s="64">
        <f>'19 川崎町'!M49</f>
        <v>0</v>
      </c>
      <c r="AW23" s="65">
        <f>'19 川崎町'!G51</f>
        <v>0</v>
      </c>
      <c r="AX23" s="63">
        <f>'19 川崎町'!I51</f>
        <v>1</v>
      </c>
      <c r="AY23" s="63">
        <f>'19 川崎町'!K51</f>
        <v>0</v>
      </c>
      <c r="AZ23" s="103">
        <f>'19 川崎町'!M51</f>
        <v>0</v>
      </c>
      <c r="BA23" s="65">
        <f>'19 川崎町'!G53</f>
        <v>1</v>
      </c>
      <c r="BB23" s="63">
        <f>'19 川崎町'!I53</f>
        <v>0</v>
      </c>
      <c r="BC23" s="63">
        <f>'19 川崎町'!K53</f>
        <v>0</v>
      </c>
      <c r="BD23" s="67">
        <f>'19 川崎町'!M53</f>
        <v>0</v>
      </c>
      <c r="BE23" s="68">
        <f t="shared" si="2"/>
        <v>352</v>
      </c>
      <c r="BF23" s="121"/>
    </row>
    <row r="24" spans="1:87" ht="22.5" customHeight="1">
      <c r="A24" s="127" t="s">
        <v>20</v>
      </c>
      <c r="B24" s="75">
        <f>'20 丸森町'!G13</f>
        <v>11</v>
      </c>
      <c r="C24" s="76">
        <f>'20 丸森町'!I13</f>
        <v>10</v>
      </c>
      <c r="D24" s="76">
        <f>'20 丸森町'!K13</f>
        <v>2</v>
      </c>
      <c r="E24" s="76">
        <f>'20 丸森町'!M13</f>
        <v>2</v>
      </c>
      <c r="F24" s="76">
        <f>'20 丸森町'!O13</f>
        <v>3</v>
      </c>
      <c r="G24" s="77">
        <f>'20 丸森町'!Q13</f>
        <v>3</v>
      </c>
      <c r="H24" s="79">
        <f>'20 丸森町'!G19</f>
        <v>0</v>
      </c>
      <c r="I24" s="76">
        <f>'20 丸森町'!I19</f>
        <v>13</v>
      </c>
      <c r="J24" s="76">
        <f>'20 丸森町'!K19</f>
        <v>3</v>
      </c>
      <c r="K24" s="76">
        <f>'20 丸森町'!M19</f>
        <v>10</v>
      </c>
      <c r="L24" s="76">
        <f>'20 丸森町'!O19</f>
        <v>0</v>
      </c>
      <c r="M24" s="77">
        <f>'20 丸森町'!Q19</f>
        <v>13</v>
      </c>
      <c r="N24" s="79">
        <f>'20 丸森町'!G21</f>
        <v>0</v>
      </c>
      <c r="O24" s="76">
        <f>'20 丸森町'!I21</f>
        <v>0</v>
      </c>
      <c r="P24" s="76">
        <f>'20 丸森町'!K21</f>
        <v>0</v>
      </c>
      <c r="Q24" s="76">
        <f>'20 丸森町'!M21</f>
        <v>0</v>
      </c>
      <c r="R24" s="77">
        <f>'20 丸森町'!O21</f>
        <v>0</v>
      </c>
      <c r="S24" s="79">
        <f>'20 丸森町'!G23</f>
        <v>1</v>
      </c>
      <c r="T24" s="76">
        <f>'20 丸森町'!I23</f>
        <v>0</v>
      </c>
      <c r="U24" s="76">
        <f>'20 丸森町'!K23</f>
        <v>0</v>
      </c>
      <c r="V24" s="77">
        <f>'20 丸森町'!M23</f>
        <v>2</v>
      </c>
      <c r="W24" s="79">
        <f>'20 丸森町'!G25</f>
        <v>33</v>
      </c>
      <c r="X24" s="76">
        <f>'20 丸森町'!I25</f>
        <v>48</v>
      </c>
      <c r="Y24" s="76">
        <f>'20 丸森町'!K25</f>
        <v>56</v>
      </c>
      <c r="Z24" s="76">
        <f>'20 丸森町'!M25</f>
        <v>71</v>
      </c>
      <c r="AA24" s="76">
        <f>'20 丸森町'!O25</f>
        <v>47</v>
      </c>
      <c r="AB24" s="77">
        <f>'20 丸森町'!Q25</f>
        <v>19</v>
      </c>
      <c r="AC24" s="79">
        <f>'20 丸森町'!G41</f>
        <v>78</v>
      </c>
      <c r="AD24" s="76">
        <f>'20 丸森町'!I41</f>
        <v>1</v>
      </c>
      <c r="AE24" s="76">
        <f>'20 丸森町'!K41</f>
        <v>15</v>
      </c>
      <c r="AF24" s="77">
        <f>'20 丸森町'!M41</f>
        <v>25</v>
      </c>
      <c r="AG24" s="79">
        <f>'20 丸森町'!G43</f>
        <v>32</v>
      </c>
      <c r="AH24" s="76">
        <f>'20 丸森町'!I43</f>
        <v>0</v>
      </c>
      <c r="AI24" s="76">
        <f>'20 丸森町'!K43</f>
        <v>6</v>
      </c>
      <c r="AJ24" s="77">
        <f>'20 丸森町'!M43</f>
        <v>0</v>
      </c>
      <c r="AK24" s="79">
        <f>'20 丸森町'!G45</f>
        <v>2</v>
      </c>
      <c r="AL24" s="76">
        <f>'20 丸森町'!I45</f>
        <v>0</v>
      </c>
      <c r="AM24" s="76">
        <f>'20 丸森町'!K45</f>
        <v>3</v>
      </c>
      <c r="AN24" s="77">
        <f>'20 丸森町'!M45</f>
        <v>1</v>
      </c>
      <c r="AO24" s="79">
        <f>'20 丸森町'!G47</f>
        <v>0</v>
      </c>
      <c r="AP24" s="76">
        <f>'20 丸森町'!I47</f>
        <v>0</v>
      </c>
      <c r="AQ24" s="76">
        <f>'20 丸森町'!K47</f>
        <v>3</v>
      </c>
      <c r="AR24" s="77">
        <f>'20 丸森町'!M47</f>
        <v>30</v>
      </c>
      <c r="AS24" s="79">
        <f>'20 丸森町'!G49</f>
        <v>0</v>
      </c>
      <c r="AT24" s="76">
        <f>'20 丸森町'!I49</f>
        <v>0</v>
      </c>
      <c r="AU24" s="76">
        <f>'20 丸森町'!K49</f>
        <v>0</v>
      </c>
      <c r="AV24" s="77">
        <f>'20 丸森町'!M49</f>
        <v>0</v>
      </c>
      <c r="AW24" s="78">
        <f>'20 丸森町'!G51</f>
        <v>0</v>
      </c>
      <c r="AX24" s="76">
        <f>'20 丸森町'!I51</f>
        <v>1</v>
      </c>
      <c r="AY24" s="76">
        <f>'20 丸森町'!K51</f>
        <v>1</v>
      </c>
      <c r="AZ24" s="104">
        <f>'20 丸森町'!M51</f>
        <v>0</v>
      </c>
      <c r="BA24" s="78">
        <f>'20 丸森町'!G53</f>
        <v>0</v>
      </c>
      <c r="BB24" s="76">
        <f>'20 丸森町'!I53</f>
        <v>0</v>
      </c>
      <c r="BC24" s="76">
        <f>'20 丸森町'!K53</f>
        <v>0</v>
      </c>
      <c r="BD24" s="80">
        <f>'20 丸森町'!M53</f>
        <v>0</v>
      </c>
      <c r="BE24" s="68">
        <f t="shared" si="2"/>
        <v>545</v>
      </c>
      <c r="BF24" s="121"/>
    </row>
    <row r="25" spans="1:87" ht="22.5" customHeight="1">
      <c r="A25" s="96" t="s">
        <v>13</v>
      </c>
      <c r="B25" s="97">
        <f>SUM(B18:B24)</f>
        <v>86</v>
      </c>
      <c r="C25" s="98">
        <f t="shared" ref="C25:AC25" si="3">SUM(C18:C24)</f>
        <v>76</v>
      </c>
      <c r="D25" s="98">
        <f t="shared" si="3"/>
        <v>17</v>
      </c>
      <c r="E25" s="98">
        <f t="shared" si="3"/>
        <v>18</v>
      </c>
      <c r="F25" s="98">
        <f t="shared" si="3"/>
        <v>20</v>
      </c>
      <c r="G25" s="99">
        <f t="shared" si="3"/>
        <v>14</v>
      </c>
      <c r="H25" s="100">
        <f t="shared" si="3"/>
        <v>7</v>
      </c>
      <c r="I25" s="98">
        <f t="shared" si="3"/>
        <v>85</v>
      </c>
      <c r="J25" s="98">
        <f t="shared" si="3"/>
        <v>28</v>
      </c>
      <c r="K25" s="98">
        <f t="shared" si="3"/>
        <v>51</v>
      </c>
      <c r="L25" s="98">
        <f t="shared" si="3"/>
        <v>0</v>
      </c>
      <c r="M25" s="98">
        <f t="shared" si="3"/>
        <v>122</v>
      </c>
      <c r="N25" s="100">
        <f t="shared" si="3"/>
        <v>0</v>
      </c>
      <c r="O25" s="98">
        <f t="shared" si="3"/>
        <v>0</v>
      </c>
      <c r="P25" s="98">
        <f t="shared" si="3"/>
        <v>1</v>
      </c>
      <c r="Q25" s="98">
        <f t="shared" si="3"/>
        <v>0</v>
      </c>
      <c r="R25" s="98">
        <f t="shared" si="3"/>
        <v>1</v>
      </c>
      <c r="S25" s="100">
        <f t="shared" si="3"/>
        <v>6</v>
      </c>
      <c r="T25" s="98">
        <f t="shared" si="3"/>
        <v>2</v>
      </c>
      <c r="U25" s="98">
        <f t="shared" si="3"/>
        <v>18</v>
      </c>
      <c r="V25" s="86">
        <f t="shared" si="3"/>
        <v>13</v>
      </c>
      <c r="W25" s="100">
        <f t="shared" si="3"/>
        <v>280</v>
      </c>
      <c r="X25" s="98">
        <f t="shared" si="3"/>
        <v>365</v>
      </c>
      <c r="Y25" s="98">
        <f t="shared" si="3"/>
        <v>317</v>
      </c>
      <c r="Z25" s="98">
        <f t="shared" si="3"/>
        <v>509</v>
      </c>
      <c r="AA25" s="98">
        <f t="shared" si="3"/>
        <v>378</v>
      </c>
      <c r="AB25" s="98">
        <f t="shared" si="3"/>
        <v>127</v>
      </c>
      <c r="AC25" s="100">
        <f t="shared" si="3"/>
        <v>500</v>
      </c>
      <c r="AD25" s="98">
        <f t="shared" ref="AD25:AV25" si="4">SUM(AD18:AD24)</f>
        <v>4</v>
      </c>
      <c r="AE25" s="98">
        <f t="shared" si="4"/>
        <v>113</v>
      </c>
      <c r="AF25" s="98">
        <f t="shared" si="4"/>
        <v>144</v>
      </c>
      <c r="AG25" s="100">
        <f t="shared" si="4"/>
        <v>258</v>
      </c>
      <c r="AH25" s="98">
        <f t="shared" si="4"/>
        <v>1</v>
      </c>
      <c r="AI25" s="98">
        <f t="shared" si="4"/>
        <v>48</v>
      </c>
      <c r="AJ25" s="98">
        <f t="shared" si="4"/>
        <v>1</v>
      </c>
      <c r="AK25" s="100">
        <f t="shared" si="4"/>
        <v>13</v>
      </c>
      <c r="AL25" s="98">
        <f t="shared" si="4"/>
        <v>3</v>
      </c>
      <c r="AM25" s="98">
        <f t="shared" si="4"/>
        <v>52</v>
      </c>
      <c r="AN25" s="98">
        <f t="shared" si="4"/>
        <v>8</v>
      </c>
      <c r="AO25" s="100">
        <f t="shared" si="4"/>
        <v>1</v>
      </c>
      <c r="AP25" s="98">
        <f t="shared" si="4"/>
        <v>2</v>
      </c>
      <c r="AQ25" s="98">
        <f t="shared" si="4"/>
        <v>12</v>
      </c>
      <c r="AR25" s="98">
        <f t="shared" si="4"/>
        <v>219</v>
      </c>
      <c r="AS25" s="100">
        <f t="shared" si="4"/>
        <v>1</v>
      </c>
      <c r="AT25" s="98">
        <f t="shared" si="4"/>
        <v>0</v>
      </c>
      <c r="AU25" s="98">
        <f t="shared" si="4"/>
        <v>3</v>
      </c>
      <c r="AV25" s="86">
        <f t="shared" si="4"/>
        <v>1</v>
      </c>
      <c r="AW25" s="83">
        <f t="shared" ref="AW25:BE25" si="5">SUM(AW18:AW24)</f>
        <v>1</v>
      </c>
      <c r="AX25" s="85">
        <f t="shared" si="5"/>
        <v>5</v>
      </c>
      <c r="AY25" s="85">
        <f t="shared" si="5"/>
        <v>1</v>
      </c>
      <c r="AZ25" s="233">
        <f t="shared" si="5"/>
        <v>2</v>
      </c>
      <c r="BA25" s="97">
        <f t="shared" si="5"/>
        <v>6</v>
      </c>
      <c r="BB25" s="229">
        <f t="shared" si="5"/>
        <v>2</v>
      </c>
      <c r="BC25" s="229">
        <f t="shared" si="5"/>
        <v>1</v>
      </c>
      <c r="BD25" s="247">
        <f t="shared" si="5"/>
        <v>0</v>
      </c>
      <c r="BE25" s="88">
        <f t="shared" si="5"/>
        <v>3943</v>
      </c>
      <c r="BF25" s="121"/>
    </row>
    <row r="26" spans="1:87" ht="22.5" customHeight="1">
      <c r="A26" s="125" t="s">
        <v>21</v>
      </c>
      <c r="B26" s="89">
        <f>'21 亘理町'!G13</f>
        <v>26</v>
      </c>
      <c r="C26" s="90">
        <f>'21 亘理町'!I13</f>
        <v>20</v>
      </c>
      <c r="D26" s="90">
        <f>'21 亘理町'!K13</f>
        <v>4</v>
      </c>
      <c r="E26" s="90">
        <f>'21 亘理町'!M13</f>
        <v>3</v>
      </c>
      <c r="F26" s="90">
        <f>'21 亘理町'!O13</f>
        <v>5</v>
      </c>
      <c r="G26" s="91">
        <f>'21 亘理町'!Q13</f>
        <v>4</v>
      </c>
      <c r="H26" s="92">
        <f>'21 亘理町'!G19</f>
        <v>2</v>
      </c>
      <c r="I26" s="90">
        <f>'21 亘理町'!I19</f>
        <v>32</v>
      </c>
      <c r="J26" s="90">
        <f>'21 亘理町'!K19</f>
        <v>10</v>
      </c>
      <c r="K26" s="90">
        <f>'21 亘理町'!M19</f>
        <v>21</v>
      </c>
      <c r="L26" s="90">
        <f>'21 亘理町'!O19</f>
        <v>0</v>
      </c>
      <c r="M26" s="91">
        <f>'21 亘理町'!Q19</f>
        <v>35</v>
      </c>
      <c r="N26" s="92">
        <f>'21 亘理町'!G21</f>
        <v>0</v>
      </c>
      <c r="O26" s="90">
        <f>'21 亘理町'!I21</f>
        <v>0</v>
      </c>
      <c r="P26" s="90">
        <f>'21 亘理町'!K21</f>
        <v>0</v>
      </c>
      <c r="Q26" s="90">
        <f>'21 亘理町'!M21</f>
        <v>0</v>
      </c>
      <c r="R26" s="91">
        <f>'21 亘理町'!O21</f>
        <v>1</v>
      </c>
      <c r="S26" s="92">
        <f>'21 亘理町'!G23</f>
        <v>0</v>
      </c>
      <c r="T26" s="90">
        <f>'21 亘理町'!I23</f>
        <v>0</v>
      </c>
      <c r="U26" s="90">
        <f>'21 亘理町'!K23</f>
        <v>5</v>
      </c>
      <c r="V26" s="91">
        <f>'21 亘理町'!M23</f>
        <v>3</v>
      </c>
      <c r="W26" s="92">
        <f>'21 亘理町'!G25</f>
        <v>91</v>
      </c>
      <c r="X26" s="90">
        <f>'21 亘理町'!I25</f>
        <v>114</v>
      </c>
      <c r="Y26" s="90">
        <f>'21 亘理町'!K25</f>
        <v>86</v>
      </c>
      <c r="Z26" s="90">
        <f>'21 亘理町'!M25</f>
        <v>172</v>
      </c>
      <c r="AA26" s="90">
        <f>'21 亘理町'!O25</f>
        <v>114</v>
      </c>
      <c r="AB26" s="91">
        <f>'21 亘理町'!Q25</f>
        <v>49</v>
      </c>
      <c r="AC26" s="92">
        <f>'21 亘理町'!G41</f>
        <v>161</v>
      </c>
      <c r="AD26" s="90">
        <f>'21 亘理町'!I41</f>
        <v>2</v>
      </c>
      <c r="AE26" s="90">
        <f>'21 亘理町'!K41</f>
        <v>37</v>
      </c>
      <c r="AF26" s="91">
        <f>'21 亘理町'!M41</f>
        <v>45</v>
      </c>
      <c r="AG26" s="92">
        <f>'21 亘理町'!G43</f>
        <v>80</v>
      </c>
      <c r="AH26" s="90">
        <f>'21 亘理町'!I43</f>
        <v>0</v>
      </c>
      <c r="AI26" s="90">
        <f>'21 亘理町'!K43</f>
        <v>17</v>
      </c>
      <c r="AJ26" s="91">
        <f>'21 亘理町'!M43</f>
        <v>0</v>
      </c>
      <c r="AK26" s="92">
        <f>'21 亘理町'!G45</f>
        <v>4</v>
      </c>
      <c r="AL26" s="90">
        <f>'21 亘理町'!I45</f>
        <v>0</v>
      </c>
      <c r="AM26" s="90">
        <f>'21 亘理町'!K45</f>
        <v>14</v>
      </c>
      <c r="AN26" s="91">
        <f>'21 亘理町'!M45</f>
        <v>1</v>
      </c>
      <c r="AO26" s="92">
        <f>'21 亘理町'!G47</f>
        <v>0</v>
      </c>
      <c r="AP26" s="90">
        <f>'21 亘理町'!I47</f>
        <v>0</v>
      </c>
      <c r="AQ26" s="90">
        <f>'21 亘理町'!K47</f>
        <v>2</v>
      </c>
      <c r="AR26" s="91">
        <f>'21 亘理町'!M47</f>
        <v>72</v>
      </c>
      <c r="AS26" s="92">
        <f>'21 亘理町'!G49</f>
        <v>1</v>
      </c>
      <c r="AT26" s="90">
        <f>'21 亘理町'!I49</f>
        <v>0</v>
      </c>
      <c r="AU26" s="101">
        <f>'21 亘理町'!K49</f>
        <v>0</v>
      </c>
      <c r="AV26" s="102">
        <f>'21 亘理町'!M49</f>
        <v>1</v>
      </c>
      <c r="AW26" s="93">
        <f>'21 亘理町'!G51</f>
        <v>0</v>
      </c>
      <c r="AX26" s="90">
        <f>'21 亘理町'!I51</f>
        <v>1</v>
      </c>
      <c r="AY26" s="90">
        <f>'21 亘理町'!K51</f>
        <v>0</v>
      </c>
      <c r="AZ26" s="101">
        <f>'21 亘理町'!M51</f>
        <v>0</v>
      </c>
      <c r="BA26" s="93">
        <f>'21 亘理町'!G53</f>
        <v>3</v>
      </c>
      <c r="BB26" s="90">
        <f>'21 亘理町'!I53</f>
        <v>1</v>
      </c>
      <c r="BC26" s="90">
        <f>'21 亘理町'!K53</f>
        <v>0</v>
      </c>
      <c r="BD26" s="94">
        <f>'21 亘理町'!M53</f>
        <v>0</v>
      </c>
      <c r="BE26" s="95">
        <f t="shared" si="2"/>
        <v>1239</v>
      </c>
      <c r="BF26" s="121"/>
    </row>
    <row r="27" spans="1:87" ht="22.5" customHeight="1">
      <c r="A27" s="125" t="s">
        <v>22</v>
      </c>
      <c r="B27" s="62">
        <f>'22 山元町'!G13</f>
        <v>9</v>
      </c>
      <c r="C27" s="63">
        <f>'22 山元町'!I13</f>
        <v>7</v>
      </c>
      <c r="D27" s="63">
        <f>'22 山元町'!K13</f>
        <v>1</v>
      </c>
      <c r="E27" s="63">
        <f>'22 山元町'!M13</f>
        <v>0</v>
      </c>
      <c r="F27" s="63">
        <f>'22 山元町'!O13</f>
        <v>3</v>
      </c>
      <c r="G27" s="64">
        <f>'22 山元町'!Q13</f>
        <v>1</v>
      </c>
      <c r="H27" s="66">
        <f>'22 山元町'!G19</f>
        <v>0</v>
      </c>
      <c r="I27" s="63">
        <f>'22 山元町'!I19</f>
        <v>7</v>
      </c>
      <c r="J27" s="63">
        <f>'22 山元町'!K19</f>
        <v>4</v>
      </c>
      <c r="K27" s="63">
        <f>'22 山元町'!M19</f>
        <v>4</v>
      </c>
      <c r="L27" s="63">
        <f>'22 山元町'!O19</f>
        <v>0</v>
      </c>
      <c r="M27" s="64">
        <f>'22 山元町'!Q19</f>
        <v>14</v>
      </c>
      <c r="N27" s="66">
        <f>'22 山元町'!G21</f>
        <v>0</v>
      </c>
      <c r="O27" s="63">
        <f>'22 山元町'!I21</f>
        <v>0</v>
      </c>
      <c r="P27" s="63">
        <f>'22 山元町'!K21</f>
        <v>1</v>
      </c>
      <c r="Q27" s="63">
        <f>'22 山元町'!M21</f>
        <v>1</v>
      </c>
      <c r="R27" s="64">
        <f>'22 山元町'!O21</f>
        <v>0</v>
      </c>
      <c r="S27" s="66">
        <f>'22 山元町'!G23</f>
        <v>0</v>
      </c>
      <c r="T27" s="63">
        <f>'22 山元町'!I23</f>
        <v>0</v>
      </c>
      <c r="U27" s="63">
        <f>'22 山元町'!K23</f>
        <v>1</v>
      </c>
      <c r="V27" s="64">
        <f>'22 山元町'!M23</f>
        <v>1</v>
      </c>
      <c r="W27" s="66">
        <f>'22 山元町'!G25</f>
        <v>35</v>
      </c>
      <c r="X27" s="63">
        <f>'22 山元町'!I25</f>
        <v>45</v>
      </c>
      <c r="Y27" s="63">
        <f>'22 山元町'!K25</f>
        <v>42</v>
      </c>
      <c r="Z27" s="63">
        <f>'22 山元町'!M25</f>
        <v>67</v>
      </c>
      <c r="AA27" s="63">
        <f>'22 山元町'!O25</f>
        <v>61</v>
      </c>
      <c r="AB27" s="64">
        <f>'22 山元町'!Q25</f>
        <v>15</v>
      </c>
      <c r="AC27" s="66">
        <f>'22 山元町'!G41</f>
        <v>59</v>
      </c>
      <c r="AD27" s="63">
        <f>'22 山元町'!I41</f>
        <v>0</v>
      </c>
      <c r="AE27" s="63">
        <f>'22 山元町'!K41</f>
        <v>11</v>
      </c>
      <c r="AF27" s="64">
        <f>'22 山元町'!M41</f>
        <v>14</v>
      </c>
      <c r="AG27" s="66">
        <f>'22 山元町'!G43</f>
        <v>28</v>
      </c>
      <c r="AH27" s="63">
        <f>'22 山元町'!I43</f>
        <v>0</v>
      </c>
      <c r="AI27" s="63">
        <f>'22 山元町'!K43</f>
        <v>6</v>
      </c>
      <c r="AJ27" s="64">
        <f>'22 山元町'!M43</f>
        <v>0</v>
      </c>
      <c r="AK27" s="66">
        <f>'22 山元町'!G45</f>
        <v>2</v>
      </c>
      <c r="AL27" s="63">
        <f>'22 山元町'!I45</f>
        <v>0</v>
      </c>
      <c r="AM27" s="63">
        <f>'22 山元町'!K45</f>
        <v>0</v>
      </c>
      <c r="AN27" s="64">
        <f>'22 山元町'!M45</f>
        <v>0</v>
      </c>
      <c r="AO27" s="66">
        <f>'22 山元町'!G47</f>
        <v>2</v>
      </c>
      <c r="AP27" s="63">
        <f>'22 山元町'!I47</f>
        <v>1</v>
      </c>
      <c r="AQ27" s="63">
        <f>'22 山元町'!K47</f>
        <v>1</v>
      </c>
      <c r="AR27" s="64">
        <f>'22 山元町'!M47</f>
        <v>17</v>
      </c>
      <c r="AS27" s="66">
        <f>'22 山元町'!G49</f>
        <v>1</v>
      </c>
      <c r="AT27" s="63">
        <f>'22 山元町'!I49</f>
        <v>0</v>
      </c>
      <c r="AU27" s="103">
        <f>'22 山元町'!K49</f>
        <v>0</v>
      </c>
      <c r="AV27" s="64">
        <f>'22 山元町'!M49</f>
        <v>0</v>
      </c>
      <c r="AW27" s="65">
        <f>'22 山元町'!G51</f>
        <v>0</v>
      </c>
      <c r="AX27" s="63">
        <f>'22 山元町'!I51</f>
        <v>1</v>
      </c>
      <c r="AY27" s="63">
        <f>'22 山元町'!K51</f>
        <v>0</v>
      </c>
      <c r="AZ27" s="103">
        <f>'22 山元町'!M51</f>
        <v>0</v>
      </c>
      <c r="BA27" s="65">
        <f>'22 山元町'!G53</f>
        <v>0</v>
      </c>
      <c r="BB27" s="63">
        <f>'22 山元町'!I53</f>
        <v>0</v>
      </c>
      <c r="BC27" s="63">
        <f>'22 山元町'!K53</f>
        <v>0</v>
      </c>
      <c r="BD27" s="67">
        <f>'22 山元町'!M53</f>
        <v>1</v>
      </c>
      <c r="BE27" s="68">
        <f>SUM(B27:BD27)</f>
        <v>463</v>
      </c>
      <c r="BF27" s="121"/>
    </row>
    <row r="28" spans="1:87" ht="22.5" customHeight="1">
      <c r="A28" s="315" t="s">
        <v>23</v>
      </c>
      <c r="B28" s="62">
        <f>'23 松島町'!G13</f>
        <v>15</v>
      </c>
      <c r="C28" s="63">
        <f>'23 松島町'!I13</f>
        <v>8</v>
      </c>
      <c r="D28" s="63">
        <f>'23 松島町'!K13</f>
        <v>0</v>
      </c>
      <c r="E28" s="63">
        <f>'23 松島町'!M13</f>
        <v>2</v>
      </c>
      <c r="F28" s="63">
        <f>'23 松島町'!O13</f>
        <v>7</v>
      </c>
      <c r="G28" s="64">
        <f>'23 松島町'!Q13</f>
        <v>1</v>
      </c>
      <c r="H28" s="66">
        <f>'23 松島町'!G19</f>
        <v>2</v>
      </c>
      <c r="I28" s="63">
        <f>'23 松島町'!I19</f>
        <v>6</v>
      </c>
      <c r="J28" s="63">
        <f>'23 松島町'!K19</f>
        <v>1</v>
      </c>
      <c r="K28" s="63">
        <f>'23 松島町'!M19</f>
        <v>7</v>
      </c>
      <c r="L28" s="63">
        <f>'23 松島町'!O19</f>
        <v>0</v>
      </c>
      <c r="M28" s="64">
        <f>'23 松島町'!Q19</f>
        <v>12</v>
      </c>
      <c r="N28" s="66">
        <f>'23 松島町'!G21</f>
        <v>0</v>
      </c>
      <c r="O28" s="63">
        <f>'23 松島町'!I21</f>
        <v>0</v>
      </c>
      <c r="P28" s="63">
        <f>'23 松島町'!K21</f>
        <v>0</v>
      </c>
      <c r="Q28" s="63">
        <f>'23 松島町'!M21</f>
        <v>0</v>
      </c>
      <c r="R28" s="64">
        <f>'23 松島町'!O21</f>
        <v>0</v>
      </c>
      <c r="S28" s="66">
        <f>'23 松島町'!G23</f>
        <v>0</v>
      </c>
      <c r="T28" s="63">
        <f>'23 松島町'!I23</f>
        <v>0</v>
      </c>
      <c r="U28" s="63">
        <f>'23 松島町'!K23</f>
        <v>5</v>
      </c>
      <c r="V28" s="64">
        <f>'23 松島町'!M23</f>
        <v>4</v>
      </c>
      <c r="W28" s="66">
        <f>'23 松島町'!G25</f>
        <v>41</v>
      </c>
      <c r="X28" s="63">
        <f>'23 松島町'!I25</f>
        <v>56</v>
      </c>
      <c r="Y28" s="63">
        <f>'23 松島町'!K25</f>
        <v>35</v>
      </c>
      <c r="Z28" s="63">
        <f>'23 松島町'!M25</f>
        <v>49</v>
      </c>
      <c r="AA28" s="63">
        <f>'23 松島町'!O25</f>
        <v>34</v>
      </c>
      <c r="AB28" s="64">
        <f>'23 松島町'!Q25</f>
        <v>20</v>
      </c>
      <c r="AC28" s="66">
        <f>'23 松島町'!G41</f>
        <v>85</v>
      </c>
      <c r="AD28" s="63">
        <f>'23 松島町'!I41</f>
        <v>1</v>
      </c>
      <c r="AE28" s="63">
        <f>'23 松島町'!K41</f>
        <v>27</v>
      </c>
      <c r="AF28" s="64">
        <f>'23 松島町'!M41</f>
        <v>17</v>
      </c>
      <c r="AG28" s="66">
        <f>'23 松島町'!G43</f>
        <v>48</v>
      </c>
      <c r="AH28" s="63">
        <f>'23 松島町'!I43</f>
        <v>1</v>
      </c>
      <c r="AI28" s="63">
        <f>'23 松島町'!K43</f>
        <v>12</v>
      </c>
      <c r="AJ28" s="64">
        <f>'23 松島町'!M43</f>
        <v>0</v>
      </c>
      <c r="AK28" s="66">
        <f>'23 松島町'!G45</f>
        <v>2</v>
      </c>
      <c r="AL28" s="63">
        <f>'23 松島町'!I45</f>
        <v>0</v>
      </c>
      <c r="AM28" s="63">
        <f>'23 松島町'!K45</f>
        <v>12</v>
      </c>
      <c r="AN28" s="64">
        <f>'23 松島町'!M45</f>
        <v>0</v>
      </c>
      <c r="AO28" s="66">
        <f>'23 松島町'!G47</f>
        <v>0</v>
      </c>
      <c r="AP28" s="63">
        <f>'23 松島町'!I47</f>
        <v>0</v>
      </c>
      <c r="AQ28" s="63">
        <f>'23 松島町'!K47</f>
        <v>1</v>
      </c>
      <c r="AR28" s="64">
        <f>'23 松島町'!M47</f>
        <v>44</v>
      </c>
      <c r="AS28" s="66">
        <f>'23 松島町'!G49</f>
        <v>0</v>
      </c>
      <c r="AT28" s="63">
        <f>'23 松島町'!I49</f>
        <v>0</v>
      </c>
      <c r="AU28" s="103">
        <f>'23 松島町'!K49</f>
        <v>0</v>
      </c>
      <c r="AV28" s="64">
        <f>'23 松島町'!M49</f>
        <v>0</v>
      </c>
      <c r="AW28" s="65">
        <f>'23 松島町'!G51</f>
        <v>0</v>
      </c>
      <c r="AX28" s="63">
        <f>'23 松島町'!I51</f>
        <v>1</v>
      </c>
      <c r="AY28" s="63">
        <f>'23 松島町'!K51</f>
        <v>0</v>
      </c>
      <c r="AZ28" s="103">
        <f>'23 松島町'!M51</f>
        <v>0</v>
      </c>
      <c r="BA28" s="65">
        <f>'23 松島町'!G53</f>
        <v>0</v>
      </c>
      <c r="BB28" s="63">
        <f>'23 松島町'!I53</f>
        <v>0</v>
      </c>
      <c r="BC28" s="63">
        <f>'23 松島町'!K53</f>
        <v>0</v>
      </c>
      <c r="BD28" s="67">
        <f>'23 松島町'!M53</f>
        <v>0</v>
      </c>
      <c r="BE28" s="333">
        <f>SUM(B28:BD28)</f>
        <v>556</v>
      </c>
      <c r="BF28" s="121"/>
    </row>
    <row r="29" spans="1:87" ht="22.5" customHeight="1">
      <c r="A29" s="315" t="s">
        <v>24</v>
      </c>
      <c r="B29" s="62">
        <f>'24 七ヶ浜町'!G13</f>
        <v>9</v>
      </c>
      <c r="C29" s="63">
        <f>'24 七ヶ浜町'!I13</f>
        <v>12</v>
      </c>
      <c r="D29" s="63">
        <f>'24 七ヶ浜町'!K13</f>
        <v>0</v>
      </c>
      <c r="E29" s="63">
        <f>'24 七ヶ浜町'!M13</f>
        <v>5</v>
      </c>
      <c r="F29" s="63">
        <f>'24 七ヶ浜町'!O13</f>
        <v>4</v>
      </c>
      <c r="G29" s="64">
        <f>'24 七ヶ浜町'!Q13</f>
        <v>1</v>
      </c>
      <c r="H29" s="66">
        <f>'24 七ヶ浜町'!G19</f>
        <v>0</v>
      </c>
      <c r="I29" s="63">
        <f>'24 七ヶ浜町'!I19</f>
        <v>9</v>
      </c>
      <c r="J29" s="63">
        <f>'24 七ヶ浜町'!K19</f>
        <v>3</v>
      </c>
      <c r="K29" s="63">
        <f>'24 七ヶ浜町'!M19</f>
        <v>7</v>
      </c>
      <c r="L29" s="63">
        <f>'24 七ヶ浜町'!O19</f>
        <v>0</v>
      </c>
      <c r="M29" s="64">
        <f>'24 七ヶ浜町'!Q19</f>
        <v>12</v>
      </c>
      <c r="N29" s="66">
        <f>'24 七ヶ浜町'!G21</f>
        <v>0</v>
      </c>
      <c r="O29" s="63">
        <f>'24 七ヶ浜町'!I21</f>
        <v>0</v>
      </c>
      <c r="P29" s="63">
        <f>'24 七ヶ浜町'!K21</f>
        <v>0</v>
      </c>
      <c r="Q29" s="63">
        <f>'24 七ヶ浜町'!M21</f>
        <v>0</v>
      </c>
      <c r="R29" s="64">
        <f>'24 七ヶ浜町'!O21</f>
        <v>0</v>
      </c>
      <c r="S29" s="66">
        <f>'24 七ヶ浜町'!G23</f>
        <v>0</v>
      </c>
      <c r="T29" s="63">
        <f>'24 七ヶ浜町'!I23</f>
        <v>0</v>
      </c>
      <c r="U29" s="63">
        <f>'24 七ヶ浜町'!K23</f>
        <v>4</v>
      </c>
      <c r="V29" s="64">
        <f>'24 七ヶ浜町'!M23</f>
        <v>2</v>
      </c>
      <c r="W29" s="66">
        <f>'24 七ヶ浜町'!G25</f>
        <v>65</v>
      </c>
      <c r="X29" s="63">
        <f>'24 七ヶ浜町'!I25</f>
        <v>77</v>
      </c>
      <c r="Y29" s="63">
        <f>'24 七ヶ浜町'!K25</f>
        <v>46</v>
      </c>
      <c r="Z29" s="63">
        <f>'24 七ヶ浜町'!M25</f>
        <v>86</v>
      </c>
      <c r="AA29" s="63">
        <f>'24 七ヶ浜町'!O25</f>
        <v>32</v>
      </c>
      <c r="AB29" s="64">
        <f>'24 七ヶ浜町'!Q25</f>
        <v>9</v>
      </c>
      <c r="AC29" s="66">
        <f>'24 七ヶ浜町'!G41</f>
        <v>106</v>
      </c>
      <c r="AD29" s="63">
        <f>'24 七ヶ浜町'!I41</f>
        <v>0</v>
      </c>
      <c r="AE29" s="63">
        <f>'24 七ヶ浜町'!K41</f>
        <v>29</v>
      </c>
      <c r="AF29" s="64">
        <f>'24 七ヶ浜町'!M41</f>
        <v>17</v>
      </c>
      <c r="AG29" s="66">
        <f>'24 七ヶ浜町'!G43</f>
        <v>47</v>
      </c>
      <c r="AH29" s="63">
        <f>'24 七ヶ浜町'!I43</f>
        <v>0</v>
      </c>
      <c r="AI29" s="63">
        <f>'24 七ヶ浜町'!K43</f>
        <v>11</v>
      </c>
      <c r="AJ29" s="64">
        <f>'24 七ヶ浜町'!M43</f>
        <v>0</v>
      </c>
      <c r="AK29" s="66">
        <f>'24 七ヶ浜町'!G45</f>
        <v>4</v>
      </c>
      <c r="AL29" s="63">
        <f>'24 七ヶ浜町'!I45</f>
        <v>0</v>
      </c>
      <c r="AM29" s="63">
        <f>'24 七ヶ浜町'!K45</f>
        <v>12</v>
      </c>
      <c r="AN29" s="64">
        <f>'24 七ヶ浜町'!M45</f>
        <v>3</v>
      </c>
      <c r="AO29" s="66">
        <f>'24 七ヶ浜町'!G47</f>
        <v>0</v>
      </c>
      <c r="AP29" s="63">
        <f>'24 七ヶ浜町'!I47</f>
        <v>0</v>
      </c>
      <c r="AQ29" s="63">
        <f>'24 七ヶ浜町'!K47</f>
        <v>0</v>
      </c>
      <c r="AR29" s="64">
        <f>'24 七ヶ浜町'!M47</f>
        <v>33</v>
      </c>
      <c r="AS29" s="66">
        <f>'24 七ヶ浜町'!G49</f>
        <v>0</v>
      </c>
      <c r="AT29" s="63">
        <f>'24 七ヶ浜町'!I49</f>
        <v>0</v>
      </c>
      <c r="AU29" s="103">
        <f>'24 七ヶ浜町'!K49</f>
        <v>0</v>
      </c>
      <c r="AV29" s="64">
        <f>'24 七ヶ浜町'!M49</f>
        <v>1</v>
      </c>
      <c r="AW29" s="65">
        <f>'24 七ヶ浜町'!G51</f>
        <v>1</v>
      </c>
      <c r="AX29" s="63">
        <f>'24 七ヶ浜町'!I51</f>
        <v>2</v>
      </c>
      <c r="AY29" s="63">
        <f>'24 七ヶ浜町'!K51</f>
        <v>0</v>
      </c>
      <c r="AZ29" s="103">
        <f>'24 七ヶ浜町'!M51</f>
        <v>0</v>
      </c>
      <c r="BA29" s="65">
        <f>'24 七ヶ浜町'!G53</f>
        <v>1</v>
      </c>
      <c r="BB29" s="63">
        <f>'24 七ヶ浜町'!I53</f>
        <v>5</v>
      </c>
      <c r="BC29" s="63">
        <f>'24 七ヶ浜町'!K53</f>
        <v>0</v>
      </c>
      <c r="BD29" s="67">
        <f>'24 七ヶ浜町'!M53</f>
        <v>0</v>
      </c>
      <c r="BE29" s="333">
        <f>SUM(B29:BD29)</f>
        <v>655</v>
      </c>
      <c r="BF29" s="121"/>
    </row>
    <row r="30" spans="1:87" ht="22.5" customHeight="1">
      <c r="A30" s="125" t="s">
        <v>25</v>
      </c>
      <c r="B30" s="62">
        <f>'25 利府町'!G13</f>
        <v>15</v>
      </c>
      <c r="C30" s="63">
        <f>'25 利府町'!I13</f>
        <v>17</v>
      </c>
      <c r="D30" s="63">
        <f>'25 利府町'!K13</f>
        <v>5</v>
      </c>
      <c r="E30" s="63">
        <f>'25 利府町'!M13</f>
        <v>2</v>
      </c>
      <c r="F30" s="63">
        <f>'25 利府町'!O13</f>
        <v>8</v>
      </c>
      <c r="G30" s="64">
        <f>'25 利府町'!Q13</f>
        <v>2</v>
      </c>
      <c r="H30" s="66">
        <f>'25 利府町'!G19</f>
        <v>0</v>
      </c>
      <c r="I30" s="63">
        <f>'25 利府町'!I19</f>
        <v>21</v>
      </c>
      <c r="J30" s="63">
        <f>'25 利府町'!K19</f>
        <v>5</v>
      </c>
      <c r="K30" s="63">
        <f>'25 利府町'!M19</f>
        <v>24</v>
      </c>
      <c r="L30" s="63">
        <f>'25 利府町'!O19</f>
        <v>0</v>
      </c>
      <c r="M30" s="64">
        <f>'25 利府町'!Q19</f>
        <v>24</v>
      </c>
      <c r="N30" s="66">
        <f>'25 利府町'!G21</f>
        <v>0</v>
      </c>
      <c r="O30" s="63">
        <f>'25 利府町'!I21</f>
        <v>0</v>
      </c>
      <c r="P30" s="63">
        <f>'25 利府町'!K21</f>
        <v>0</v>
      </c>
      <c r="Q30" s="63">
        <f>'25 利府町'!M21</f>
        <v>0</v>
      </c>
      <c r="R30" s="64">
        <f>'25 利府町'!O21</f>
        <v>0</v>
      </c>
      <c r="S30" s="66">
        <f>'25 利府町'!G23</f>
        <v>0</v>
      </c>
      <c r="T30" s="63">
        <f>'25 利府町'!I23</f>
        <v>0</v>
      </c>
      <c r="U30" s="63">
        <f>'25 利府町'!K23</f>
        <v>5</v>
      </c>
      <c r="V30" s="64">
        <f>'25 利府町'!M23</f>
        <v>6</v>
      </c>
      <c r="W30" s="66">
        <f>'25 利府町'!G25</f>
        <v>84</v>
      </c>
      <c r="X30" s="63">
        <f>'25 利府町'!I25</f>
        <v>99</v>
      </c>
      <c r="Y30" s="63">
        <f>'25 利府町'!K25</f>
        <v>70</v>
      </c>
      <c r="Z30" s="63">
        <f>'25 利府町'!M25</f>
        <v>100</v>
      </c>
      <c r="AA30" s="63">
        <f>'25 利府町'!O25</f>
        <v>69</v>
      </c>
      <c r="AB30" s="64">
        <f>'25 利府町'!Q25</f>
        <v>22</v>
      </c>
      <c r="AC30" s="66">
        <f>'25 利府町'!G41</f>
        <v>145</v>
      </c>
      <c r="AD30" s="63">
        <f>'25 利府町'!I41</f>
        <v>0</v>
      </c>
      <c r="AE30" s="63">
        <f>'25 利府町'!K41</f>
        <v>29</v>
      </c>
      <c r="AF30" s="64">
        <f>'25 利府町'!M41</f>
        <v>34</v>
      </c>
      <c r="AG30" s="66">
        <f>'25 利府町'!G43</f>
        <v>78</v>
      </c>
      <c r="AH30" s="63">
        <f>'25 利府町'!I43</f>
        <v>1</v>
      </c>
      <c r="AI30" s="63">
        <f>'25 利府町'!K43</f>
        <v>18</v>
      </c>
      <c r="AJ30" s="64">
        <f>'25 利府町'!M43</f>
        <v>2</v>
      </c>
      <c r="AK30" s="66">
        <f>'25 利府町'!G45</f>
        <v>7</v>
      </c>
      <c r="AL30" s="63">
        <f>'25 利府町'!I45</f>
        <v>0</v>
      </c>
      <c r="AM30" s="63">
        <f>'25 利府町'!K45</f>
        <v>18</v>
      </c>
      <c r="AN30" s="64">
        <f>'25 利府町'!M45</f>
        <v>4</v>
      </c>
      <c r="AO30" s="66">
        <f>'25 利府町'!G47</f>
        <v>1</v>
      </c>
      <c r="AP30" s="63">
        <f>'25 利府町'!I47</f>
        <v>3</v>
      </c>
      <c r="AQ30" s="63">
        <f>'25 利府町'!K47</f>
        <v>5</v>
      </c>
      <c r="AR30" s="64">
        <f>'25 利府町'!M47</f>
        <v>71</v>
      </c>
      <c r="AS30" s="66">
        <f>'25 利府町'!G49</f>
        <v>0</v>
      </c>
      <c r="AT30" s="63">
        <f>'25 利府町'!I49</f>
        <v>0</v>
      </c>
      <c r="AU30" s="103">
        <f>'25 利府町'!K49</f>
        <v>0</v>
      </c>
      <c r="AV30" s="64">
        <f>'25 利府町'!M49</f>
        <v>0</v>
      </c>
      <c r="AW30" s="65">
        <f>'25 利府町'!G51</f>
        <v>0</v>
      </c>
      <c r="AX30" s="63">
        <f>'25 利府町'!I51</f>
        <v>3</v>
      </c>
      <c r="AY30" s="63">
        <f>'25 利府町'!K51</f>
        <v>0</v>
      </c>
      <c r="AZ30" s="103">
        <f>'25 利府町'!M51</f>
        <v>0</v>
      </c>
      <c r="BA30" s="65">
        <f>'25 利府町'!G53</f>
        <v>1</v>
      </c>
      <c r="BB30" s="63">
        <f>'25 利府町'!I53</f>
        <v>1</v>
      </c>
      <c r="BC30" s="63">
        <f>'25 利府町'!K53</f>
        <v>1</v>
      </c>
      <c r="BD30" s="67">
        <f>'25 利府町'!M53</f>
        <v>0</v>
      </c>
      <c r="BE30" s="68">
        <f t="shared" si="2"/>
        <v>1000</v>
      </c>
      <c r="BF30" s="121"/>
    </row>
    <row r="31" spans="1:87" ht="22.5" customHeight="1">
      <c r="A31" s="125" t="s">
        <v>26</v>
      </c>
      <c r="B31" s="62">
        <f>'26 大和町'!G13</f>
        <v>17</v>
      </c>
      <c r="C31" s="63">
        <f>'26 大和町'!I13</f>
        <v>10</v>
      </c>
      <c r="D31" s="63">
        <f>'26 大和町'!K13</f>
        <v>1</v>
      </c>
      <c r="E31" s="63">
        <f>'26 大和町'!M13</f>
        <v>5</v>
      </c>
      <c r="F31" s="63">
        <f>'26 大和町'!O13</f>
        <v>6</v>
      </c>
      <c r="G31" s="64">
        <f>'26 大和町'!Q13</f>
        <v>1</v>
      </c>
      <c r="H31" s="66">
        <f>'26 大和町'!G19</f>
        <v>1</v>
      </c>
      <c r="I31" s="63">
        <f>'26 大和町'!I19</f>
        <v>29</v>
      </c>
      <c r="J31" s="63">
        <f>'26 大和町'!K19</f>
        <v>14</v>
      </c>
      <c r="K31" s="63">
        <f>'26 大和町'!M19</f>
        <v>6</v>
      </c>
      <c r="L31" s="63">
        <f>'26 大和町'!O19</f>
        <v>0</v>
      </c>
      <c r="M31" s="64">
        <f>'26 大和町'!Q19</f>
        <v>24</v>
      </c>
      <c r="N31" s="66">
        <f>'26 大和町'!G21</f>
        <v>0</v>
      </c>
      <c r="O31" s="63">
        <f>'26 大和町'!I21</f>
        <v>0</v>
      </c>
      <c r="P31" s="63">
        <f>'26 大和町'!K21</f>
        <v>0</v>
      </c>
      <c r="Q31" s="63">
        <f>'26 大和町'!M21</f>
        <v>0</v>
      </c>
      <c r="R31" s="64">
        <f>'26 大和町'!O21</f>
        <v>0</v>
      </c>
      <c r="S31" s="66">
        <f>'26 大和町'!G23</f>
        <v>0</v>
      </c>
      <c r="T31" s="63">
        <f>'26 大和町'!I23</f>
        <v>1</v>
      </c>
      <c r="U31" s="63">
        <f>'26 大和町'!K23</f>
        <v>6</v>
      </c>
      <c r="V31" s="64">
        <f>'26 大和町'!M23</f>
        <v>4</v>
      </c>
      <c r="W31" s="66">
        <f>'26 大和町'!G25</f>
        <v>84</v>
      </c>
      <c r="X31" s="63">
        <f>'26 大和町'!I25</f>
        <v>99</v>
      </c>
      <c r="Y31" s="63">
        <f>'26 大和町'!K25</f>
        <v>55</v>
      </c>
      <c r="Z31" s="63">
        <f>'26 大和町'!M25</f>
        <v>81</v>
      </c>
      <c r="AA31" s="63">
        <f>'26 大和町'!O25</f>
        <v>52</v>
      </c>
      <c r="AB31" s="64">
        <f>'26 大和町'!Q25</f>
        <v>17</v>
      </c>
      <c r="AC31" s="66">
        <f>'26 大和町'!G41</f>
        <v>111</v>
      </c>
      <c r="AD31" s="63">
        <f>'26 大和町'!I41</f>
        <v>1</v>
      </c>
      <c r="AE31" s="63">
        <f>'26 大和町'!K41</f>
        <v>21</v>
      </c>
      <c r="AF31" s="64">
        <f>'26 大和町'!M41</f>
        <v>33</v>
      </c>
      <c r="AG31" s="66">
        <f>'26 大和町'!G43</f>
        <v>71</v>
      </c>
      <c r="AH31" s="63">
        <f>'26 大和町'!I43</f>
        <v>1</v>
      </c>
      <c r="AI31" s="63">
        <f>'26 大和町'!K43</f>
        <v>6</v>
      </c>
      <c r="AJ31" s="64">
        <f>'26 大和町'!M43</f>
        <v>1</v>
      </c>
      <c r="AK31" s="66">
        <f>'26 大和町'!G45</f>
        <v>2</v>
      </c>
      <c r="AL31" s="63">
        <f>'26 大和町'!I45</f>
        <v>0</v>
      </c>
      <c r="AM31" s="63">
        <f>'26 大和町'!K45</f>
        <v>9</v>
      </c>
      <c r="AN31" s="64">
        <f>'26 大和町'!M45</f>
        <v>3</v>
      </c>
      <c r="AO31" s="66">
        <f>'26 大和町'!G47</f>
        <v>1</v>
      </c>
      <c r="AP31" s="63">
        <f>'26 大和町'!I47</f>
        <v>0</v>
      </c>
      <c r="AQ31" s="63">
        <f>'26 大和町'!K47</f>
        <v>6</v>
      </c>
      <c r="AR31" s="64">
        <f>'26 大和町'!M47</f>
        <v>41</v>
      </c>
      <c r="AS31" s="66">
        <f>'26 大和町'!G49</f>
        <v>0</v>
      </c>
      <c r="AT31" s="63">
        <f>'26 大和町'!I49</f>
        <v>0</v>
      </c>
      <c r="AU31" s="103">
        <f>'26 大和町'!K49</f>
        <v>0</v>
      </c>
      <c r="AV31" s="64">
        <f>'26 大和町'!M49</f>
        <v>0</v>
      </c>
      <c r="AW31" s="65">
        <f>'26 大和町'!G51</f>
        <v>0</v>
      </c>
      <c r="AX31" s="63">
        <f>'26 大和町'!I51</f>
        <v>0</v>
      </c>
      <c r="AY31" s="63">
        <f>'26 大和町'!K51</f>
        <v>1</v>
      </c>
      <c r="AZ31" s="103">
        <f>'26 大和町'!M51</f>
        <v>0</v>
      </c>
      <c r="BA31" s="65">
        <f>'26 大和町'!G53</f>
        <v>1</v>
      </c>
      <c r="BB31" s="63">
        <f>'26 大和町'!I53</f>
        <v>0</v>
      </c>
      <c r="BC31" s="63">
        <f>'26 大和町'!K53</f>
        <v>0</v>
      </c>
      <c r="BD31" s="67">
        <f>'26 大和町'!M53</f>
        <v>0</v>
      </c>
      <c r="BE31" s="68">
        <f t="shared" si="2"/>
        <v>822</v>
      </c>
      <c r="BF31" s="121"/>
    </row>
    <row r="32" spans="1:87" ht="22.5" customHeight="1">
      <c r="A32" s="125" t="s">
        <v>27</v>
      </c>
      <c r="B32" s="62">
        <f>'27 大郷町'!G13</f>
        <v>6</v>
      </c>
      <c r="C32" s="63">
        <f>'27 大郷町'!I13</f>
        <v>4</v>
      </c>
      <c r="D32" s="63">
        <f>'27 大郷町'!K13</f>
        <v>0</v>
      </c>
      <c r="E32" s="63">
        <f>'27 大郷町'!M13</f>
        <v>0</v>
      </c>
      <c r="F32" s="63">
        <f>'27 大郷町'!O13</f>
        <v>3</v>
      </c>
      <c r="G32" s="64">
        <f>'27 大郷町'!Q13</f>
        <v>1</v>
      </c>
      <c r="H32" s="66">
        <f>'27 大郷町'!G19</f>
        <v>0</v>
      </c>
      <c r="I32" s="63">
        <f>'27 大郷町'!I19</f>
        <v>7</v>
      </c>
      <c r="J32" s="63">
        <f>'27 大郷町'!K19</f>
        <v>3</v>
      </c>
      <c r="K32" s="63">
        <f>'27 大郷町'!M19</f>
        <v>4</v>
      </c>
      <c r="L32" s="63">
        <f>'27 大郷町'!O19</f>
        <v>0</v>
      </c>
      <c r="M32" s="64">
        <f>'27 大郷町'!Q19</f>
        <v>3</v>
      </c>
      <c r="N32" s="66">
        <f>'27 大郷町'!G21</f>
        <v>0</v>
      </c>
      <c r="O32" s="63">
        <f>'27 大郷町'!I21</f>
        <v>0</v>
      </c>
      <c r="P32" s="63">
        <f>'27 大郷町'!K21</f>
        <v>0</v>
      </c>
      <c r="Q32" s="63">
        <f>'27 大郷町'!M21</f>
        <v>0</v>
      </c>
      <c r="R32" s="64">
        <f>'27 大郷町'!O21</f>
        <v>0</v>
      </c>
      <c r="S32" s="66">
        <f>'27 大郷町'!G23</f>
        <v>0</v>
      </c>
      <c r="T32" s="63">
        <f>'27 大郷町'!I23</f>
        <v>0</v>
      </c>
      <c r="U32" s="63">
        <f>'27 大郷町'!K23</f>
        <v>3</v>
      </c>
      <c r="V32" s="64">
        <f>'27 大郷町'!M23</f>
        <v>1</v>
      </c>
      <c r="W32" s="66">
        <f>'27 大郷町'!G25</f>
        <v>23</v>
      </c>
      <c r="X32" s="63">
        <f>'27 大郷町'!I25</f>
        <v>37</v>
      </c>
      <c r="Y32" s="63">
        <f>'27 大郷町'!K25</f>
        <v>25</v>
      </c>
      <c r="Z32" s="63">
        <f>'27 大郷町'!M25</f>
        <v>35</v>
      </c>
      <c r="AA32" s="63">
        <f>'27 大郷町'!O25</f>
        <v>28</v>
      </c>
      <c r="AB32" s="64">
        <f>'27 大郷町'!Q25</f>
        <v>12</v>
      </c>
      <c r="AC32" s="65">
        <f>'27 大郷町'!G41</f>
        <v>51</v>
      </c>
      <c r="AD32" s="63">
        <f>'27 大郷町'!I41</f>
        <v>0</v>
      </c>
      <c r="AE32" s="63">
        <f>'27 大郷町'!K41</f>
        <v>6</v>
      </c>
      <c r="AF32" s="64">
        <f>'27 大郷町'!M41</f>
        <v>10</v>
      </c>
      <c r="AG32" s="66">
        <f>'27 大郷町'!G43</f>
        <v>21</v>
      </c>
      <c r="AH32" s="63">
        <f>'27 大郷町'!I43</f>
        <v>0</v>
      </c>
      <c r="AI32" s="63">
        <f>'27 大郷町'!K43</f>
        <v>5</v>
      </c>
      <c r="AJ32" s="64">
        <f>'27 大郷町'!M43</f>
        <v>0</v>
      </c>
      <c r="AK32" s="66">
        <f>'27 大郷町'!G45</f>
        <v>3</v>
      </c>
      <c r="AL32" s="63">
        <f>'27 大郷町'!I45</f>
        <v>0</v>
      </c>
      <c r="AM32" s="63">
        <f>'27 大郷町'!K45</f>
        <v>6</v>
      </c>
      <c r="AN32" s="64">
        <f>'27 大郷町'!M45</f>
        <v>1</v>
      </c>
      <c r="AO32" s="66">
        <f>'27 大郷町'!G47</f>
        <v>1</v>
      </c>
      <c r="AP32" s="63">
        <f>'27 大郷町'!I47</f>
        <v>0</v>
      </c>
      <c r="AQ32" s="63">
        <f>'27 大郷町'!K47</f>
        <v>0</v>
      </c>
      <c r="AR32" s="64">
        <f>'27 大郷町'!M47</f>
        <v>16</v>
      </c>
      <c r="AS32" s="66">
        <f>'27 大郷町'!G49</f>
        <v>1</v>
      </c>
      <c r="AT32" s="63">
        <f>'27 大郷町'!I49</f>
        <v>0</v>
      </c>
      <c r="AU32" s="103">
        <f>'27 大郷町'!K49</f>
        <v>0</v>
      </c>
      <c r="AV32" s="64">
        <f>'27 大郷町'!M49</f>
        <v>0</v>
      </c>
      <c r="AW32" s="65">
        <f>'27 大郷町'!G51</f>
        <v>0</v>
      </c>
      <c r="AX32" s="63">
        <f>'27 大郷町'!I51</f>
        <v>0</v>
      </c>
      <c r="AY32" s="63">
        <f>'27 大郷町'!K51</f>
        <v>0</v>
      </c>
      <c r="AZ32" s="103">
        <f>'27 大郷町'!M51</f>
        <v>0</v>
      </c>
      <c r="BA32" s="65">
        <f>'27 大郷町'!G53</f>
        <v>0</v>
      </c>
      <c r="BB32" s="63">
        <f>'27 大郷町'!I53</f>
        <v>0</v>
      </c>
      <c r="BC32" s="63">
        <f>'27 大郷町'!K53</f>
        <v>0</v>
      </c>
      <c r="BD32" s="67">
        <f>'27 大郷町'!M53</f>
        <v>0</v>
      </c>
      <c r="BE32" s="68">
        <f t="shared" si="2"/>
        <v>316</v>
      </c>
      <c r="BF32" s="121"/>
    </row>
    <row r="33" spans="1:58" ht="22.5" customHeight="1">
      <c r="A33" s="127" t="s">
        <v>28</v>
      </c>
      <c r="B33" s="75">
        <f>'28 大衡村'!G13</f>
        <v>2</v>
      </c>
      <c r="C33" s="76">
        <f>'28 大衡村'!I13</f>
        <v>0</v>
      </c>
      <c r="D33" s="76">
        <f>'28 大衡村'!K13</f>
        <v>0</v>
      </c>
      <c r="E33" s="76">
        <f>'28 大衡村'!M13</f>
        <v>0</v>
      </c>
      <c r="F33" s="76">
        <f>'28 大衡村'!O13</f>
        <v>1</v>
      </c>
      <c r="G33" s="77">
        <f>'28 大衡村'!Q13</f>
        <v>0</v>
      </c>
      <c r="H33" s="79">
        <f>'28 大衡村'!G19</f>
        <v>1</v>
      </c>
      <c r="I33" s="76">
        <f>'28 大衡村'!I19</f>
        <v>5</v>
      </c>
      <c r="J33" s="76">
        <f>'28 大衡村'!K19</f>
        <v>2</v>
      </c>
      <c r="K33" s="76">
        <f>'28 大衡村'!M19</f>
        <v>5</v>
      </c>
      <c r="L33" s="76">
        <f>'28 大衡村'!O19</f>
        <v>0</v>
      </c>
      <c r="M33" s="77">
        <f>'28 大衡村'!Q19</f>
        <v>7</v>
      </c>
      <c r="N33" s="79">
        <f>'28 大衡村'!G21</f>
        <v>0</v>
      </c>
      <c r="O33" s="76">
        <f>'28 大衡村'!I21</f>
        <v>0</v>
      </c>
      <c r="P33" s="76">
        <f>'28 大衡村'!K21</f>
        <v>0</v>
      </c>
      <c r="Q33" s="76">
        <f>'28 大衡村'!M21</f>
        <v>0</v>
      </c>
      <c r="R33" s="77">
        <f>'28 大衡村'!O21</f>
        <v>0</v>
      </c>
      <c r="S33" s="79">
        <f>'28 大衡村'!G23</f>
        <v>0</v>
      </c>
      <c r="T33" s="76">
        <f>'28 大衡村'!I23</f>
        <v>0</v>
      </c>
      <c r="U33" s="76">
        <f>'28 大衡村'!K23</f>
        <v>1</v>
      </c>
      <c r="V33" s="77">
        <f>'28 大衡村'!M23</f>
        <v>0</v>
      </c>
      <c r="W33" s="79">
        <f>'28 大衡村'!G25</f>
        <v>17</v>
      </c>
      <c r="X33" s="76">
        <f>'28 大衡村'!I25</f>
        <v>19</v>
      </c>
      <c r="Y33" s="76">
        <f>'28 大衡村'!K25</f>
        <v>22</v>
      </c>
      <c r="Z33" s="76">
        <f>'28 大衡村'!M25</f>
        <v>22</v>
      </c>
      <c r="AA33" s="76">
        <f>'28 大衡村'!O25</f>
        <v>6</v>
      </c>
      <c r="AB33" s="77">
        <f>'28 大衡村'!Q25</f>
        <v>7</v>
      </c>
      <c r="AC33" s="79">
        <f>'28 大衡村'!G41</f>
        <v>23</v>
      </c>
      <c r="AD33" s="76">
        <f>'28 大衡村'!I41</f>
        <v>0</v>
      </c>
      <c r="AE33" s="76">
        <f>'28 大衡村'!K41</f>
        <v>4</v>
      </c>
      <c r="AF33" s="77">
        <f>'28 大衡村'!M41</f>
        <v>5</v>
      </c>
      <c r="AG33" s="79">
        <f>'28 大衡村'!G43</f>
        <v>8</v>
      </c>
      <c r="AH33" s="76">
        <f>'28 大衡村'!I43</f>
        <v>0</v>
      </c>
      <c r="AI33" s="76">
        <f>'28 大衡村'!K43</f>
        <v>1</v>
      </c>
      <c r="AJ33" s="77">
        <f>'28 大衡村'!M43</f>
        <v>0</v>
      </c>
      <c r="AK33" s="79">
        <f>'28 大衡村'!G45</f>
        <v>3</v>
      </c>
      <c r="AL33" s="76">
        <f>'28 大衡村'!I45</f>
        <v>0</v>
      </c>
      <c r="AM33" s="76">
        <f>'28 大衡村'!K45</f>
        <v>2</v>
      </c>
      <c r="AN33" s="77">
        <f>'28 大衡村'!M45</f>
        <v>1</v>
      </c>
      <c r="AO33" s="79">
        <f>'28 大衡村'!G47</f>
        <v>0</v>
      </c>
      <c r="AP33" s="76">
        <f>'28 大衡村'!I47</f>
        <v>0</v>
      </c>
      <c r="AQ33" s="76">
        <f>'28 大衡村'!K47</f>
        <v>0</v>
      </c>
      <c r="AR33" s="77">
        <f>'28 大衡村'!M47</f>
        <v>6</v>
      </c>
      <c r="AS33" s="79">
        <f>'28 大衡村'!G49</f>
        <v>0</v>
      </c>
      <c r="AT33" s="76">
        <f>'28 大衡村'!I49</f>
        <v>0</v>
      </c>
      <c r="AU33" s="104">
        <f>'28 大衡村'!K49</f>
        <v>0</v>
      </c>
      <c r="AV33" s="77">
        <f>'28 大衡村'!M49</f>
        <v>2</v>
      </c>
      <c r="AW33" s="78">
        <f>'28 大衡村'!G51</f>
        <v>0</v>
      </c>
      <c r="AX33" s="76">
        <f>'28 大衡村'!I51</f>
        <v>0</v>
      </c>
      <c r="AY33" s="76">
        <f>'28 大衡村'!K51</f>
        <v>0</v>
      </c>
      <c r="AZ33" s="104">
        <f>'28 大衡村'!M51</f>
        <v>0</v>
      </c>
      <c r="BA33" s="78">
        <f>'28 大衡村'!G53</f>
        <v>0</v>
      </c>
      <c r="BB33" s="76">
        <f>'28 大衡村'!I53</f>
        <v>0</v>
      </c>
      <c r="BC33" s="76">
        <f>'28 大衡村'!K53</f>
        <v>0</v>
      </c>
      <c r="BD33" s="80">
        <f>'28 大衡村'!M53</f>
        <v>0</v>
      </c>
      <c r="BE33" s="81">
        <f t="shared" si="2"/>
        <v>172</v>
      </c>
      <c r="BF33" s="121"/>
    </row>
    <row r="34" spans="1:58" ht="22.5" customHeight="1">
      <c r="A34" s="82" t="s">
        <v>13</v>
      </c>
      <c r="B34" s="105">
        <f t="shared" ref="B34:AG34" si="6">SUM(B26:B33)</f>
        <v>99</v>
      </c>
      <c r="C34" s="84">
        <f t="shared" si="6"/>
        <v>78</v>
      </c>
      <c r="D34" s="84">
        <f t="shared" si="6"/>
        <v>11</v>
      </c>
      <c r="E34" s="84">
        <f t="shared" si="6"/>
        <v>17</v>
      </c>
      <c r="F34" s="84">
        <f t="shared" si="6"/>
        <v>37</v>
      </c>
      <c r="G34" s="86">
        <f t="shared" si="6"/>
        <v>11</v>
      </c>
      <c r="H34" s="83">
        <f t="shared" si="6"/>
        <v>6</v>
      </c>
      <c r="I34" s="84">
        <f t="shared" si="6"/>
        <v>116</v>
      </c>
      <c r="J34" s="84">
        <f t="shared" si="6"/>
        <v>42</v>
      </c>
      <c r="K34" s="84">
        <f t="shared" si="6"/>
        <v>78</v>
      </c>
      <c r="L34" s="84">
        <f t="shared" si="6"/>
        <v>0</v>
      </c>
      <c r="M34" s="84">
        <f t="shared" si="6"/>
        <v>131</v>
      </c>
      <c r="N34" s="83">
        <f t="shared" si="6"/>
        <v>0</v>
      </c>
      <c r="O34" s="84">
        <f t="shared" si="6"/>
        <v>0</v>
      </c>
      <c r="P34" s="84">
        <f t="shared" si="6"/>
        <v>1</v>
      </c>
      <c r="Q34" s="84">
        <f t="shared" si="6"/>
        <v>1</v>
      </c>
      <c r="R34" s="87">
        <f t="shared" si="6"/>
        <v>1</v>
      </c>
      <c r="S34" s="83">
        <f t="shared" si="6"/>
        <v>0</v>
      </c>
      <c r="T34" s="84">
        <f t="shared" si="6"/>
        <v>1</v>
      </c>
      <c r="U34" s="84">
        <f t="shared" si="6"/>
        <v>30</v>
      </c>
      <c r="V34" s="84">
        <f t="shared" si="6"/>
        <v>21</v>
      </c>
      <c r="W34" s="83">
        <f t="shared" si="6"/>
        <v>440</v>
      </c>
      <c r="X34" s="84">
        <f t="shared" si="6"/>
        <v>546</v>
      </c>
      <c r="Y34" s="84">
        <f t="shared" si="6"/>
        <v>381</v>
      </c>
      <c r="Z34" s="84">
        <f t="shared" si="6"/>
        <v>612</v>
      </c>
      <c r="AA34" s="84">
        <f t="shared" si="6"/>
        <v>396</v>
      </c>
      <c r="AB34" s="87">
        <f t="shared" si="6"/>
        <v>151</v>
      </c>
      <c r="AC34" s="83">
        <f t="shared" si="6"/>
        <v>741</v>
      </c>
      <c r="AD34" s="84">
        <f t="shared" si="6"/>
        <v>4</v>
      </c>
      <c r="AE34" s="84">
        <f t="shared" si="6"/>
        <v>164</v>
      </c>
      <c r="AF34" s="84">
        <f t="shared" si="6"/>
        <v>175</v>
      </c>
      <c r="AG34" s="83">
        <f t="shared" si="6"/>
        <v>381</v>
      </c>
      <c r="AH34" s="84">
        <f t="shared" ref="AH34:BE34" si="7">SUM(AH26:AH33)</f>
        <v>3</v>
      </c>
      <c r="AI34" s="84">
        <f t="shared" si="7"/>
        <v>76</v>
      </c>
      <c r="AJ34" s="87">
        <f t="shared" si="7"/>
        <v>3</v>
      </c>
      <c r="AK34" s="83">
        <f t="shared" si="7"/>
        <v>27</v>
      </c>
      <c r="AL34" s="84">
        <f t="shared" si="7"/>
        <v>0</v>
      </c>
      <c r="AM34" s="84">
        <f t="shared" si="7"/>
        <v>73</v>
      </c>
      <c r="AN34" s="84">
        <f t="shared" si="7"/>
        <v>13</v>
      </c>
      <c r="AO34" s="83">
        <f t="shared" si="7"/>
        <v>5</v>
      </c>
      <c r="AP34" s="84">
        <f t="shared" si="7"/>
        <v>4</v>
      </c>
      <c r="AQ34" s="84">
        <f t="shared" si="7"/>
        <v>15</v>
      </c>
      <c r="AR34" s="84">
        <f t="shared" si="7"/>
        <v>300</v>
      </c>
      <c r="AS34" s="83">
        <f t="shared" si="7"/>
        <v>3</v>
      </c>
      <c r="AT34" s="84">
        <f t="shared" si="7"/>
        <v>0</v>
      </c>
      <c r="AU34" s="84">
        <f t="shared" si="7"/>
        <v>0</v>
      </c>
      <c r="AV34" s="87">
        <f t="shared" si="7"/>
        <v>4</v>
      </c>
      <c r="AW34" s="83">
        <f t="shared" si="7"/>
        <v>1</v>
      </c>
      <c r="AX34" s="84">
        <f t="shared" si="7"/>
        <v>8</v>
      </c>
      <c r="AY34" s="84">
        <f t="shared" si="7"/>
        <v>1</v>
      </c>
      <c r="AZ34" s="257">
        <f t="shared" si="7"/>
        <v>0</v>
      </c>
      <c r="BA34" s="97">
        <f t="shared" si="7"/>
        <v>6</v>
      </c>
      <c r="BB34" s="229">
        <f t="shared" si="7"/>
        <v>7</v>
      </c>
      <c r="BC34" s="229">
        <f t="shared" si="7"/>
        <v>1</v>
      </c>
      <c r="BD34" s="247">
        <f t="shared" si="7"/>
        <v>1</v>
      </c>
      <c r="BE34" s="263">
        <f t="shared" si="7"/>
        <v>5223</v>
      </c>
      <c r="BF34" s="121"/>
    </row>
    <row r="35" spans="1:58" ht="22.5" customHeight="1">
      <c r="A35" s="129" t="s">
        <v>49</v>
      </c>
      <c r="B35" s="66">
        <f>'29 色麻町'!G13</f>
        <v>3</v>
      </c>
      <c r="C35" s="63">
        <f>'29 色麻町'!I13</f>
        <v>5</v>
      </c>
      <c r="D35" s="63">
        <f>'29 色麻町'!K13</f>
        <v>1</v>
      </c>
      <c r="E35" s="63">
        <f>'29 色麻町'!M13</f>
        <v>1</v>
      </c>
      <c r="F35" s="63">
        <f>'29 色麻町'!O13</f>
        <v>2</v>
      </c>
      <c r="G35" s="64">
        <f>'29 色麻町'!Q13</f>
        <v>1</v>
      </c>
      <c r="H35" s="66">
        <f>'29 色麻町'!G19</f>
        <v>0</v>
      </c>
      <c r="I35" s="63">
        <f>'29 色麻町'!I19</f>
        <v>6</v>
      </c>
      <c r="J35" s="63">
        <f>'29 色麻町'!K19</f>
        <v>1</v>
      </c>
      <c r="K35" s="63">
        <f>'29 色麻町'!M19</f>
        <v>4</v>
      </c>
      <c r="L35" s="63">
        <f>'29 色麻町'!O19</f>
        <v>0</v>
      </c>
      <c r="M35" s="64">
        <f>'29 色麻町'!Q19</f>
        <v>4</v>
      </c>
      <c r="N35" s="66">
        <f>'29 色麻町'!G21</f>
        <v>0</v>
      </c>
      <c r="O35" s="63">
        <f>'29 色麻町'!I21</f>
        <v>0</v>
      </c>
      <c r="P35" s="63">
        <f>'29 色麻町'!K21</f>
        <v>0</v>
      </c>
      <c r="Q35" s="63">
        <f>'29 色麻町'!M21</f>
        <v>0</v>
      </c>
      <c r="R35" s="64">
        <f>'29 色麻町'!O21</f>
        <v>0</v>
      </c>
      <c r="S35" s="66">
        <f>'29 色麻町'!G23</f>
        <v>0</v>
      </c>
      <c r="T35" s="63">
        <f>'29 色麻町'!I23</f>
        <v>0</v>
      </c>
      <c r="U35" s="63">
        <f>'29 色麻町'!K23</f>
        <v>1</v>
      </c>
      <c r="V35" s="64">
        <f>'29 色麻町'!M23</f>
        <v>1</v>
      </c>
      <c r="W35" s="66">
        <f>'29 色麻町'!G25</f>
        <v>18</v>
      </c>
      <c r="X35" s="63">
        <f>'29 色麻町'!I25</f>
        <v>20</v>
      </c>
      <c r="Y35" s="63">
        <f>'29 色麻町'!K25</f>
        <v>21</v>
      </c>
      <c r="Z35" s="63">
        <f>'29 色麻町'!M25</f>
        <v>49</v>
      </c>
      <c r="AA35" s="63">
        <f>'29 色麻町'!O25</f>
        <v>15</v>
      </c>
      <c r="AB35" s="64">
        <f>'29 色麻町'!Q25</f>
        <v>10</v>
      </c>
      <c r="AC35" s="66">
        <f>'29 色麻町'!G41</f>
        <v>39</v>
      </c>
      <c r="AD35" s="63">
        <f>'29 色麻町'!I41</f>
        <v>0</v>
      </c>
      <c r="AE35" s="63">
        <f>'29 色麻町'!K41</f>
        <v>9</v>
      </c>
      <c r="AF35" s="64">
        <f>'29 色麻町'!M41</f>
        <v>10</v>
      </c>
      <c r="AG35" s="66">
        <f>'29 色麻町'!G43</f>
        <v>20</v>
      </c>
      <c r="AH35" s="63">
        <f>'29 色麻町'!I43</f>
        <v>0</v>
      </c>
      <c r="AI35" s="63">
        <f>'29 色麻町'!K43</f>
        <v>5</v>
      </c>
      <c r="AJ35" s="64">
        <f>'29 色麻町'!M43</f>
        <v>0</v>
      </c>
      <c r="AK35" s="66">
        <f>'29 色麻町'!G45</f>
        <v>0</v>
      </c>
      <c r="AL35" s="63">
        <f>'29 色麻町'!I45</f>
        <v>0</v>
      </c>
      <c r="AM35" s="63">
        <f>'29 色麻町'!K45</f>
        <v>1</v>
      </c>
      <c r="AN35" s="64">
        <f>'29 色麻町'!M45</f>
        <v>1</v>
      </c>
      <c r="AO35" s="66">
        <f>'29 色麻町'!G47</f>
        <v>0</v>
      </c>
      <c r="AP35" s="63">
        <f>'29 色麻町'!I47</f>
        <v>0</v>
      </c>
      <c r="AQ35" s="63">
        <f>'29 色麻町'!K47</f>
        <v>0</v>
      </c>
      <c r="AR35" s="64">
        <f>'29 色麻町'!M47</f>
        <v>12</v>
      </c>
      <c r="AS35" s="66">
        <f>'29 色麻町'!G49</f>
        <v>0</v>
      </c>
      <c r="AT35" s="63">
        <f>'29 色麻町'!I49</f>
        <v>0</v>
      </c>
      <c r="AU35" s="63">
        <f>'29 色麻町'!K49</f>
        <v>0</v>
      </c>
      <c r="AV35" s="64">
        <f>'29 色麻町'!M49</f>
        <v>0</v>
      </c>
      <c r="AW35" s="65">
        <f>'29 色麻町'!G51</f>
        <v>0</v>
      </c>
      <c r="AX35" s="63">
        <f>'29 色麻町'!I51</f>
        <v>0</v>
      </c>
      <c r="AY35" s="63">
        <f>'29 色麻町'!K51</f>
        <v>0</v>
      </c>
      <c r="AZ35" s="103">
        <f>'29 色麻町'!M51</f>
        <v>0</v>
      </c>
      <c r="BA35" s="65">
        <f>'29 色麻町'!G53</f>
        <v>0</v>
      </c>
      <c r="BB35" s="63">
        <f>'29 色麻町'!I53</f>
        <v>0</v>
      </c>
      <c r="BC35" s="63">
        <f>'29 色麻町'!K53</f>
        <v>0</v>
      </c>
      <c r="BD35" s="67">
        <f>'29 色麻町'!M53</f>
        <v>0</v>
      </c>
      <c r="BE35" s="245">
        <f t="shared" si="2"/>
        <v>260</v>
      </c>
      <c r="BF35" s="121"/>
    </row>
    <row r="36" spans="1:58" ht="22.5" customHeight="1">
      <c r="A36" s="125" t="s">
        <v>39</v>
      </c>
      <c r="B36" s="66">
        <f>'30 加美町'!G13</f>
        <v>29</v>
      </c>
      <c r="C36" s="63">
        <f>'30 加美町'!I13</f>
        <v>16</v>
      </c>
      <c r="D36" s="63">
        <f>'30 加美町'!K13</f>
        <v>2</v>
      </c>
      <c r="E36" s="63">
        <f>'30 加美町'!M13</f>
        <v>5</v>
      </c>
      <c r="F36" s="63">
        <f>'30 加美町'!O13</f>
        <v>6</v>
      </c>
      <c r="G36" s="64">
        <f>'30 加美町'!Q13</f>
        <v>4</v>
      </c>
      <c r="H36" s="66">
        <f>'30 加美町'!G19</f>
        <v>2</v>
      </c>
      <c r="I36" s="63">
        <f>'30 加美町'!I19</f>
        <v>23</v>
      </c>
      <c r="J36" s="63">
        <f>'30 加美町'!K19</f>
        <v>12</v>
      </c>
      <c r="K36" s="63">
        <f>'30 加美町'!M19</f>
        <v>10</v>
      </c>
      <c r="L36" s="63">
        <f>'30 加美町'!O19</f>
        <v>1</v>
      </c>
      <c r="M36" s="64">
        <f>'30 加美町'!Q19</f>
        <v>33</v>
      </c>
      <c r="N36" s="66">
        <f>'30 加美町'!G21</f>
        <v>0</v>
      </c>
      <c r="O36" s="63">
        <f>'30 加美町'!I21</f>
        <v>0</v>
      </c>
      <c r="P36" s="63">
        <f>'30 加美町'!K21</f>
        <v>0</v>
      </c>
      <c r="Q36" s="63">
        <f>'30 加美町'!M21</f>
        <v>0</v>
      </c>
      <c r="R36" s="64">
        <f>'30 加美町'!O21</f>
        <v>0</v>
      </c>
      <c r="S36" s="66">
        <f>'30 加美町'!G23</f>
        <v>1</v>
      </c>
      <c r="T36" s="63">
        <f>'30 加美町'!I23</f>
        <v>0</v>
      </c>
      <c r="U36" s="63">
        <f>'30 加美町'!K23</f>
        <v>6</v>
      </c>
      <c r="V36" s="64">
        <f>'30 加美町'!M23</f>
        <v>4</v>
      </c>
      <c r="W36" s="66">
        <f>'30 加美町'!G25</f>
        <v>74</v>
      </c>
      <c r="X36" s="63">
        <f>'30 加美町'!I25</f>
        <v>89</v>
      </c>
      <c r="Y36" s="63">
        <f>'30 加美町'!K25</f>
        <v>100</v>
      </c>
      <c r="Z36" s="63">
        <f>'30 加美町'!M25</f>
        <v>133</v>
      </c>
      <c r="AA36" s="63">
        <f>'30 加美町'!O25</f>
        <v>74</v>
      </c>
      <c r="AB36" s="64">
        <f>'30 加美町'!Q25</f>
        <v>22</v>
      </c>
      <c r="AC36" s="66">
        <f>'30 加美町'!G41</f>
        <v>128</v>
      </c>
      <c r="AD36" s="63">
        <f>'30 加美町'!I41</f>
        <v>1</v>
      </c>
      <c r="AE36" s="63">
        <f>'30 加美町'!K41</f>
        <v>20</v>
      </c>
      <c r="AF36" s="64">
        <f>'30 加美町'!M41</f>
        <v>41</v>
      </c>
      <c r="AG36" s="66">
        <f>'30 加美町'!G43</f>
        <v>69</v>
      </c>
      <c r="AH36" s="63">
        <f>'30 加美町'!I43</f>
        <v>1</v>
      </c>
      <c r="AI36" s="63">
        <f>'30 加美町'!K43</f>
        <v>15</v>
      </c>
      <c r="AJ36" s="64">
        <f>'30 加美町'!M43</f>
        <v>0</v>
      </c>
      <c r="AK36" s="66">
        <f>'30 加美町'!G45</f>
        <v>4</v>
      </c>
      <c r="AL36" s="63">
        <f>'30 加美町'!I45</f>
        <v>0</v>
      </c>
      <c r="AM36" s="63">
        <f>'30 加美町'!K45</f>
        <v>9</v>
      </c>
      <c r="AN36" s="64">
        <f>'30 加美町'!M45</f>
        <v>3</v>
      </c>
      <c r="AO36" s="66">
        <f>'30 加美町'!G47</f>
        <v>0</v>
      </c>
      <c r="AP36" s="63">
        <f>'30 加美町'!I47</f>
        <v>0</v>
      </c>
      <c r="AQ36" s="63">
        <f>'30 加美町'!K47</f>
        <v>0</v>
      </c>
      <c r="AR36" s="64">
        <f>'30 加美町'!M47</f>
        <v>44</v>
      </c>
      <c r="AS36" s="66">
        <f>'30 加美町'!G49</f>
        <v>1</v>
      </c>
      <c r="AT36" s="63">
        <f>'30 加美町'!I49</f>
        <v>0</v>
      </c>
      <c r="AU36" s="63">
        <f>'30 加美町'!K49</f>
        <v>0</v>
      </c>
      <c r="AV36" s="64">
        <f>'30 加美町'!M49</f>
        <v>0</v>
      </c>
      <c r="AW36" s="65">
        <f>'30 加美町'!G51</f>
        <v>0</v>
      </c>
      <c r="AX36" s="63">
        <f>'30 加美町'!I51</f>
        <v>1</v>
      </c>
      <c r="AY36" s="63">
        <f>'30 加美町'!K51</f>
        <v>0</v>
      </c>
      <c r="AZ36" s="103">
        <f>'30 加美町'!M51</f>
        <v>0</v>
      </c>
      <c r="BA36" s="65">
        <f>'30 加美町'!G53</f>
        <v>0</v>
      </c>
      <c r="BB36" s="63">
        <f>'30 加美町'!I53</f>
        <v>0</v>
      </c>
      <c r="BC36" s="63">
        <f>'30 加美町'!K53</f>
        <v>0</v>
      </c>
      <c r="BD36" s="67">
        <f>'30 加美町'!M53</f>
        <v>0</v>
      </c>
      <c r="BE36" s="245">
        <f t="shared" si="2"/>
        <v>983</v>
      </c>
      <c r="BF36" s="121"/>
    </row>
    <row r="37" spans="1:58" ht="22.5" customHeight="1">
      <c r="A37" s="125" t="s">
        <v>50</v>
      </c>
      <c r="B37" s="66">
        <f>'31 涌谷町'!G13</f>
        <v>8</v>
      </c>
      <c r="C37" s="63">
        <f>'31 涌谷町'!I13</f>
        <v>11</v>
      </c>
      <c r="D37" s="63">
        <f>'31 涌谷町'!K13</f>
        <v>3</v>
      </c>
      <c r="E37" s="63">
        <f>'31 涌谷町'!M13</f>
        <v>6</v>
      </c>
      <c r="F37" s="63">
        <f>'31 涌谷町'!O13</f>
        <v>4</v>
      </c>
      <c r="G37" s="64">
        <f>'31 涌谷町'!Q13</f>
        <v>2</v>
      </c>
      <c r="H37" s="66">
        <f>'31 涌谷町'!G19</f>
        <v>0</v>
      </c>
      <c r="I37" s="63">
        <f>'31 涌谷町'!I19</f>
        <v>15</v>
      </c>
      <c r="J37" s="63">
        <f>'31 涌谷町'!K19</f>
        <v>6</v>
      </c>
      <c r="K37" s="63">
        <f>'31 涌谷町'!M19</f>
        <v>11</v>
      </c>
      <c r="L37" s="63">
        <f>'31 涌谷町'!O19</f>
        <v>0</v>
      </c>
      <c r="M37" s="64">
        <f>'31 涌谷町'!Q19</f>
        <v>9</v>
      </c>
      <c r="N37" s="66">
        <f>'31 涌谷町'!G21</f>
        <v>0</v>
      </c>
      <c r="O37" s="63">
        <f>'31 涌谷町'!I21</f>
        <v>0</v>
      </c>
      <c r="P37" s="63">
        <f>'31 涌谷町'!K21</f>
        <v>1</v>
      </c>
      <c r="Q37" s="63">
        <f>'31 涌谷町'!M21</f>
        <v>0</v>
      </c>
      <c r="R37" s="64">
        <f>'31 涌谷町'!O21</f>
        <v>0</v>
      </c>
      <c r="S37" s="66">
        <f>'31 涌谷町'!G23</f>
        <v>0</v>
      </c>
      <c r="T37" s="63">
        <f>'31 涌谷町'!I23</f>
        <v>0</v>
      </c>
      <c r="U37" s="63">
        <f>'31 涌谷町'!K23</f>
        <v>2</v>
      </c>
      <c r="V37" s="64">
        <f>'31 涌谷町'!M23</f>
        <v>5</v>
      </c>
      <c r="W37" s="66">
        <f>'31 涌谷町'!G25</f>
        <v>37</v>
      </c>
      <c r="X37" s="63">
        <f>'31 涌谷町'!I25</f>
        <v>48</v>
      </c>
      <c r="Y37" s="63">
        <f>'31 涌谷町'!K25</f>
        <v>37</v>
      </c>
      <c r="Z37" s="63">
        <f>'31 涌谷町'!M25</f>
        <v>80</v>
      </c>
      <c r="AA37" s="63">
        <f>'31 涌谷町'!O25</f>
        <v>43</v>
      </c>
      <c r="AB37" s="64">
        <f>'31 涌谷町'!Q25</f>
        <v>19</v>
      </c>
      <c r="AC37" s="66">
        <f>'31 涌谷町'!G41</f>
        <v>94</v>
      </c>
      <c r="AD37" s="63">
        <f>'31 涌谷町'!I41</f>
        <v>1</v>
      </c>
      <c r="AE37" s="63">
        <f>'31 涌谷町'!K41</f>
        <v>15</v>
      </c>
      <c r="AF37" s="64">
        <f>'31 涌谷町'!M41</f>
        <v>23</v>
      </c>
      <c r="AG37" s="66">
        <f>'31 涌谷町'!G43</f>
        <v>55</v>
      </c>
      <c r="AH37" s="63">
        <f>'31 涌谷町'!I43</f>
        <v>0</v>
      </c>
      <c r="AI37" s="63">
        <f>'31 涌谷町'!K43</f>
        <v>10</v>
      </c>
      <c r="AJ37" s="64">
        <f>'31 涌谷町'!M43</f>
        <v>1</v>
      </c>
      <c r="AK37" s="66">
        <f>'31 涌谷町'!G45</f>
        <v>2</v>
      </c>
      <c r="AL37" s="63">
        <f>'31 涌谷町'!I45</f>
        <v>1</v>
      </c>
      <c r="AM37" s="63">
        <f>'31 涌谷町'!K45</f>
        <v>8</v>
      </c>
      <c r="AN37" s="64">
        <f>'31 涌谷町'!M45</f>
        <v>3</v>
      </c>
      <c r="AO37" s="66">
        <f>'31 涌谷町'!G47</f>
        <v>0</v>
      </c>
      <c r="AP37" s="63">
        <f>'31 涌谷町'!I47</f>
        <v>2</v>
      </c>
      <c r="AQ37" s="63">
        <f>'31 涌谷町'!K47</f>
        <v>3</v>
      </c>
      <c r="AR37" s="64">
        <f>'31 涌谷町'!M47</f>
        <v>38</v>
      </c>
      <c r="AS37" s="66">
        <f>'31 涌谷町'!G49</f>
        <v>1</v>
      </c>
      <c r="AT37" s="63">
        <f>'31 涌谷町'!I49</f>
        <v>0</v>
      </c>
      <c r="AU37" s="63">
        <f>'31 涌谷町'!K49</f>
        <v>0</v>
      </c>
      <c r="AV37" s="64">
        <f>'31 涌谷町'!M49</f>
        <v>0</v>
      </c>
      <c r="AW37" s="65">
        <f>'31 涌谷町'!G51</f>
        <v>1</v>
      </c>
      <c r="AX37" s="63">
        <f>'31 涌谷町'!I51</f>
        <v>0</v>
      </c>
      <c r="AY37" s="63">
        <f>'31 涌谷町'!K51</f>
        <v>0</v>
      </c>
      <c r="AZ37" s="103">
        <f>'31 涌谷町'!M51</f>
        <v>0</v>
      </c>
      <c r="BA37" s="65">
        <f>'31 涌谷町'!G53</f>
        <v>1</v>
      </c>
      <c r="BB37" s="63">
        <f>'31 涌谷町'!I53</f>
        <v>0</v>
      </c>
      <c r="BC37" s="63">
        <f>'31 涌谷町'!K53</f>
        <v>0</v>
      </c>
      <c r="BD37" s="67">
        <f>'31 涌谷町'!M53</f>
        <v>0</v>
      </c>
      <c r="BE37" s="245">
        <f t="shared" si="2"/>
        <v>606</v>
      </c>
      <c r="BF37" s="121"/>
    </row>
    <row r="38" spans="1:58" ht="22.5" customHeight="1">
      <c r="A38" s="125" t="s">
        <v>40</v>
      </c>
      <c r="B38" s="66">
        <f>'32 美里町'!G13</f>
        <v>25</v>
      </c>
      <c r="C38" s="63">
        <f>'32 美里町'!I13</f>
        <v>14</v>
      </c>
      <c r="D38" s="63">
        <f>'32 美里町'!K13</f>
        <v>6</v>
      </c>
      <c r="E38" s="63">
        <f>'32 美里町'!M13</f>
        <v>2</v>
      </c>
      <c r="F38" s="63">
        <f>'32 美里町'!O13</f>
        <v>5</v>
      </c>
      <c r="G38" s="64">
        <f>'32 美里町'!Q13</f>
        <v>1</v>
      </c>
      <c r="H38" s="23">
        <f>'32 美里町'!G19</f>
        <v>0</v>
      </c>
      <c r="I38" s="63">
        <f>'32 美里町'!I19</f>
        <v>22</v>
      </c>
      <c r="J38" s="63">
        <f>'32 美里町'!K19</f>
        <v>3</v>
      </c>
      <c r="K38" s="63">
        <f>'32 美里町'!M19</f>
        <v>21</v>
      </c>
      <c r="L38" s="18">
        <f>'32 美里町'!O19</f>
        <v>0</v>
      </c>
      <c r="M38" s="64">
        <f>'32 美里町'!Q19</f>
        <v>14</v>
      </c>
      <c r="N38" s="23">
        <f>'32 美里町'!G21</f>
        <v>0</v>
      </c>
      <c r="O38" s="350">
        <f>'32 美里町'!I21</f>
        <v>0</v>
      </c>
      <c r="P38" s="63">
        <f>'32 美里町'!K21</f>
        <v>0</v>
      </c>
      <c r="Q38" s="18">
        <f>'32 美里町'!M21</f>
        <v>0</v>
      </c>
      <c r="R38" s="19">
        <f>'32 美里町'!O21</f>
        <v>1</v>
      </c>
      <c r="S38" s="66">
        <f>'32 美里町'!G23</f>
        <v>0</v>
      </c>
      <c r="T38" s="63">
        <f>'32 美里町'!I23</f>
        <v>1</v>
      </c>
      <c r="U38" s="63">
        <f>'32 美里町'!K23</f>
        <v>2</v>
      </c>
      <c r="V38" s="64">
        <f>'32 美里町'!M23</f>
        <v>3</v>
      </c>
      <c r="W38" s="66">
        <f>'32 美里町'!G25</f>
        <v>70</v>
      </c>
      <c r="X38" s="63">
        <f>'32 美里町'!I25</f>
        <v>84</v>
      </c>
      <c r="Y38" s="63">
        <f>'32 美里町'!K25</f>
        <v>66</v>
      </c>
      <c r="Z38" s="63">
        <f>'32 美里町'!M25</f>
        <v>135</v>
      </c>
      <c r="AA38" s="63">
        <f>'32 美里町'!O25</f>
        <v>70</v>
      </c>
      <c r="AB38" s="64">
        <f>'32 美里町'!Q25</f>
        <v>25</v>
      </c>
      <c r="AC38" s="66">
        <f>'32 美里町'!G41</f>
        <v>137</v>
      </c>
      <c r="AD38" s="63">
        <f>'32 美里町'!I41</f>
        <v>0</v>
      </c>
      <c r="AE38" s="63">
        <f>'32 美里町'!K41</f>
        <v>26</v>
      </c>
      <c r="AF38" s="64">
        <f>'32 美里町'!M41</f>
        <v>45</v>
      </c>
      <c r="AG38" s="66">
        <f>'32 美里町'!G43</f>
        <v>57</v>
      </c>
      <c r="AH38" s="63">
        <f>'32 美里町'!I43</f>
        <v>2</v>
      </c>
      <c r="AI38" s="63">
        <f>'32 美里町'!K43</f>
        <v>7</v>
      </c>
      <c r="AJ38" s="64">
        <f>'32 美里町'!M43</f>
        <v>1</v>
      </c>
      <c r="AK38" s="66">
        <f>'32 美里町'!G45</f>
        <v>2</v>
      </c>
      <c r="AL38" s="63">
        <f>'32 美里町'!I45</f>
        <v>1</v>
      </c>
      <c r="AM38" s="63">
        <f>'32 美里町'!K45</f>
        <v>2</v>
      </c>
      <c r="AN38" s="64">
        <f>'32 美里町'!M45</f>
        <v>9</v>
      </c>
      <c r="AO38" s="66">
        <f>'32 美里町'!G47</f>
        <v>0</v>
      </c>
      <c r="AP38" s="63">
        <f>'32 美里町'!I47</f>
        <v>0</v>
      </c>
      <c r="AQ38" s="63">
        <f>'32 美里町'!K47</f>
        <v>3</v>
      </c>
      <c r="AR38" s="64">
        <f>'32 美里町'!M47</f>
        <v>53</v>
      </c>
      <c r="AS38" s="66">
        <f>'32 美里町'!G49</f>
        <v>0</v>
      </c>
      <c r="AT38" s="63">
        <f>'32 美里町'!I49</f>
        <v>0</v>
      </c>
      <c r="AU38" s="63">
        <f>'32 美里町'!K49</f>
        <v>1</v>
      </c>
      <c r="AV38" s="64">
        <f>'32 美里町'!M49</f>
        <v>0</v>
      </c>
      <c r="AW38" s="65">
        <f>'32 美里町'!G51</f>
        <v>0</v>
      </c>
      <c r="AX38" s="63">
        <f>'32 美里町'!I51</f>
        <v>0</v>
      </c>
      <c r="AY38" s="63">
        <f>'32 美里町'!K51</f>
        <v>1</v>
      </c>
      <c r="AZ38" s="103">
        <f>'32 美里町'!M51</f>
        <v>0</v>
      </c>
      <c r="BA38" s="65">
        <f>'32 美里町'!G53</f>
        <v>2</v>
      </c>
      <c r="BB38" s="63">
        <f>'32 美里町'!I53</f>
        <v>0</v>
      </c>
      <c r="BC38" s="63">
        <f>'32 美里町'!K53</f>
        <v>0</v>
      </c>
      <c r="BD38" s="67">
        <f>'32 美里町'!M53</f>
        <v>0</v>
      </c>
      <c r="BE38" s="245">
        <f t="shared" si="2"/>
        <v>919</v>
      </c>
      <c r="BF38" s="121"/>
    </row>
    <row r="39" spans="1:58" ht="22.5" customHeight="1">
      <c r="A39" s="125" t="s">
        <v>51</v>
      </c>
      <c r="B39" s="66">
        <f>'33 女川町'!G13</f>
        <v>5</v>
      </c>
      <c r="C39" s="63">
        <f>'33 女川町'!I13</f>
        <v>4</v>
      </c>
      <c r="D39" s="63">
        <f>'33 女川町'!K13</f>
        <v>2</v>
      </c>
      <c r="E39" s="63">
        <f>'33 女川町'!M13</f>
        <v>4</v>
      </c>
      <c r="F39" s="63">
        <f>'33 女川町'!O13</f>
        <v>3</v>
      </c>
      <c r="G39" s="64">
        <f>'33 女川町'!Q13</f>
        <v>0</v>
      </c>
      <c r="H39" s="66">
        <f>'33 女川町'!G19</f>
        <v>0</v>
      </c>
      <c r="I39" s="63">
        <f>'33 女川町'!I19</f>
        <v>11</v>
      </c>
      <c r="J39" s="63">
        <f>'33 女川町'!K19</f>
        <v>4</v>
      </c>
      <c r="K39" s="63">
        <f>'33 女川町'!M19</f>
        <v>10</v>
      </c>
      <c r="L39" s="63">
        <f>'33 女川町'!O19</f>
        <v>0</v>
      </c>
      <c r="M39" s="64">
        <f>'33 女川町'!Q19</f>
        <v>3</v>
      </c>
      <c r="N39" s="66">
        <f>'33 女川町'!G21</f>
        <v>0</v>
      </c>
      <c r="O39" s="63">
        <f>'33 女川町'!I21</f>
        <v>0</v>
      </c>
      <c r="P39" s="63">
        <f>'33 女川町'!K21</f>
        <v>0</v>
      </c>
      <c r="Q39" s="63">
        <f>'33 女川町'!M21</f>
        <v>0</v>
      </c>
      <c r="R39" s="64">
        <f>'33 女川町'!O21</f>
        <v>0</v>
      </c>
      <c r="S39" s="66">
        <f>'33 女川町'!G23</f>
        <v>0</v>
      </c>
      <c r="T39" s="63">
        <f>'33 女川町'!I23</f>
        <v>0</v>
      </c>
      <c r="U39" s="63">
        <f>'33 女川町'!K23</f>
        <v>5</v>
      </c>
      <c r="V39" s="64">
        <f>'33 女川町'!M23</f>
        <v>0</v>
      </c>
      <c r="W39" s="66">
        <f>'33 女川町'!G25</f>
        <v>14</v>
      </c>
      <c r="X39" s="63">
        <f>'33 女川町'!I25</f>
        <v>24</v>
      </c>
      <c r="Y39" s="63">
        <f>'33 女川町'!K25</f>
        <v>17</v>
      </c>
      <c r="Z39" s="63">
        <f>'33 女川町'!M25</f>
        <v>26</v>
      </c>
      <c r="AA39" s="63">
        <f>'33 女川町'!O25</f>
        <v>13</v>
      </c>
      <c r="AB39" s="64">
        <f>'33 女川町'!Q25</f>
        <v>1</v>
      </c>
      <c r="AC39" s="66">
        <f>'33 女川町'!G41</f>
        <v>49</v>
      </c>
      <c r="AD39" s="63">
        <f>'33 女川町'!I41</f>
        <v>0</v>
      </c>
      <c r="AE39" s="63">
        <f>'33 女川町'!K41</f>
        <v>13</v>
      </c>
      <c r="AF39" s="64">
        <f>'33 女川町'!M41</f>
        <v>16</v>
      </c>
      <c r="AG39" s="66">
        <f>'33 女川町'!G43</f>
        <v>15</v>
      </c>
      <c r="AH39" s="63">
        <f>'33 女川町'!I43</f>
        <v>0</v>
      </c>
      <c r="AI39" s="63">
        <f>'33 女川町'!K43</f>
        <v>3</v>
      </c>
      <c r="AJ39" s="64">
        <f>'33 女川町'!M43</f>
        <v>0</v>
      </c>
      <c r="AK39" s="66">
        <f>'33 女川町'!G45</f>
        <v>0</v>
      </c>
      <c r="AL39" s="63">
        <f>'33 女川町'!I45</f>
        <v>0</v>
      </c>
      <c r="AM39" s="63">
        <f>'33 女川町'!K45</f>
        <v>2</v>
      </c>
      <c r="AN39" s="64">
        <f>'33 女川町'!M45</f>
        <v>1</v>
      </c>
      <c r="AO39" s="66">
        <f>'33 女川町'!G47</f>
        <v>0</v>
      </c>
      <c r="AP39" s="63">
        <f>'33 女川町'!I47</f>
        <v>0</v>
      </c>
      <c r="AQ39" s="63">
        <f>'33 女川町'!K47</f>
        <v>0</v>
      </c>
      <c r="AR39" s="64">
        <f>'33 女川町'!M47</f>
        <v>8</v>
      </c>
      <c r="AS39" s="66">
        <f>'33 女川町'!G49</f>
        <v>0</v>
      </c>
      <c r="AT39" s="63">
        <f>'33 女川町'!I49</f>
        <v>0</v>
      </c>
      <c r="AU39" s="63">
        <f>'33 女川町'!K49</f>
        <v>0</v>
      </c>
      <c r="AV39" s="64">
        <f>'33 女川町'!M49</f>
        <v>0</v>
      </c>
      <c r="AW39" s="65">
        <f>'33 女川町'!G51</f>
        <v>0</v>
      </c>
      <c r="AX39" s="63">
        <f>'33 女川町'!I51</f>
        <v>0</v>
      </c>
      <c r="AY39" s="63">
        <f>'33 女川町'!K51</f>
        <v>0</v>
      </c>
      <c r="AZ39" s="103">
        <f>'33 女川町'!M51</f>
        <v>0</v>
      </c>
      <c r="BA39" s="65">
        <f>'33 女川町'!G53</f>
        <v>0</v>
      </c>
      <c r="BB39" s="63">
        <f>'33 女川町'!I53</f>
        <v>1</v>
      </c>
      <c r="BC39" s="63">
        <f>'33 女川町'!K53</f>
        <v>0</v>
      </c>
      <c r="BD39" s="67">
        <f>'33 女川町'!M53</f>
        <v>0</v>
      </c>
      <c r="BE39" s="245">
        <f t="shared" si="2"/>
        <v>254</v>
      </c>
      <c r="BF39" s="121"/>
    </row>
    <row r="40" spans="1:58" ht="22.5" customHeight="1">
      <c r="A40" s="123" t="s">
        <v>41</v>
      </c>
      <c r="B40" s="73">
        <f>'34 南三陸町'!G13</f>
        <v>9</v>
      </c>
      <c r="C40" s="70">
        <f>'34 南三陸町'!I13</f>
        <v>6</v>
      </c>
      <c r="D40" s="70">
        <f>'34 南三陸町'!K13</f>
        <v>1</v>
      </c>
      <c r="E40" s="70">
        <f>'34 南三陸町'!M13</f>
        <v>0</v>
      </c>
      <c r="F40" s="70">
        <f>'34 南三陸町'!O13</f>
        <v>4</v>
      </c>
      <c r="G40" s="71">
        <f>'34 南三陸町'!Q13</f>
        <v>0</v>
      </c>
      <c r="H40" s="73">
        <f>'34 南三陸町'!G19</f>
        <v>2</v>
      </c>
      <c r="I40" s="70">
        <f>'34 南三陸町'!I19</f>
        <v>14</v>
      </c>
      <c r="J40" s="70">
        <f>'34 南三陸町'!K19</f>
        <v>8</v>
      </c>
      <c r="K40" s="70">
        <f>'34 南三陸町'!M19</f>
        <v>8</v>
      </c>
      <c r="L40" s="70">
        <f>'34 南三陸町'!O19</f>
        <v>0</v>
      </c>
      <c r="M40" s="71">
        <f>'34 南三陸町'!Q19</f>
        <v>12</v>
      </c>
      <c r="N40" s="73">
        <f>'34 南三陸町'!G21</f>
        <v>0</v>
      </c>
      <c r="O40" s="70">
        <f>'34 南三陸町'!I21</f>
        <v>0</v>
      </c>
      <c r="P40" s="70">
        <f>'34 南三陸町'!K21</f>
        <v>2</v>
      </c>
      <c r="Q40" s="70">
        <f>'34 南三陸町'!M21</f>
        <v>0</v>
      </c>
      <c r="R40" s="71">
        <f>'34 南三陸町'!O21</f>
        <v>0</v>
      </c>
      <c r="S40" s="73">
        <f>'34 南三陸町'!G23</f>
        <v>0</v>
      </c>
      <c r="T40" s="70">
        <f>'34 南三陸町'!I23</f>
        <v>0</v>
      </c>
      <c r="U40" s="70">
        <f>'34 南三陸町'!K23</f>
        <v>6</v>
      </c>
      <c r="V40" s="71">
        <f>'34 南三陸町'!M23</f>
        <v>1</v>
      </c>
      <c r="W40" s="73">
        <f>'34 南三陸町'!G25</f>
        <v>28</v>
      </c>
      <c r="X40" s="70">
        <f>'34 南三陸町'!I25</f>
        <v>39</v>
      </c>
      <c r="Y40" s="70">
        <f>'34 南三陸町'!K25</f>
        <v>42</v>
      </c>
      <c r="Z40" s="70">
        <f>'34 南三陸町'!M25</f>
        <v>71</v>
      </c>
      <c r="AA40" s="70">
        <f>'34 南三陸町'!O25</f>
        <v>36</v>
      </c>
      <c r="AB40" s="71">
        <f>'34 南三陸町'!Q25</f>
        <v>17</v>
      </c>
      <c r="AC40" s="73">
        <f>'34 南三陸町'!G41</f>
        <v>100</v>
      </c>
      <c r="AD40" s="70">
        <f>'34 南三陸町'!I41</f>
        <v>0</v>
      </c>
      <c r="AE40" s="70">
        <f>'34 南三陸町'!K41</f>
        <v>12</v>
      </c>
      <c r="AF40" s="71">
        <f>'34 南三陸町'!M41</f>
        <v>26</v>
      </c>
      <c r="AG40" s="73">
        <f>'34 南三陸町'!G43</f>
        <v>38</v>
      </c>
      <c r="AH40" s="70">
        <f>'34 南三陸町'!I43</f>
        <v>0</v>
      </c>
      <c r="AI40" s="70">
        <f>'34 南三陸町'!K43</f>
        <v>9</v>
      </c>
      <c r="AJ40" s="71">
        <f>'34 南三陸町'!M43</f>
        <v>0</v>
      </c>
      <c r="AK40" s="73">
        <f>'34 南三陸町'!G45</f>
        <v>1</v>
      </c>
      <c r="AL40" s="70">
        <f>'34 南三陸町'!I45</f>
        <v>1</v>
      </c>
      <c r="AM40" s="70">
        <f>'34 南三陸町'!K45</f>
        <v>6</v>
      </c>
      <c r="AN40" s="71">
        <f>'34 南三陸町'!M45</f>
        <v>7</v>
      </c>
      <c r="AO40" s="73">
        <f>'34 南三陸町'!G47</f>
        <v>0</v>
      </c>
      <c r="AP40" s="70">
        <f>'34 南三陸町'!I47</f>
        <v>0</v>
      </c>
      <c r="AQ40" s="70">
        <f>'34 南三陸町'!K47</f>
        <v>3</v>
      </c>
      <c r="AR40" s="71">
        <f>'34 南三陸町'!M47</f>
        <v>32</v>
      </c>
      <c r="AS40" s="73">
        <f>'34 南三陸町'!G49</f>
        <v>0</v>
      </c>
      <c r="AT40" s="70">
        <f>'34 南三陸町'!I49</f>
        <v>0</v>
      </c>
      <c r="AU40" s="70">
        <f>'34 南三陸町'!K49</f>
        <v>0</v>
      </c>
      <c r="AV40" s="71">
        <f>'34 南三陸町'!M49</f>
        <v>0</v>
      </c>
      <c r="AW40" s="72">
        <f>'34 南三陸町'!G51</f>
        <v>0</v>
      </c>
      <c r="AX40" s="70">
        <f>'34 南三陸町'!I51</f>
        <v>0</v>
      </c>
      <c r="AY40" s="70">
        <f>'34 南三陸町'!K51</f>
        <v>0</v>
      </c>
      <c r="AZ40" s="256">
        <f>'34 南三陸町'!M51</f>
        <v>0</v>
      </c>
      <c r="BA40" s="72">
        <f>'34 南三陸町'!G53</f>
        <v>1</v>
      </c>
      <c r="BB40" s="70">
        <f>'34 南三陸町'!I53</f>
        <v>0</v>
      </c>
      <c r="BC40" s="70">
        <f>'34 南三陸町'!K53</f>
        <v>0</v>
      </c>
      <c r="BD40" s="74">
        <f>'34 南三陸町'!M53</f>
        <v>0</v>
      </c>
      <c r="BE40" s="245">
        <f t="shared" si="2"/>
        <v>542</v>
      </c>
      <c r="BF40" s="121"/>
    </row>
    <row r="41" spans="1:58" ht="22.5" customHeight="1">
      <c r="A41" s="82" t="s">
        <v>13</v>
      </c>
      <c r="B41" s="83">
        <f>SUM(B35:B40)</f>
        <v>79</v>
      </c>
      <c r="C41" s="84">
        <f t="shared" ref="C41:AG41" si="8">SUM(C35:C40)</f>
        <v>56</v>
      </c>
      <c r="D41" s="84">
        <f t="shared" si="8"/>
        <v>15</v>
      </c>
      <c r="E41" s="84">
        <f t="shared" si="8"/>
        <v>18</v>
      </c>
      <c r="F41" s="84">
        <f t="shared" si="8"/>
        <v>24</v>
      </c>
      <c r="G41" s="85">
        <f t="shared" si="8"/>
        <v>8</v>
      </c>
      <c r="H41" s="83">
        <f t="shared" si="8"/>
        <v>4</v>
      </c>
      <c r="I41" s="84">
        <f t="shared" si="8"/>
        <v>91</v>
      </c>
      <c r="J41" s="84">
        <f t="shared" si="8"/>
        <v>34</v>
      </c>
      <c r="K41" s="84">
        <f t="shared" si="8"/>
        <v>64</v>
      </c>
      <c r="L41" s="84">
        <f t="shared" si="8"/>
        <v>1</v>
      </c>
      <c r="M41" s="84">
        <f t="shared" si="8"/>
        <v>75</v>
      </c>
      <c r="N41" s="83">
        <f t="shared" si="8"/>
        <v>0</v>
      </c>
      <c r="O41" s="84">
        <f t="shared" si="8"/>
        <v>0</v>
      </c>
      <c r="P41" s="84">
        <f t="shared" si="8"/>
        <v>3</v>
      </c>
      <c r="Q41" s="84">
        <f t="shared" si="8"/>
        <v>0</v>
      </c>
      <c r="R41" s="84">
        <f t="shared" si="8"/>
        <v>1</v>
      </c>
      <c r="S41" s="83">
        <f t="shared" si="8"/>
        <v>1</v>
      </c>
      <c r="T41" s="84">
        <f t="shared" si="8"/>
        <v>1</v>
      </c>
      <c r="U41" s="84">
        <f t="shared" si="8"/>
        <v>22</v>
      </c>
      <c r="V41" s="84">
        <f t="shared" si="8"/>
        <v>14</v>
      </c>
      <c r="W41" s="83">
        <f t="shared" si="8"/>
        <v>241</v>
      </c>
      <c r="X41" s="84">
        <f t="shared" si="8"/>
        <v>304</v>
      </c>
      <c r="Y41" s="84">
        <f t="shared" si="8"/>
        <v>283</v>
      </c>
      <c r="Z41" s="84">
        <f t="shared" si="8"/>
        <v>494</v>
      </c>
      <c r="AA41" s="84">
        <f t="shared" si="8"/>
        <v>251</v>
      </c>
      <c r="AB41" s="84">
        <f t="shared" si="8"/>
        <v>94</v>
      </c>
      <c r="AC41" s="83">
        <f t="shared" si="8"/>
        <v>547</v>
      </c>
      <c r="AD41" s="84">
        <f t="shared" si="8"/>
        <v>2</v>
      </c>
      <c r="AE41" s="84">
        <f t="shared" si="8"/>
        <v>95</v>
      </c>
      <c r="AF41" s="84">
        <f t="shared" si="8"/>
        <v>161</v>
      </c>
      <c r="AG41" s="83">
        <f t="shared" si="8"/>
        <v>254</v>
      </c>
      <c r="AH41" s="84">
        <f t="shared" ref="AH41:BE41" si="9">SUM(AH35:AH40)</f>
        <v>3</v>
      </c>
      <c r="AI41" s="84">
        <f t="shared" si="9"/>
        <v>49</v>
      </c>
      <c r="AJ41" s="84">
        <f t="shared" si="9"/>
        <v>2</v>
      </c>
      <c r="AK41" s="83">
        <f t="shared" si="9"/>
        <v>9</v>
      </c>
      <c r="AL41" s="84">
        <f t="shared" si="9"/>
        <v>3</v>
      </c>
      <c r="AM41" s="84">
        <f t="shared" si="9"/>
        <v>28</v>
      </c>
      <c r="AN41" s="84">
        <f t="shared" si="9"/>
        <v>24</v>
      </c>
      <c r="AO41" s="83">
        <f t="shared" si="9"/>
        <v>0</v>
      </c>
      <c r="AP41" s="84">
        <f t="shared" si="9"/>
        <v>2</v>
      </c>
      <c r="AQ41" s="84">
        <f t="shared" si="9"/>
        <v>9</v>
      </c>
      <c r="AR41" s="84">
        <f t="shared" si="9"/>
        <v>187</v>
      </c>
      <c r="AS41" s="83">
        <f t="shared" si="9"/>
        <v>2</v>
      </c>
      <c r="AT41" s="84">
        <f t="shared" si="9"/>
        <v>0</v>
      </c>
      <c r="AU41" s="84">
        <f t="shared" si="9"/>
        <v>1</v>
      </c>
      <c r="AV41" s="87">
        <f t="shared" si="9"/>
        <v>0</v>
      </c>
      <c r="AW41" s="83">
        <f t="shared" si="9"/>
        <v>1</v>
      </c>
      <c r="AX41" s="84">
        <f t="shared" si="9"/>
        <v>1</v>
      </c>
      <c r="AY41" s="84">
        <f t="shared" si="9"/>
        <v>1</v>
      </c>
      <c r="AZ41" s="257">
        <f t="shared" si="9"/>
        <v>0</v>
      </c>
      <c r="BA41" s="83">
        <f t="shared" si="9"/>
        <v>4</v>
      </c>
      <c r="BB41" s="85">
        <f t="shared" si="9"/>
        <v>1</v>
      </c>
      <c r="BC41" s="85">
        <f t="shared" si="9"/>
        <v>0</v>
      </c>
      <c r="BD41" s="115">
        <f t="shared" si="9"/>
        <v>0</v>
      </c>
      <c r="BE41" s="246">
        <f t="shared" si="9"/>
        <v>3564</v>
      </c>
    </row>
    <row r="42" spans="1:58" ht="22.5" customHeight="1">
      <c r="A42" s="141" t="s">
        <v>29</v>
      </c>
      <c r="B42" s="280">
        <f t="shared" ref="B42:AG42" si="10">B17</f>
        <v>588</v>
      </c>
      <c r="C42" s="281">
        <f t="shared" si="10"/>
        <v>622</v>
      </c>
      <c r="D42" s="281">
        <f t="shared" si="10"/>
        <v>116</v>
      </c>
      <c r="E42" s="281">
        <f t="shared" si="10"/>
        <v>139</v>
      </c>
      <c r="F42" s="281">
        <f t="shared" si="10"/>
        <v>294</v>
      </c>
      <c r="G42" s="282">
        <f t="shared" si="10"/>
        <v>114</v>
      </c>
      <c r="H42" s="280">
        <f t="shared" si="10"/>
        <v>22</v>
      </c>
      <c r="I42" s="281">
        <f t="shared" si="10"/>
        <v>580</v>
      </c>
      <c r="J42" s="281">
        <f t="shared" si="10"/>
        <v>283</v>
      </c>
      <c r="K42" s="281">
        <f t="shared" si="10"/>
        <v>684</v>
      </c>
      <c r="L42" s="281">
        <f t="shared" si="10"/>
        <v>4</v>
      </c>
      <c r="M42" s="281">
        <f t="shared" si="10"/>
        <v>752</v>
      </c>
      <c r="N42" s="280">
        <f t="shared" si="10"/>
        <v>0</v>
      </c>
      <c r="O42" s="281">
        <f t="shared" si="10"/>
        <v>1</v>
      </c>
      <c r="P42" s="281">
        <f t="shared" si="10"/>
        <v>6</v>
      </c>
      <c r="Q42" s="281">
        <f t="shared" si="10"/>
        <v>2</v>
      </c>
      <c r="R42" s="281">
        <f t="shared" si="10"/>
        <v>10</v>
      </c>
      <c r="S42" s="280">
        <f t="shared" si="10"/>
        <v>18</v>
      </c>
      <c r="T42" s="281">
        <f t="shared" si="10"/>
        <v>18</v>
      </c>
      <c r="U42" s="281">
        <f t="shared" si="10"/>
        <v>199</v>
      </c>
      <c r="V42" s="281">
        <f t="shared" si="10"/>
        <v>146</v>
      </c>
      <c r="W42" s="280">
        <f t="shared" si="10"/>
        <v>2262</v>
      </c>
      <c r="X42" s="281">
        <f t="shared" si="10"/>
        <v>2856</v>
      </c>
      <c r="Y42" s="281">
        <f t="shared" si="10"/>
        <v>2355</v>
      </c>
      <c r="Z42" s="281">
        <f t="shared" si="10"/>
        <v>3543</v>
      </c>
      <c r="AA42" s="281">
        <f t="shared" si="10"/>
        <v>2442</v>
      </c>
      <c r="AB42" s="281">
        <f t="shared" si="10"/>
        <v>904</v>
      </c>
      <c r="AC42" s="280">
        <f t="shared" si="10"/>
        <v>4205</v>
      </c>
      <c r="AD42" s="281">
        <f t="shared" si="10"/>
        <v>48</v>
      </c>
      <c r="AE42" s="281">
        <f t="shared" si="10"/>
        <v>905</v>
      </c>
      <c r="AF42" s="281">
        <f t="shared" si="10"/>
        <v>1184</v>
      </c>
      <c r="AG42" s="280">
        <f t="shared" si="10"/>
        <v>2212</v>
      </c>
      <c r="AH42" s="281">
        <f t="shared" ref="AH42:BE42" si="11">AH17</f>
        <v>21</v>
      </c>
      <c r="AI42" s="281">
        <f t="shared" si="11"/>
        <v>420</v>
      </c>
      <c r="AJ42" s="281">
        <f t="shared" si="11"/>
        <v>13</v>
      </c>
      <c r="AK42" s="280">
        <f t="shared" si="11"/>
        <v>69</v>
      </c>
      <c r="AL42" s="281">
        <f t="shared" si="11"/>
        <v>13</v>
      </c>
      <c r="AM42" s="281">
        <f t="shared" si="11"/>
        <v>325</v>
      </c>
      <c r="AN42" s="281">
        <f t="shared" si="11"/>
        <v>91</v>
      </c>
      <c r="AO42" s="280">
        <f t="shared" si="11"/>
        <v>8</v>
      </c>
      <c r="AP42" s="281">
        <f t="shared" si="11"/>
        <v>9</v>
      </c>
      <c r="AQ42" s="281">
        <f t="shared" si="11"/>
        <v>84</v>
      </c>
      <c r="AR42" s="281">
        <f t="shared" si="11"/>
        <v>1795</v>
      </c>
      <c r="AS42" s="280">
        <f t="shared" si="11"/>
        <v>5</v>
      </c>
      <c r="AT42" s="281">
        <f t="shared" si="11"/>
        <v>5</v>
      </c>
      <c r="AU42" s="281">
        <f t="shared" si="11"/>
        <v>4</v>
      </c>
      <c r="AV42" s="283">
        <f t="shared" si="11"/>
        <v>8</v>
      </c>
      <c r="AW42" s="280">
        <f t="shared" si="11"/>
        <v>5</v>
      </c>
      <c r="AX42" s="281">
        <f t="shared" si="11"/>
        <v>26</v>
      </c>
      <c r="AY42" s="281">
        <f t="shared" si="11"/>
        <v>9</v>
      </c>
      <c r="AZ42" s="284">
        <f t="shared" si="11"/>
        <v>15</v>
      </c>
      <c r="BA42" s="280">
        <f t="shared" si="11"/>
        <v>35</v>
      </c>
      <c r="BB42" s="282">
        <f t="shared" si="11"/>
        <v>13</v>
      </c>
      <c r="BC42" s="282">
        <f t="shared" si="11"/>
        <v>7</v>
      </c>
      <c r="BD42" s="285">
        <f t="shared" si="11"/>
        <v>3</v>
      </c>
      <c r="BE42" s="286">
        <f t="shared" si="11"/>
        <v>30497</v>
      </c>
    </row>
    <row r="43" spans="1:58" s="107" customFormat="1" ht="22.5" customHeight="1">
      <c r="A43" s="141" t="s">
        <v>30</v>
      </c>
      <c r="B43" s="287">
        <f t="shared" ref="B43:AG43" si="12">SUM(B25,B34,B41)</f>
        <v>264</v>
      </c>
      <c r="C43" s="282">
        <f t="shared" si="12"/>
        <v>210</v>
      </c>
      <c r="D43" s="282">
        <f t="shared" si="12"/>
        <v>43</v>
      </c>
      <c r="E43" s="282">
        <f t="shared" si="12"/>
        <v>53</v>
      </c>
      <c r="F43" s="282">
        <f t="shared" si="12"/>
        <v>81</v>
      </c>
      <c r="G43" s="288">
        <f t="shared" si="12"/>
        <v>33</v>
      </c>
      <c r="H43" s="280">
        <f t="shared" si="12"/>
        <v>17</v>
      </c>
      <c r="I43" s="282">
        <f t="shared" si="12"/>
        <v>292</v>
      </c>
      <c r="J43" s="282">
        <f t="shared" si="12"/>
        <v>104</v>
      </c>
      <c r="K43" s="282">
        <f t="shared" si="12"/>
        <v>193</v>
      </c>
      <c r="L43" s="282">
        <f t="shared" si="12"/>
        <v>1</v>
      </c>
      <c r="M43" s="288">
        <f t="shared" si="12"/>
        <v>328</v>
      </c>
      <c r="N43" s="280">
        <f t="shared" si="12"/>
        <v>0</v>
      </c>
      <c r="O43" s="282">
        <f t="shared" si="12"/>
        <v>0</v>
      </c>
      <c r="P43" s="282">
        <f t="shared" si="12"/>
        <v>5</v>
      </c>
      <c r="Q43" s="282">
        <f t="shared" si="12"/>
        <v>1</v>
      </c>
      <c r="R43" s="288">
        <f t="shared" si="12"/>
        <v>3</v>
      </c>
      <c r="S43" s="280">
        <f t="shared" si="12"/>
        <v>7</v>
      </c>
      <c r="T43" s="282">
        <f t="shared" si="12"/>
        <v>4</v>
      </c>
      <c r="U43" s="282">
        <f t="shared" si="12"/>
        <v>70</v>
      </c>
      <c r="V43" s="288">
        <f t="shared" si="12"/>
        <v>48</v>
      </c>
      <c r="W43" s="280">
        <f t="shared" si="12"/>
        <v>961</v>
      </c>
      <c r="X43" s="282">
        <f t="shared" si="12"/>
        <v>1215</v>
      </c>
      <c r="Y43" s="282">
        <f t="shared" si="12"/>
        <v>981</v>
      </c>
      <c r="Z43" s="282">
        <f t="shared" si="12"/>
        <v>1615</v>
      </c>
      <c r="AA43" s="282">
        <f t="shared" si="12"/>
        <v>1025</v>
      </c>
      <c r="AB43" s="288">
        <f t="shared" si="12"/>
        <v>372</v>
      </c>
      <c r="AC43" s="280">
        <f t="shared" si="12"/>
        <v>1788</v>
      </c>
      <c r="AD43" s="282">
        <f t="shared" si="12"/>
        <v>10</v>
      </c>
      <c r="AE43" s="282">
        <f t="shared" si="12"/>
        <v>372</v>
      </c>
      <c r="AF43" s="288">
        <f t="shared" si="12"/>
        <v>480</v>
      </c>
      <c r="AG43" s="280">
        <f t="shared" si="12"/>
        <v>893</v>
      </c>
      <c r="AH43" s="282">
        <f t="shared" ref="AH43:BE43" si="13">SUM(AH25,AH34,AH41)</f>
        <v>7</v>
      </c>
      <c r="AI43" s="282">
        <f t="shared" si="13"/>
        <v>173</v>
      </c>
      <c r="AJ43" s="288">
        <f t="shared" si="13"/>
        <v>6</v>
      </c>
      <c r="AK43" s="280">
        <f t="shared" si="13"/>
        <v>49</v>
      </c>
      <c r="AL43" s="282">
        <f t="shared" si="13"/>
        <v>6</v>
      </c>
      <c r="AM43" s="282">
        <f t="shared" si="13"/>
        <v>153</v>
      </c>
      <c r="AN43" s="288">
        <f t="shared" si="13"/>
        <v>45</v>
      </c>
      <c r="AO43" s="280">
        <f t="shared" si="13"/>
        <v>6</v>
      </c>
      <c r="AP43" s="282">
        <f t="shared" si="13"/>
        <v>8</v>
      </c>
      <c r="AQ43" s="282">
        <f t="shared" si="13"/>
        <v>36</v>
      </c>
      <c r="AR43" s="288">
        <f t="shared" si="13"/>
        <v>706</v>
      </c>
      <c r="AS43" s="280">
        <f t="shared" si="13"/>
        <v>6</v>
      </c>
      <c r="AT43" s="282">
        <f t="shared" si="13"/>
        <v>0</v>
      </c>
      <c r="AU43" s="282">
        <f t="shared" si="13"/>
        <v>4</v>
      </c>
      <c r="AV43" s="288">
        <f t="shared" si="13"/>
        <v>5</v>
      </c>
      <c r="AW43" s="280">
        <f t="shared" si="13"/>
        <v>3</v>
      </c>
      <c r="AX43" s="282">
        <f t="shared" si="13"/>
        <v>14</v>
      </c>
      <c r="AY43" s="282">
        <f t="shared" si="13"/>
        <v>3</v>
      </c>
      <c r="AZ43" s="289">
        <f t="shared" si="13"/>
        <v>2</v>
      </c>
      <c r="BA43" s="280">
        <f t="shared" si="13"/>
        <v>16</v>
      </c>
      <c r="BB43" s="282">
        <f t="shared" si="13"/>
        <v>10</v>
      </c>
      <c r="BC43" s="282">
        <f t="shared" si="13"/>
        <v>2</v>
      </c>
      <c r="BD43" s="285">
        <f t="shared" si="13"/>
        <v>1</v>
      </c>
      <c r="BE43" s="290">
        <f t="shared" si="13"/>
        <v>12730</v>
      </c>
    </row>
    <row r="44" spans="1:58" s="107" customFormat="1" ht="22.5" customHeight="1">
      <c r="A44" s="108" t="s">
        <v>31</v>
      </c>
      <c r="B44" s="277">
        <f t="shared" ref="B44:AC44" si="14">B42+B43</f>
        <v>852</v>
      </c>
      <c r="C44" s="276">
        <f t="shared" si="14"/>
        <v>832</v>
      </c>
      <c r="D44" s="276">
        <f t="shared" si="14"/>
        <v>159</v>
      </c>
      <c r="E44" s="276">
        <f t="shared" si="14"/>
        <v>192</v>
      </c>
      <c r="F44" s="276">
        <f t="shared" si="14"/>
        <v>375</v>
      </c>
      <c r="G44" s="275">
        <f t="shared" si="14"/>
        <v>147</v>
      </c>
      <c r="H44" s="277">
        <f t="shared" si="14"/>
        <v>39</v>
      </c>
      <c r="I44" s="276">
        <f t="shared" si="14"/>
        <v>872</v>
      </c>
      <c r="J44" s="276">
        <f t="shared" si="14"/>
        <v>387</v>
      </c>
      <c r="K44" s="276">
        <f t="shared" si="14"/>
        <v>877</v>
      </c>
      <c r="L44" s="276">
        <f t="shared" si="14"/>
        <v>5</v>
      </c>
      <c r="M44" s="276">
        <f t="shared" si="14"/>
        <v>1080</v>
      </c>
      <c r="N44" s="277">
        <f t="shared" si="14"/>
        <v>0</v>
      </c>
      <c r="O44" s="276">
        <f t="shared" si="14"/>
        <v>1</v>
      </c>
      <c r="P44" s="276">
        <f t="shared" si="14"/>
        <v>11</v>
      </c>
      <c r="Q44" s="276">
        <f t="shared" si="14"/>
        <v>3</v>
      </c>
      <c r="R44" s="276">
        <f t="shared" si="14"/>
        <v>13</v>
      </c>
      <c r="S44" s="277">
        <f t="shared" si="14"/>
        <v>25</v>
      </c>
      <c r="T44" s="276">
        <f t="shared" si="14"/>
        <v>22</v>
      </c>
      <c r="U44" s="276">
        <f t="shared" si="14"/>
        <v>269</v>
      </c>
      <c r="V44" s="276">
        <f t="shared" si="14"/>
        <v>194</v>
      </c>
      <c r="W44" s="277">
        <f t="shared" si="14"/>
        <v>3223</v>
      </c>
      <c r="X44" s="276">
        <f t="shared" si="14"/>
        <v>4071</v>
      </c>
      <c r="Y44" s="276">
        <f t="shared" si="14"/>
        <v>3336</v>
      </c>
      <c r="Z44" s="276">
        <f t="shared" si="14"/>
        <v>5158</v>
      </c>
      <c r="AA44" s="276">
        <f t="shared" si="14"/>
        <v>3467</v>
      </c>
      <c r="AB44" s="276">
        <f t="shared" si="14"/>
        <v>1276</v>
      </c>
      <c r="AC44" s="334">
        <f t="shared" si="14"/>
        <v>5993</v>
      </c>
      <c r="AD44" s="276">
        <f t="shared" ref="AD44:AV44" si="15">AD42+AD43</f>
        <v>58</v>
      </c>
      <c r="AE44" s="276">
        <f t="shared" si="15"/>
        <v>1277</v>
      </c>
      <c r="AF44" s="276">
        <f t="shared" si="15"/>
        <v>1664</v>
      </c>
      <c r="AG44" s="277">
        <f t="shared" si="15"/>
        <v>3105</v>
      </c>
      <c r="AH44" s="276">
        <f t="shared" si="15"/>
        <v>28</v>
      </c>
      <c r="AI44" s="276">
        <f t="shared" si="15"/>
        <v>593</v>
      </c>
      <c r="AJ44" s="276">
        <f t="shared" si="15"/>
        <v>19</v>
      </c>
      <c r="AK44" s="277">
        <f t="shared" si="15"/>
        <v>118</v>
      </c>
      <c r="AL44" s="276">
        <f t="shared" si="15"/>
        <v>19</v>
      </c>
      <c r="AM44" s="276">
        <f t="shared" si="15"/>
        <v>478</v>
      </c>
      <c r="AN44" s="276">
        <f t="shared" si="15"/>
        <v>136</v>
      </c>
      <c r="AO44" s="277">
        <f t="shared" si="15"/>
        <v>14</v>
      </c>
      <c r="AP44" s="276">
        <f t="shared" si="15"/>
        <v>17</v>
      </c>
      <c r="AQ44" s="276">
        <f t="shared" si="15"/>
        <v>120</v>
      </c>
      <c r="AR44" s="276">
        <f t="shared" si="15"/>
        <v>2501</v>
      </c>
      <c r="AS44" s="277">
        <f t="shared" si="15"/>
        <v>11</v>
      </c>
      <c r="AT44" s="276">
        <f t="shared" si="15"/>
        <v>5</v>
      </c>
      <c r="AU44" s="276">
        <f t="shared" si="15"/>
        <v>8</v>
      </c>
      <c r="AV44" s="291">
        <f t="shared" si="15"/>
        <v>13</v>
      </c>
      <c r="AW44" s="277">
        <f t="shared" ref="AW44:BD44" si="16">AW42+AW43</f>
        <v>8</v>
      </c>
      <c r="AX44" s="276">
        <f t="shared" si="16"/>
        <v>40</v>
      </c>
      <c r="AY44" s="276">
        <f t="shared" si="16"/>
        <v>12</v>
      </c>
      <c r="AZ44" s="292">
        <f t="shared" si="16"/>
        <v>17</v>
      </c>
      <c r="BA44" s="277">
        <f t="shared" si="16"/>
        <v>51</v>
      </c>
      <c r="BB44" s="275">
        <f t="shared" si="16"/>
        <v>23</v>
      </c>
      <c r="BC44" s="275">
        <f t="shared" si="16"/>
        <v>9</v>
      </c>
      <c r="BD44" s="278">
        <f t="shared" si="16"/>
        <v>4</v>
      </c>
      <c r="BE44" s="293">
        <f>SUM(BE42:BE43)</f>
        <v>43227</v>
      </c>
    </row>
    <row r="45" spans="1:58" s="111" customFormat="1" ht="22.5" customHeight="1" thickBot="1">
      <c r="A45" s="110"/>
      <c r="B45" s="561">
        <f>B44+C44+D44+E44+F44+G44</f>
        <v>2557</v>
      </c>
      <c r="C45" s="550"/>
      <c r="D45" s="550"/>
      <c r="E45" s="550"/>
      <c r="F45" s="550"/>
      <c r="G45" s="551"/>
      <c r="H45" s="549">
        <f>H44+I44+J44+K44+L44+M44</f>
        <v>3260</v>
      </c>
      <c r="I45" s="550"/>
      <c r="J45" s="550"/>
      <c r="K45" s="550"/>
      <c r="L45" s="550"/>
      <c r="M45" s="551"/>
      <c r="N45" s="549">
        <f>N44+O44+P44+Q44+R44</f>
        <v>28</v>
      </c>
      <c r="O45" s="550"/>
      <c r="P45" s="550"/>
      <c r="Q45" s="550"/>
      <c r="R45" s="551"/>
      <c r="S45" s="549">
        <f>S44+T44+U44+V44</f>
        <v>510</v>
      </c>
      <c r="T45" s="550"/>
      <c r="U45" s="550"/>
      <c r="V45" s="551"/>
      <c r="W45" s="549">
        <f>W44+X44+Y44+Z44+AA44+AB44</f>
        <v>20531</v>
      </c>
      <c r="X45" s="550"/>
      <c r="Y45" s="550"/>
      <c r="Z45" s="550"/>
      <c r="AA45" s="550"/>
      <c r="AB45" s="551"/>
      <c r="AC45" s="549">
        <f>AC44+AD44+AE44+AF44</f>
        <v>8992</v>
      </c>
      <c r="AD45" s="550"/>
      <c r="AE45" s="550"/>
      <c r="AF45" s="551"/>
      <c r="AG45" s="549">
        <f>AG44+AH44+AI44+AJ44</f>
        <v>3745</v>
      </c>
      <c r="AH45" s="550"/>
      <c r="AI45" s="550"/>
      <c r="AJ45" s="551"/>
      <c r="AK45" s="549">
        <f>AK44+AL44+AM44+AN44</f>
        <v>751</v>
      </c>
      <c r="AL45" s="550"/>
      <c r="AM45" s="550"/>
      <c r="AN45" s="551"/>
      <c r="AO45" s="549">
        <f>AO44+AP44+AQ44+AR44</f>
        <v>2652</v>
      </c>
      <c r="AP45" s="550"/>
      <c r="AQ45" s="550"/>
      <c r="AR45" s="551"/>
      <c r="AS45" s="549">
        <f>AS44+AT44+AU44+AV44</f>
        <v>37</v>
      </c>
      <c r="AT45" s="550"/>
      <c r="AU45" s="550"/>
      <c r="AV45" s="551"/>
      <c r="AW45" s="549">
        <f>AW44+AX44+AY44+AZ44</f>
        <v>77</v>
      </c>
      <c r="AX45" s="550"/>
      <c r="AY45" s="550"/>
      <c r="AZ45" s="550"/>
      <c r="BA45" s="555">
        <f>BA44+BB44+BC44+BD44</f>
        <v>87</v>
      </c>
      <c r="BB45" s="556"/>
      <c r="BC45" s="556"/>
      <c r="BD45" s="557"/>
      <c r="BE45" s="294"/>
    </row>
    <row r="46" spans="1:58" s="107" customFormat="1" ht="22.5" customHeight="1" thickTop="1">
      <c r="A46" s="148" t="s">
        <v>32</v>
      </c>
      <c r="B46" s="295">
        <v>741</v>
      </c>
      <c r="C46" s="295">
        <v>817</v>
      </c>
      <c r="D46" s="295">
        <v>106</v>
      </c>
      <c r="E46" s="295">
        <v>151</v>
      </c>
      <c r="F46" s="295">
        <v>330</v>
      </c>
      <c r="G46" s="296">
        <v>64</v>
      </c>
      <c r="H46" s="295">
        <v>46</v>
      </c>
      <c r="I46" s="295">
        <v>643</v>
      </c>
      <c r="J46" s="295">
        <v>192</v>
      </c>
      <c r="K46" s="295">
        <v>674</v>
      </c>
      <c r="L46" s="295">
        <v>3</v>
      </c>
      <c r="M46" s="296">
        <v>795</v>
      </c>
      <c r="N46" s="295">
        <v>0</v>
      </c>
      <c r="O46" s="295">
        <v>1</v>
      </c>
      <c r="P46" s="295">
        <v>8</v>
      </c>
      <c r="Q46" s="295">
        <v>0</v>
      </c>
      <c r="R46" s="296">
        <v>16</v>
      </c>
      <c r="S46" s="295">
        <v>26</v>
      </c>
      <c r="T46" s="295">
        <v>26</v>
      </c>
      <c r="U46" s="295">
        <v>176</v>
      </c>
      <c r="V46" s="296">
        <v>147</v>
      </c>
      <c r="W46" s="295">
        <v>2659</v>
      </c>
      <c r="X46" s="295">
        <v>2814</v>
      </c>
      <c r="Y46" s="295">
        <v>2336</v>
      </c>
      <c r="Z46" s="295">
        <v>3440</v>
      </c>
      <c r="AA46" s="295">
        <v>2269</v>
      </c>
      <c r="AB46" s="296">
        <v>788</v>
      </c>
      <c r="AC46" s="295">
        <v>4294</v>
      </c>
      <c r="AD46" s="295">
        <v>42</v>
      </c>
      <c r="AE46" s="295">
        <v>896</v>
      </c>
      <c r="AF46" s="296">
        <v>1015</v>
      </c>
      <c r="AG46" s="295">
        <v>2202</v>
      </c>
      <c r="AH46" s="295">
        <v>23</v>
      </c>
      <c r="AI46" s="295">
        <v>359</v>
      </c>
      <c r="AJ46" s="296">
        <v>7</v>
      </c>
      <c r="AK46" s="295">
        <v>79</v>
      </c>
      <c r="AL46" s="295">
        <v>16</v>
      </c>
      <c r="AM46" s="295">
        <v>419</v>
      </c>
      <c r="AN46" s="296">
        <v>68</v>
      </c>
      <c r="AO46" s="295">
        <v>7</v>
      </c>
      <c r="AP46" s="295">
        <v>6</v>
      </c>
      <c r="AQ46" s="295">
        <v>74</v>
      </c>
      <c r="AR46" s="296">
        <v>1735</v>
      </c>
      <c r="AS46" s="295">
        <v>15</v>
      </c>
      <c r="AT46" s="295">
        <v>3</v>
      </c>
      <c r="AU46" s="295">
        <v>2</v>
      </c>
      <c r="AV46" s="296">
        <v>9</v>
      </c>
      <c r="AW46" s="295">
        <v>14</v>
      </c>
      <c r="AX46" s="295">
        <v>76</v>
      </c>
      <c r="AY46" s="295">
        <v>40</v>
      </c>
      <c r="AZ46" s="297">
        <v>36</v>
      </c>
      <c r="BA46" s="298">
        <v>51</v>
      </c>
      <c r="BB46" s="299">
        <v>8</v>
      </c>
      <c r="BC46" s="299">
        <v>4</v>
      </c>
      <c r="BD46" s="300">
        <v>12</v>
      </c>
      <c r="BE46" s="301">
        <f>SUM(B46:BD46)</f>
        <v>30780</v>
      </c>
    </row>
    <row r="47" spans="1:58" s="107" customFormat="1" ht="22.5" customHeight="1" thickBot="1">
      <c r="A47" s="150"/>
      <c r="B47" s="550">
        <f>SUM(B46:G46)</f>
        <v>2209</v>
      </c>
      <c r="C47" s="550"/>
      <c r="D47" s="550"/>
      <c r="E47" s="550"/>
      <c r="F47" s="550"/>
      <c r="G47" s="551"/>
      <c r="H47" s="549">
        <f>SUM(H46:M46)</f>
        <v>2353</v>
      </c>
      <c r="I47" s="550"/>
      <c r="J47" s="550"/>
      <c r="K47" s="550"/>
      <c r="L47" s="550"/>
      <c r="M47" s="550"/>
      <c r="N47" s="549">
        <f>SUM(N46:R46)</f>
        <v>25</v>
      </c>
      <c r="O47" s="550"/>
      <c r="P47" s="550"/>
      <c r="Q47" s="550"/>
      <c r="R47" s="551"/>
      <c r="S47" s="549">
        <f>SUM(S46:V46)</f>
        <v>375</v>
      </c>
      <c r="T47" s="550"/>
      <c r="U47" s="550"/>
      <c r="V47" s="551"/>
      <c r="W47" s="549">
        <f>SUM(W46:AB46)</f>
        <v>14306</v>
      </c>
      <c r="X47" s="550"/>
      <c r="Y47" s="550"/>
      <c r="Z47" s="550"/>
      <c r="AA47" s="550"/>
      <c r="AB47" s="551"/>
      <c r="AC47" s="549">
        <f>SUM(AC46:AF46)</f>
        <v>6247</v>
      </c>
      <c r="AD47" s="550"/>
      <c r="AE47" s="550"/>
      <c r="AF47" s="551"/>
      <c r="AG47" s="549">
        <f>SUM(AG46:AJ46)</f>
        <v>2591</v>
      </c>
      <c r="AH47" s="550"/>
      <c r="AI47" s="550"/>
      <c r="AJ47" s="551"/>
      <c r="AK47" s="549">
        <f>SUM(AK46:AN46)</f>
        <v>582</v>
      </c>
      <c r="AL47" s="550"/>
      <c r="AM47" s="550"/>
      <c r="AN47" s="551"/>
      <c r="AO47" s="549">
        <f>SUM(AO46:AR46)</f>
        <v>1822</v>
      </c>
      <c r="AP47" s="550"/>
      <c r="AQ47" s="550"/>
      <c r="AR47" s="551"/>
      <c r="AS47" s="549">
        <f>SUM(AS46:AV46)</f>
        <v>29</v>
      </c>
      <c r="AT47" s="550"/>
      <c r="AU47" s="550"/>
      <c r="AV47" s="551"/>
      <c r="AW47" s="549">
        <f>SUM(AW46:AZ46)</f>
        <v>166</v>
      </c>
      <c r="AX47" s="550"/>
      <c r="AY47" s="550"/>
      <c r="AZ47" s="550"/>
      <c r="BA47" s="555">
        <f>SUM(BA46:BD46)</f>
        <v>75</v>
      </c>
      <c r="BB47" s="556"/>
      <c r="BC47" s="556"/>
      <c r="BD47" s="557"/>
      <c r="BE47" s="302"/>
    </row>
    <row r="48" spans="1:58" s="107" customFormat="1" ht="22.5" customHeight="1" thickTop="1">
      <c r="A48" s="143" t="s">
        <v>33</v>
      </c>
      <c r="B48" s="270">
        <f t="shared" ref="B48:AC48" si="17">B44+B46</f>
        <v>1593</v>
      </c>
      <c r="C48" s="303">
        <f t="shared" si="17"/>
        <v>1649</v>
      </c>
      <c r="D48" s="303">
        <f t="shared" si="17"/>
        <v>265</v>
      </c>
      <c r="E48" s="303">
        <f t="shared" si="17"/>
        <v>343</v>
      </c>
      <c r="F48" s="303">
        <f t="shared" si="17"/>
        <v>705</v>
      </c>
      <c r="G48" s="303">
        <f t="shared" si="17"/>
        <v>211</v>
      </c>
      <c r="H48" s="270">
        <f t="shared" si="17"/>
        <v>85</v>
      </c>
      <c r="I48" s="303">
        <f t="shared" si="17"/>
        <v>1515</v>
      </c>
      <c r="J48" s="303">
        <f t="shared" si="17"/>
        <v>579</v>
      </c>
      <c r="K48" s="303">
        <f t="shared" si="17"/>
        <v>1551</v>
      </c>
      <c r="L48" s="303">
        <f t="shared" si="17"/>
        <v>8</v>
      </c>
      <c r="M48" s="303">
        <f t="shared" si="17"/>
        <v>1875</v>
      </c>
      <c r="N48" s="270">
        <f t="shared" si="17"/>
        <v>0</v>
      </c>
      <c r="O48" s="303">
        <f t="shared" si="17"/>
        <v>2</v>
      </c>
      <c r="P48" s="303">
        <f t="shared" si="17"/>
        <v>19</v>
      </c>
      <c r="Q48" s="303">
        <f t="shared" si="17"/>
        <v>3</v>
      </c>
      <c r="R48" s="303">
        <f t="shared" si="17"/>
        <v>29</v>
      </c>
      <c r="S48" s="270">
        <f t="shared" si="17"/>
        <v>51</v>
      </c>
      <c r="T48" s="303">
        <f t="shared" si="17"/>
        <v>48</v>
      </c>
      <c r="U48" s="303">
        <f t="shared" si="17"/>
        <v>445</v>
      </c>
      <c r="V48" s="303">
        <f t="shared" si="17"/>
        <v>341</v>
      </c>
      <c r="W48" s="270">
        <f t="shared" si="17"/>
        <v>5882</v>
      </c>
      <c r="X48" s="303">
        <f t="shared" si="17"/>
        <v>6885</v>
      </c>
      <c r="Y48" s="303">
        <f t="shared" si="17"/>
        <v>5672</v>
      </c>
      <c r="Z48" s="303">
        <f t="shared" si="17"/>
        <v>8598</v>
      </c>
      <c r="AA48" s="303">
        <f t="shared" si="17"/>
        <v>5736</v>
      </c>
      <c r="AB48" s="303">
        <f t="shared" si="17"/>
        <v>2064</v>
      </c>
      <c r="AC48" s="270">
        <f t="shared" si="17"/>
        <v>10287</v>
      </c>
      <c r="AD48" s="303">
        <f t="shared" ref="AD48:AV48" si="18">AD44+AD46</f>
        <v>100</v>
      </c>
      <c r="AE48" s="303">
        <f t="shared" si="18"/>
        <v>2173</v>
      </c>
      <c r="AF48" s="303">
        <f t="shared" si="18"/>
        <v>2679</v>
      </c>
      <c r="AG48" s="270">
        <f t="shared" si="18"/>
        <v>5307</v>
      </c>
      <c r="AH48" s="303">
        <f t="shared" si="18"/>
        <v>51</v>
      </c>
      <c r="AI48" s="303">
        <f t="shared" si="18"/>
        <v>952</v>
      </c>
      <c r="AJ48" s="303">
        <f t="shared" si="18"/>
        <v>26</v>
      </c>
      <c r="AK48" s="270">
        <f t="shared" si="18"/>
        <v>197</v>
      </c>
      <c r="AL48" s="303">
        <f t="shared" si="18"/>
        <v>35</v>
      </c>
      <c r="AM48" s="303">
        <f t="shared" si="18"/>
        <v>897</v>
      </c>
      <c r="AN48" s="303">
        <f t="shared" si="18"/>
        <v>204</v>
      </c>
      <c r="AO48" s="270">
        <f t="shared" si="18"/>
        <v>21</v>
      </c>
      <c r="AP48" s="303">
        <f t="shared" si="18"/>
        <v>23</v>
      </c>
      <c r="AQ48" s="303">
        <f t="shared" si="18"/>
        <v>194</v>
      </c>
      <c r="AR48" s="303">
        <f t="shared" si="18"/>
        <v>4236</v>
      </c>
      <c r="AS48" s="270">
        <f t="shared" si="18"/>
        <v>26</v>
      </c>
      <c r="AT48" s="303">
        <f t="shared" si="18"/>
        <v>8</v>
      </c>
      <c r="AU48" s="303">
        <f t="shared" si="18"/>
        <v>10</v>
      </c>
      <c r="AV48" s="279">
        <f t="shared" si="18"/>
        <v>22</v>
      </c>
      <c r="AW48" s="270">
        <f t="shared" ref="AW48:BD48" si="19">AW44+AW46</f>
        <v>22</v>
      </c>
      <c r="AX48" s="303">
        <f t="shared" si="19"/>
        <v>116</v>
      </c>
      <c r="AY48" s="303">
        <f t="shared" si="19"/>
        <v>52</v>
      </c>
      <c r="AZ48" s="304">
        <f t="shared" si="19"/>
        <v>53</v>
      </c>
      <c r="BA48" s="298">
        <f t="shared" si="19"/>
        <v>102</v>
      </c>
      <c r="BB48" s="299">
        <f t="shared" si="19"/>
        <v>31</v>
      </c>
      <c r="BC48" s="299">
        <f t="shared" si="19"/>
        <v>13</v>
      </c>
      <c r="BD48" s="300">
        <f t="shared" si="19"/>
        <v>16</v>
      </c>
      <c r="BE48" s="336">
        <f>BE44+BE46</f>
        <v>74007</v>
      </c>
    </row>
    <row r="49" spans="1:57" s="112" customFormat="1" ht="22.5" customHeight="1" thickBot="1">
      <c r="A49" s="110"/>
      <c r="B49" s="560">
        <f>B48+C48+D48+E48+F48+G48</f>
        <v>4766</v>
      </c>
      <c r="C49" s="553"/>
      <c r="D49" s="553"/>
      <c r="E49" s="553"/>
      <c r="F49" s="553"/>
      <c r="G49" s="554"/>
      <c r="H49" s="552">
        <f>H48+I48+J48+K48+L48+M48</f>
        <v>5613</v>
      </c>
      <c r="I49" s="553"/>
      <c r="J49" s="553"/>
      <c r="K49" s="553"/>
      <c r="L49" s="553"/>
      <c r="M49" s="554"/>
      <c r="N49" s="552">
        <f>N48+O48+P48+Q48+R48</f>
        <v>53</v>
      </c>
      <c r="O49" s="553"/>
      <c r="P49" s="553"/>
      <c r="Q49" s="553"/>
      <c r="R49" s="554"/>
      <c r="S49" s="552">
        <f>S48+T48+U48+V48</f>
        <v>885</v>
      </c>
      <c r="T49" s="553"/>
      <c r="U49" s="553"/>
      <c r="V49" s="554"/>
      <c r="W49" s="552">
        <f>W48+X48+Y48+Z48+AA48+AB48</f>
        <v>34837</v>
      </c>
      <c r="X49" s="553"/>
      <c r="Y49" s="553"/>
      <c r="Z49" s="553"/>
      <c r="AA49" s="553"/>
      <c r="AB49" s="554"/>
      <c r="AC49" s="552">
        <f>AC48+AD48+AE48+AF48</f>
        <v>15239</v>
      </c>
      <c r="AD49" s="553"/>
      <c r="AE49" s="553"/>
      <c r="AF49" s="554"/>
      <c r="AG49" s="552">
        <f>AG48+AH48+AI48+AJ48</f>
        <v>6336</v>
      </c>
      <c r="AH49" s="553"/>
      <c r="AI49" s="553"/>
      <c r="AJ49" s="554"/>
      <c r="AK49" s="552">
        <f>AK48+AL48+AM48+AN48</f>
        <v>1333</v>
      </c>
      <c r="AL49" s="553"/>
      <c r="AM49" s="553"/>
      <c r="AN49" s="554"/>
      <c r="AO49" s="552">
        <f>AO48+AP48+AQ48+AR48</f>
        <v>4474</v>
      </c>
      <c r="AP49" s="553"/>
      <c r="AQ49" s="553"/>
      <c r="AR49" s="554"/>
      <c r="AS49" s="552">
        <f>AS48+AT48+AU48+AV48</f>
        <v>66</v>
      </c>
      <c r="AT49" s="553"/>
      <c r="AU49" s="553"/>
      <c r="AV49" s="554"/>
      <c r="AW49" s="552">
        <f>AW48+AX48+AY48+AZ48</f>
        <v>243</v>
      </c>
      <c r="AX49" s="553"/>
      <c r="AY49" s="553"/>
      <c r="AZ49" s="553"/>
      <c r="BA49" s="546">
        <f>BA48+BB48+BC48+BD48</f>
        <v>162</v>
      </c>
      <c r="BB49" s="547"/>
      <c r="BC49" s="547"/>
      <c r="BD49" s="548"/>
      <c r="BE49" s="305"/>
    </row>
    <row r="145" spans="1:1" ht="22.5" customHeight="1">
      <c r="A145" s="114"/>
    </row>
    <row r="146" spans="1:1" ht="22.5" customHeight="1">
      <c r="A146" s="114"/>
    </row>
    <row r="147" spans="1:1" ht="22.5" customHeight="1">
      <c r="A147" s="114"/>
    </row>
    <row r="148" spans="1:1" ht="22.5" customHeight="1">
      <c r="A148" s="114"/>
    </row>
    <row r="149" spans="1:1" ht="22.5" customHeight="1">
      <c r="A149" s="114"/>
    </row>
    <row r="150" spans="1:1" ht="22.5" customHeight="1">
      <c r="A150" s="114"/>
    </row>
    <row r="151" spans="1:1" ht="22.5" customHeight="1">
      <c r="A151" s="114"/>
    </row>
    <row r="152" spans="1:1" ht="22.5" customHeight="1">
      <c r="A152" s="114"/>
    </row>
    <row r="153" spans="1:1" ht="22.5" customHeight="1">
      <c r="A153" s="114"/>
    </row>
    <row r="154" spans="1:1" ht="22.5" customHeight="1">
      <c r="A154" s="114"/>
    </row>
  </sheetData>
  <sheetProtection password="9690" sheet="1" objects="1" scenarios="1"/>
  <mergeCells count="47">
    <mergeCell ref="N49:R49"/>
    <mergeCell ref="AS45:AV45"/>
    <mergeCell ref="W49:AB49"/>
    <mergeCell ref="W45:AB45"/>
    <mergeCell ref="B47:G47"/>
    <mergeCell ref="B49:G49"/>
    <mergeCell ref="H47:M47"/>
    <mergeCell ref="B45:G45"/>
    <mergeCell ref="H45:M45"/>
    <mergeCell ref="H49:M49"/>
    <mergeCell ref="N47:R47"/>
    <mergeCell ref="W47:AB47"/>
    <mergeCell ref="AC47:AF47"/>
    <mergeCell ref="N45:R45"/>
    <mergeCell ref="AS47:AV47"/>
    <mergeCell ref="S45:V45"/>
    <mergeCell ref="AC45:AF45"/>
    <mergeCell ref="W2:AB2"/>
    <mergeCell ref="AW45:AZ45"/>
    <mergeCell ref="AG45:AJ45"/>
    <mergeCell ref="BA2:BD2"/>
    <mergeCell ref="BA45:BD45"/>
    <mergeCell ref="AO45:AR45"/>
    <mergeCell ref="AK45:AN45"/>
    <mergeCell ref="AW2:AZ2"/>
    <mergeCell ref="AO2:AR2"/>
    <mergeCell ref="AS2:AV2"/>
    <mergeCell ref="BA49:BD49"/>
    <mergeCell ref="S47:V47"/>
    <mergeCell ref="AC49:AF49"/>
    <mergeCell ref="AG49:AJ49"/>
    <mergeCell ref="S49:V49"/>
    <mergeCell ref="AG47:AJ47"/>
    <mergeCell ref="AW49:AZ49"/>
    <mergeCell ref="AS49:AV49"/>
    <mergeCell ref="AO49:AR49"/>
    <mergeCell ref="AK49:AN49"/>
    <mergeCell ref="AW47:AZ47"/>
    <mergeCell ref="AO47:AR47"/>
    <mergeCell ref="AK47:AN47"/>
    <mergeCell ref="BA47:BD47"/>
    <mergeCell ref="B2:G2"/>
    <mergeCell ref="AC2:AF2"/>
    <mergeCell ref="AG2:AJ2"/>
    <mergeCell ref="AK2:AN2"/>
    <mergeCell ref="S2:V2"/>
    <mergeCell ref="H2:M2"/>
  </mergeCells>
  <phoneticPr fontId="5"/>
  <printOptions horizontalCentered="1" verticalCentered="1" gridLinesSet="0"/>
  <pageMargins left="0.32" right="0" top="0.39370078740157483" bottom="0" header="0" footer="0"/>
  <pageSetup paperSize="8" scale="78" orientation="landscape"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209</v>
      </c>
      <c r="Q2" s="465"/>
    </row>
    <row r="3" spans="1:33" ht="14.25" customHeight="1">
      <c r="B3" s="593"/>
      <c r="O3" s="464" t="s">
        <v>178</v>
      </c>
      <c r="P3" s="604" t="s">
        <v>208</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49</v>
      </c>
      <c r="F13" s="404">
        <f>SUM(H13+J13+L13+N13+P13+R13 )</f>
        <v>3</v>
      </c>
      <c r="G13" s="476">
        <v>15</v>
      </c>
      <c r="H13" s="476">
        <v>1</v>
      </c>
      <c r="I13" s="476">
        <v>17</v>
      </c>
      <c r="J13" s="476">
        <v>0</v>
      </c>
      <c r="K13" s="476">
        <v>5</v>
      </c>
      <c r="L13" s="476">
        <v>0</v>
      </c>
      <c r="M13" s="476">
        <v>2</v>
      </c>
      <c r="N13" s="476">
        <v>1</v>
      </c>
      <c r="O13" s="476">
        <v>8</v>
      </c>
      <c r="P13" s="476">
        <v>1</v>
      </c>
      <c r="Q13" s="476">
        <v>2</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5</v>
      </c>
      <c r="F16" s="423">
        <f t="shared" si="0"/>
        <v>0</v>
      </c>
      <c r="G16" s="423">
        <f t="shared" ref="G16:R16" si="2">SUM(G18,G20)</f>
        <v>0</v>
      </c>
      <c r="H16" s="423">
        <f t="shared" si="2"/>
        <v>0</v>
      </c>
      <c r="I16" s="423">
        <f t="shared" si="2"/>
        <v>0</v>
      </c>
      <c r="J16" s="423">
        <f t="shared" si="2"/>
        <v>0</v>
      </c>
      <c r="K16" s="423">
        <f t="shared" si="2"/>
        <v>2</v>
      </c>
      <c r="L16" s="423">
        <f t="shared" si="2"/>
        <v>0</v>
      </c>
      <c r="M16" s="423">
        <f t="shared" si="2"/>
        <v>0</v>
      </c>
      <c r="N16" s="423">
        <f t="shared" si="2"/>
        <v>0</v>
      </c>
      <c r="O16" s="423">
        <f t="shared" si="2"/>
        <v>0</v>
      </c>
      <c r="P16" s="423">
        <f t="shared" si="2"/>
        <v>0</v>
      </c>
      <c r="Q16" s="423">
        <f t="shared" si="2"/>
        <v>3</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74</v>
      </c>
      <c r="F17" s="404">
        <f t="shared" si="0"/>
        <v>7</v>
      </c>
      <c r="G17" s="404">
        <f t="shared" ref="G17:R17" si="3">SUM(G19,G21)</f>
        <v>0</v>
      </c>
      <c r="H17" s="404">
        <f t="shared" si="3"/>
        <v>0</v>
      </c>
      <c r="I17" s="404">
        <f t="shared" si="3"/>
        <v>21</v>
      </c>
      <c r="J17" s="404">
        <f t="shared" si="3"/>
        <v>0</v>
      </c>
      <c r="K17" s="404">
        <f t="shared" si="3"/>
        <v>5</v>
      </c>
      <c r="L17" s="404">
        <f t="shared" si="3"/>
        <v>0</v>
      </c>
      <c r="M17" s="404">
        <f t="shared" si="3"/>
        <v>24</v>
      </c>
      <c r="N17" s="404">
        <f t="shared" si="3"/>
        <v>4</v>
      </c>
      <c r="O17" s="404">
        <f t="shared" si="3"/>
        <v>0</v>
      </c>
      <c r="P17" s="404">
        <f t="shared" si="3"/>
        <v>0</v>
      </c>
      <c r="Q17" s="404">
        <f t="shared" si="3"/>
        <v>24</v>
      </c>
      <c r="R17" s="404">
        <f t="shared" si="3"/>
        <v>3</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5</v>
      </c>
      <c r="F18" s="404">
        <f t="shared" si="0"/>
        <v>0</v>
      </c>
      <c r="G18" s="476">
        <v>0</v>
      </c>
      <c r="H18" s="476">
        <v>0</v>
      </c>
      <c r="I18" s="476">
        <v>0</v>
      </c>
      <c r="J18" s="476">
        <v>0</v>
      </c>
      <c r="K18" s="476">
        <v>2</v>
      </c>
      <c r="L18" s="476">
        <v>0</v>
      </c>
      <c r="M18" s="476">
        <v>0</v>
      </c>
      <c r="N18" s="476">
        <v>0</v>
      </c>
      <c r="O18" s="476">
        <v>0</v>
      </c>
      <c r="P18" s="476">
        <v>0</v>
      </c>
      <c r="Q18" s="476">
        <v>3</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74</v>
      </c>
      <c r="F19" s="404">
        <f t="shared" si="0"/>
        <v>7</v>
      </c>
      <c r="G19" s="476">
        <v>0</v>
      </c>
      <c r="H19" s="476">
        <v>0</v>
      </c>
      <c r="I19" s="476">
        <v>21</v>
      </c>
      <c r="J19" s="476">
        <v>0</v>
      </c>
      <c r="K19" s="476">
        <v>5</v>
      </c>
      <c r="L19" s="476">
        <v>0</v>
      </c>
      <c r="M19" s="476">
        <v>24</v>
      </c>
      <c r="N19" s="476">
        <v>4</v>
      </c>
      <c r="O19" s="476">
        <v>0</v>
      </c>
      <c r="P19" s="476">
        <v>0</v>
      </c>
      <c r="Q19" s="476">
        <v>24</v>
      </c>
      <c r="R19" s="476">
        <v>3</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11</v>
      </c>
      <c r="F23" s="426">
        <f t="shared" si="0"/>
        <v>0</v>
      </c>
      <c r="G23" s="480">
        <v>0</v>
      </c>
      <c r="H23" s="480">
        <v>0</v>
      </c>
      <c r="I23" s="480">
        <v>0</v>
      </c>
      <c r="J23" s="480">
        <v>0</v>
      </c>
      <c r="K23" s="480">
        <v>5</v>
      </c>
      <c r="L23" s="480">
        <v>0</v>
      </c>
      <c r="M23" s="480">
        <v>6</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21</v>
      </c>
      <c r="F24" s="423">
        <f t="shared" si="0"/>
        <v>0</v>
      </c>
      <c r="G24" s="423">
        <f t="shared" ref="G24:R24" si="4">SUM(G26,G28,G30,G32)</f>
        <v>15</v>
      </c>
      <c r="H24" s="423">
        <f t="shared" si="4"/>
        <v>0</v>
      </c>
      <c r="I24" s="423">
        <f t="shared" si="4"/>
        <v>4</v>
      </c>
      <c r="J24" s="423">
        <f t="shared" si="4"/>
        <v>0</v>
      </c>
      <c r="K24" s="423">
        <f t="shared" si="4"/>
        <v>1</v>
      </c>
      <c r="L24" s="423">
        <f t="shared" si="4"/>
        <v>0</v>
      </c>
      <c r="M24" s="423">
        <f t="shared" si="4"/>
        <v>1</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444</v>
      </c>
      <c r="F25" s="404">
        <f t="shared" si="0"/>
        <v>23</v>
      </c>
      <c r="G25" s="404">
        <f t="shared" ref="G25:R25" si="6">SUM(G27,G29,G31,G33)</f>
        <v>84</v>
      </c>
      <c r="H25" s="404">
        <f t="shared" si="6"/>
        <v>6</v>
      </c>
      <c r="I25" s="404">
        <f t="shared" si="6"/>
        <v>99</v>
      </c>
      <c r="J25" s="404">
        <f t="shared" si="6"/>
        <v>8</v>
      </c>
      <c r="K25" s="404">
        <f t="shared" si="6"/>
        <v>70</v>
      </c>
      <c r="L25" s="404">
        <f t="shared" si="6"/>
        <v>2</v>
      </c>
      <c r="M25" s="404">
        <f t="shared" si="6"/>
        <v>100</v>
      </c>
      <c r="N25" s="404">
        <f t="shared" si="6"/>
        <v>0</v>
      </c>
      <c r="O25" s="404">
        <f t="shared" si="6"/>
        <v>69</v>
      </c>
      <c r="P25" s="404">
        <f t="shared" si="6"/>
        <v>5</v>
      </c>
      <c r="Q25" s="404">
        <f t="shared" si="6"/>
        <v>22</v>
      </c>
      <c r="R25" s="404">
        <f t="shared" si="6"/>
        <v>2</v>
      </c>
      <c r="S25" s="401" t="str">
        <f t="shared" si="5"/>
        <v/>
      </c>
    </row>
    <row r="26" spans="2:20" ht="24.75" customHeight="1">
      <c r="B26" s="599" t="s">
        <v>127</v>
      </c>
      <c r="C26" s="406" t="s">
        <v>84</v>
      </c>
      <c r="D26" s="405" t="s">
        <v>126</v>
      </c>
      <c r="E26" s="404">
        <f t="shared" si="1"/>
        <v>7</v>
      </c>
      <c r="F26" s="404">
        <f t="shared" si="0"/>
        <v>0</v>
      </c>
      <c r="G26" s="476">
        <v>4</v>
      </c>
      <c r="H26" s="476">
        <v>0</v>
      </c>
      <c r="I26" s="476">
        <v>1</v>
      </c>
      <c r="J26" s="476">
        <v>0</v>
      </c>
      <c r="K26" s="476">
        <v>1</v>
      </c>
      <c r="L26" s="476">
        <v>0</v>
      </c>
      <c r="M26" s="476">
        <v>1</v>
      </c>
      <c r="N26" s="476">
        <v>0</v>
      </c>
      <c r="O26" s="476">
        <v>0</v>
      </c>
      <c r="P26" s="476">
        <v>0</v>
      </c>
      <c r="Q26" s="476">
        <v>0</v>
      </c>
      <c r="R26" s="476">
        <v>0</v>
      </c>
      <c r="S26" s="401" t="str">
        <f t="shared" si="5"/>
        <v/>
      </c>
    </row>
    <row r="27" spans="2:20" ht="24.75" customHeight="1">
      <c r="B27" s="587"/>
      <c r="C27" s="406" t="s">
        <v>82</v>
      </c>
      <c r="D27" s="405" t="s">
        <v>125</v>
      </c>
      <c r="E27" s="404">
        <f t="shared" si="1"/>
        <v>153</v>
      </c>
      <c r="F27" s="404">
        <f t="shared" si="0"/>
        <v>10</v>
      </c>
      <c r="G27" s="476">
        <v>48</v>
      </c>
      <c r="H27" s="476">
        <v>6</v>
      </c>
      <c r="I27" s="476">
        <v>49</v>
      </c>
      <c r="J27" s="476">
        <v>2</v>
      </c>
      <c r="K27" s="476">
        <v>20</v>
      </c>
      <c r="L27" s="476">
        <v>0</v>
      </c>
      <c r="M27" s="476">
        <v>16</v>
      </c>
      <c r="N27" s="476">
        <v>0</v>
      </c>
      <c r="O27" s="476">
        <v>15</v>
      </c>
      <c r="P27" s="476">
        <v>1</v>
      </c>
      <c r="Q27" s="476">
        <v>5</v>
      </c>
      <c r="R27" s="476">
        <v>1</v>
      </c>
      <c r="S27" s="401" t="str">
        <f t="shared" si="5"/>
        <v/>
      </c>
    </row>
    <row r="28" spans="2:20" ht="24.75" customHeight="1">
      <c r="B28" s="599" t="s">
        <v>124</v>
      </c>
      <c r="C28" s="406" t="s">
        <v>84</v>
      </c>
      <c r="D28" s="405" t="s">
        <v>123</v>
      </c>
      <c r="E28" s="404">
        <f t="shared" si="1"/>
        <v>2</v>
      </c>
      <c r="F28" s="404">
        <f t="shared" si="0"/>
        <v>0</v>
      </c>
      <c r="G28" s="476">
        <v>0</v>
      </c>
      <c r="H28" s="476">
        <v>0</v>
      </c>
      <c r="I28" s="476">
        <v>2</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239</v>
      </c>
      <c r="F29" s="404">
        <f t="shared" si="0"/>
        <v>7</v>
      </c>
      <c r="G29" s="476">
        <v>26</v>
      </c>
      <c r="H29" s="476">
        <v>0</v>
      </c>
      <c r="I29" s="476">
        <v>29</v>
      </c>
      <c r="J29" s="476">
        <v>3</v>
      </c>
      <c r="K29" s="476">
        <v>39</v>
      </c>
      <c r="L29" s="476">
        <v>0</v>
      </c>
      <c r="M29" s="476">
        <v>80</v>
      </c>
      <c r="N29" s="476">
        <v>0</v>
      </c>
      <c r="O29" s="476">
        <v>49</v>
      </c>
      <c r="P29" s="476">
        <v>3</v>
      </c>
      <c r="Q29" s="476">
        <v>16</v>
      </c>
      <c r="R29" s="476">
        <v>1</v>
      </c>
      <c r="S29" s="401" t="str">
        <f t="shared" si="5"/>
        <v/>
      </c>
      <c r="T29" s="401"/>
    </row>
    <row r="30" spans="2:20" ht="24.75" customHeight="1">
      <c r="B30" s="599" t="s">
        <v>121</v>
      </c>
      <c r="C30" s="406" t="s">
        <v>84</v>
      </c>
      <c r="D30" s="405" t="s">
        <v>120</v>
      </c>
      <c r="E30" s="404">
        <f t="shared" si="1"/>
        <v>2</v>
      </c>
      <c r="F30" s="404">
        <f t="shared" si="0"/>
        <v>0</v>
      </c>
      <c r="G30" s="476">
        <v>1</v>
      </c>
      <c r="H30" s="476">
        <v>0</v>
      </c>
      <c r="I30" s="476">
        <v>1</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43</v>
      </c>
      <c r="F31" s="404">
        <f t="shared" si="0"/>
        <v>6</v>
      </c>
      <c r="G31" s="476">
        <v>7</v>
      </c>
      <c r="H31" s="476">
        <v>0</v>
      </c>
      <c r="I31" s="476">
        <v>19</v>
      </c>
      <c r="J31" s="476">
        <v>3</v>
      </c>
      <c r="K31" s="476">
        <v>10</v>
      </c>
      <c r="L31" s="476">
        <v>2</v>
      </c>
      <c r="M31" s="476">
        <v>2</v>
      </c>
      <c r="N31" s="476">
        <v>0</v>
      </c>
      <c r="O31" s="476">
        <v>5</v>
      </c>
      <c r="P31" s="476">
        <v>1</v>
      </c>
      <c r="Q31" s="476">
        <v>0</v>
      </c>
      <c r="R31" s="476">
        <v>0</v>
      </c>
      <c r="S31" s="401" t="str">
        <f t="shared" si="5"/>
        <v/>
      </c>
    </row>
    <row r="32" spans="2:20" ht="24.75" customHeight="1">
      <c r="B32" s="599" t="s">
        <v>118</v>
      </c>
      <c r="C32" s="406" t="s">
        <v>84</v>
      </c>
      <c r="D32" s="405" t="s">
        <v>117</v>
      </c>
      <c r="E32" s="404">
        <f t="shared" si="1"/>
        <v>10</v>
      </c>
      <c r="F32" s="404">
        <f t="shared" si="0"/>
        <v>0</v>
      </c>
      <c r="G32" s="404">
        <f t="shared" ref="G32:R32" si="7">SUM(G34,G36)</f>
        <v>10</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9</v>
      </c>
      <c r="F33" s="404">
        <f t="shared" si="0"/>
        <v>0</v>
      </c>
      <c r="G33" s="404">
        <f t="shared" ref="G33:R33" si="8">SUM(G35,G37)</f>
        <v>3</v>
      </c>
      <c r="H33" s="404">
        <f t="shared" si="8"/>
        <v>0</v>
      </c>
      <c r="I33" s="404">
        <f t="shared" si="8"/>
        <v>2</v>
      </c>
      <c r="J33" s="404">
        <f t="shared" si="8"/>
        <v>0</v>
      </c>
      <c r="K33" s="404">
        <f t="shared" si="8"/>
        <v>1</v>
      </c>
      <c r="L33" s="404">
        <f t="shared" si="8"/>
        <v>0</v>
      </c>
      <c r="M33" s="404">
        <f t="shared" si="8"/>
        <v>2</v>
      </c>
      <c r="N33" s="404">
        <f t="shared" si="8"/>
        <v>0</v>
      </c>
      <c r="O33" s="404">
        <f t="shared" si="8"/>
        <v>0</v>
      </c>
      <c r="P33" s="404">
        <f t="shared" si="8"/>
        <v>0</v>
      </c>
      <c r="Q33" s="404">
        <f t="shared" si="8"/>
        <v>1</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3</v>
      </c>
      <c r="F35" s="404">
        <f t="shared" si="0"/>
        <v>0</v>
      </c>
      <c r="G35" s="476">
        <v>0</v>
      </c>
      <c r="H35" s="476">
        <v>0</v>
      </c>
      <c r="I35" s="476">
        <v>1</v>
      </c>
      <c r="J35" s="476">
        <v>0</v>
      </c>
      <c r="K35" s="476">
        <v>1</v>
      </c>
      <c r="L35" s="476">
        <v>0</v>
      </c>
      <c r="M35" s="476">
        <v>1</v>
      </c>
      <c r="N35" s="476">
        <v>0</v>
      </c>
      <c r="O35" s="476">
        <v>0</v>
      </c>
      <c r="P35" s="476">
        <v>0</v>
      </c>
      <c r="Q35" s="476">
        <v>0</v>
      </c>
      <c r="R35" s="476">
        <v>0</v>
      </c>
      <c r="S35" s="401" t="str">
        <f t="shared" si="5"/>
        <v/>
      </c>
    </row>
    <row r="36" spans="2:19" ht="24.75" customHeight="1">
      <c r="B36" s="599" t="s">
        <v>112</v>
      </c>
      <c r="C36" s="406" t="s">
        <v>84</v>
      </c>
      <c r="D36" s="405" t="s">
        <v>111</v>
      </c>
      <c r="E36" s="404">
        <f t="shared" si="1"/>
        <v>10</v>
      </c>
      <c r="F36" s="404">
        <f t="shared" si="0"/>
        <v>0</v>
      </c>
      <c r="G36" s="476">
        <v>10</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6</v>
      </c>
      <c r="F37" s="420">
        <f t="shared" si="0"/>
        <v>0</v>
      </c>
      <c r="G37" s="483">
        <v>3</v>
      </c>
      <c r="H37" s="483">
        <v>0</v>
      </c>
      <c r="I37" s="483">
        <v>1</v>
      </c>
      <c r="J37" s="483">
        <v>0</v>
      </c>
      <c r="K37" s="483">
        <v>0</v>
      </c>
      <c r="L37" s="483">
        <v>0</v>
      </c>
      <c r="M37" s="483">
        <v>1</v>
      </c>
      <c r="N37" s="483">
        <v>0</v>
      </c>
      <c r="O37" s="483">
        <v>0</v>
      </c>
      <c r="P37" s="483">
        <v>0</v>
      </c>
      <c r="Q37" s="483">
        <v>1</v>
      </c>
      <c r="R37" s="483">
        <v>0</v>
      </c>
      <c r="S37" s="401" t="str">
        <f t="shared" si="5"/>
        <v/>
      </c>
    </row>
    <row r="38" spans="2:19" ht="24.75" customHeight="1" thickTop="1">
      <c r="B38" s="590" t="s">
        <v>109</v>
      </c>
      <c r="C38" s="418" t="s">
        <v>84</v>
      </c>
      <c r="D38" s="417" t="s">
        <v>108</v>
      </c>
      <c r="E38" s="407">
        <f t="shared" si="1"/>
        <v>4</v>
      </c>
      <c r="F38" s="407">
        <f t="shared" si="0"/>
        <v>1</v>
      </c>
      <c r="G38" s="407">
        <f t="shared" ref="G38:N39" si="9">SUM(G40,G42,G44,G46,G48,G50,G52)</f>
        <v>2</v>
      </c>
      <c r="H38" s="407">
        <f t="shared" si="9"/>
        <v>0</v>
      </c>
      <c r="I38" s="407">
        <f t="shared" si="9"/>
        <v>0</v>
      </c>
      <c r="J38" s="407">
        <f t="shared" si="9"/>
        <v>0</v>
      </c>
      <c r="K38" s="407">
        <f t="shared" si="9"/>
        <v>1</v>
      </c>
      <c r="L38" s="407">
        <f t="shared" si="9"/>
        <v>0</v>
      </c>
      <c r="M38" s="407">
        <f t="shared" si="9"/>
        <v>1</v>
      </c>
      <c r="N38" s="407">
        <f t="shared" si="9"/>
        <v>1</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422</v>
      </c>
      <c r="F39" s="404">
        <f t="shared" si="0"/>
        <v>57</v>
      </c>
      <c r="G39" s="404">
        <f t="shared" si="9"/>
        <v>232</v>
      </c>
      <c r="H39" s="404">
        <f t="shared" si="9"/>
        <v>25</v>
      </c>
      <c r="I39" s="404">
        <f t="shared" si="9"/>
        <v>8</v>
      </c>
      <c r="J39" s="404">
        <f t="shared" si="9"/>
        <v>1</v>
      </c>
      <c r="K39" s="404">
        <f t="shared" si="9"/>
        <v>71</v>
      </c>
      <c r="L39" s="404">
        <f t="shared" si="9"/>
        <v>11</v>
      </c>
      <c r="M39" s="404">
        <f t="shared" si="9"/>
        <v>111</v>
      </c>
      <c r="N39" s="404">
        <f t="shared" si="9"/>
        <v>20</v>
      </c>
      <c r="O39" s="414"/>
      <c r="P39" s="414"/>
      <c r="Q39" s="414"/>
      <c r="R39" s="414"/>
      <c r="S39" s="401" t="str">
        <f t="shared" si="10"/>
        <v/>
      </c>
    </row>
    <row r="40" spans="2:19" ht="24.75" customHeight="1">
      <c r="B40" s="599" t="s">
        <v>106</v>
      </c>
      <c r="C40" s="406" t="s">
        <v>84</v>
      </c>
      <c r="D40" s="405" t="s">
        <v>105</v>
      </c>
      <c r="E40" s="404">
        <f t="shared" si="1"/>
        <v>1</v>
      </c>
      <c r="F40" s="404">
        <f t="shared" si="0"/>
        <v>0</v>
      </c>
      <c r="G40" s="476">
        <v>1</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208</v>
      </c>
      <c r="F41" s="404">
        <f t="shared" si="0"/>
        <v>21</v>
      </c>
      <c r="G41" s="476">
        <v>145</v>
      </c>
      <c r="H41" s="476">
        <v>20</v>
      </c>
      <c r="I41" s="476">
        <v>0</v>
      </c>
      <c r="J41" s="476">
        <v>0</v>
      </c>
      <c r="K41" s="476">
        <v>29</v>
      </c>
      <c r="L41" s="476">
        <v>0</v>
      </c>
      <c r="M41" s="476">
        <v>34</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99</v>
      </c>
      <c r="F43" s="404">
        <f t="shared" si="0"/>
        <v>11</v>
      </c>
      <c r="G43" s="476">
        <v>78</v>
      </c>
      <c r="H43" s="476">
        <v>1</v>
      </c>
      <c r="I43" s="476">
        <v>1</v>
      </c>
      <c r="J43" s="476">
        <v>0</v>
      </c>
      <c r="K43" s="476">
        <v>18</v>
      </c>
      <c r="L43" s="476">
        <v>8</v>
      </c>
      <c r="M43" s="476">
        <v>2</v>
      </c>
      <c r="N43" s="476">
        <v>2</v>
      </c>
      <c r="O43" s="414"/>
      <c r="P43" s="414"/>
      <c r="Q43" s="414"/>
      <c r="R43" s="414"/>
      <c r="S43" s="401" t="str">
        <f t="shared" si="10"/>
        <v/>
      </c>
    </row>
    <row r="44" spans="2:19" ht="24.75" customHeight="1">
      <c r="B44" s="599" t="s">
        <v>100</v>
      </c>
      <c r="C44" s="406" t="s">
        <v>84</v>
      </c>
      <c r="D44" s="405" t="s">
        <v>99</v>
      </c>
      <c r="E44" s="404">
        <f t="shared" si="1"/>
        <v>2</v>
      </c>
      <c r="F44" s="404">
        <f t="shared" si="0"/>
        <v>0</v>
      </c>
      <c r="G44" s="476">
        <v>1</v>
      </c>
      <c r="H44" s="476">
        <v>0</v>
      </c>
      <c r="I44" s="476">
        <v>0</v>
      </c>
      <c r="J44" s="476">
        <v>0</v>
      </c>
      <c r="K44" s="476">
        <v>1</v>
      </c>
      <c r="L44" s="476">
        <v>0</v>
      </c>
      <c r="M44" s="476">
        <v>0</v>
      </c>
      <c r="N44" s="476">
        <v>0</v>
      </c>
      <c r="O44" s="414"/>
      <c r="P44" s="414"/>
      <c r="Q44" s="414"/>
      <c r="R44" s="414"/>
      <c r="S44" s="401" t="str">
        <f t="shared" si="10"/>
        <v/>
      </c>
    </row>
    <row r="45" spans="2:19" ht="24.75" customHeight="1">
      <c r="B45" s="587"/>
      <c r="C45" s="406" t="s">
        <v>82</v>
      </c>
      <c r="D45" s="405" t="s">
        <v>98</v>
      </c>
      <c r="E45" s="404">
        <f t="shared" si="1"/>
        <v>29</v>
      </c>
      <c r="F45" s="404">
        <f t="shared" si="0"/>
        <v>9</v>
      </c>
      <c r="G45" s="476">
        <v>7</v>
      </c>
      <c r="H45" s="476">
        <v>4</v>
      </c>
      <c r="I45" s="476">
        <v>0</v>
      </c>
      <c r="J45" s="476">
        <v>0</v>
      </c>
      <c r="K45" s="476">
        <v>18</v>
      </c>
      <c r="L45" s="476">
        <v>3</v>
      </c>
      <c r="M45" s="476">
        <v>4</v>
      </c>
      <c r="N45" s="476">
        <v>2</v>
      </c>
      <c r="O45" s="414"/>
      <c r="P45" s="414"/>
      <c r="Q45" s="414"/>
      <c r="R45" s="414"/>
      <c r="S45" s="401" t="str">
        <f t="shared" si="10"/>
        <v/>
      </c>
    </row>
    <row r="46" spans="2:19" ht="24.75" customHeight="1">
      <c r="B46" s="586" t="s">
        <v>97</v>
      </c>
      <c r="C46" s="406" t="s">
        <v>84</v>
      </c>
      <c r="D46" s="405" t="s">
        <v>96</v>
      </c>
      <c r="E46" s="404">
        <f t="shared" si="1"/>
        <v>1</v>
      </c>
      <c r="F46" s="404">
        <f t="shared" si="0"/>
        <v>1</v>
      </c>
      <c r="G46" s="476">
        <v>0</v>
      </c>
      <c r="H46" s="476">
        <v>0</v>
      </c>
      <c r="I46" s="476">
        <v>0</v>
      </c>
      <c r="J46" s="476">
        <v>0</v>
      </c>
      <c r="K46" s="476">
        <v>0</v>
      </c>
      <c r="L46" s="476">
        <v>0</v>
      </c>
      <c r="M46" s="476">
        <v>1</v>
      </c>
      <c r="N46" s="476">
        <v>1</v>
      </c>
      <c r="O46" s="414"/>
      <c r="P46" s="414"/>
      <c r="Q46" s="414"/>
      <c r="R46" s="414"/>
      <c r="S46" s="401" t="str">
        <f t="shared" si="10"/>
        <v/>
      </c>
    </row>
    <row r="47" spans="2:19" ht="24.75" customHeight="1">
      <c r="B47" s="587"/>
      <c r="C47" s="406" t="s">
        <v>82</v>
      </c>
      <c r="D47" s="405" t="s">
        <v>95</v>
      </c>
      <c r="E47" s="404">
        <f t="shared" si="1"/>
        <v>80</v>
      </c>
      <c r="F47" s="404">
        <f t="shared" si="0"/>
        <v>15</v>
      </c>
      <c r="G47" s="476">
        <v>1</v>
      </c>
      <c r="H47" s="476">
        <v>0</v>
      </c>
      <c r="I47" s="476">
        <v>3</v>
      </c>
      <c r="J47" s="476">
        <v>0</v>
      </c>
      <c r="K47" s="476">
        <v>5</v>
      </c>
      <c r="L47" s="476">
        <v>0</v>
      </c>
      <c r="M47" s="476">
        <v>71</v>
      </c>
      <c r="N47" s="476">
        <v>15</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3</v>
      </c>
      <c r="F51" s="404">
        <f t="shared" si="0"/>
        <v>0</v>
      </c>
      <c r="G51" s="476">
        <v>0</v>
      </c>
      <c r="H51" s="476">
        <v>0</v>
      </c>
      <c r="I51" s="476">
        <v>3</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3</v>
      </c>
      <c r="F53" s="412">
        <f t="shared" si="0"/>
        <v>1</v>
      </c>
      <c r="G53" s="489">
        <v>1</v>
      </c>
      <c r="H53" s="489">
        <v>0</v>
      </c>
      <c r="I53" s="489">
        <v>1</v>
      </c>
      <c r="J53" s="489">
        <v>1</v>
      </c>
      <c r="K53" s="489">
        <v>1</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30</v>
      </c>
      <c r="F54" s="407">
        <f t="shared" si="0"/>
        <v>1</v>
      </c>
      <c r="G54" s="404">
        <f t="shared" ref="G54:R54" si="11">SUM(G12,G16,G22,G24,G38)</f>
        <v>17</v>
      </c>
      <c r="H54" s="404">
        <f t="shared" si="11"/>
        <v>0</v>
      </c>
      <c r="I54" s="404">
        <f t="shared" si="11"/>
        <v>4</v>
      </c>
      <c r="J54" s="404">
        <f t="shared" si="11"/>
        <v>0</v>
      </c>
      <c r="K54" s="404">
        <f t="shared" si="11"/>
        <v>4</v>
      </c>
      <c r="L54" s="404">
        <f t="shared" si="11"/>
        <v>0</v>
      </c>
      <c r="M54" s="404">
        <f t="shared" si="11"/>
        <v>2</v>
      </c>
      <c r="N54" s="404">
        <f t="shared" si="11"/>
        <v>1</v>
      </c>
      <c r="O54" s="404">
        <f t="shared" si="11"/>
        <v>0</v>
      </c>
      <c r="P54" s="404">
        <f t="shared" si="11"/>
        <v>0</v>
      </c>
      <c r="Q54" s="404">
        <f t="shared" si="11"/>
        <v>3</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1000</v>
      </c>
      <c r="F55" s="404">
        <f t="shared" si="0"/>
        <v>90</v>
      </c>
      <c r="G55" s="404">
        <f t="shared" ref="G55:R55" si="12">SUM(G13,G17,G23,G25,G39)</f>
        <v>331</v>
      </c>
      <c r="H55" s="404">
        <f t="shared" si="12"/>
        <v>32</v>
      </c>
      <c r="I55" s="404">
        <f t="shared" si="12"/>
        <v>145</v>
      </c>
      <c r="J55" s="404">
        <f t="shared" si="12"/>
        <v>9</v>
      </c>
      <c r="K55" s="404">
        <f t="shared" si="12"/>
        <v>156</v>
      </c>
      <c r="L55" s="404">
        <f t="shared" si="12"/>
        <v>13</v>
      </c>
      <c r="M55" s="404">
        <f t="shared" si="12"/>
        <v>243</v>
      </c>
      <c r="N55" s="404">
        <f t="shared" si="12"/>
        <v>25</v>
      </c>
      <c r="O55" s="404">
        <f t="shared" si="12"/>
        <v>77</v>
      </c>
      <c r="P55" s="404">
        <f t="shared" si="12"/>
        <v>6</v>
      </c>
      <c r="Q55" s="404">
        <f t="shared" si="12"/>
        <v>48</v>
      </c>
      <c r="R55" s="404">
        <f t="shared" si="12"/>
        <v>5</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210</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1</v>
      </c>
      <c r="F12" s="404">
        <f>SUM(H12+J12+L12+N12+P12+R12)</f>
        <v>0</v>
      </c>
      <c r="G12" s="476">
        <v>0</v>
      </c>
      <c r="H12" s="476">
        <v>0</v>
      </c>
      <c r="I12" s="476">
        <v>1</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40</v>
      </c>
      <c r="F13" s="404">
        <f>SUM(H13+J13+L13+N13+P13+R13 )</f>
        <v>0</v>
      </c>
      <c r="G13" s="476">
        <v>17</v>
      </c>
      <c r="H13" s="476">
        <v>0</v>
      </c>
      <c r="I13" s="476">
        <v>10</v>
      </c>
      <c r="J13" s="476">
        <v>0</v>
      </c>
      <c r="K13" s="476">
        <v>1</v>
      </c>
      <c r="L13" s="476">
        <v>0</v>
      </c>
      <c r="M13" s="476">
        <v>5</v>
      </c>
      <c r="N13" s="476">
        <v>0</v>
      </c>
      <c r="O13" s="476">
        <v>6</v>
      </c>
      <c r="P13" s="476">
        <v>0</v>
      </c>
      <c r="Q13" s="476">
        <v>1</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0">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5</v>
      </c>
      <c r="F16" s="423">
        <f t="shared" si="0"/>
        <v>0</v>
      </c>
      <c r="G16" s="423">
        <f t="shared" ref="G16:R16" si="2">SUM(G18,G20)</f>
        <v>0</v>
      </c>
      <c r="H16" s="423">
        <f t="shared" si="2"/>
        <v>0</v>
      </c>
      <c r="I16" s="423">
        <f t="shared" si="2"/>
        <v>3</v>
      </c>
      <c r="J16" s="423">
        <f t="shared" si="2"/>
        <v>0</v>
      </c>
      <c r="K16" s="423">
        <f t="shared" si="2"/>
        <v>0</v>
      </c>
      <c r="L16" s="423">
        <f t="shared" si="2"/>
        <v>0</v>
      </c>
      <c r="M16" s="423">
        <f t="shared" si="2"/>
        <v>1</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74</v>
      </c>
      <c r="F17" s="404">
        <f t="shared" si="0"/>
        <v>4</v>
      </c>
      <c r="G17" s="404">
        <f t="shared" ref="G17:R17" si="3">SUM(G19,G21)</f>
        <v>1</v>
      </c>
      <c r="H17" s="404">
        <f t="shared" si="3"/>
        <v>0</v>
      </c>
      <c r="I17" s="404">
        <f t="shared" si="3"/>
        <v>29</v>
      </c>
      <c r="J17" s="404">
        <f t="shared" si="3"/>
        <v>0</v>
      </c>
      <c r="K17" s="404">
        <f t="shared" si="3"/>
        <v>14</v>
      </c>
      <c r="L17" s="404">
        <f t="shared" si="3"/>
        <v>0</v>
      </c>
      <c r="M17" s="404">
        <f t="shared" si="3"/>
        <v>6</v>
      </c>
      <c r="N17" s="404">
        <f t="shared" si="3"/>
        <v>0</v>
      </c>
      <c r="O17" s="404">
        <f t="shared" si="3"/>
        <v>0</v>
      </c>
      <c r="P17" s="404">
        <f t="shared" si="3"/>
        <v>0</v>
      </c>
      <c r="Q17" s="404">
        <f t="shared" si="3"/>
        <v>24</v>
      </c>
      <c r="R17" s="404">
        <f t="shared" si="3"/>
        <v>4</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5</v>
      </c>
      <c r="F18" s="404">
        <f t="shared" si="0"/>
        <v>0</v>
      </c>
      <c r="G18" s="476">
        <v>0</v>
      </c>
      <c r="H18" s="476">
        <v>0</v>
      </c>
      <c r="I18" s="476">
        <v>3</v>
      </c>
      <c r="J18" s="476">
        <v>0</v>
      </c>
      <c r="K18" s="476">
        <v>0</v>
      </c>
      <c r="L18" s="476">
        <v>0</v>
      </c>
      <c r="M18" s="476">
        <v>1</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74</v>
      </c>
      <c r="F19" s="404">
        <f t="shared" si="0"/>
        <v>4</v>
      </c>
      <c r="G19" s="476">
        <v>1</v>
      </c>
      <c r="H19" s="476">
        <v>0</v>
      </c>
      <c r="I19" s="476">
        <v>29</v>
      </c>
      <c r="J19" s="476">
        <v>0</v>
      </c>
      <c r="K19" s="476">
        <v>14</v>
      </c>
      <c r="L19" s="476">
        <v>0</v>
      </c>
      <c r="M19" s="476">
        <v>6</v>
      </c>
      <c r="N19" s="476">
        <v>0</v>
      </c>
      <c r="O19" s="476">
        <v>0</v>
      </c>
      <c r="P19" s="476">
        <v>0</v>
      </c>
      <c r="Q19" s="476">
        <v>24</v>
      </c>
      <c r="R19" s="476">
        <v>4</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11</v>
      </c>
      <c r="F23" s="426">
        <f t="shared" si="0"/>
        <v>0</v>
      </c>
      <c r="G23" s="480">
        <v>0</v>
      </c>
      <c r="H23" s="480">
        <v>0</v>
      </c>
      <c r="I23" s="480">
        <v>1</v>
      </c>
      <c r="J23" s="480">
        <v>0</v>
      </c>
      <c r="K23" s="480">
        <v>6</v>
      </c>
      <c r="L23" s="480">
        <v>0</v>
      </c>
      <c r="M23" s="480">
        <v>4</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10</v>
      </c>
      <c r="F24" s="423">
        <f t="shared" si="0"/>
        <v>0</v>
      </c>
      <c r="G24" s="423">
        <f t="shared" ref="G24:R24" si="4">SUM(G26,G28,G30,G32)</f>
        <v>4</v>
      </c>
      <c r="H24" s="423">
        <f t="shared" si="4"/>
        <v>0</v>
      </c>
      <c r="I24" s="423">
        <f t="shared" si="4"/>
        <v>3</v>
      </c>
      <c r="J24" s="423">
        <f t="shared" si="4"/>
        <v>0</v>
      </c>
      <c r="K24" s="423">
        <f t="shared" si="4"/>
        <v>1</v>
      </c>
      <c r="L24" s="423">
        <f t="shared" si="4"/>
        <v>0</v>
      </c>
      <c r="M24" s="423">
        <f t="shared" si="4"/>
        <v>1</v>
      </c>
      <c r="N24" s="423">
        <f t="shared" si="4"/>
        <v>0</v>
      </c>
      <c r="O24" s="423">
        <f t="shared" si="4"/>
        <v>0</v>
      </c>
      <c r="P24" s="423">
        <f t="shared" si="4"/>
        <v>0</v>
      </c>
      <c r="Q24" s="423">
        <f t="shared" si="4"/>
        <v>1</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388</v>
      </c>
      <c r="F25" s="404">
        <f t="shared" si="0"/>
        <v>17</v>
      </c>
      <c r="G25" s="404">
        <f t="shared" ref="G25:R25" si="6">SUM(G27,G29,G31,G33)</f>
        <v>84</v>
      </c>
      <c r="H25" s="404">
        <f t="shared" si="6"/>
        <v>5</v>
      </c>
      <c r="I25" s="404">
        <f t="shared" si="6"/>
        <v>99</v>
      </c>
      <c r="J25" s="404">
        <f t="shared" si="6"/>
        <v>7</v>
      </c>
      <c r="K25" s="404">
        <f t="shared" si="6"/>
        <v>55</v>
      </c>
      <c r="L25" s="404">
        <f t="shared" si="6"/>
        <v>2</v>
      </c>
      <c r="M25" s="404">
        <f t="shared" si="6"/>
        <v>81</v>
      </c>
      <c r="N25" s="404">
        <f t="shared" si="6"/>
        <v>1</v>
      </c>
      <c r="O25" s="404">
        <f t="shared" si="6"/>
        <v>52</v>
      </c>
      <c r="P25" s="404">
        <f t="shared" si="6"/>
        <v>1</v>
      </c>
      <c r="Q25" s="404">
        <f t="shared" si="6"/>
        <v>17</v>
      </c>
      <c r="R25" s="404">
        <f t="shared" si="6"/>
        <v>1</v>
      </c>
      <c r="S25" s="401" t="str">
        <f t="shared" si="5"/>
        <v/>
      </c>
    </row>
    <row r="26" spans="2:20" ht="24.75" customHeight="1">
      <c r="B26" s="599" t="s">
        <v>127</v>
      </c>
      <c r="C26" s="406" t="s">
        <v>84</v>
      </c>
      <c r="D26" s="405" t="s">
        <v>126</v>
      </c>
      <c r="E26" s="404">
        <f t="shared" si="1"/>
        <v>1</v>
      </c>
      <c r="F26" s="404">
        <f t="shared" si="0"/>
        <v>0</v>
      </c>
      <c r="G26" s="476">
        <v>0</v>
      </c>
      <c r="H26" s="476">
        <v>0</v>
      </c>
      <c r="I26" s="476">
        <v>1</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149</v>
      </c>
      <c r="F27" s="404">
        <f t="shared" si="0"/>
        <v>10</v>
      </c>
      <c r="G27" s="476">
        <v>53</v>
      </c>
      <c r="H27" s="476">
        <v>3</v>
      </c>
      <c r="I27" s="476">
        <v>60</v>
      </c>
      <c r="J27" s="476">
        <v>4</v>
      </c>
      <c r="K27" s="476">
        <v>16</v>
      </c>
      <c r="L27" s="476">
        <v>2</v>
      </c>
      <c r="M27" s="476">
        <v>7</v>
      </c>
      <c r="N27" s="476">
        <v>0</v>
      </c>
      <c r="O27" s="476">
        <v>8</v>
      </c>
      <c r="P27" s="476">
        <v>0</v>
      </c>
      <c r="Q27" s="476">
        <v>5</v>
      </c>
      <c r="R27" s="476">
        <v>1</v>
      </c>
      <c r="S27" s="401" t="str">
        <f t="shared" si="5"/>
        <v/>
      </c>
    </row>
    <row r="28" spans="2:20" ht="24.75" customHeight="1">
      <c r="B28" s="599" t="s">
        <v>124</v>
      </c>
      <c r="C28" s="406" t="s">
        <v>84</v>
      </c>
      <c r="D28" s="405" t="s">
        <v>123</v>
      </c>
      <c r="E28" s="404">
        <f t="shared" si="1"/>
        <v>5</v>
      </c>
      <c r="F28" s="404">
        <f t="shared" si="0"/>
        <v>0</v>
      </c>
      <c r="G28" s="476">
        <v>3</v>
      </c>
      <c r="H28" s="476">
        <v>0</v>
      </c>
      <c r="I28" s="476">
        <v>0</v>
      </c>
      <c r="J28" s="476">
        <v>0</v>
      </c>
      <c r="K28" s="476">
        <v>0</v>
      </c>
      <c r="L28" s="476">
        <v>0</v>
      </c>
      <c r="M28" s="476">
        <v>1</v>
      </c>
      <c r="N28" s="476">
        <v>0</v>
      </c>
      <c r="O28" s="476">
        <v>0</v>
      </c>
      <c r="P28" s="476">
        <v>0</v>
      </c>
      <c r="Q28" s="476">
        <v>1</v>
      </c>
      <c r="R28" s="476">
        <v>0</v>
      </c>
      <c r="S28" s="401" t="str">
        <f t="shared" si="5"/>
        <v/>
      </c>
    </row>
    <row r="29" spans="2:20" ht="24.75" customHeight="1">
      <c r="B29" s="587"/>
      <c r="C29" s="406" t="s">
        <v>82</v>
      </c>
      <c r="D29" s="405" t="s">
        <v>122</v>
      </c>
      <c r="E29" s="404">
        <f t="shared" si="1"/>
        <v>199</v>
      </c>
      <c r="F29" s="404">
        <f t="shared" si="0"/>
        <v>3</v>
      </c>
      <c r="G29" s="476">
        <v>22</v>
      </c>
      <c r="H29" s="476">
        <v>2</v>
      </c>
      <c r="I29" s="476">
        <v>23</v>
      </c>
      <c r="J29" s="476">
        <v>0</v>
      </c>
      <c r="K29" s="476">
        <v>36</v>
      </c>
      <c r="L29" s="476">
        <v>0</v>
      </c>
      <c r="M29" s="476">
        <v>71</v>
      </c>
      <c r="N29" s="476">
        <v>1</v>
      </c>
      <c r="O29" s="476">
        <v>38</v>
      </c>
      <c r="P29" s="476">
        <v>0</v>
      </c>
      <c r="Q29" s="476">
        <v>9</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19</v>
      </c>
      <c r="F31" s="404">
        <f t="shared" si="0"/>
        <v>4</v>
      </c>
      <c r="G31" s="476">
        <v>4</v>
      </c>
      <c r="H31" s="476">
        <v>0</v>
      </c>
      <c r="I31" s="476">
        <v>12</v>
      </c>
      <c r="J31" s="476">
        <v>3</v>
      </c>
      <c r="K31" s="476">
        <v>1</v>
      </c>
      <c r="L31" s="476">
        <v>0</v>
      </c>
      <c r="M31" s="476">
        <v>0</v>
      </c>
      <c r="N31" s="476">
        <v>0</v>
      </c>
      <c r="O31" s="476">
        <v>2</v>
      </c>
      <c r="P31" s="476">
        <v>1</v>
      </c>
      <c r="Q31" s="476">
        <v>0</v>
      </c>
      <c r="R31" s="476">
        <v>0</v>
      </c>
      <c r="S31" s="401" t="str">
        <f t="shared" si="5"/>
        <v/>
      </c>
    </row>
    <row r="32" spans="2:20" ht="24.75" customHeight="1">
      <c r="B32" s="599" t="s">
        <v>118</v>
      </c>
      <c r="C32" s="406" t="s">
        <v>84</v>
      </c>
      <c r="D32" s="405" t="s">
        <v>117</v>
      </c>
      <c r="E32" s="404">
        <f t="shared" si="1"/>
        <v>4</v>
      </c>
      <c r="F32" s="404">
        <f t="shared" si="0"/>
        <v>0</v>
      </c>
      <c r="G32" s="404">
        <f t="shared" ref="G32:R32" si="7">SUM(G34,G36)</f>
        <v>1</v>
      </c>
      <c r="H32" s="404">
        <f t="shared" si="7"/>
        <v>0</v>
      </c>
      <c r="I32" s="404">
        <f t="shared" si="7"/>
        <v>2</v>
      </c>
      <c r="J32" s="404">
        <f t="shared" si="7"/>
        <v>0</v>
      </c>
      <c r="K32" s="404">
        <f t="shared" si="7"/>
        <v>1</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21</v>
      </c>
      <c r="F33" s="404">
        <f t="shared" si="0"/>
        <v>0</v>
      </c>
      <c r="G33" s="404">
        <f t="shared" ref="G33:R33" si="8">SUM(G35,G37)</f>
        <v>5</v>
      </c>
      <c r="H33" s="404">
        <f t="shared" si="8"/>
        <v>0</v>
      </c>
      <c r="I33" s="404">
        <f t="shared" si="8"/>
        <v>4</v>
      </c>
      <c r="J33" s="404">
        <f t="shared" si="8"/>
        <v>0</v>
      </c>
      <c r="K33" s="404">
        <f t="shared" si="8"/>
        <v>2</v>
      </c>
      <c r="L33" s="404">
        <f t="shared" si="8"/>
        <v>0</v>
      </c>
      <c r="M33" s="404">
        <f t="shared" si="8"/>
        <v>3</v>
      </c>
      <c r="N33" s="404">
        <f t="shared" si="8"/>
        <v>0</v>
      </c>
      <c r="O33" s="404">
        <f t="shared" si="8"/>
        <v>4</v>
      </c>
      <c r="P33" s="404">
        <f t="shared" si="8"/>
        <v>0</v>
      </c>
      <c r="Q33" s="404">
        <f t="shared" si="8"/>
        <v>3</v>
      </c>
      <c r="R33" s="404">
        <f t="shared" si="8"/>
        <v>0</v>
      </c>
      <c r="S33" s="401" t="str">
        <f t="shared" si="5"/>
        <v/>
      </c>
    </row>
    <row r="34" spans="2:19" ht="24.75" customHeight="1">
      <c r="B34" s="599" t="s">
        <v>115</v>
      </c>
      <c r="C34" s="406" t="s">
        <v>84</v>
      </c>
      <c r="D34" s="405" t="s">
        <v>114</v>
      </c>
      <c r="E34" s="404">
        <f t="shared" si="1"/>
        <v>1</v>
      </c>
      <c r="F34" s="404">
        <f t="shared" si="0"/>
        <v>0</v>
      </c>
      <c r="G34" s="476">
        <v>0</v>
      </c>
      <c r="H34" s="476">
        <v>0</v>
      </c>
      <c r="I34" s="476">
        <v>0</v>
      </c>
      <c r="J34" s="476">
        <v>0</v>
      </c>
      <c r="K34" s="476">
        <v>1</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14</v>
      </c>
      <c r="F35" s="404">
        <f t="shared" si="0"/>
        <v>0</v>
      </c>
      <c r="G35" s="476">
        <v>1</v>
      </c>
      <c r="H35" s="476">
        <v>0</v>
      </c>
      <c r="I35" s="476">
        <v>1</v>
      </c>
      <c r="J35" s="476">
        <v>0</v>
      </c>
      <c r="K35" s="476">
        <v>2</v>
      </c>
      <c r="L35" s="476">
        <v>0</v>
      </c>
      <c r="M35" s="476">
        <v>3</v>
      </c>
      <c r="N35" s="476">
        <v>0</v>
      </c>
      <c r="O35" s="476">
        <v>4</v>
      </c>
      <c r="P35" s="476">
        <v>0</v>
      </c>
      <c r="Q35" s="476">
        <v>3</v>
      </c>
      <c r="R35" s="476">
        <v>0</v>
      </c>
      <c r="S35" s="401" t="str">
        <f t="shared" si="5"/>
        <v/>
      </c>
    </row>
    <row r="36" spans="2:19" ht="24.75" customHeight="1">
      <c r="B36" s="599" t="s">
        <v>112</v>
      </c>
      <c r="C36" s="406" t="s">
        <v>84</v>
      </c>
      <c r="D36" s="405" t="s">
        <v>111</v>
      </c>
      <c r="E36" s="404">
        <f t="shared" si="1"/>
        <v>3</v>
      </c>
      <c r="F36" s="404">
        <f t="shared" si="0"/>
        <v>0</v>
      </c>
      <c r="G36" s="476">
        <v>1</v>
      </c>
      <c r="H36" s="476">
        <v>0</v>
      </c>
      <c r="I36" s="476">
        <v>2</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7</v>
      </c>
      <c r="F37" s="420">
        <f t="shared" si="0"/>
        <v>0</v>
      </c>
      <c r="G37" s="483">
        <v>4</v>
      </c>
      <c r="H37" s="483">
        <v>0</v>
      </c>
      <c r="I37" s="483">
        <v>3</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2</v>
      </c>
      <c r="F38" s="407">
        <f t="shared" si="0"/>
        <v>0</v>
      </c>
      <c r="G38" s="407">
        <f t="shared" ref="G38:N39" si="9">SUM(G40,G42,G44,G46,G48,G50,G52)</f>
        <v>1</v>
      </c>
      <c r="H38" s="407">
        <f t="shared" si="9"/>
        <v>0</v>
      </c>
      <c r="I38" s="407">
        <f t="shared" si="9"/>
        <v>0</v>
      </c>
      <c r="J38" s="407">
        <f t="shared" si="9"/>
        <v>0</v>
      </c>
      <c r="K38" s="407">
        <f t="shared" si="9"/>
        <v>0</v>
      </c>
      <c r="L38" s="407">
        <f t="shared" si="9"/>
        <v>0</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309</v>
      </c>
      <c r="F39" s="404">
        <f t="shared" si="0"/>
        <v>41</v>
      </c>
      <c r="G39" s="404">
        <f t="shared" si="9"/>
        <v>186</v>
      </c>
      <c r="H39" s="404">
        <f t="shared" si="9"/>
        <v>27</v>
      </c>
      <c r="I39" s="404">
        <f t="shared" si="9"/>
        <v>2</v>
      </c>
      <c r="J39" s="404">
        <f t="shared" si="9"/>
        <v>0</v>
      </c>
      <c r="K39" s="404">
        <f t="shared" si="9"/>
        <v>43</v>
      </c>
      <c r="L39" s="404">
        <f t="shared" si="9"/>
        <v>6</v>
      </c>
      <c r="M39" s="404">
        <f t="shared" si="9"/>
        <v>78</v>
      </c>
      <c r="N39" s="404">
        <f t="shared" si="9"/>
        <v>8</v>
      </c>
      <c r="O39" s="414"/>
      <c r="P39" s="414"/>
      <c r="Q39" s="414"/>
      <c r="R39" s="414"/>
      <c r="S39" s="401" t="str">
        <f t="shared" si="10"/>
        <v/>
      </c>
    </row>
    <row r="40" spans="2:19" ht="24.75" customHeight="1">
      <c r="B40" s="599" t="s">
        <v>106</v>
      </c>
      <c r="C40" s="406" t="s">
        <v>84</v>
      </c>
      <c r="D40" s="405" t="s">
        <v>105</v>
      </c>
      <c r="E40" s="404">
        <f t="shared" si="1"/>
        <v>1</v>
      </c>
      <c r="F40" s="404">
        <f t="shared" si="0"/>
        <v>0</v>
      </c>
      <c r="G40" s="476">
        <v>0</v>
      </c>
      <c r="H40" s="476">
        <v>0</v>
      </c>
      <c r="I40" s="476">
        <v>0</v>
      </c>
      <c r="J40" s="476">
        <v>0</v>
      </c>
      <c r="K40" s="476">
        <v>0</v>
      </c>
      <c r="L40" s="476">
        <v>0</v>
      </c>
      <c r="M40" s="476">
        <v>1</v>
      </c>
      <c r="N40" s="476">
        <v>0</v>
      </c>
      <c r="O40" s="414"/>
      <c r="P40" s="414"/>
      <c r="Q40" s="414"/>
      <c r="R40" s="414"/>
      <c r="S40" s="401" t="str">
        <f t="shared" si="10"/>
        <v/>
      </c>
    </row>
    <row r="41" spans="2:19" ht="24.75" customHeight="1">
      <c r="B41" s="587"/>
      <c r="C41" s="406" t="s">
        <v>82</v>
      </c>
      <c r="D41" s="405" t="s">
        <v>104</v>
      </c>
      <c r="E41" s="404">
        <f t="shared" si="1"/>
        <v>166</v>
      </c>
      <c r="F41" s="404">
        <f t="shared" si="0"/>
        <v>18</v>
      </c>
      <c r="G41" s="476">
        <v>111</v>
      </c>
      <c r="H41" s="476">
        <v>15</v>
      </c>
      <c r="I41" s="476">
        <v>1</v>
      </c>
      <c r="J41" s="476">
        <v>0</v>
      </c>
      <c r="K41" s="476">
        <v>21</v>
      </c>
      <c r="L41" s="476">
        <v>3</v>
      </c>
      <c r="M41" s="476">
        <v>33</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79</v>
      </c>
      <c r="F43" s="404">
        <f t="shared" si="0"/>
        <v>11</v>
      </c>
      <c r="G43" s="476">
        <v>71</v>
      </c>
      <c r="H43" s="476">
        <v>10</v>
      </c>
      <c r="I43" s="476">
        <v>1</v>
      </c>
      <c r="J43" s="476">
        <v>0</v>
      </c>
      <c r="K43" s="476">
        <v>6</v>
      </c>
      <c r="L43" s="476">
        <v>1</v>
      </c>
      <c r="M43" s="476">
        <v>1</v>
      </c>
      <c r="N43" s="476">
        <v>0</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14</v>
      </c>
      <c r="F45" s="404">
        <f t="shared" si="0"/>
        <v>5</v>
      </c>
      <c r="G45" s="476">
        <v>2</v>
      </c>
      <c r="H45" s="476">
        <v>2</v>
      </c>
      <c r="I45" s="476">
        <v>0</v>
      </c>
      <c r="J45" s="476">
        <v>0</v>
      </c>
      <c r="K45" s="476">
        <v>9</v>
      </c>
      <c r="L45" s="476">
        <v>2</v>
      </c>
      <c r="M45" s="476">
        <v>3</v>
      </c>
      <c r="N45" s="476">
        <v>1</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48</v>
      </c>
      <c r="F47" s="404">
        <f t="shared" si="0"/>
        <v>7</v>
      </c>
      <c r="G47" s="476">
        <v>1</v>
      </c>
      <c r="H47" s="476">
        <v>0</v>
      </c>
      <c r="I47" s="476">
        <v>0</v>
      </c>
      <c r="J47" s="476">
        <v>0</v>
      </c>
      <c r="K47" s="476">
        <v>6</v>
      </c>
      <c r="L47" s="476">
        <v>0</v>
      </c>
      <c r="M47" s="476">
        <v>41</v>
      </c>
      <c r="N47" s="476">
        <v>7</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0</v>
      </c>
      <c r="J51" s="476">
        <v>0</v>
      </c>
      <c r="K51" s="476">
        <v>1</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1</v>
      </c>
      <c r="F53" s="412">
        <f t="shared" si="0"/>
        <v>0</v>
      </c>
      <c r="G53" s="489">
        <v>1</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18</v>
      </c>
      <c r="F54" s="407">
        <f t="shared" si="0"/>
        <v>0</v>
      </c>
      <c r="G54" s="404">
        <f t="shared" ref="G54:R54" si="11">SUM(G12,G16,G22,G24,G38)</f>
        <v>5</v>
      </c>
      <c r="H54" s="404">
        <f t="shared" si="11"/>
        <v>0</v>
      </c>
      <c r="I54" s="404">
        <f t="shared" si="11"/>
        <v>7</v>
      </c>
      <c r="J54" s="404">
        <f t="shared" si="11"/>
        <v>0</v>
      </c>
      <c r="K54" s="404">
        <f t="shared" si="11"/>
        <v>1</v>
      </c>
      <c r="L54" s="404">
        <f t="shared" si="11"/>
        <v>0</v>
      </c>
      <c r="M54" s="404">
        <f t="shared" si="11"/>
        <v>3</v>
      </c>
      <c r="N54" s="404">
        <f t="shared" si="11"/>
        <v>0</v>
      </c>
      <c r="O54" s="404">
        <f t="shared" si="11"/>
        <v>0</v>
      </c>
      <c r="P54" s="404">
        <f t="shared" si="11"/>
        <v>0</v>
      </c>
      <c r="Q54" s="404">
        <f t="shared" si="11"/>
        <v>2</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822</v>
      </c>
      <c r="F55" s="404">
        <f t="shared" si="0"/>
        <v>62</v>
      </c>
      <c r="G55" s="404">
        <f t="shared" ref="G55:R55" si="12">SUM(G13,G17,G23,G25,G39)</f>
        <v>288</v>
      </c>
      <c r="H55" s="404">
        <f t="shared" si="12"/>
        <v>32</v>
      </c>
      <c r="I55" s="404">
        <f t="shared" si="12"/>
        <v>141</v>
      </c>
      <c r="J55" s="404">
        <f t="shared" si="12"/>
        <v>7</v>
      </c>
      <c r="K55" s="404">
        <f t="shared" si="12"/>
        <v>119</v>
      </c>
      <c r="L55" s="404">
        <f t="shared" si="12"/>
        <v>8</v>
      </c>
      <c r="M55" s="404">
        <f t="shared" si="12"/>
        <v>174</v>
      </c>
      <c r="N55" s="404">
        <f t="shared" si="12"/>
        <v>9</v>
      </c>
      <c r="O55" s="404">
        <f t="shared" si="12"/>
        <v>58</v>
      </c>
      <c r="P55" s="404">
        <f t="shared" si="12"/>
        <v>1</v>
      </c>
      <c r="Q55" s="404">
        <f t="shared" si="12"/>
        <v>42</v>
      </c>
      <c r="R55" s="404">
        <f t="shared" si="12"/>
        <v>5</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211</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14</v>
      </c>
      <c r="F13" s="404">
        <f>SUM(H13+J13+L13+N13+P13+R13 )</f>
        <v>0</v>
      </c>
      <c r="G13" s="476">
        <v>6</v>
      </c>
      <c r="H13" s="476">
        <v>0</v>
      </c>
      <c r="I13" s="476">
        <v>4</v>
      </c>
      <c r="J13" s="476">
        <v>0</v>
      </c>
      <c r="K13" s="476">
        <v>0</v>
      </c>
      <c r="L13" s="476">
        <v>0</v>
      </c>
      <c r="M13" s="476">
        <v>0</v>
      </c>
      <c r="N13" s="476">
        <v>0</v>
      </c>
      <c r="O13" s="476">
        <v>3</v>
      </c>
      <c r="P13" s="476">
        <v>0</v>
      </c>
      <c r="Q13" s="476">
        <v>1</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17</v>
      </c>
      <c r="F17" s="404">
        <f t="shared" si="0"/>
        <v>0</v>
      </c>
      <c r="G17" s="404">
        <f t="shared" ref="G17:R17" si="3">SUM(G19,G21)</f>
        <v>0</v>
      </c>
      <c r="H17" s="404">
        <f t="shared" si="3"/>
        <v>0</v>
      </c>
      <c r="I17" s="404">
        <f t="shared" si="3"/>
        <v>7</v>
      </c>
      <c r="J17" s="404">
        <f t="shared" si="3"/>
        <v>0</v>
      </c>
      <c r="K17" s="404">
        <f t="shared" si="3"/>
        <v>3</v>
      </c>
      <c r="L17" s="404">
        <f t="shared" si="3"/>
        <v>0</v>
      </c>
      <c r="M17" s="404">
        <f t="shared" si="3"/>
        <v>4</v>
      </c>
      <c r="N17" s="404">
        <f t="shared" si="3"/>
        <v>0</v>
      </c>
      <c r="O17" s="404">
        <f t="shared" si="3"/>
        <v>0</v>
      </c>
      <c r="P17" s="404">
        <f t="shared" si="3"/>
        <v>0</v>
      </c>
      <c r="Q17" s="404">
        <f t="shared" si="3"/>
        <v>3</v>
      </c>
      <c r="R17" s="404">
        <f t="shared" si="3"/>
        <v>0</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17</v>
      </c>
      <c r="F19" s="404">
        <f t="shared" si="0"/>
        <v>0</v>
      </c>
      <c r="G19" s="476">
        <v>0</v>
      </c>
      <c r="H19" s="476">
        <v>0</v>
      </c>
      <c r="I19" s="476">
        <v>7</v>
      </c>
      <c r="J19" s="476">
        <v>0</v>
      </c>
      <c r="K19" s="476">
        <v>3</v>
      </c>
      <c r="L19" s="476">
        <v>0</v>
      </c>
      <c r="M19" s="476">
        <v>4</v>
      </c>
      <c r="N19" s="476">
        <v>0</v>
      </c>
      <c r="O19" s="476">
        <v>0</v>
      </c>
      <c r="P19" s="476">
        <v>0</v>
      </c>
      <c r="Q19" s="476">
        <v>3</v>
      </c>
      <c r="R19" s="476">
        <v>0</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4</v>
      </c>
      <c r="F23" s="426">
        <f t="shared" si="0"/>
        <v>0</v>
      </c>
      <c r="G23" s="480">
        <v>0</v>
      </c>
      <c r="H23" s="480">
        <v>0</v>
      </c>
      <c r="I23" s="480">
        <v>0</v>
      </c>
      <c r="J23" s="480">
        <v>0</v>
      </c>
      <c r="K23" s="480">
        <v>3</v>
      </c>
      <c r="L23" s="480">
        <v>0</v>
      </c>
      <c r="M23" s="480">
        <v>1</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2</v>
      </c>
      <c r="F24" s="423">
        <f t="shared" si="0"/>
        <v>0</v>
      </c>
      <c r="G24" s="423">
        <f t="shared" ref="G24:R24" si="4">SUM(G26,G28,G30,G32)</f>
        <v>2</v>
      </c>
      <c r="H24" s="423">
        <f t="shared" si="4"/>
        <v>0</v>
      </c>
      <c r="I24" s="423">
        <f t="shared" si="4"/>
        <v>0</v>
      </c>
      <c r="J24" s="423">
        <f t="shared" si="4"/>
        <v>0</v>
      </c>
      <c r="K24" s="423">
        <f t="shared" si="4"/>
        <v>0</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160</v>
      </c>
      <c r="F25" s="404">
        <f t="shared" si="0"/>
        <v>4</v>
      </c>
      <c r="G25" s="404">
        <f t="shared" ref="G25:R25" si="6">SUM(G27,G29,G31,G33)</f>
        <v>23</v>
      </c>
      <c r="H25" s="404">
        <f t="shared" si="6"/>
        <v>0</v>
      </c>
      <c r="I25" s="404">
        <f t="shared" si="6"/>
        <v>37</v>
      </c>
      <c r="J25" s="404">
        <f t="shared" si="6"/>
        <v>1</v>
      </c>
      <c r="K25" s="404">
        <f t="shared" si="6"/>
        <v>25</v>
      </c>
      <c r="L25" s="404">
        <f t="shared" si="6"/>
        <v>2</v>
      </c>
      <c r="M25" s="404">
        <f t="shared" si="6"/>
        <v>35</v>
      </c>
      <c r="N25" s="404">
        <f t="shared" si="6"/>
        <v>1</v>
      </c>
      <c r="O25" s="404">
        <f t="shared" si="6"/>
        <v>28</v>
      </c>
      <c r="P25" s="404">
        <f t="shared" si="6"/>
        <v>0</v>
      </c>
      <c r="Q25" s="404">
        <f t="shared" si="6"/>
        <v>12</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66</v>
      </c>
      <c r="F27" s="404">
        <f t="shared" si="0"/>
        <v>2</v>
      </c>
      <c r="G27" s="476">
        <v>15</v>
      </c>
      <c r="H27" s="476">
        <v>0</v>
      </c>
      <c r="I27" s="476">
        <v>27</v>
      </c>
      <c r="J27" s="476">
        <v>1</v>
      </c>
      <c r="K27" s="476">
        <v>9</v>
      </c>
      <c r="L27" s="476">
        <v>1</v>
      </c>
      <c r="M27" s="476">
        <v>6</v>
      </c>
      <c r="N27" s="476">
        <v>0</v>
      </c>
      <c r="O27" s="476">
        <v>5</v>
      </c>
      <c r="P27" s="476">
        <v>0</v>
      </c>
      <c r="Q27" s="476">
        <v>4</v>
      </c>
      <c r="R27" s="476">
        <v>0</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85</v>
      </c>
      <c r="F29" s="404">
        <f t="shared" si="0"/>
        <v>2</v>
      </c>
      <c r="G29" s="476">
        <v>7</v>
      </c>
      <c r="H29" s="476">
        <v>0</v>
      </c>
      <c r="I29" s="476">
        <v>8</v>
      </c>
      <c r="J29" s="476">
        <v>0</v>
      </c>
      <c r="K29" s="476">
        <v>14</v>
      </c>
      <c r="L29" s="476">
        <v>1</v>
      </c>
      <c r="M29" s="476">
        <v>27</v>
      </c>
      <c r="N29" s="476">
        <v>1</v>
      </c>
      <c r="O29" s="476">
        <v>22</v>
      </c>
      <c r="P29" s="476">
        <v>0</v>
      </c>
      <c r="Q29" s="476">
        <v>7</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3</v>
      </c>
      <c r="F31" s="404">
        <f t="shared" si="0"/>
        <v>0</v>
      </c>
      <c r="G31" s="476">
        <v>0</v>
      </c>
      <c r="H31" s="476">
        <v>0</v>
      </c>
      <c r="I31" s="476">
        <v>1</v>
      </c>
      <c r="J31" s="476">
        <v>0</v>
      </c>
      <c r="K31" s="476">
        <v>1</v>
      </c>
      <c r="L31" s="476">
        <v>0</v>
      </c>
      <c r="M31" s="476">
        <v>0</v>
      </c>
      <c r="N31" s="476">
        <v>0</v>
      </c>
      <c r="O31" s="476">
        <v>1</v>
      </c>
      <c r="P31" s="476">
        <v>0</v>
      </c>
      <c r="Q31" s="476">
        <v>0</v>
      </c>
      <c r="R31" s="476">
        <v>0</v>
      </c>
      <c r="S31" s="401" t="str">
        <f t="shared" si="5"/>
        <v/>
      </c>
    </row>
    <row r="32" spans="2:20" ht="24.75" customHeight="1">
      <c r="B32" s="599" t="s">
        <v>118</v>
      </c>
      <c r="C32" s="406" t="s">
        <v>84</v>
      </c>
      <c r="D32" s="405" t="s">
        <v>117</v>
      </c>
      <c r="E32" s="404">
        <f t="shared" si="1"/>
        <v>2</v>
      </c>
      <c r="F32" s="404">
        <f t="shared" si="0"/>
        <v>0</v>
      </c>
      <c r="G32" s="404">
        <f t="shared" ref="G32:R32" si="7">SUM(G34,G36)</f>
        <v>2</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6</v>
      </c>
      <c r="F33" s="404">
        <f t="shared" si="0"/>
        <v>0</v>
      </c>
      <c r="G33" s="404">
        <f t="shared" ref="G33:R33" si="8">SUM(G35,G37)</f>
        <v>1</v>
      </c>
      <c r="H33" s="404">
        <f t="shared" si="8"/>
        <v>0</v>
      </c>
      <c r="I33" s="404">
        <f t="shared" si="8"/>
        <v>1</v>
      </c>
      <c r="J33" s="404">
        <f t="shared" si="8"/>
        <v>0</v>
      </c>
      <c r="K33" s="404">
        <f t="shared" si="8"/>
        <v>1</v>
      </c>
      <c r="L33" s="404">
        <f t="shared" si="8"/>
        <v>0</v>
      </c>
      <c r="M33" s="404">
        <f t="shared" si="8"/>
        <v>2</v>
      </c>
      <c r="N33" s="404">
        <f t="shared" si="8"/>
        <v>0</v>
      </c>
      <c r="O33" s="404">
        <f t="shared" si="8"/>
        <v>0</v>
      </c>
      <c r="P33" s="404">
        <f t="shared" si="8"/>
        <v>0</v>
      </c>
      <c r="Q33" s="404">
        <f t="shared" si="8"/>
        <v>1</v>
      </c>
      <c r="R33" s="404">
        <f t="shared" si="8"/>
        <v>0</v>
      </c>
      <c r="S33" s="401" t="str">
        <f t="shared" si="5"/>
        <v/>
      </c>
    </row>
    <row r="34" spans="2:19" ht="24.75" customHeight="1">
      <c r="B34" s="599" t="s">
        <v>115</v>
      </c>
      <c r="C34" s="406" t="s">
        <v>84</v>
      </c>
      <c r="D34" s="405" t="s">
        <v>114</v>
      </c>
      <c r="E34" s="404">
        <f t="shared" si="1"/>
        <v>1</v>
      </c>
      <c r="F34" s="404">
        <f t="shared" si="0"/>
        <v>0</v>
      </c>
      <c r="G34" s="476">
        <v>1</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3</v>
      </c>
      <c r="F35" s="404">
        <f t="shared" si="0"/>
        <v>0</v>
      </c>
      <c r="G35" s="476">
        <v>1</v>
      </c>
      <c r="H35" s="476">
        <v>0</v>
      </c>
      <c r="I35" s="476">
        <v>0</v>
      </c>
      <c r="J35" s="476">
        <v>0</v>
      </c>
      <c r="K35" s="476">
        <v>1</v>
      </c>
      <c r="L35" s="476">
        <v>0</v>
      </c>
      <c r="M35" s="476">
        <v>1</v>
      </c>
      <c r="N35" s="476">
        <v>0</v>
      </c>
      <c r="O35" s="476">
        <v>0</v>
      </c>
      <c r="P35" s="476">
        <v>0</v>
      </c>
      <c r="Q35" s="476">
        <v>0</v>
      </c>
      <c r="R35" s="476">
        <v>0</v>
      </c>
      <c r="S35" s="401" t="str">
        <f t="shared" si="5"/>
        <v/>
      </c>
    </row>
    <row r="36" spans="2:19" ht="24.75" customHeight="1">
      <c r="B36" s="599" t="s">
        <v>112</v>
      </c>
      <c r="C36" s="406" t="s">
        <v>84</v>
      </c>
      <c r="D36" s="405" t="s">
        <v>111</v>
      </c>
      <c r="E36" s="404">
        <f t="shared" si="1"/>
        <v>1</v>
      </c>
      <c r="F36" s="404">
        <f t="shared" si="0"/>
        <v>0</v>
      </c>
      <c r="G36" s="476">
        <v>1</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3</v>
      </c>
      <c r="F37" s="420">
        <f t="shared" si="0"/>
        <v>0</v>
      </c>
      <c r="G37" s="483">
        <v>0</v>
      </c>
      <c r="H37" s="483">
        <v>0</v>
      </c>
      <c r="I37" s="483">
        <v>1</v>
      </c>
      <c r="J37" s="483">
        <v>0</v>
      </c>
      <c r="K37" s="483">
        <v>0</v>
      </c>
      <c r="L37" s="483">
        <v>0</v>
      </c>
      <c r="M37" s="483">
        <v>1</v>
      </c>
      <c r="N37" s="483">
        <v>0</v>
      </c>
      <c r="O37" s="483">
        <v>0</v>
      </c>
      <c r="P37" s="483">
        <v>0</v>
      </c>
      <c r="Q37" s="483">
        <v>1</v>
      </c>
      <c r="R37" s="483">
        <v>0</v>
      </c>
      <c r="S37" s="401" t="str">
        <f t="shared" si="5"/>
        <v/>
      </c>
    </row>
    <row r="38" spans="2:19" ht="24.75" customHeight="1" thickTop="1">
      <c r="B38" s="590" t="s">
        <v>109</v>
      </c>
      <c r="C38" s="418" t="s">
        <v>84</v>
      </c>
      <c r="D38" s="417" t="s">
        <v>108</v>
      </c>
      <c r="E38" s="407">
        <f t="shared" si="1"/>
        <v>0</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121</v>
      </c>
      <c r="F39" s="404">
        <f t="shared" si="0"/>
        <v>19</v>
      </c>
      <c r="G39" s="404">
        <f t="shared" si="9"/>
        <v>77</v>
      </c>
      <c r="H39" s="404">
        <f t="shared" si="9"/>
        <v>13</v>
      </c>
      <c r="I39" s="404">
        <f t="shared" si="9"/>
        <v>0</v>
      </c>
      <c r="J39" s="404">
        <f t="shared" si="9"/>
        <v>0</v>
      </c>
      <c r="K39" s="404">
        <f t="shared" si="9"/>
        <v>17</v>
      </c>
      <c r="L39" s="404">
        <f t="shared" si="9"/>
        <v>2</v>
      </c>
      <c r="M39" s="404">
        <f t="shared" si="9"/>
        <v>27</v>
      </c>
      <c r="N39" s="404">
        <f t="shared" si="9"/>
        <v>4</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67</v>
      </c>
      <c r="F41" s="404">
        <f t="shared" si="0"/>
        <v>13</v>
      </c>
      <c r="G41" s="476">
        <v>51</v>
      </c>
      <c r="H41" s="476">
        <v>11</v>
      </c>
      <c r="I41" s="476">
        <v>0</v>
      </c>
      <c r="J41" s="476">
        <v>0</v>
      </c>
      <c r="K41" s="476">
        <v>6</v>
      </c>
      <c r="L41" s="476">
        <v>1</v>
      </c>
      <c r="M41" s="476">
        <v>10</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26</v>
      </c>
      <c r="F43" s="404">
        <f t="shared" si="0"/>
        <v>2</v>
      </c>
      <c r="G43" s="476">
        <v>21</v>
      </c>
      <c r="H43" s="476">
        <v>1</v>
      </c>
      <c r="I43" s="476">
        <v>0</v>
      </c>
      <c r="J43" s="476">
        <v>0</v>
      </c>
      <c r="K43" s="476">
        <v>5</v>
      </c>
      <c r="L43" s="476">
        <v>1</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10</v>
      </c>
      <c r="F45" s="404">
        <f t="shared" si="0"/>
        <v>1</v>
      </c>
      <c r="G45" s="476">
        <v>3</v>
      </c>
      <c r="H45" s="476">
        <v>1</v>
      </c>
      <c r="I45" s="476">
        <v>0</v>
      </c>
      <c r="J45" s="476">
        <v>0</v>
      </c>
      <c r="K45" s="476">
        <v>6</v>
      </c>
      <c r="L45" s="476">
        <v>0</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17</v>
      </c>
      <c r="F47" s="404">
        <f t="shared" si="0"/>
        <v>3</v>
      </c>
      <c r="G47" s="476">
        <v>1</v>
      </c>
      <c r="H47" s="476">
        <v>0</v>
      </c>
      <c r="I47" s="476">
        <v>0</v>
      </c>
      <c r="J47" s="476">
        <v>0</v>
      </c>
      <c r="K47" s="476">
        <v>0</v>
      </c>
      <c r="L47" s="476">
        <v>0</v>
      </c>
      <c r="M47" s="476">
        <v>16</v>
      </c>
      <c r="N47" s="476">
        <v>3</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1</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2</v>
      </c>
      <c r="F54" s="407">
        <f t="shared" si="0"/>
        <v>0</v>
      </c>
      <c r="G54" s="404">
        <f t="shared" ref="G54:R54" si="11">SUM(G12,G16,G22,G24,G38)</f>
        <v>2</v>
      </c>
      <c r="H54" s="404">
        <f t="shared" si="11"/>
        <v>0</v>
      </c>
      <c r="I54" s="404">
        <f t="shared" si="11"/>
        <v>0</v>
      </c>
      <c r="J54" s="404">
        <f t="shared" si="11"/>
        <v>0</v>
      </c>
      <c r="K54" s="404">
        <f t="shared" si="11"/>
        <v>0</v>
      </c>
      <c r="L54" s="404">
        <f t="shared" si="11"/>
        <v>0</v>
      </c>
      <c r="M54" s="404">
        <f t="shared" si="11"/>
        <v>0</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316</v>
      </c>
      <c r="F55" s="404">
        <f t="shared" si="0"/>
        <v>23</v>
      </c>
      <c r="G55" s="404">
        <f t="shared" ref="G55:R55" si="12">SUM(G13,G17,G23,G25,G39)</f>
        <v>106</v>
      </c>
      <c r="H55" s="404">
        <f t="shared" si="12"/>
        <v>13</v>
      </c>
      <c r="I55" s="404">
        <f t="shared" si="12"/>
        <v>48</v>
      </c>
      <c r="J55" s="404">
        <f t="shared" si="12"/>
        <v>1</v>
      </c>
      <c r="K55" s="404">
        <f t="shared" si="12"/>
        <v>48</v>
      </c>
      <c r="L55" s="404">
        <f t="shared" si="12"/>
        <v>4</v>
      </c>
      <c r="M55" s="404">
        <f t="shared" si="12"/>
        <v>67</v>
      </c>
      <c r="N55" s="404">
        <f t="shared" si="12"/>
        <v>5</v>
      </c>
      <c r="O55" s="404">
        <f t="shared" si="12"/>
        <v>31</v>
      </c>
      <c r="P55" s="404">
        <f t="shared" si="12"/>
        <v>0</v>
      </c>
      <c r="Q55" s="404">
        <f t="shared" si="12"/>
        <v>16</v>
      </c>
      <c r="R55" s="404">
        <f t="shared" si="12"/>
        <v>0</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R3:R5"/>
    <mergeCell ref="B2:B3"/>
    <mergeCell ref="J4:M4"/>
    <mergeCell ref="E9:E10"/>
    <mergeCell ref="G9:G10"/>
    <mergeCell ref="I9:I10"/>
    <mergeCell ref="K9:K10"/>
    <mergeCell ref="M9:M10"/>
    <mergeCell ref="P3:Q5"/>
    <mergeCell ref="O9:O10"/>
    <mergeCell ref="Q9:Q10"/>
    <mergeCell ref="B28:B29"/>
    <mergeCell ref="B30:B31"/>
    <mergeCell ref="B12:B13"/>
    <mergeCell ref="B14:B15"/>
    <mergeCell ref="B16:B17"/>
    <mergeCell ref="B18:B19"/>
    <mergeCell ref="B20:B21"/>
    <mergeCell ref="B22:B23"/>
    <mergeCell ref="B24:B25"/>
    <mergeCell ref="B26:B27"/>
    <mergeCell ref="B54:B55"/>
    <mergeCell ref="B32:B33"/>
    <mergeCell ref="B34:B35"/>
    <mergeCell ref="B36:B37"/>
    <mergeCell ref="B38:B39"/>
    <mergeCell ref="B40:B41"/>
    <mergeCell ref="B42:B43"/>
    <mergeCell ref="B48:B49"/>
    <mergeCell ref="B50:B51"/>
    <mergeCell ref="B52:B53"/>
    <mergeCell ref="B44:B45"/>
    <mergeCell ref="B46:B47"/>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4" orientation="landscape" r:id="rId1"/>
  <headerFooter alignWithMargins="0">
    <oddHeader>&amp;R&amp;18&amp;D &amp;A</oddHead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c r="Q2" s="465"/>
    </row>
    <row r="3" spans="1:33" ht="14.25" customHeight="1">
      <c r="B3" s="593"/>
      <c r="O3" s="464" t="s">
        <v>178</v>
      </c>
      <c r="P3" s="604" t="s">
        <v>212</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v>
      </c>
      <c r="F13" s="404">
        <f>SUM(H13+J13+L13+N13+P13+R13 )</f>
        <v>0</v>
      </c>
      <c r="G13" s="476">
        <v>2</v>
      </c>
      <c r="H13" s="476">
        <v>0</v>
      </c>
      <c r="I13" s="476">
        <v>0</v>
      </c>
      <c r="J13" s="476">
        <v>0</v>
      </c>
      <c r="K13" s="476">
        <v>0</v>
      </c>
      <c r="L13" s="476">
        <v>0</v>
      </c>
      <c r="M13" s="476">
        <v>0</v>
      </c>
      <c r="N13" s="476">
        <v>0</v>
      </c>
      <c r="O13" s="476">
        <v>1</v>
      </c>
      <c r="P13" s="476">
        <v>0</v>
      </c>
      <c r="Q13" s="476">
        <v>0</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20</v>
      </c>
      <c r="F17" s="404">
        <f t="shared" si="0"/>
        <v>1</v>
      </c>
      <c r="G17" s="404">
        <f t="shared" ref="G17:R17" si="3">SUM(G19,G21)</f>
        <v>1</v>
      </c>
      <c r="H17" s="404">
        <f t="shared" si="3"/>
        <v>0</v>
      </c>
      <c r="I17" s="404">
        <f t="shared" si="3"/>
        <v>5</v>
      </c>
      <c r="J17" s="404">
        <f t="shared" si="3"/>
        <v>0</v>
      </c>
      <c r="K17" s="404">
        <f t="shared" si="3"/>
        <v>2</v>
      </c>
      <c r="L17" s="404">
        <f t="shared" si="3"/>
        <v>0</v>
      </c>
      <c r="M17" s="404">
        <f t="shared" si="3"/>
        <v>5</v>
      </c>
      <c r="N17" s="404">
        <f t="shared" si="3"/>
        <v>0</v>
      </c>
      <c r="O17" s="404">
        <f t="shared" si="3"/>
        <v>0</v>
      </c>
      <c r="P17" s="404">
        <f t="shared" si="3"/>
        <v>0</v>
      </c>
      <c r="Q17" s="404">
        <f t="shared" si="3"/>
        <v>7</v>
      </c>
      <c r="R17" s="404">
        <f t="shared" si="3"/>
        <v>1</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20</v>
      </c>
      <c r="F19" s="404">
        <f t="shared" si="0"/>
        <v>1</v>
      </c>
      <c r="G19" s="476">
        <v>1</v>
      </c>
      <c r="H19" s="476">
        <v>0</v>
      </c>
      <c r="I19" s="476">
        <v>5</v>
      </c>
      <c r="J19" s="476">
        <v>0</v>
      </c>
      <c r="K19" s="476">
        <v>2</v>
      </c>
      <c r="L19" s="476">
        <v>0</v>
      </c>
      <c r="M19" s="476">
        <v>5</v>
      </c>
      <c r="N19" s="476">
        <v>0</v>
      </c>
      <c r="O19" s="476">
        <v>0</v>
      </c>
      <c r="P19" s="476">
        <v>0</v>
      </c>
      <c r="Q19" s="476">
        <v>7</v>
      </c>
      <c r="R19" s="476">
        <v>1</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v>
      </c>
      <c r="F23" s="426">
        <f t="shared" si="0"/>
        <v>0</v>
      </c>
      <c r="G23" s="480">
        <v>0</v>
      </c>
      <c r="H23" s="480">
        <v>0</v>
      </c>
      <c r="I23" s="480">
        <v>0</v>
      </c>
      <c r="J23" s="480">
        <v>0</v>
      </c>
      <c r="K23" s="480">
        <v>1</v>
      </c>
      <c r="L23" s="480">
        <v>0</v>
      </c>
      <c r="M23" s="480">
        <v>0</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2</v>
      </c>
      <c r="F24" s="423">
        <f t="shared" si="0"/>
        <v>0</v>
      </c>
      <c r="G24" s="423">
        <f t="shared" ref="G24:R24" si="4">SUM(G26,G28,G30,G32)</f>
        <v>1</v>
      </c>
      <c r="H24" s="423">
        <f t="shared" si="4"/>
        <v>0</v>
      </c>
      <c r="I24" s="423">
        <f t="shared" si="4"/>
        <v>0</v>
      </c>
      <c r="J24" s="423">
        <f t="shared" si="4"/>
        <v>0</v>
      </c>
      <c r="K24" s="423">
        <f t="shared" si="4"/>
        <v>0</v>
      </c>
      <c r="L24" s="423">
        <f t="shared" si="4"/>
        <v>0</v>
      </c>
      <c r="M24" s="423">
        <f t="shared" si="4"/>
        <v>1</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93</v>
      </c>
      <c r="F25" s="404">
        <f t="shared" si="0"/>
        <v>3</v>
      </c>
      <c r="G25" s="404">
        <f t="shared" ref="G25:R25" si="6">SUM(G27,G29,G31,G33)</f>
        <v>17</v>
      </c>
      <c r="H25" s="404">
        <f t="shared" si="6"/>
        <v>3</v>
      </c>
      <c r="I25" s="404">
        <f t="shared" si="6"/>
        <v>19</v>
      </c>
      <c r="J25" s="404">
        <f t="shared" si="6"/>
        <v>0</v>
      </c>
      <c r="K25" s="404">
        <f t="shared" si="6"/>
        <v>22</v>
      </c>
      <c r="L25" s="404">
        <f t="shared" si="6"/>
        <v>0</v>
      </c>
      <c r="M25" s="404">
        <f t="shared" si="6"/>
        <v>22</v>
      </c>
      <c r="N25" s="404">
        <f t="shared" si="6"/>
        <v>0</v>
      </c>
      <c r="O25" s="404">
        <f t="shared" si="6"/>
        <v>6</v>
      </c>
      <c r="P25" s="404">
        <f t="shared" si="6"/>
        <v>0</v>
      </c>
      <c r="Q25" s="404">
        <f t="shared" si="6"/>
        <v>7</v>
      </c>
      <c r="R25" s="404">
        <f t="shared" si="6"/>
        <v>0</v>
      </c>
      <c r="S25" s="401" t="str">
        <f t="shared" si="5"/>
        <v/>
      </c>
    </row>
    <row r="26" spans="2:20" ht="24.75" customHeight="1">
      <c r="B26" s="599" t="s">
        <v>127</v>
      </c>
      <c r="C26" s="406" t="s">
        <v>84</v>
      </c>
      <c r="D26" s="405" t="s">
        <v>126</v>
      </c>
      <c r="E26" s="404">
        <f t="shared" si="1"/>
        <v>2</v>
      </c>
      <c r="F26" s="404">
        <f t="shared" si="0"/>
        <v>0</v>
      </c>
      <c r="G26" s="476">
        <v>1</v>
      </c>
      <c r="H26" s="476">
        <v>0</v>
      </c>
      <c r="I26" s="476">
        <v>0</v>
      </c>
      <c r="J26" s="476">
        <v>0</v>
      </c>
      <c r="K26" s="476">
        <v>0</v>
      </c>
      <c r="L26" s="476">
        <v>0</v>
      </c>
      <c r="M26" s="476">
        <v>1</v>
      </c>
      <c r="N26" s="476">
        <v>0</v>
      </c>
      <c r="O26" s="476">
        <v>0</v>
      </c>
      <c r="P26" s="476">
        <v>0</v>
      </c>
      <c r="Q26" s="476">
        <v>0</v>
      </c>
      <c r="R26" s="476">
        <v>0</v>
      </c>
      <c r="S26" s="401" t="str">
        <f t="shared" si="5"/>
        <v/>
      </c>
    </row>
    <row r="27" spans="2:20" ht="24.75" customHeight="1">
      <c r="B27" s="587"/>
      <c r="C27" s="406" t="s">
        <v>82</v>
      </c>
      <c r="D27" s="405" t="s">
        <v>125</v>
      </c>
      <c r="E27" s="404">
        <f t="shared" si="1"/>
        <v>45</v>
      </c>
      <c r="F27" s="404">
        <f t="shared" si="0"/>
        <v>3</v>
      </c>
      <c r="G27" s="476">
        <v>11</v>
      </c>
      <c r="H27" s="476">
        <v>3</v>
      </c>
      <c r="I27" s="476">
        <v>10</v>
      </c>
      <c r="J27" s="476">
        <v>0</v>
      </c>
      <c r="K27" s="476">
        <v>11</v>
      </c>
      <c r="L27" s="476">
        <v>0</v>
      </c>
      <c r="M27" s="476">
        <v>5</v>
      </c>
      <c r="N27" s="476">
        <v>0</v>
      </c>
      <c r="O27" s="476">
        <v>4</v>
      </c>
      <c r="P27" s="476">
        <v>0</v>
      </c>
      <c r="Q27" s="476">
        <v>4</v>
      </c>
      <c r="R27" s="476">
        <v>0</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40</v>
      </c>
      <c r="F29" s="404">
        <f t="shared" si="0"/>
        <v>0</v>
      </c>
      <c r="G29" s="476">
        <v>5</v>
      </c>
      <c r="H29" s="476">
        <v>0</v>
      </c>
      <c r="I29" s="476">
        <v>5</v>
      </c>
      <c r="J29" s="476">
        <v>0</v>
      </c>
      <c r="K29" s="476">
        <v>8</v>
      </c>
      <c r="L29" s="476">
        <v>0</v>
      </c>
      <c r="M29" s="476">
        <v>17</v>
      </c>
      <c r="N29" s="476">
        <v>0</v>
      </c>
      <c r="O29" s="476">
        <v>2</v>
      </c>
      <c r="P29" s="476">
        <v>0</v>
      </c>
      <c r="Q29" s="476">
        <v>3</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2</v>
      </c>
      <c r="F31" s="404">
        <f t="shared" si="0"/>
        <v>0</v>
      </c>
      <c r="G31" s="476">
        <v>1</v>
      </c>
      <c r="H31" s="476">
        <v>0</v>
      </c>
      <c r="I31" s="476">
        <v>1</v>
      </c>
      <c r="J31" s="476">
        <v>0</v>
      </c>
      <c r="K31" s="476">
        <v>0</v>
      </c>
      <c r="L31" s="476">
        <v>0</v>
      </c>
      <c r="M31" s="476">
        <v>0</v>
      </c>
      <c r="N31" s="476">
        <v>0</v>
      </c>
      <c r="O31" s="476">
        <v>0</v>
      </c>
      <c r="P31" s="476">
        <v>0</v>
      </c>
      <c r="Q31" s="476">
        <v>0</v>
      </c>
      <c r="R31" s="476">
        <v>0</v>
      </c>
      <c r="S31" s="401" t="str">
        <f t="shared" si="5"/>
        <v/>
      </c>
    </row>
    <row r="32" spans="2:20" ht="24.75" customHeight="1">
      <c r="B32" s="599" t="s">
        <v>118</v>
      </c>
      <c r="C32" s="406" t="s">
        <v>84</v>
      </c>
      <c r="D32" s="405" t="s">
        <v>117</v>
      </c>
      <c r="E32" s="404">
        <f t="shared" si="1"/>
        <v>0</v>
      </c>
      <c r="F32" s="404">
        <f t="shared" si="0"/>
        <v>0</v>
      </c>
      <c r="G32" s="404">
        <f t="shared" ref="G32:R32" si="7">SUM(G34,G36)</f>
        <v>0</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6</v>
      </c>
      <c r="F33" s="404">
        <f t="shared" si="0"/>
        <v>0</v>
      </c>
      <c r="G33" s="404">
        <f t="shared" ref="G33:R33" si="8">SUM(G35,G37)</f>
        <v>0</v>
      </c>
      <c r="H33" s="404">
        <f t="shared" si="8"/>
        <v>0</v>
      </c>
      <c r="I33" s="404">
        <f t="shared" si="8"/>
        <v>3</v>
      </c>
      <c r="J33" s="404">
        <f t="shared" si="8"/>
        <v>0</v>
      </c>
      <c r="K33" s="404">
        <f t="shared" si="8"/>
        <v>3</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3</v>
      </c>
      <c r="F35" s="404">
        <f t="shared" si="0"/>
        <v>0</v>
      </c>
      <c r="G35" s="476">
        <v>0</v>
      </c>
      <c r="H35" s="476">
        <v>0</v>
      </c>
      <c r="I35" s="476">
        <v>2</v>
      </c>
      <c r="J35" s="476">
        <v>0</v>
      </c>
      <c r="K35" s="476">
        <v>1</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0</v>
      </c>
      <c r="F36" s="404">
        <f t="shared" si="0"/>
        <v>0</v>
      </c>
      <c r="G36" s="476">
        <v>0</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3</v>
      </c>
      <c r="F37" s="420">
        <f t="shared" si="0"/>
        <v>0</v>
      </c>
      <c r="G37" s="483">
        <v>0</v>
      </c>
      <c r="H37" s="483">
        <v>0</v>
      </c>
      <c r="I37" s="483">
        <v>1</v>
      </c>
      <c r="J37" s="483">
        <v>0</v>
      </c>
      <c r="K37" s="483">
        <v>2</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0</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55</v>
      </c>
      <c r="F39" s="404">
        <f t="shared" si="0"/>
        <v>5</v>
      </c>
      <c r="G39" s="404">
        <f t="shared" si="9"/>
        <v>34</v>
      </c>
      <c r="H39" s="404">
        <f t="shared" si="9"/>
        <v>2</v>
      </c>
      <c r="I39" s="404">
        <f t="shared" si="9"/>
        <v>0</v>
      </c>
      <c r="J39" s="404">
        <f t="shared" si="9"/>
        <v>0</v>
      </c>
      <c r="K39" s="404">
        <f t="shared" si="9"/>
        <v>7</v>
      </c>
      <c r="L39" s="404">
        <f t="shared" si="9"/>
        <v>1</v>
      </c>
      <c r="M39" s="404">
        <f t="shared" si="9"/>
        <v>14</v>
      </c>
      <c r="N39" s="404">
        <f t="shared" si="9"/>
        <v>2</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32</v>
      </c>
      <c r="F41" s="404">
        <f t="shared" si="0"/>
        <v>2</v>
      </c>
      <c r="G41" s="476">
        <v>23</v>
      </c>
      <c r="H41" s="476">
        <v>2</v>
      </c>
      <c r="I41" s="476">
        <v>0</v>
      </c>
      <c r="J41" s="476">
        <v>0</v>
      </c>
      <c r="K41" s="476">
        <v>4</v>
      </c>
      <c r="L41" s="476">
        <v>0</v>
      </c>
      <c r="M41" s="476">
        <v>5</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9</v>
      </c>
      <c r="F43" s="404">
        <f t="shared" si="0"/>
        <v>0</v>
      </c>
      <c r="G43" s="476">
        <v>8</v>
      </c>
      <c r="H43" s="476">
        <v>0</v>
      </c>
      <c r="I43" s="476">
        <v>0</v>
      </c>
      <c r="J43" s="476">
        <v>0</v>
      </c>
      <c r="K43" s="476">
        <v>1</v>
      </c>
      <c r="L43" s="476">
        <v>0</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6</v>
      </c>
      <c r="F45" s="404">
        <f t="shared" si="0"/>
        <v>1</v>
      </c>
      <c r="G45" s="476">
        <v>3</v>
      </c>
      <c r="H45" s="476">
        <v>0</v>
      </c>
      <c r="I45" s="476">
        <v>0</v>
      </c>
      <c r="J45" s="476">
        <v>0</v>
      </c>
      <c r="K45" s="476">
        <v>2</v>
      </c>
      <c r="L45" s="476">
        <v>1</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6</v>
      </c>
      <c r="F47" s="404">
        <f t="shared" si="0"/>
        <v>1</v>
      </c>
      <c r="G47" s="476">
        <v>0</v>
      </c>
      <c r="H47" s="476">
        <v>0</v>
      </c>
      <c r="I47" s="476">
        <v>0</v>
      </c>
      <c r="J47" s="476">
        <v>0</v>
      </c>
      <c r="K47" s="476">
        <v>0</v>
      </c>
      <c r="L47" s="476">
        <v>0</v>
      </c>
      <c r="M47" s="476">
        <v>6</v>
      </c>
      <c r="N47" s="476">
        <v>1</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2</v>
      </c>
      <c r="F49" s="404">
        <f t="shared" si="0"/>
        <v>1</v>
      </c>
      <c r="G49" s="476">
        <v>0</v>
      </c>
      <c r="H49" s="476">
        <v>0</v>
      </c>
      <c r="I49" s="476">
        <v>0</v>
      </c>
      <c r="J49" s="476">
        <v>0</v>
      </c>
      <c r="K49" s="476">
        <v>0</v>
      </c>
      <c r="L49" s="476">
        <v>0</v>
      </c>
      <c r="M49" s="476">
        <v>2</v>
      </c>
      <c r="N49" s="476">
        <v>1</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2</v>
      </c>
      <c r="F54" s="407">
        <f t="shared" si="0"/>
        <v>0</v>
      </c>
      <c r="G54" s="404">
        <f t="shared" ref="G54:R54" si="11">SUM(G12,G16,G22,G24,G38)</f>
        <v>1</v>
      </c>
      <c r="H54" s="404">
        <f t="shared" si="11"/>
        <v>0</v>
      </c>
      <c r="I54" s="404">
        <f t="shared" si="11"/>
        <v>0</v>
      </c>
      <c r="J54" s="404">
        <f t="shared" si="11"/>
        <v>0</v>
      </c>
      <c r="K54" s="404">
        <f t="shared" si="11"/>
        <v>0</v>
      </c>
      <c r="L54" s="404">
        <f t="shared" si="11"/>
        <v>0</v>
      </c>
      <c r="M54" s="404">
        <f t="shared" si="11"/>
        <v>1</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172</v>
      </c>
      <c r="F55" s="404">
        <f t="shared" si="0"/>
        <v>9</v>
      </c>
      <c r="G55" s="404">
        <f t="shared" ref="G55:R55" si="12">SUM(G13,G17,G23,G25,G39)</f>
        <v>54</v>
      </c>
      <c r="H55" s="404">
        <f t="shared" si="12"/>
        <v>5</v>
      </c>
      <c r="I55" s="404">
        <f t="shared" si="12"/>
        <v>24</v>
      </c>
      <c r="J55" s="404">
        <f t="shared" si="12"/>
        <v>0</v>
      </c>
      <c r="K55" s="404">
        <f t="shared" si="12"/>
        <v>32</v>
      </c>
      <c r="L55" s="404">
        <f t="shared" si="12"/>
        <v>1</v>
      </c>
      <c r="M55" s="404">
        <f t="shared" si="12"/>
        <v>41</v>
      </c>
      <c r="N55" s="404">
        <f t="shared" si="12"/>
        <v>2</v>
      </c>
      <c r="O55" s="404">
        <f t="shared" si="12"/>
        <v>7</v>
      </c>
      <c r="P55" s="404">
        <f t="shared" si="12"/>
        <v>0</v>
      </c>
      <c r="Q55" s="404">
        <f t="shared" si="12"/>
        <v>14</v>
      </c>
      <c r="R55" s="404">
        <f t="shared" si="12"/>
        <v>1</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214</v>
      </c>
      <c r="Q2" s="465"/>
    </row>
    <row r="3" spans="1:33" ht="14.25" customHeight="1">
      <c r="B3" s="593"/>
      <c r="O3" s="464" t="s">
        <v>178</v>
      </c>
      <c r="P3" s="604" t="s">
        <v>213</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13</v>
      </c>
      <c r="F13" s="404">
        <f>SUM(H13+J13+L13+N13+P13+R13 )</f>
        <v>0</v>
      </c>
      <c r="G13" s="476">
        <v>3</v>
      </c>
      <c r="H13" s="476">
        <v>0</v>
      </c>
      <c r="I13" s="476">
        <v>5</v>
      </c>
      <c r="J13" s="476">
        <v>0</v>
      </c>
      <c r="K13" s="476">
        <v>1</v>
      </c>
      <c r="L13" s="476">
        <v>0</v>
      </c>
      <c r="M13" s="476">
        <v>1</v>
      </c>
      <c r="N13" s="476">
        <v>0</v>
      </c>
      <c r="O13" s="476">
        <v>2</v>
      </c>
      <c r="P13" s="476">
        <v>0</v>
      </c>
      <c r="Q13" s="476">
        <v>1</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15</v>
      </c>
      <c r="F17" s="404">
        <f t="shared" si="0"/>
        <v>1</v>
      </c>
      <c r="G17" s="404">
        <f t="shared" ref="G17:R17" si="3">SUM(G19,G21)</f>
        <v>0</v>
      </c>
      <c r="H17" s="404">
        <f t="shared" si="3"/>
        <v>0</v>
      </c>
      <c r="I17" s="404">
        <f t="shared" si="3"/>
        <v>6</v>
      </c>
      <c r="J17" s="404">
        <f t="shared" si="3"/>
        <v>0</v>
      </c>
      <c r="K17" s="404">
        <f t="shared" si="3"/>
        <v>1</v>
      </c>
      <c r="L17" s="404">
        <f t="shared" si="3"/>
        <v>0</v>
      </c>
      <c r="M17" s="404">
        <f t="shared" si="3"/>
        <v>4</v>
      </c>
      <c r="N17" s="404">
        <f t="shared" si="3"/>
        <v>1</v>
      </c>
      <c r="O17" s="404">
        <f t="shared" si="3"/>
        <v>0</v>
      </c>
      <c r="P17" s="404">
        <f t="shared" si="3"/>
        <v>0</v>
      </c>
      <c r="Q17" s="404">
        <f t="shared" si="3"/>
        <v>4</v>
      </c>
      <c r="R17" s="404">
        <f t="shared" si="3"/>
        <v>0</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15</v>
      </c>
      <c r="F19" s="404">
        <f t="shared" si="0"/>
        <v>1</v>
      </c>
      <c r="G19" s="476">
        <v>0</v>
      </c>
      <c r="H19" s="476">
        <v>0</v>
      </c>
      <c r="I19" s="476">
        <v>6</v>
      </c>
      <c r="J19" s="476">
        <v>0</v>
      </c>
      <c r="K19" s="476">
        <v>1</v>
      </c>
      <c r="L19" s="476">
        <v>0</v>
      </c>
      <c r="M19" s="476">
        <v>4</v>
      </c>
      <c r="N19" s="476">
        <v>1</v>
      </c>
      <c r="O19" s="476">
        <v>0</v>
      </c>
      <c r="P19" s="476">
        <v>0</v>
      </c>
      <c r="Q19" s="476">
        <v>4</v>
      </c>
      <c r="R19" s="476">
        <v>0</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2</v>
      </c>
      <c r="F23" s="426">
        <f t="shared" si="0"/>
        <v>0</v>
      </c>
      <c r="G23" s="480">
        <v>0</v>
      </c>
      <c r="H23" s="480">
        <v>0</v>
      </c>
      <c r="I23" s="480">
        <v>0</v>
      </c>
      <c r="J23" s="480">
        <v>0</v>
      </c>
      <c r="K23" s="480">
        <v>1</v>
      </c>
      <c r="L23" s="480">
        <v>0</v>
      </c>
      <c r="M23" s="480">
        <v>1</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3</v>
      </c>
      <c r="F24" s="423">
        <f t="shared" si="0"/>
        <v>1</v>
      </c>
      <c r="G24" s="423">
        <f t="shared" ref="G24:R24" si="4">SUM(G26,G28,G30,G32)</f>
        <v>0</v>
      </c>
      <c r="H24" s="423">
        <f t="shared" si="4"/>
        <v>0</v>
      </c>
      <c r="I24" s="423">
        <f t="shared" si="4"/>
        <v>1</v>
      </c>
      <c r="J24" s="423">
        <f t="shared" si="4"/>
        <v>0</v>
      </c>
      <c r="K24" s="423">
        <f t="shared" si="4"/>
        <v>2</v>
      </c>
      <c r="L24" s="423">
        <f t="shared" si="4"/>
        <v>1</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133</v>
      </c>
      <c r="F25" s="404">
        <f t="shared" si="0"/>
        <v>7</v>
      </c>
      <c r="G25" s="404">
        <f t="shared" ref="G25:R25" si="6">SUM(G27,G29,G31,G33)</f>
        <v>18</v>
      </c>
      <c r="H25" s="404">
        <f t="shared" si="6"/>
        <v>2</v>
      </c>
      <c r="I25" s="404">
        <f t="shared" si="6"/>
        <v>20</v>
      </c>
      <c r="J25" s="404">
        <f t="shared" si="6"/>
        <v>2</v>
      </c>
      <c r="K25" s="404">
        <f t="shared" si="6"/>
        <v>21</v>
      </c>
      <c r="L25" s="404">
        <f t="shared" si="6"/>
        <v>0</v>
      </c>
      <c r="M25" s="404">
        <f t="shared" si="6"/>
        <v>49</v>
      </c>
      <c r="N25" s="404">
        <f t="shared" si="6"/>
        <v>3</v>
      </c>
      <c r="O25" s="404">
        <f t="shared" si="6"/>
        <v>15</v>
      </c>
      <c r="P25" s="404">
        <f t="shared" si="6"/>
        <v>0</v>
      </c>
      <c r="Q25" s="404">
        <f t="shared" si="6"/>
        <v>10</v>
      </c>
      <c r="R25" s="404">
        <f t="shared" si="6"/>
        <v>0</v>
      </c>
      <c r="S25" s="401" t="str">
        <f t="shared" si="5"/>
        <v/>
      </c>
    </row>
    <row r="26" spans="2:20" ht="24.75" customHeight="1">
      <c r="B26" s="599" t="s">
        <v>127</v>
      </c>
      <c r="C26" s="406" t="s">
        <v>84</v>
      </c>
      <c r="D26" s="405" t="s">
        <v>126</v>
      </c>
      <c r="E26" s="404">
        <f t="shared" si="1"/>
        <v>1</v>
      </c>
      <c r="F26" s="404">
        <f t="shared" si="0"/>
        <v>0</v>
      </c>
      <c r="G26" s="476">
        <v>0</v>
      </c>
      <c r="H26" s="476">
        <v>0</v>
      </c>
      <c r="I26" s="476">
        <v>1</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45</v>
      </c>
      <c r="F27" s="404">
        <f t="shared" si="0"/>
        <v>4</v>
      </c>
      <c r="G27" s="476">
        <v>11</v>
      </c>
      <c r="H27" s="476">
        <v>2</v>
      </c>
      <c r="I27" s="476">
        <v>15</v>
      </c>
      <c r="J27" s="476">
        <v>1</v>
      </c>
      <c r="K27" s="476">
        <v>7</v>
      </c>
      <c r="L27" s="476">
        <v>0</v>
      </c>
      <c r="M27" s="476">
        <v>4</v>
      </c>
      <c r="N27" s="476">
        <v>1</v>
      </c>
      <c r="O27" s="476">
        <v>3</v>
      </c>
      <c r="P27" s="476">
        <v>0</v>
      </c>
      <c r="Q27" s="476">
        <v>5</v>
      </c>
      <c r="R27" s="476">
        <v>0</v>
      </c>
      <c r="S27" s="401" t="str">
        <f t="shared" si="5"/>
        <v/>
      </c>
    </row>
    <row r="28" spans="2:20" ht="24.75" customHeight="1">
      <c r="B28" s="599" t="s">
        <v>124</v>
      </c>
      <c r="C28" s="406" t="s">
        <v>84</v>
      </c>
      <c r="D28" s="405" t="s">
        <v>123</v>
      </c>
      <c r="E28" s="404">
        <f t="shared" si="1"/>
        <v>2</v>
      </c>
      <c r="F28" s="404">
        <f t="shared" si="0"/>
        <v>1</v>
      </c>
      <c r="G28" s="476">
        <v>0</v>
      </c>
      <c r="H28" s="476">
        <v>0</v>
      </c>
      <c r="I28" s="476">
        <v>0</v>
      </c>
      <c r="J28" s="476">
        <v>0</v>
      </c>
      <c r="K28" s="476">
        <v>2</v>
      </c>
      <c r="L28" s="476">
        <v>1</v>
      </c>
      <c r="M28" s="476">
        <v>0</v>
      </c>
      <c r="N28" s="476">
        <v>0</v>
      </c>
      <c r="O28" s="476">
        <v>0</v>
      </c>
      <c r="P28" s="476">
        <v>0</v>
      </c>
      <c r="Q28" s="476">
        <v>0</v>
      </c>
      <c r="R28" s="476">
        <v>0</v>
      </c>
      <c r="S28" s="401" t="str">
        <f t="shared" si="5"/>
        <v/>
      </c>
    </row>
    <row r="29" spans="2:20" ht="24.75" customHeight="1">
      <c r="B29" s="587"/>
      <c r="C29" s="406" t="s">
        <v>82</v>
      </c>
      <c r="D29" s="405" t="s">
        <v>122</v>
      </c>
      <c r="E29" s="404">
        <f t="shared" si="1"/>
        <v>82</v>
      </c>
      <c r="F29" s="404">
        <f t="shared" si="0"/>
        <v>3</v>
      </c>
      <c r="G29" s="476">
        <v>6</v>
      </c>
      <c r="H29" s="476">
        <v>0</v>
      </c>
      <c r="I29" s="476">
        <v>5</v>
      </c>
      <c r="J29" s="476">
        <v>1</v>
      </c>
      <c r="K29" s="476">
        <v>11</v>
      </c>
      <c r="L29" s="476">
        <v>0</v>
      </c>
      <c r="M29" s="476">
        <v>44</v>
      </c>
      <c r="N29" s="476">
        <v>2</v>
      </c>
      <c r="O29" s="476">
        <v>11</v>
      </c>
      <c r="P29" s="476">
        <v>0</v>
      </c>
      <c r="Q29" s="476">
        <v>5</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4</v>
      </c>
      <c r="F31" s="404">
        <f t="shared" si="0"/>
        <v>0</v>
      </c>
      <c r="G31" s="476">
        <v>1</v>
      </c>
      <c r="H31" s="476">
        <v>0</v>
      </c>
      <c r="I31" s="476">
        <v>0</v>
      </c>
      <c r="J31" s="476">
        <v>0</v>
      </c>
      <c r="K31" s="476">
        <v>2</v>
      </c>
      <c r="L31" s="476">
        <v>0</v>
      </c>
      <c r="M31" s="476">
        <v>0</v>
      </c>
      <c r="N31" s="476">
        <v>0</v>
      </c>
      <c r="O31" s="476">
        <v>1</v>
      </c>
      <c r="P31" s="476">
        <v>0</v>
      </c>
      <c r="Q31" s="476">
        <v>0</v>
      </c>
      <c r="R31" s="476">
        <v>0</v>
      </c>
      <c r="S31" s="401" t="str">
        <f t="shared" si="5"/>
        <v/>
      </c>
    </row>
    <row r="32" spans="2:20" ht="24.75" customHeight="1">
      <c r="B32" s="599" t="s">
        <v>118</v>
      </c>
      <c r="C32" s="406" t="s">
        <v>84</v>
      </c>
      <c r="D32" s="405" t="s">
        <v>117</v>
      </c>
      <c r="E32" s="404">
        <f t="shared" si="1"/>
        <v>0</v>
      </c>
      <c r="F32" s="404">
        <f t="shared" si="0"/>
        <v>0</v>
      </c>
      <c r="G32" s="404">
        <f t="shared" ref="G32:R32" si="7">SUM(G34,G36)</f>
        <v>0</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2</v>
      </c>
      <c r="F33" s="404">
        <f t="shared" si="0"/>
        <v>0</v>
      </c>
      <c r="G33" s="404">
        <f t="shared" ref="G33:R33" si="8">SUM(G35,G37)</f>
        <v>0</v>
      </c>
      <c r="H33" s="404">
        <f t="shared" si="8"/>
        <v>0</v>
      </c>
      <c r="I33" s="404">
        <f t="shared" si="8"/>
        <v>0</v>
      </c>
      <c r="J33" s="404">
        <f t="shared" si="8"/>
        <v>0</v>
      </c>
      <c r="K33" s="404">
        <f t="shared" si="8"/>
        <v>1</v>
      </c>
      <c r="L33" s="404">
        <f t="shared" si="8"/>
        <v>0</v>
      </c>
      <c r="M33" s="404">
        <f t="shared" si="8"/>
        <v>1</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1</v>
      </c>
      <c r="F35" s="404">
        <f t="shared" si="0"/>
        <v>0</v>
      </c>
      <c r="G35" s="476">
        <v>0</v>
      </c>
      <c r="H35" s="476">
        <v>0</v>
      </c>
      <c r="I35" s="476">
        <v>0</v>
      </c>
      <c r="J35" s="476">
        <v>0</v>
      </c>
      <c r="K35" s="476">
        <v>1</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0</v>
      </c>
      <c r="F36" s="404">
        <f t="shared" si="0"/>
        <v>0</v>
      </c>
      <c r="G36" s="476">
        <v>0</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1</v>
      </c>
      <c r="F37" s="420">
        <f t="shared" si="0"/>
        <v>0</v>
      </c>
      <c r="G37" s="483">
        <v>0</v>
      </c>
      <c r="H37" s="483">
        <v>0</v>
      </c>
      <c r="I37" s="483">
        <v>0</v>
      </c>
      <c r="J37" s="483">
        <v>0</v>
      </c>
      <c r="K37" s="483">
        <v>0</v>
      </c>
      <c r="L37" s="483">
        <v>0</v>
      </c>
      <c r="M37" s="483">
        <v>1</v>
      </c>
      <c r="N37" s="483">
        <v>0</v>
      </c>
      <c r="O37" s="483">
        <v>0</v>
      </c>
      <c r="P37" s="483">
        <v>0</v>
      </c>
      <c r="Q37" s="483">
        <v>0</v>
      </c>
      <c r="R37" s="483">
        <v>0</v>
      </c>
      <c r="S37" s="401" t="str">
        <f t="shared" si="5"/>
        <v/>
      </c>
    </row>
    <row r="38" spans="2:19" ht="24.75" customHeight="1" thickTop="1">
      <c r="B38" s="590" t="s">
        <v>109</v>
      </c>
      <c r="C38" s="418" t="s">
        <v>84</v>
      </c>
      <c r="D38" s="417" t="s">
        <v>108</v>
      </c>
      <c r="E38" s="407">
        <f t="shared" si="1"/>
        <v>0</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97</v>
      </c>
      <c r="F39" s="404">
        <f t="shared" si="0"/>
        <v>8</v>
      </c>
      <c r="G39" s="404">
        <f t="shared" si="9"/>
        <v>59</v>
      </c>
      <c r="H39" s="404">
        <f t="shared" si="9"/>
        <v>4</v>
      </c>
      <c r="I39" s="404">
        <f t="shared" si="9"/>
        <v>0</v>
      </c>
      <c r="J39" s="404">
        <f t="shared" si="9"/>
        <v>0</v>
      </c>
      <c r="K39" s="404">
        <f t="shared" si="9"/>
        <v>15</v>
      </c>
      <c r="L39" s="404">
        <f t="shared" si="9"/>
        <v>2</v>
      </c>
      <c r="M39" s="404">
        <f t="shared" si="9"/>
        <v>23</v>
      </c>
      <c r="N39" s="404">
        <f t="shared" si="9"/>
        <v>2</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58</v>
      </c>
      <c r="F41" s="404">
        <f t="shared" si="0"/>
        <v>3</v>
      </c>
      <c r="G41" s="476">
        <v>39</v>
      </c>
      <c r="H41" s="476">
        <v>3</v>
      </c>
      <c r="I41" s="476">
        <v>0</v>
      </c>
      <c r="J41" s="476">
        <v>0</v>
      </c>
      <c r="K41" s="476">
        <v>9</v>
      </c>
      <c r="L41" s="476">
        <v>0</v>
      </c>
      <c r="M41" s="476">
        <v>10</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25</v>
      </c>
      <c r="F43" s="404">
        <f t="shared" si="0"/>
        <v>3</v>
      </c>
      <c r="G43" s="476">
        <v>20</v>
      </c>
      <c r="H43" s="476">
        <v>1</v>
      </c>
      <c r="I43" s="476">
        <v>0</v>
      </c>
      <c r="J43" s="476">
        <v>0</v>
      </c>
      <c r="K43" s="476">
        <v>5</v>
      </c>
      <c r="L43" s="476">
        <v>2</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2</v>
      </c>
      <c r="F45" s="404">
        <f t="shared" si="0"/>
        <v>0</v>
      </c>
      <c r="G45" s="476">
        <v>0</v>
      </c>
      <c r="H45" s="476">
        <v>0</v>
      </c>
      <c r="I45" s="476">
        <v>0</v>
      </c>
      <c r="J45" s="476">
        <v>0</v>
      </c>
      <c r="K45" s="476">
        <v>1</v>
      </c>
      <c r="L45" s="476">
        <v>0</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12</v>
      </c>
      <c r="F47" s="404">
        <f t="shared" si="0"/>
        <v>2</v>
      </c>
      <c r="G47" s="476">
        <v>0</v>
      </c>
      <c r="H47" s="476">
        <v>0</v>
      </c>
      <c r="I47" s="476">
        <v>0</v>
      </c>
      <c r="J47" s="476">
        <v>0</v>
      </c>
      <c r="K47" s="476">
        <v>0</v>
      </c>
      <c r="L47" s="476">
        <v>0</v>
      </c>
      <c r="M47" s="476">
        <v>12</v>
      </c>
      <c r="N47" s="476">
        <v>2</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v>
      </c>
      <c r="F54" s="407">
        <f t="shared" si="0"/>
        <v>1</v>
      </c>
      <c r="G54" s="404">
        <f t="shared" ref="G54:R54" si="11">SUM(G12,G16,G22,G24,G38)</f>
        <v>0</v>
      </c>
      <c r="H54" s="404">
        <f t="shared" si="11"/>
        <v>0</v>
      </c>
      <c r="I54" s="404">
        <f t="shared" si="11"/>
        <v>1</v>
      </c>
      <c r="J54" s="404">
        <f t="shared" si="11"/>
        <v>0</v>
      </c>
      <c r="K54" s="404">
        <f t="shared" si="11"/>
        <v>2</v>
      </c>
      <c r="L54" s="404">
        <f t="shared" si="11"/>
        <v>1</v>
      </c>
      <c r="M54" s="404">
        <f t="shared" si="11"/>
        <v>0</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260</v>
      </c>
      <c r="F55" s="404">
        <f t="shared" si="0"/>
        <v>16</v>
      </c>
      <c r="G55" s="404">
        <f t="shared" ref="G55:R55" si="12">SUM(G13,G17,G23,G25,G39)</f>
        <v>80</v>
      </c>
      <c r="H55" s="404">
        <f t="shared" si="12"/>
        <v>6</v>
      </c>
      <c r="I55" s="404">
        <f t="shared" si="12"/>
        <v>31</v>
      </c>
      <c r="J55" s="404">
        <f t="shared" si="12"/>
        <v>2</v>
      </c>
      <c r="K55" s="404">
        <f t="shared" si="12"/>
        <v>39</v>
      </c>
      <c r="L55" s="404">
        <f t="shared" si="12"/>
        <v>2</v>
      </c>
      <c r="M55" s="404">
        <f t="shared" si="12"/>
        <v>78</v>
      </c>
      <c r="N55" s="404">
        <f t="shared" si="12"/>
        <v>6</v>
      </c>
      <c r="O55" s="404">
        <f t="shared" si="12"/>
        <v>17</v>
      </c>
      <c r="P55" s="404">
        <f t="shared" si="12"/>
        <v>0</v>
      </c>
      <c r="Q55" s="404">
        <f t="shared" si="12"/>
        <v>15</v>
      </c>
      <c r="R55" s="404">
        <f t="shared" si="12"/>
        <v>0</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R3:R5"/>
    <mergeCell ref="B2:B3"/>
    <mergeCell ref="J4:M4"/>
    <mergeCell ref="E9:E10"/>
    <mergeCell ref="G9:G10"/>
    <mergeCell ref="I9:I10"/>
    <mergeCell ref="K9:K10"/>
    <mergeCell ref="M9:M10"/>
    <mergeCell ref="P3:Q5"/>
    <mergeCell ref="O9:O10"/>
    <mergeCell ref="Q9:Q10"/>
    <mergeCell ref="B28:B29"/>
    <mergeCell ref="B30:B31"/>
    <mergeCell ref="B12:B13"/>
    <mergeCell ref="B14:B15"/>
    <mergeCell ref="B16:B17"/>
    <mergeCell ref="B18:B19"/>
    <mergeCell ref="B20:B21"/>
    <mergeCell ref="B22:B23"/>
    <mergeCell ref="B24:B25"/>
    <mergeCell ref="B26:B27"/>
    <mergeCell ref="B54:B55"/>
    <mergeCell ref="B32:B33"/>
    <mergeCell ref="B34:B35"/>
    <mergeCell ref="B36:B37"/>
    <mergeCell ref="B38:B39"/>
    <mergeCell ref="B40:B41"/>
    <mergeCell ref="B42:B43"/>
    <mergeCell ref="B48:B49"/>
    <mergeCell ref="B50:B51"/>
    <mergeCell ref="B52:B53"/>
    <mergeCell ref="B44:B45"/>
    <mergeCell ref="B46:B47"/>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215</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62</v>
      </c>
      <c r="F13" s="404">
        <f>SUM(H13+J13+L13+N13+P13+R13 )</f>
        <v>2</v>
      </c>
      <c r="G13" s="476">
        <v>29</v>
      </c>
      <c r="H13" s="476">
        <v>1</v>
      </c>
      <c r="I13" s="476">
        <v>16</v>
      </c>
      <c r="J13" s="476">
        <v>0</v>
      </c>
      <c r="K13" s="476">
        <v>2</v>
      </c>
      <c r="L13" s="476">
        <v>1</v>
      </c>
      <c r="M13" s="476">
        <v>5</v>
      </c>
      <c r="N13" s="476">
        <v>0</v>
      </c>
      <c r="O13" s="476">
        <v>6</v>
      </c>
      <c r="P13" s="476">
        <v>0</v>
      </c>
      <c r="Q13" s="476">
        <v>4</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3</v>
      </c>
      <c r="F16" s="423">
        <f t="shared" si="0"/>
        <v>0</v>
      </c>
      <c r="G16" s="423">
        <f t="shared" ref="G16:R16" si="2">SUM(G18,G20)</f>
        <v>0</v>
      </c>
      <c r="H16" s="423">
        <f t="shared" si="2"/>
        <v>0</v>
      </c>
      <c r="I16" s="423">
        <f t="shared" si="2"/>
        <v>2</v>
      </c>
      <c r="J16" s="423">
        <f t="shared" si="2"/>
        <v>0</v>
      </c>
      <c r="K16" s="423">
        <f t="shared" si="2"/>
        <v>0</v>
      </c>
      <c r="L16" s="423">
        <f t="shared" si="2"/>
        <v>0</v>
      </c>
      <c r="M16" s="423">
        <f t="shared" si="2"/>
        <v>0</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81</v>
      </c>
      <c r="F17" s="404">
        <f t="shared" si="0"/>
        <v>0</v>
      </c>
      <c r="G17" s="404">
        <f t="shared" ref="G17:R17" si="3">SUM(G19,G21)</f>
        <v>2</v>
      </c>
      <c r="H17" s="404">
        <f t="shared" si="3"/>
        <v>0</v>
      </c>
      <c r="I17" s="404">
        <f t="shared" si="3"/>
        <v>23</v>
      </c>
      <c r="J17" s="404">
        <f t="shared" si="3"/>
        <v>0</v>
      </c>
      <c r="K17" s="404">
        <f t="shared" si="3"/>
        <v>12</v>
      </c>
      <c r="L17" s="404">
        <f t="shared" si="3"/>
        <v>0</v>
      </c>
      <c r="M17" s="404">
        <f t="shared" si="3"/>
        <v>10</v>
      </c>
      <c r="N17" s="404">
        <f t="shared" si="3"/>
        <v>0</v>
      </c>
      <c r="O17" s="404">
        <f t="shared" si="3"/>
        <v>1</v>
      </c>
      <c r="P17" s="404">
        <f t="shared" si="3"/>
        <v>0</v>
      </c>
      <c r="Q17" s="404">
        <f t="shared" si="3"/>
        <v>33</v>
      </c>
      <c r="R17" s="404">
        <f t="shared" si="3"/>
        <v>0</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3</v>
      </c>
      <c r="F18" s="404">
        <f t="shared" si="0"/>
        <v>0</v>
      </c>
      <c r="G18" s="476">
        <v>0</v>
      </c>
      <c r="H18" s="476">
        <v>0</v>
      </c>
      <c r="I18" s="476">
        <v>2</v>
      </c>
      <c r="J18" s="476">
        <v>0</v>
      </c>
      <c r="K18" s="476">
        <v>0</v>
      </c>
      <c r="L18" s="476">
        <v>0</v>
      </c>
      <c r="M18" s="476">
        <v>0</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81</v>
      </c>
      <c r="F19" s="404">
        <f t="shared" si="0"/>
        <v>0</v>
      </c>
      <c r="G19" s="476">
        <v>2</v>
      </c>
      <c r="H19" s="476">
        <v>0</v>
      </c>
      <c r="I19" s="476">
        <v>23</v>
      </c>
      <c r="J19" s="476">
        <v>0</v>
      </c>
      <c r="K19" s="476">
        <v>12</v>
      </c>
      <c r="L19" s="476">
        <v>0</v>
      </c>
      <c r="M19" s="476">
        <v>10</v>
      </c>
      <c r="N19" s="476">
        <v>0</v>
      </c>
      <c r="O19" s="476">
        <v>1</v>
      </c>
      <c r="P19" s="476">
        <v>0</v>
      </c>
      <c r="Q19" s="476">
        <v>33</v>
      </c>
      <c r="R19" s="476">
        <v>0</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11</v>
      </c>
      <c r="F23" s="426">
        <f t="shared" si="0"/>
        <v>1</v>
      </c>
      <c r="G23" s="480">
        <v>1</v>
      </c>
      <c r="H23" s="480">
        <v>0</v>
      </c>
      <c r="I23" s="480">
        <v>0</v>
      </c>
      <c r="J23" s="480">
        <v>0</v>
      </c>
      <c r="K23" s="480">
        <v>6</v>
      </c>
      <c r="L23" s="480">
        <v>1</v>
      </c>
      <c r="M23" s="480">
        <v>4</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5</v>
      </c>
      <c r="F24" s="423">
        <f t="shared" si="0"/>
        <v>1</v>
      </c>
      <c r="G24" s="423">
        <f t="shared" ref="G24:R24" si="4">SUM(G26,G28,G30,G32)</f>
        <v>4</v>
      </c>
      <c r="H24" s="423">
        <f t="shared" si="4"/>
        <v>1</v>
      </c>
      <c r="I24" s="423">
        <f t="shared" si="4"/>
        <v>0</v>
      </c>
      <c r="J24" s="423">
        <f t="shared" si="4"/>
        <v>0</v>
      </c>
      <c r="K24" s="423">
        <f t="shared" si="4"/>
        <v>0</v>
      </c>
      <c r="L24" s="423">
        <f t="shared" si="4"/>
        <v>0</v>
      </c>
      <c r="M24" s="423">
        <f t="shared" si="4"/>
        <v>0</v>
      </c>
      <c r="N24" s="423">
        <f t="shared" si="4"/>
        <v>0</v>
      </c>
      <c r="O24" s="423">
        <f t="shared" si="4"/>
        <v>1</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492</v>
      </c>
      <c r="F25" s="404">
        <f t="shared" si="0"/>
        <v>8</v>
      </c>
      <c r="G25" s="404">
        <f t="shared" ref="G25:R25" si="6">SUM(G27,G29,G31,G33)</f>
        <v>74</v>
      </c>
      <c r="H25" s="404">
        <f t="shared" si="6"/>
        <v>2</v>
      </c>
      <c r="I25" s="404">
        <f t="shared" si="6"/>
        <v>89</v>
      </c>
      <c r="J25" s="404">
        <f t="shared" si="6"/>
        <v>1</v>
      </c>
      <c r="K25" s="404">
        <f t="shared" si="6"/>
        <v>100</v>
      </c>
      <c r="L25" s="404">
        <f t="shared" si="6"/>
        <v>2</v>
      </c>
      <c r="M25" s="404">
        <f t="shared" si="6"/>
        <v>133</v>
      </c>
      <c r="N25" s="404">
        <f t="shared" si="6"/>
        <v>0</v>
      </c>
      <c r="O25" s="404">
        <f t="shared" si="6"/>
        <v>74</v>
      </c>
      <c r="P25" s="404">
        <f t="shared" si="6"/>
        <v>2</v>
      </c>
      <c r="Q25" s="404">
        <f t="shared" si="6"/>
        <v>22</v>
      </c>
      <c r="R25" s="404">
        <f t="shared" si="6"/>
        <v>1</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162</v>
      </c>
      <c r="F27" s="404">
        <f t="shared" si="0"/>
        <v>2</v>
      </c>
      <c r="G27" s="476">
        <v>40</v>
      </c>
      <c r="H27" s="476">
        <v>1</v>
      </c>
      <c r="I27" s="476">
        <v>42</v>
      </c>
      <c r="J27" s="476">
        <v>1</v>
      </c>
      <c r="K27" s="476">
        <v>29</v>
      </c>
      <c r="L27" s="476">
        <v>0</v>
      </c>
      <c r="M27" s="476">
        <v>28</v>
      </c>
      <c r="N27" s="476">
        <v>0</v>
      </c>
      <c r="O27" s="476">
        <v>14</v>
      </c>
      <c r="P27" s="476">
        <v>0</v>
      </c>
      <c r="Q27" s="476">
        <v>9</v>
      </c>
      <c r="R27" s="476">
        <v>0</v>
      </c>
      <c r="S27" s="401" t="str">
        <f t="shared" si="5"/>
        <v/>
      </c>
    </row>
    <row r="28" spans="2:20" ht="24.75" customHeight="1">
      <c r="B28" s="599" t="s">
        <v>124</v>
      </c>
      <c r="C28" s="406" t="s">
        <v>84</v>
      </c>
      <c r="D28" s="405" t="s">
        <v>123</v>
      </c>
      <c r="E28" s="404">
        <f t="shared" si="1"/>
        <v>2</v>
      </c>
      <c r="F28" s="404">
        <f t="shared" si="0"/>
        <v>0</v>
      </c>
      <c r="G28" s="476">
        <v>1</v>
      </c>
      <c r="H28" s="476">
        <v>0</v>
      </c>
      <c r="I28" s="476">
        <v>0</v>
      </c>
      <c r="J28" s="476">
        <v>0</v>
      </c>
      <c r="K28" s="476">
        <v>0</v>
      </c>
      <c r="L28" s="476">
        <v>0</v>
      </c>
      <c r="M28" s="476">
        <v>0</v>
      </c>
      <c r="N28" s="476">
        <v>0</v>
      </c>
      <c r="O28" s="476">
        <v>1</v>
      </c>
      <c r="P28" s="476">
        <v>0</v>
      </c>
      <c r="Q28" s="476">
        <v>0</v>
      </c>
      <c r="R28" s="476">
        <v>0</v>
      </c>
      <c r="S28" s="401" t="str">
        <f t="shared" si="5"/>
        <v/>
      </c>
    </row>
    <row r="29" spans="2:20" ht="24.75" customHeight="1">
      <c r="B29" s="587"/>
      <c r="C29" s="406" t="s">
        <v>82</v>
      </c>
      <c r="D29" s="405" t="s">
        <v>122</v>
      </c>
      <c r="E29" s="404">
        <f t="shared" si="1"/>
        <v>292</v>
      </c>
      <c r="F29" s="404">
        <f t="shared" si="0"/>
        <v>4</v>
      </c>
      <c r="G29" s="476">
        <v>21</v>
      </c>
      <c r="H29" s="476">
        <v>0</v>
      </c>
      <c r="I29" s="476">
        <v>32</v>
      </c>
      <c r="J29" s="476">
        <v>0</v>
      </c>
      <c r="K29" s="476">
        <v>66</v>
      </c>
      <c r="L29" s="476">
        <v>2</v>
      </c>
      <c r="M29" s="476">
        <v>104</v>
      </c>
      <c r="N29" s="476">
        <v>0</v>
      </c>
      <c r="O29" s="476">
        <v>56</v>
      </c>
      <c r="P29" s="476">
        <v>1</v>
      </c>
      <c r="Q29" s="476">
        <v>13</v>
      </c>
      <c r="R29" s="476">
        <v>1</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24</v>
      </c>
      <c r="F31" s="404">
        <f t="shared" si="0"/>
        <v>2</v>
      </c>
      <c r="G31" s="476">
        <v>6</v>
      </c>
      <c r="H31" s="476">
        <v>1</v>
      </c>
      <c r="I31" s="476">
        <v>10</v>
      </c>
      <c r="J31" s="476">
        <v>0</v>
      </c>
      <c r="K31" s="476">
        <v>4</v>
      </c>
      <c r="L31" s="476">
        <v>0</v>
      </c>
      <c r="M31" s="476">
        <v>0</v>
      </c>
      <c r="N31" s="476">
        <v>0</v>
      </c>
      <c r="O31" s="476">
        <v>4</v>
      </c>
      <c r="P31" s="476">
        <v>1</v>
      </c>
      <c r="Q31" s="476">
        <v>0</v>
      </c>
      <c r="R31" s="476">
        <v>0</v>
      </c>
      <c r="S31" s="401" t="str">
        <f t="shared" si="5"/>
        <v/>
      </c>
    </row>
    <row r="32" spans="2:20" ht="24.75" customHeight="1">
      <c r="B32" s="599" t="s">
        <v>118</v>
      </c>
      <c r="C32" s="406" t="s">
        <v>84</v>
      </c>
      <c r="D32" s="405" t="s">
        <v>117</v>
      </c>
      <c r="E32" s="404">
        <f t="shared" si="1"/>
        <v>3</v>
      </c>
      <c r="F32" s="404">
        <f t="shared" si="0"/>
        <v>1</v>
      </c>
      <c r="G32" s="404">
        <f t="shared" ref="G32:R32" si="7">SUM(G34,G36)</f>
        <v>3</v>
      </c>
      <c r="H32" s="404">
        <f t="shared" si="7"/>
        <v>1</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14</v>
      </c>
      <c r="F33" s="404">
        <f t="shared" si="0"/>
        <v>0</v>
      </c>
      <c r="G33" s="404">
        <f t="shared" ref="G33:R33" si="8">SUM(G35,G37)</f>
        <v>7</v>
      </c>
      <c r="H33" s="404">
        <f t="shared" si="8"/>
        <v>0</v>
      </c>
      <c r="I33" s="404">
        <f t="shared" si="8"/>
        <v>5</v>
      </c>
      <c r="J33" s="404">
        <f t="shared" si="8"/>
        <v>0</v>
      </c>
      <c r="K33" s="404">
        <f t="shared" si="8"/>
        <v>1</v>
      </c>
      <c r="L33" s="404">
        <f t="shared" si="8"/>
        <v>0</v>
      </c>
      <c r="M33" s="404">
        <f t="shared" si="8"/>
        <v>1</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13</v>
      </c>
      <c r="F35" s="404">
        <f t="shared" si="0"/>
        <v>0</v>
      </c>
      <c r="G35" s="476">
        <v>7</v>
      </c>
      <c r="H35" s="476">
        <v>0</v>
      </c>
      <c r="I35" s="476">
        <v>5</v>
      </c>
      <c r="J35" s="476">
        <v>0</v>
      </c>
      <c r="K35" s="476">
        <v>1</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3</v>
      </c>
      <c r="F36" s="404">
        <f t="shared" si="0"/>
        <v>1</v>
      </c>
      <c r="G36" s="476">
        <v>3</v>
      </c>
      <c r="H36" s="476">
        <v>1</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1</v>
      </c>
      <c r="F37" s="420">
        <f t="shared" si="0"/>
        <v>0</v>
      </c>
      <c r="G37" s="483">
        <v>0</v>
      </c>
      <c r="H37" s="483">
        <v>0</v>
      </c>
      <c r="I37" s="483">
        <v>0</v>
      </c>
      <c r="J37" s="483">
        <v>0</v>
      </c>
      <c r="K37" s="483">
        <v>0</v>
      </c>
      <c r="L37" s="483">
        <v>0</v>
      </c>
      <c r="M37" s="483">
        <v>1</v>
      </c>
      <c r="N37" s="483">
        <v>0</v>
      </c>
      <c r="O37" s="483">
        <v>0</v>
      </c>
      <c r="P37" s="483">
        <v>0</v>
      </c>
      <c r="Q37" s="483">
        <v>0</v>
      </c>
      <c r="R37" s="483">
        <v>0</v>
      </c>
      <c r="S37" s="401" t="str">
        <f t="shared" si="5"/>
        <v/>
      </c>
    </row>
    <row r="38" spans="2:19" ht="24.75" customHeight="1" thickTop="1">
      <c r="B38" s="590" t="s">
        <v>109</v>
      </c>
      <c r="C38" s="418" t="s">
        <v>84</v>
      </c>
      <c r="D38" s="417" t="s">
        <v>108</v>
      </c>
      <c r="E38" s="407">
        <f t="shared" si="1"/>
        <v>4</v>
      </c>
      <c r="F38" s="407">
        <f t="shared" si="0"/>
        <v>2</v>
      </c>
      <c r="G38" s="407">
        <f t="shared" ref="G38:N39" si="9">SUM(G40,G42,G44,G46,G48,G50,G52)</f>
        <v>4</v>
      </c>
      <c r="H38" s="407">
        <f t="shared" si="9"/>
        <v>2</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337</v>
      </c>
      <c r="F39" s="404">
        <f t="shared" si="0"/>
        <v>29</v>
      </c>
      <c r="G39" s="404">
        <f t="shared" si="9"/>
        <v>202</v>
      </c>
      <c r="H39" s="404">
        <f t="shared" si="9"/>
        <v>17</v>
      </c>
      <c r="I39" s="404">
        <f t="shared" si="9"/>
        <v>3</v>
      </c>
      <c r="J39" s="404">
        <f t="shared" si="9"/>
        <v>0</v>
      </c>
      <c r="K39" s="404">
        <f t="shared" si="9"/>
        <v>44</v>
      </c>
      <c r="L39" s="404">
        <f t="shared" si="9"/>
        <v>4</v>
      </c>
      <c r="M39" s="404">
        <f t="shared" si="9"/>
        <v>88</v>
      </c>
      <c r="N39" s="404">
        <f t="shared" si="9"/>
        <v>8</v>
      </c>
      <c r="O39" s="414"/>
      <c r="P39" s="414"/>
      <c r="Q39" s="414"/>
      <c r="R39" s="414"/>
      <c r="S39" s="401" t="str">
        <f t="shared" si="10"/>
        <v/>
      </c>
    </row>
    <row r="40" spans="2:19" ht="24.75" customHeight="1">
      <c r="B40" s="599" t="s">
        <v>106</v>
      </c>
      <c r="C40" s="406" t="s">
        <v>84</v>
      </c>
      <c r="D40" s="405" t="s">
        <v>105</v>
      </c>
      <c r="E40" s="404">
        <f t="shared" si="1"/>
        <v>1</v>
      </c>
      <c r="F40" s="404">
        <f t="shared" si="0"/>
        <v>0</v>
      </c>
      <c r="G40" s="476">
        <v>1</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190</v>
      </c>
      <c r="F41" s="404">
        <f t="shared" si="0"/>
        <v>13</v>
      </c>
      <c r="G41" s="476">
        <v>128</v>
      </c>
      <c r="H41" s="476">
        <v>13</v>
      </c>
      <c r="I41" s="476">
        <v>1</v>
      </c>
      <c r="J41" s="476">
        <v>0</v>
      </c>
      <c r="K41" s="476">
        <v>20</v>
      </c>
      <c r="L41" s="476">
        <v>0</v>
      </c>
      <c r="M41" s="476">
        <v>41</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85</v>
      </c>
      <c r="F43" s="404">
        <f t="shared" si="0"/>
        <v>6</v>
      </c>
      <c r="G43" s="476">
        <v>69</v>
      </c>
      <c r="H43" s="476">
        <v>4</v>
      </c>
      <c r="I43" s="476">
        <v>1</v>
      </c>
      <c r="J43" s="476">
        <v>0</v>
      </c>
      <c r="K43" s="476">
        <v>15</v>
      </c>
      <c r="L43" s="476">
        <v>2</v>
      </c>
      <c r="M43" s="476">
        <v>0</v>
      </c>
      <c r="N43" s="476">
        <v>0</v>
      </c>
      <c r="O43" s="414"/>
      <c r="P43" s="414"/>
      <c r="Q43" s="414"/>
      <c r="R43" s="414"/>
      <c r="S43" s="401" t="str">
        <f t="shared" si="10"/>
        <v/>
      </c>
    </row>
    <row r="44" spans="2:19" ht="24.75" customHeight="1">
      <c r="B44" s="599" t="s">
        <v>100</v>
      </c>
      <c r="C44" s="406" t="s">
        <v>84</v>
      </c>
      <c r="D44" s="405" t="s">
        <v>99</v>
      </c>
      <c r="E44" s="404">
        <f t="shared" si="1"/>
        <v>3</v>
      </c>
      <c r="F44" s="404">
        <f t="shared" si="0"/>
        <v>2</v>
      </c>
      <c r="G44" s="476">
        <v>3</v>
      </c>
      <c r="H44" s="476">
        <v>2</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16</v>
      </c>
      <c r="F45" s="404">
        <f t="shared" si="0"/>
        <v>2</v>
      </c>
      <c r="G45" s="476">
        <v>4</v>
      </c>
      <c r="H45" s="476">
        <v>0</v>
      </c>
      <c r="I45" s="476">
        <v>0</v>
      </c>
      <c r="J45" s="476">
        <v>0</v>
      </c>
      <c r="K45" s="476">
        <v>9</v>
      </c>
      <c r="L45" s="476">
        <v>2</v>
      </c>
      <c r="M45" s="476">
        <v>3</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44</v>
      </c>
      <c r="F47" s="404">
        <f t="shared" si="0"/>
        <v>8</v>
      </c>
      <c r="G47" s="476">
        <v>0</v>
      </c>
      <c r="H47" s="476">
        <v>0</v>
      </c>
      <c r="I47" s="476">
        <v>0</v>
      </c>
      <c r="J47" s="476">
        <v>0</v>
      </c>
      <c r="K47" s="476">
        <v>0</v>
      </c>
      <c r="L47" s="476">
        <v>0</v>
      </c>
      <c r="M47" s="476">
        <v>44</v>
      </c>
      <c r="N47" s="476">
        <v>8</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1</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1</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0</v>
      </c>
      <c r="F53" s="412">
        <f t="shared" si="0"/>
        <v>0</v>
      </c>
      <c r="G53" s="489">
        <v>0</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12</v>
      </c>
      <c r="F54" s="407">
        <f t="shared" si="0"/>
        <v>3</v>
      </c>
      <c r="G54" s="404">
        <f t="shared" ref="G54:R54" si="11">SUM(G12,G16,G22,G24,G38)</f>
        <v>8</v>
      </c>
      <c r="H54" s="404">
        <f t="shared" si="11"/>
        <v>3</v>
      </c>
      <c r="I54" s="404">
        <f t="shared" si="11"/>
        <v>2</v>
      </c>
      <c r="J54" s="404">
        <f t="shared" si="11"/>
        <v>0</v>
      </c>
      <c r="K54" s="404">
        <f t="shared" si="11"/>
        <v>0</v>
      </c>
      <c r="L54" s="404">
        <f t="shared" si="11"/>
        <v>0</v>
      </c>
      <c r="M54" s="404">
        <f t="shared" si="11"/>
        <v>0</v>
      </c>
      <c r="N54" s="404">
        <f t="shared" si="11"/>
        <v>0</v>
      </c>
      <c r="O54" s="404">
        <f t="shared" si="11"/>
        <v>1</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983</v>
      </c>
      <c r="F55" s="404">
        <f t="shared" si="0"/>
        <v>40</v>
      </c>
      <c r="G55" s="404">
        <f t="shared" ref="G55:R55" si="12">SUM(G13,G17,G23,G25,G39)</f>
        <v>308</v>
      </c>
      <c r="H55" s="404">
        <f t="shared" si="12"/>
        <v>20</v>
      </c>
      <c r="I55" s="404">
        <f t="shared" si="12"/>
        <v>131</v>
      </c>
      <c r="J55" s="404">
        <f t="shared" si="12"/>
        <v>1</v>
      </c>
      <c r="K55" s="404">
        <f t="shared" si="12"/>
        <v>164</v>
      </c>
      <c r="L55" s="404">
        <f t="shared" si="12"/>
        <v>8</v>
      </c>
      <c r="M55" s="404">
        <f t="shared" si="12"/>
        <v>240</v>
      </c>
      <c r="N55" s="404">
        <f t="shared" si="12"/>
        <v>8</v>
      </c>
      <c r="O55" s="404">
        <f t="shared" si="12"/>
        <v>81</v>
      </c>
      <c r="P55" s="404">
        <f t="shared" si="12"/>
        <v>2</v>
      </c>
      <c r="Q55" s="404">
        <f t="shared" si="12"/>
        <v>59</v>
      </c>
      <c r="R55" s="404">
        <f t="shared" si="12"/>
        <v>1</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3622047244094491" right="0.23622047244094491" top="0.74803149606299213" bottom="0.35433070866141736" header="0.31496062992125984" footer="0.31496062992125984"/>
  <pageSetup paperSize="9" scale="37" orientation="landscape" r:id="rId1"/>
  <headerFooter alignWithMargins="0">
    <oddHeader>&amp;R&amp;18&amp;D &amp;A</oddHead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2" zoomScale="50" zoomScaleNormal="50" workbookViewId="0">
      <pane xSplit="6" ySplit="10" topLeftCell="G37" activePane="bottomRight" state="frozen"/>
      <selection activeCell="G40" sqref="G40:N53"/>
      <selection pane="topRight" activeCell="G40" sqref="G40:N53"/>
      <selection pane="bottomLeft" activeCell="G40" sqref="G40:N53"/>
      <selection pane="bottomRight"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216</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34</v>
      </c>
      <c r="F13" s="404">
        <f>SUM(H13+J13+L13+N13+P13+R13 )</f>
        <v>2</v>
      </c>
      <c r="G13" s="476">
        <v>8</v>
      </c>
      <c r="H13" s="476">
        <v>0</v>
      </c>
      <c r="I13" s="476">
        <v>11</v>
      </c>
      <c r="J13" s="476">
        <v>1</v>
      </c>
      <c r="K13" s="476">
        <v>3</v>
      </c>
      <c r="L13" s="476">
        <v>0</v>
      </c>
      <c r="M13" s="476">
        <v>6</v>
      </c>
      <c r="N13" s="476">
        <v>0</v>
      </c>
      <c r="O13" s="476">
        <v>4</v>
      </c>
      <c r="P13" s="476">
        <v>1</v>
      </c>
      <c r="Q13" s="476">
        <v>2</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1</v>
      </c>
      <c r="F16" s="423">
        <f t="shared" si="0"/>
        <v>0</v>
      </c>
      <c r="G16" s="423">
        <f t="shared" ref="G16:R16" si="2">SUM(G18,G20)</f>
        <v>0</v>
      </c>
      <c r="H16" s="423">
        <f t="shared" si="2"/>
        <v>0</v>
      </c>
      <c r="I16" s="423">
        <f t="shared" si="2"/>
        <v>0</v>
      </c>
      <c r="J16" s="423">
        <f t="shared" si="2"/>
        <v>0</v>
      </c>
      <c r="K16" s="423">
        <f t="shared" si="2"/>
        <v>0</v>
      </c>
      <c r="L16" s="423">
        <f t="shared" si="2"/>
        <v>0</v>
      </c>
      <c r="M16" s="423">
        <f t="shared" si="2"/>
        <v>1</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42</v>
      </c>
      <c r="F17" s="404">
        <f t="shared" si="0"/>
        <v>2</v>
      </c>
      <c r="G17" s="404">
        <f t="shared" ref="G17:R17" si="3">SUM(G19,G21)</f>
        <v>0</v>
      </c>
      <c r="H17" s="404">
        <f t="shared" si="3"/>
        <v>0</v>
      </c>
      <c r="I17" s="404">
        <f t="shared" si="3"/>
        <v>15</v>
      </c>
      <c r="J17" s="404">
        <f t="shared" si="3"/>
        <v>0</v>
      </c>
      <c r="K17" s="404">
        <f t="shared" si="3"/>
        <v>7</v>
      </c>
      <c r="L17" s="404">
        <f t="shared" si="3"/>
        <v>0</v>
      </c>
      <c r="M17" s="404">
        <f t="shared" si="3"/>
        <v>11</v>
      </c>
      <c r="N17" s="404">
        <f t="shared" si="3"/>
        <v>0</v>
      </c>
      <c r="O17" s="404">
        <f t="shared" si="3"/>
        <v>0</v>
      </c>
      <c r="P17" s="404">
        <f t="shared" si="3"/>
        <v>0</v>
      </c>
      <c r="Q17" s="404">
        <f t="shared" si="3"/>
        <v>9</v>
      </c>
      <c r="R17" s="404">
        <f t="shared" si="3"/>
        <v>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1</v>
      </c>
      <c r="F18" s="404">
        <f t="shared" si="0"/>
        <v>0</v>
      </c>
      <c r="G18" s="476">
        <v>0</v>
      </c>
      <c r="H18" s="476">
        <v>0</v>
      </c>
      <c r="I18" s="476">
        <v>0</v>
      </c>
      <c r="J18" s="476">
        <v>0</v>
      </c>
      <c r="K18" s="476">
        <v>0</v>
      </c>
      <c r="L18" s="476">
        <v>0</v>
      </c>
      <c r="M18" s="476">
        <v>1</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41</v>
      </c>
      <c r="F19" s="404">
        <f t="shared" si="0"/>
        <v>2</v>
      </c>
      <c r="G19" s="476">
        <v>0</v>
      </c>
      <c r="H19" s="476">
        <v>0</v>
      </c>
      <c r="I19" s="476">
        <v>15</v>
      </c>
      <c r="J19" s="476">
        <v>0</v>
      </c>
      <c r="K19" s="476">
        <v>6</v>
      </c>
      <c r="L19" s="476">
        <v>0</v>
      </c>
      <c r="M19" s="476">
        <v>11</v>
      </c>
      <c r="N19" s="476">
        <v>0</v>
      </c>
      <c r="O19" s="476">
        <v>0</v>
      </c>
      <c r="P19" s="476">
        <v>0</v>
      </c>
      <c r="Q19" s="476">
        <v>9</v>
      </c>
      <c r="R19" s="476">
        <v>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0</v>
      </c>
      <c r="J21" s="483">
        <v>0</v>
      </c>
      <c r="K21" s="483">
        <v>1</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7</v>
      </c>
      <c r="F23" s="426">
        <f t="shared" si="0"/>
        <v>2</v>
      </c>
      <c r="G23" s="480">
        <v>0</v>
      </c>
      <c r="H23" s="480">
        <v>0</v>
      </c>
      <c r="I23" s="480">
        <v>0</v>
      </c>
      <c r="J23" s="480">
        <v>0</v>
      </c>
      <c r="K23" s="480">
        <v>2</v>
      </c>
      <c r="L23" s="480">
        <v>0</v>
      </c>
      <c r="M23" s="480">
        <v>5</v>
      </c>
      <c r="N23" s="480">
        <v>2</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v>
      </c>
      <c r="F24" s="423">
        <f t="shared" si="0"/>
        <v>0</v>
      </c>
      <c r="G24" s="423">
        <f t="shared" ref="G24:R24" si="4">SUM(G26,G28,G30,G32)</f>
        <v>0</v>
      </c>
      <c r="H24" s="423">
        <f t="shared" si="4"/>
        <v>0</v>
      </c>
      <c r="I24" s="423">
        <f t="shared" si="4"/>
        <v>0</v>
      </c>
      <c r="J24" s="423">
        <f t="shared" si="4"/>
        <v>0</v>
      </c>
      <c r="K24" s="423">
        <f t="shared" si="4"/>
        <v>1</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264</v>
      </c>
      <c r="F25" s="404">
        <f t="shared" si="0"/>
        <v>20</v>
      </c>
      <c r="G25" s="404">
        <f t="shared" ref="G25:R25" si="6">SUM(G27,G29,G31,G33)</f>
        <v>37</v>
      </c>
      <c r="H25" s="404">
        <f t="shared" si="6"/>
        <v>3</v>
      </c>
      <c r="I25" s="404">
        <f t="shared" si="6"/>
        <v>48</v>
      </c>
      <c r="J25" s="404">
        <f t="shared" si="6"/>
        <v>3</v>
      </c>
      <c r="K25" s="404">
        <f t="shared" si="6"/>
        <v>37</v>
      </c>
      <c r="L25" s="404">
        <f t="shared" si="6"/>
        <v>0</v>
      </c>
      <c r="M25" s="404">
        <f t="shared" si="6"/>
        <v>80</v>
      </c>
      <c r="N25" s="404">
        <f t="shared" si="6"/>
        <v>9</v>
      </c>
      <c r="O25" s="404">
        <f t="shared" si="6"/>
        <v>43</v>
      </c>
      <c r="P25" s="404">
        <f t="shared" si="6"/>
        <v>2</v>
      </c>
      <c r="Q25" s="404">
        <f t="shared" si="6"/>
        <v>19</v>
      </c>
      <c r="R25" s="404">
        <f t="shared" si="6"/>
        <v>3</v>
      </c>
      <c r="S25" s="401" t="str">
        <f t="shared" si="5"/>
        <v/>
      </c>
    </row>
    <row r="26" spans="2:20" ht="24.75" customHeight="1">
      <c r="B26" s="599" t="s">
        <v>127</v>
      </c>
      <c r="C26" s="406" t="s">
        <v>84</v>
      </c>
      <c r="D26" s="405" t="s">
        <v>126</v>
      </c>
      <c r="E26" s="404">
        <f t="shared" si="1"/>
        <v>1</v>
      </c>
      <c r="F26" s="404">
        <f t="shared" si="0"/>
        <v>0</v>
      </c>
      <c r="G26" s="476">
        <v>0</v>
      </c>
      <c r="H26" s="476">
        <v>0</v>
      </c>
      <c r="I26" s="476">
        <v>0</v>
      </c>
      <c r="J26" s="476">
        <v>0</v>
      </c>
      <c r="K26" s="476">
        <v>1</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101</v>
      </c>
      <c r="F27" s="404">
        <f t="shared" si="0"/>
        <v>14</v>
      </c>
      <c r="G27" s="476">
        <v>17</v>
      </c>
      <c r="H27" s="476">
        <v>3</v>
      </c>
      <c r="I27" s="476">
        <v>30</v>
      </c>
      <c r="J27" s="476">
        <v>2</v>
      </c>
      <c r="K27" s="476">
        <v>17</v>
      </c>
      <c r="L27" s="476">
        <v>0</v>
      </c>
      <c r="M27" s="476">
        <v>18</v>
      </c>
      <c r="N27" s="476">
        <v>6</v>
      </c>
      <c r="O27" s="476">
        <v>11</v>
      </c>
      <c r="P27" s="476">
        <v>1</v>
      </c>
      <c r="Q27" s="476">
        <v>8</v>
      </c>
      <c r="R27" s="476">
        <v>2</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140</v>
      </c>
      <c r="F29" s="404">
        <f t="shared" si="0"/>
        <v>5</v>
      </c>
      <c r="G29" s="476">
        <v>12</v>
      </c>
      <c r="H29" s="476">
        <v>0</v>
      </c>
      <c r="I29" s="476">
        <v>8</v>
      </c>
      <c r="J29" s="476">
        <v>0</v>
      </c>
      <c r="K29" s="476">
        <v>16</v>
      </c>
      <c r="L29" s="476">
        <v>0</v>
      </c>
      <c r="M29" s="476">
        <v>62</v>
      </c>
      <c r="N29" s="476">
        <v>3</v>
      </c>
      <c r="O29" s="476">
        <v>31</v>
      </c>
      <c r="P29" s="476">
        <v>1</v>
      </c>
      <c r="Q29" s="476">
        <v>11</v>
      </c>
      <c r="R29" s="476">
        <v>1</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16</v>
      </c>
      <c r="F31" s="404">
        <f t="shared" si="0"/>
        <v>1</v>
      </c>
      <c r="G31" s="476">
        <v>4</v>
      </c>
      <c r="H31" s="476">
        <v>0</v>
      </c>
      <c r="I31" s="476">
        <v>7</v>
      </c>
      <c r="J31" s="476">
        <v>1</v>
      </c>
      <c r="K31" s="476">
        <v>4</v>
      </c>
      <c r="L31" s="476">
        <v>0</v>
      </c>
      <c r="M31" s="476">
        <v>0</v>
      </c>
      <c r="N31" s="476">
        <v>0</v>
      </c>
      <c r="O31" s="476">
        <v>1</v>
      </c>
      <c r="P31" s="476">
        <v>0</v>
      </c>
      <c r="Q31" s="476">
        <v>0</v>
      </c>
      <c r="R31" s="476">
        <v>0</v>
      </c>
      <c r="S31" s="401" t="str">
        <f t="shared" si="5"/>
        <v/>
      </c>
    </row>
    <row r="32" spans="2:20" ht="24.75" customHeight="1">
      <c r="B32" s="599" t="s">
        <v>118</v>
      </c>
      <c r="C32" s="406" t="s">
        <v>84</v>
      </c>
      <c r="D32" s="405" t="s">
        <v>117</v>
      </c>
      <c r="E32" s="404">
        <f t="shared" si="1"/>
        <v>0</v>
      </c>
      <c r="F32" s="404">
        <f t="shared" si="0"/>
        <v>0</v>
      </c>
      <c r="G32" s="404">
        <f t="shared" ref="G32:R32" si="7">SUM(G34,G36)</f>
        <v>0</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7</v>
      </c>
      <c r="F33" s="404">
        <f t="shared" si="0"/>
        <v>0</v>
      </c>
      <c r="G33" s="404">
        <f t="shared" ref="G33:R33" si="8">SUM(G35,G37)</f>
        <v>4</v>
      </c>
      <c r="H33" s="404">
        <f t="shared" si="8"/>
        <v>0</v>
      </c>
      <c r="I33" s="404">
        <f t="shared" si="8"/>
        <v>3</v>
      </c>
      <c r="J33" s="404">
        <f t="shared" si="8"/>
        <v>0</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5</v>
      </c>
      <c r="F35" s="404">
        <f t="shared" si="0"/>
        <v>0</v>
      </c>
      <c r="G35" s="476">
        <v>3</v>
      </c>
      <c r="H35" s="476">
        <v>0</v>
      </c>
      <c r="I35" s="476">
        <v>2</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0</v>
      </c>
      <c r="F36" s="404">
        <f t="shared" si="0"/>
        <v>0</v>
      </c>
      <c r="G36" s="476">
        <v>0</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2</v>
      </c>
      <c r="F37" s="420">
        <f t="shared" si="0"/>
        <v>0</v>
      </c>
      <c r="G37" s="483">
        <v>1</v>
      </c>
      <c r="H37" s="483">
        <v>0</v>
      </c>
      <c r="I37" s="483">
        <v>1</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1</v>
      </c>
      <c r="F38" s="407">
        <f t="shared" si="0"/>
        <v>0</v>
      </c>
      <c r="G38" s="407">
        <f t="shared" ref="G38:N39" si="9">SUM(G40,G42,G44,G46,G48,G50,G52)</f>
        <v>1</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259</v>
      </c>
      <c r="F39" s="404">
        <f t="shared" si="0"/>
        <v>15</v>
      </c>
      <c r="G39" s="404">
        <f t="shared" si="9"/>
        <v>154</v>
      </c>
      <c r="H39" s="404">
        <f t="shared" si="9"/>
        <v>1</v>
      </c>
      <c r="I39" s="404">
        <f t="shared" si="9"/>
        <v>4</v>
      </c>
      <c r="J39" s="404">
        <f t="shared" si="9"/>
        <v>0</v>
      </c>
      <c r="K39" s="404">
        <f t="shared" si="9"/>
        <v>36</v>
      </c>
      <c r="L39" s="404">
        <f t="shared" si="9"/>
        <v>6</v>
      </c>
      <c r="M39" s="404">
        <f t="shared" si="9"/>
        <v>65</v>
      </c>
      <c r="N39" s="404">
        <f t="shared" si="9"/>
        <v>8</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133</v>
      </c>
      <c r="F41" s="404">
        <f t="shared" si="0"/>
        <v>1</v>
      </c>
      <c r="G41" s="476">
        <v>94</v>
      </c>
      <c r="H41" s="476">
        <v>0</v>
      </c>
      <c r="I41" s="476">
        <v>1</v>
      </c>
      <c r="J41" s="476">
        <v>0</v>
      </c>
      <c r="K41" s="476">
        <v>15</v>
      </c>
      <c r="L41" s="476">
        <v>0</v>
      </c>
      <c r="M41" s="476">
        <v>23</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66</v>
      </c>
      <c r="F43" s="404">
        <f t="shared" si="0"/>
        <v>5</v>
      </c>
      <c r="G43" s="476">
        <v>55</v>
      </c>
      <c r="H43" s="476">
        <v>1</v>
      </c>
      <c r="I43" s="476">
        <v>0</v>
      </c>
      <c r="J43" s="476">
        <v>0</v>
      </c>
      <c r="K43" s="476">
        <v>10</v>
      </c>
      <c r="L43" s="476">
        <v>3</v>
      </c>
      <c r="M43" s="476">
        <v>1</v>
      </c>
      <c r="N43" s="476">
        <v>1</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14</v>
      </c>
      <c r="F45" s="404">
        <f t="shared" si="0"/>
        <v>4</v>
      </c>
      <c r="G45" s="476">
        <v>2</v>
      </c>
      <c r="H45" s="476">
        <v>0</v>
      </c>
      <c r="I45" s="476">
        <v>1</v>
      </c>
      <c r="J45" s="476">
        <v>0</v>
      </c>
      <c r="K45" s="476">
        <v>8</v>
      </c>
      <c r="L45" s="476">
        <v>3</v>
      </c>
      <c r="M45" s="476">
        <v>3</v>
      </c>
      <c r="N45" s="476">
        <v>1</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43</v>
      </c>
      <c r="F47" s="404">
        <f t="shared" si="0"/>
        <v>5</v>
      </c>
      <c r="G47" s="476">
        <v>0</v>
      </c>
      <c r="H47" s="476">
        <v>0</v>
      </c>
      <c r="I47" s="476">
        <v>2</v>
      </c>
      <c r="J47" s="476">
        <v>0</v>
      </c>
      <c r="K47" s="476">
        <v>3</v>
      </c>
      <c r="L47" s="476">
        <v>0</v>
      </c>
      <c r="M47" s="476">
        <v>38</v>
      </c>
      <c r="N47" s="476">
        <v>5</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1</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1</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1</v>
      </c>
      <c r="F53" s="412">
        <f t="shared" si="0"/>
        <v>0</v>
      </c>
      <c r="G53" s="489">
        <v>1</v>
      </c>
      <c r="H53" s="489">
        <v>0</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3</v>
      </c>
      <c r="F54" s="407">
        <f t="shared" si="0"/>
        <v>0</v>
      </c>
      <c r="G54" s="404">
        <f t="shared" ref="G54:R54" si="11">SUM(G12,G16,G22,G24,G38)</f>
        <v>1</v>
      </c>
      <c r="H54" s="404">
        <f t="shared" si="11"/>
        <v>0</v>
      </c>
      <c r="I54" s="404">
        <f t="shared" si="11"/>
        <v>0</v>
      </c>
      <c r="J54" s="404">
        <f t="shared" si="11"/>
        <v>0</v>
      </c>
      <c r="K54" s="404">
        <f t="shared" si="11"/>
        <v>1</v>
      </c>
      <c r="L54" s="404">
        <f t="shared" si="11"/>
        <v>0</v>
      </c>
      <c r="M54" s="404">
        <f t="shared" si="11"/>
        <v>1</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606</v>
      </c>
      <c r="F55" s="404">
        <f t="shared" si="0"/>
        <v>41</v>
      </c>
      <c r="G55" s="404">
        <f t="shared" ref="G55:R55" si="12">SUM(G13,G17,G23,G25,G39)</f>
        <v>199</v>
      </c>
      <c r="H55" s="404">
        <f t="shared" si="12"/>
        <v>4</v>
      </c>
      <c r="I55" s="404">
        <f t="shared" si="12"/>
        <v>78</v>
      </c>
      <c r="J55" s="404">
        <f t="shared" si="12"/>
        <v>4</v>
      </c>
      <c r="K55" s="404">
        <f t="shared" si="12"/>
        <v>85</v>
      </c>
      <c r="L55" s="404">
        <f t="shared" si="12"/>
        <v>6</v>
      </c>
      <c r="M55" s="404">
        <f t="shared" si="12"/>
        <v>167</v>
      </c>
      <c r="N55" s="404">
        <f t="shared" si="12"/>
        <v>19</v>
      </c>
      <c r="O55" s="404">
        <f t="shared" si="12"/>
        <v>47</v>
      </c>
      <c r="P55" s="404">
        <f t="shared" si="12"/>
        <v>3</v>
      </c>
      <c r="Q55" s="404">
        <f t="shared" si="12"/>
        <v>30</v>
      </c>
      <c r="R55" s="404">
        <f t="shared" si="12"/>
        <v>5</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D36" zoomScale="55" zoomScaleNormal="55"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217</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1</v>
      </c>
      <c r="F12" s="404">
        <f>SUM(H12+J12+L12+N12+P12+R12)</f>
        <v>0</v>
      </c>
      <c r="G12" s="476">
        <v>0</v>
      </c>
      <c r="H12" s="476">
        <v>0</v>
      </c>
      <c r="I12" s="476">
        <v>1</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53</v>
      </c>
      <c r="F13" s="404">
        <f>SUM(H13+J13+L13+N13+P13+R13 )</f>
        <v>1</v>
      </c>
      <c r="G13" s="476">
        <v>25</v>
      </c>
      <c r="H13" s="476">
        <v>0</v>
      </c>
      <c r="I13" s="476">
        <v>14</v>
      </c>
      <c r="J13" s="476">
        <v>0</v>
      </c>
      <c r="K13" s="476">
        <v>6</v>
      </c>
      <c r="L13" s="476">
        <v>0</v>
      </c>
      <c r="M13" s="476">
        <v>2</v>
      </c>
      <c r="N13" s="476">
        <v>0</v>
      </c>
      <c r="O13" s="476">
        <v>5</v>
      </c>
      <c r="P13" s="476">
        <v>1</v>
      </c>
      <c r="Q13" s="476">
        <v>1</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4</v>
      </c>
      <c r="F16" s="423">
        <f t="shared" si="0"/>
        <v>0</v>
      </c>
      <c r="G16" s="423">
        <f t="shared" ref="G16:R16" si="2">SUM(G18,G20)</f>
        <v>0</v>
      </c>
      <c r="H16" s="423">
        <f t="shared" si="2"/>
        <v>0</v>
      </c>
      <c r="I16" s="423">
        <f t="shared" si="2"/>
        <v>1</v>
      </c>
      <c r="J16" s="423">
        <f t="shared" si="2"/>
        <v>0</v>
      </c>
      <c r="K16" s="423">
        <f t="shared" si="2"/>
        <v>2</v>
      </c>
      <c r="L16" s="423">
        <f t="shared" si="2"/>
        <v>0</v>
      </c>
      <c r="M16" s="423">
        <f t="shared" si="2"/>
        <v>0</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61</v>
      </c>
      <c r="F17" s="404">
        <f t="shared" si="0"/>
        <v>5</v>
      </c>
      <c r="G17" s="404">
        <f t="shared" ref="G17:R17" si="3">SUM(G19,G21)</f>
        <v>0</v>
      </c>
      <c r="H17" s="404">
        <f t="shared" si="3"/>
        <v>0</v>
      </c>
      <c r="I17" s="404">
        <f t="shared" si="3"/>
        <v>22</v>
      </c>
      <c r="J17" s="404">
        <f t="shared" si="3"/>
        <v>1</v>
      </c>
      <c r="K17" s="404">
        <f t="shared" si="3"/>
        <v>3</v>
      </c>
      <c r="L17" s="404">
        <f t="shared" si="3"/>
        <v>0</v>
      </c>
      <c r="M17" s="404">
        <f t="shared" si="3"/>
        <v>21</v>
      </c>
      <c r="N17" s="404">
        <f t="shared" si="3"/>
        <v>3</v>
      </c>
      <c r="O17" s="404">
        <f t="shared" si="3"/>
        <v>1</v>
      </c>
      <c r="P17" s="404">
        <f t="shared" si="3"/>
        <v>0</v>
      </c>
      <c r="Q17" s="404">
        <f t="shared" si="3"/>
        <v>14</v>
      </c>
      <c r="R17" s="404">
        <f t="shared" si="3"/>
        <v>1</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4</v>
      </c>
      <c r="F18" s="404">
        <f t="shared" si="0"/>
        <v>0</v>
      </c>
      <c r="G18" s="476">
        <v>0</v>
      </c>
      <c r="H18" s="476">
        <v>0</v>
      </c>
      <c r="I18" s="476">
        <v>1</v>
      </c>
      <c r="J18" s="476">
        <v>0</v>
      </c>
      <c r="K18" s="476">
        <v>2</v>
      </c>
      <c r="L18" s="476">
        <v>0</v>
      </c>
      <c r="M18" s="476">
        <v>0</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60</v>
      </c>
      <c r="F19" s="404">
        <f t="shared" si="0"/>
        <v>5</v>
      </c>
      <c r="G19" s="476">
        <v>0</v>
      </c>
      <c r="H19" s="476">
        <v>0</v>
      </c>
      <c r="I19" s="476">
        <v>22</v>
      </c>
      <c r="J19" s="476">
        <v>1</v>
      </c>
      <c r="K19" s="476">
        <v>3</v>
      </c>
      <c r="L19" s="476">
        <v>0</v>
      </c>
      <c r="M19" s="476">
        <v>21</v>
      </c>
      <c r="N19" s="476">
        <v>3</v>
      </c>
      <c r="O19" s="476">
        <v>0</v>
      </c>
      <c r="P19" s="476">
        <v>0</v>
      </c>
      <c r="Q19" s="476">
        <v>14</v>
      </c>
      <c r="R19" s="476">
        <v>1</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0</v>
      </c>
      <c r="J21" s="483">
        <v>0</v>
      </c>
      <c r="K21" s="483">
        <v>0</v>
      </c>
      <c r="L21" s="483">
        <v>0</v>
      </c>
      <c r="M21" s="483">
        <v>0</v>
      </c>
      <c r="N21" s="483">
        <v>0</v>
      </c>
      <c r="O21" s="483">
        <v>1</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6</v>
      </c>
      <c r="F23" s="426">
        <f t="shared" si="0"/>
        <v>0</v>
      </c>
      <c r="G23" s="480">
        <v>0</v>
      </c>
      <c r="H23" s="480">
        <v>0</v>
      </c>
      <c r="I23" s="480">
        <v>1</v>
      </c>
      <c r="J23" s="480">
        <v>0</v>
      </c>
      <c r="K23" s="480">
        <v>2</v>
      </c>
      <c r="L23" s="480">
        <v>0</v>
      </c>
      <c r="M23" s="480">
        <v>3</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6</v>
      </c>
      <c r="F24" s="423">
        <f t="shared" si="0"/>
        <v>0</v>
      </c>
      <c r="G24" s="423">
        <f t="shared" ref="G24:R24" si="4">SUM(G26,G28,G30,G32)</f>
        <v>4</v>
      </c>
      <c r="H24" s="423">
        <f t="shared" si="4"/>
        <v>0</v>
      </c>
      <c r="I24" s="423">
        <f t="shared" si="4"/>
        <v>2</v>
      </c>
      <c r="J24" s="423">
        <f t="shared" si="4"/>
        <v>0</v>
      </c>
      <c r="K24" s="423">
        <f t="shared" si="4"/>
        <v>0</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450</v>
      </c>
      <c r="F25" s="404">
        <f t="shared" si="0"/>
        <v>21</v>
      </c>
      <c r="G25" s="404">
        <f t="shared" ref="G25:R25" si="6">SUM(G27,G29,G31,G33)</f>
        <v>70</v>
      </c>
      <c r="H25" s="404">
        <f t="shared" si="6"/>
        <v>9</v>
      </c>
      <c r="I25" s="404">
        <f t="shared" si="6"/>
        <v>84</v>
      </c>
      <c r="J25" s="404">
        <f t="shared" si="6"/>
        <v>5</v>
      </c>
      <c r="K25" s="404">
        <f t="shared" si="6"/>
        <v>66</v>
      </c>
      <c r="L25" s="404">
        <f t="shared" si="6"/>
        <v>1</v>
      </c>
      <c r="M25" s="404">
        <f t="shared" si="6"/>
        <v>135</v>
      </c>
      <c r="N25" s="404">
        <f t="shared" si="6"/>
        <v>3</v>
      </c>
      <c r="O25" s="404">
        <f t="shared" si="6"/>
        <v>70</v>
      </c>
      <c r="P25" s="404">
        <f t="shared" si="6"/>
        <v>1</v>
      </c>
      <c r="Q25" s="404">
        <f t="shared" si="6"/>
        <v>25</v>
      </c>
      <c r="R25" s="404">
        <f t="shared" si="6"/>
        <v>2</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165</v>
      </c>
      <c r="F27" s="404">
        <f t="shared" si="0"/>
        <v>12</v>
      </c>
      <c r="G27" s="476">
        <v>49</v>
      </c>
      <c r="H27" s="476">
        <v>7</v>
      </c>
      <c r="I27" s="476">
        <v>52</v>
      </c>
      <c r="J27" s="476">
        <v>3</v>
      </c>
      <c r="K27" s="476">
        <v>28</v>
      </c>
      <c r="L27" s="476">
        <v>0</v>
      </c>
      <c r="M27" s="476">
        <v>13</v>
      </c>
      <c r="N27" s="476">
        <v>0</v>
      </c>
      <c r="O27" s="476">
        <v>11</v>
      </c>
      <c r="P27" s="476">
        <v>0</v>
      </c>
      <c r="Q27" s="476">
        <v>12</v>
      </c>
      <c r="R27" s="476">
        <v>2</v>
      </c>
      <c r="S27" s="401" t="str">
        <f t="shared" si="5"/>
        <v/>
      </c>
    </row>
    <row r="28" spans="2:20" ht="24.75" customHeight="1">
      <c r="B28" s="599" t="s">
        <v>124</v>
      </c>
      <c r="C28" s="406" t="s">
        <v>84</v>
      </c>
      <c r="D28" s="405" t="s">
        <v>123</v>
      </c>
      <c r="E28" s="404">
        <f t="shared" si="1"/>
        <v>3</v>
      </c>
      <c r="F28" s="404">
        <f t="shared" si="0"/>
        <v>0</v>
      </c>
      <c r="G28" s="476">
        <v>1</v>
      </c>
      <c r="H28" s="476">
        <v>0</v>
      </c>
      <c r="I28" s="476">
        <v>2</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245</v>
      </c>
      <c r="F29" s="404">
        <f t="shared" si="0"/>
        <v>6</v>
      </c>
      <c r="G29" s="476">
        <v>10</v>
      </c>
      <c r="H29" s="476">
        <v>1</v>
      </c>
      <c r="I29" s="476">
        <v>18</v>
      </c>
      <c r="J29" s="476">
        <v>1</v>
      </c>
      <c r="K29" s="476">
        <v>32</v>
      </c>
      <c r="L29" s="476">
        <v>0</v>
      </c>
      <c r="M29" s="476">
        <v>121</v>
      </c>
      <c r="N29" s="476">
        <v>3</v>
      </c>
      <c r="O29" s="476">
        <v>51</v>
      </c>
      <c r="P29" s="476">
        <v>1</v>
      </c>
      <c r="Q29" s="476">
        <v>13</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31</v>
      </c>
      <c r="F31" s="404">
        <f t="shared" si="0"/>
        <v>3</v>
      </c>
      <c r="G31" s="476">
        <v>5</v>
      </c>
      <c r="H31" s="476">
        <v>1</v>
      </c>
      <c r="I31" s="476">
        <v>13</v>
      </c>
      <c r="J31" s="476">
        <v>1</v>
      </c>
      <c r="K31" s="476">
        <v>5</v>
      </c>
      <c r="L31" s="476">
        <v>1</v>
      </c>
      <c r="M31" s="476">
        <v>0</v>
      </c>
      <c r="N31" s="476">
        <v>0</v>
      </c>
      <c r="O31" s="476">
        <v>8</v>
      </c>
      <c r="P31" s="476">
        <v>0</v>
      </c>
      <c r="Q31" s="476">
        <v>0</v>
      </c>
      <c r="R31" s="476">
        <v>0</v>
      </c>
      <c r="S31" s="401" t="str">
        <f t="shared" si="5"/>
        <v/>
      </c>
    </row>
    <row r="32" spans="2:20" ht="24.75" customHeight="1">
      <c r="B32" s="599" t="s">
        <v>118</v>
      </c>
      <c r="C32" s="406" t="s">
        <v>84</v>
      </c>
      <c r="D32" s="405" t="s">
        <v>117</v>
      </c>
      <c r="E32" s="404">
        <f t="shared" si="1"/>
        <v>3</v>
      </c>
      <c r="F32" s="404">
        <f t="shared" si="0"/>
        <v>0</v>
      </c>
      <c r="G32" s="404">
        <f t="shared" ref="G32:R32" si="7">SUM(G34,G36)</f>
        <v>3</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9</v>
      </c>
      <c r="F33" s="404">
        <f t="shared" si="0"/>
        <v>0</v>
      </c>
      <c r="G33" s="404">
        <f t="shared" ref="G33:R33" si="8">SUM(G35,G37)</f>
        <v>6</v>
      </c>
      <c r="H33" s="404">
        <f t="shared" si="8"/>
        <v>0</v>
      </c>
      <c r="I33" s="404">
        <f t="shared" si="8"/>
        <v>1</v>
      </c>
      <c r="J33" s="404">
        <f t="shared" si="8"/>
        <v>0</v>
      </c>
      <c r="K33" s="404">
        <f t="shared" si="8"/>
        <v>1</v>
      </c>
      <c r="L33" s="404">
        <f t="shared" si="8"/>
        <v>0</v>
      </c>
      <c r="M33" s="404">
        <f t="shared" si="8"/>
        <v>1</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5</v>
      </c>
      <c r="F35" s="404">
        <f t="shared" si="0"/>
        <v>0</v>
      </c>
      <c r="G35" s="476">
        <v>3</v>
      </c>
      <c r="H35" s="476">
        <v>0</v>
      </c>
      <c r="I35" s="476">
        <v>0</v>
      </c>
      <c r="J35" s="476">
        <v>0</v>
      </c>
      <c r="K35" s="476">
        <v>1</v>
      </c>
      <c r="L35" s="476">
        <v>0</v>
      </c>
      <c r="M35" s="476">
        <v>1</v>
      </c>
      <c r="N35" s="476">
        <v>0</v>
      </c>
      <c r="O35" s="476">
        <v>0</v>
      </c>
      <c r="P35" s="476">
        <v>0</v>
      </c>
      <c r="Q35" s="476">
        <v>0</v>
      </c>
      <c r="R35" s="476">
        <v>0</v>
      </c>
      <c r="S35" s="401" t="str">
        <f t="shared" si="5"/>
        <v/>
      </c>
    </row>
    <row r="36" spans="2:19" ht="24.75" customHeight="1">
      <c r="B36" s="599" t="s">
        <v>112</v>
      </c>
      <c r="C36" s="406" t="s">
        <v>84</v>
      </c>
      <c r="D36" s="405" t="s">
        <v>111</v>
      </c>
      <c r="E36" s="404">
        <f t="shared" si="1"/>
        <v>3</v>
      </c>
      <c r="F36" s="404">
        <f t="shared" si="0"/>
        <v>0</v>
      </c>
      <c r="G36" s="476">
        <v>3</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4</v>
      </c>
      <c r="F37" s="420">
        <f t="shared" si="0"/>
        <v>0</v>
      </c>
      <c r="G37" s="483">
        <v>3</v>
      </c>
      <c r="H37" s="483">
        <v>0</v>
      </c>
      <c r="I37" s="483">
        <v>1</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0</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349</v>
      </c>
      <c r="F39" s="404">
        <f t="shared" si="0"/>
        <v>29</v>
      </c>
      <c r="G39" s="404">
        <f t="shared" si="9"/>
        <v>198</v>
      </c>
      <c r="H39" s="404">
        <f t="shared" si="9"/>
        <v>22</v>
      </c>
      <c r="I39" s="404">
        <f t="shared" si="9"/>
        <v>3</v>
      </c>
      <c r="J39" s="404">
        <f t="shared" si="9"/>
        <v>0</v>
      </c>
      <c r="K39" s="404">
        <f t="shared" si="9"/>
        <v>40</v>
      </c>
      <c r="L39" s="404">
        <f t="shared" si="9"/>
        <v>1</v>
      </c>
      <c r="M39" s="404">
        <f t="shared" si="9"/>
        <v>108</v>
      </c>
      <c r="N39" s="404">
        <f t="shared" si="9"/>
        <v>6</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208</v>
      </c>
      <c r="F41" s="404">
        <f t="shared" si="0"/>
        <v>13</v>
      </c>
      <c r="G41" s="476">
        <v>137</v>
      </c>
      <c r="H41" s="476">
        <v>12</v>
      </c>
      <c r="I41" s="476">
        <v>0</v>
      </c>
      <c r="J41" s="476">
        <v>0</v>
      </c>
      <c r="K41" s="476">
        <v>26</v>
      </c>
      <c r="L41" s="476">
        <v>0</v>
      </c>
      <c r="M41" s="476">
        <v>45</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67</v>
      </c>
      <c r="F43" s="404">
        <f t="shared" si="0"/>
        <v>8</v>
      </c>
      <c r="G43" s="476">
        <v>57</v>
      </c>
      <c r="H43" s="476">
        <v>7</v>
      </c>
      <c r="I43" s="476">
        <v>2</v>
      </c>
      <c r="J43" s="476">
        <v>0</v>
      </c>
      <c r="K43" s="476">
        <v>7</v>
      </c>
      <c r="L43" s="476">
        <v>1</v>
      </c>
      <c r="M43" s="476">
        <v>1</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14</v>
      </c>
      <c r="F45" s="404">
        <f t="shared" si="0"/>
        <v>4</v>
      </c>
      <c r="G45" s="476">
        <v>2</v>
      </c>
      <c r="H45" s="476">
        <v>2</v>
      </c>
      <c r="I45" s="476">
        <v>1</v>
      </c>
      <c r="J45" s="476">
        <v>0</v>
      </c>
      <c r="K45" s="476">
        <v>2</v>
      </c>
      <c r="L45" s="476">
        <v>0</v>
      </c>
      <c r="M45" s="476">
        <v>9</v>
      </c>
      <c r="N45" s="476">
        <v>2</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56</v>
      </c>
      <c r="F47" s="404">
        <f t="shared" si="0"/>
        <v>3</v>
      </c>
      <c r="G47" s="476">
        <v>0</v>
      </c>
      <c r="H47" s="476">
        <v>0</v>
      </c>
      <c r="I47" s="476">
        <v>0</v>
      </c>
      <c r="J47" s="476">
        <v>0</v>
      </c>
      <c r="K47" s="476">
        <v>3</v>
      </c>
      <c r="L47" s="476">
        <v>0</v>
      </c>
      <c r="M47" s="476">
        <v>53</v>
      </c>
      <c r="N47" s="476">
        <v>3</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1</v>
      </c>
      <c r="F49" s="404">
        <f t="shared" si="0"/>
        <v>0</v>
      </c>
      <c r="G49" s="476">
        <v>0</v>
      </c>
      <c r="H49" s="476">
        <v>0</v>
      </c>
      <c r="I49" s="476">
        <v>0</v>
      </c>
      <c r="J49" s="476">
        <v>0</v>
      </c>
      <c r="K49" s="476">
        <v>1</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0</v>
      </c>
      <c r="J51" s="476">
        <v>0</v>
      </c>
      <c r="K51" s="476">
        <v>1</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2</v>
      </c>
      <c r="F53" s="412">
        <f t="shared" si="0"/>
        <v>1</v>
      </c>
      <c r="G53" s="489">
        <v>2</v>
      </c>
      <c r="H53" s="489">
        <v>1</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11</v>
      </c>
      <c r="F54" s="407">
        <f t="shared" si="0"/>
        <v>0</v>
      </c>
      <c r="G54" s="404">
        <f t="shared" ref="G54:R54" si="11">SUM(G12,G16,G22,G24,G38)</f>
        <v>4</v>
      </c>
      <c r="H54" s="404">
        <f t="shared" si="11"/>
        <v>0</v>
      </c>
      <c r="I54" s="404">
        <f t="shared" si="11"/>
        <v>4</v>
      </c>
      <c r="J54" s="404">
        <f t="shared" si="11"/>
        <v>0</v>
      </c>
      <c r="K54" s="404">
        <f t="shared" si="11"/>
        <v>2</v>
      </c>
      <c r="L54" s="404">
        <f t="shared" si="11"/>
        <v>0</v>
      </c>
      <c r="M54" s="404">
        <f t="shared" si="11"/>
        <v>0</v>
      </c>
      <c r="N54" s="404">
        <f t="shared" si="11"/>
        <v>0</v>
      </c>
      <c r="O54" s="404">
        <f t="shared" si="11"/>
        <v>0</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919</v>
      </c>
      <c r="F55" s="404">
        <f t="shared" si="0"/>
        <v>56</v>
      </c>
      <c r="G55" s="404">
        <f t="shared" ref="G55:R55" si="12">SUM(G13,G17,G23,G25,G39)</f>
        <v>293</v>
      </c>
      <c r="H55" s="404">
        <f t="shared" si="12"/>
        <v>31</v>
      </c>
      <c r="I55" s="404">
        <f t="shared" si="12"/>
        <v>124</v>
      </c>
      <c r="J55" s="404">
        <f t="shared" si="12"/>
        <v>6</v>
      </c>
      <c r="K55" s="404">
        <f t="shared" si="12"/>
        <v>117</v>
      </c>
      <c r="L55" s="404">
        <f t="shared" si="12"/>
        <v>2</v>
      </c>
      <c r="M55" s="404">
        <f t="shared" si="12"/>
        <v>269</v>
      </c>
      <c r="N55" s="404">
        <f t="shared" si="12"/>
        <v>12</v>
      </c>
      <c r="O55" s="404">
        <f t="shared" si="12"/>
        <v>76</v>
      </c>
      <c r="P55" s="404">
        <f t="shared" si="12"/>
        <v>2</v>
      </c>
      <c r="Q55" s="404">
        <f t="shared" si="12"/>
        <v>40</v>
      </c>
      <c r="R55" s="404">
        <f t="shared" si="12"/>
        <v>3</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ColWidth="8"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8" style="394"/>
    <col min="24" max="24" width="9.625" style="394" customWidth="1"/>
    <col min="25" max="16384" width="8" style="394"/>
  </cols>
  <sheetData>
    <row r="1" spans="1:33" ht="14.25">
      <c r="A1" s="469"/>
      <c r="B1" s="468"/>
    </row>
    <row r="2" spans="1:33" ht="24.75" thickBot="1">
      <c r="B2" s="593"/>
      <c r="J2" s="467" t="s">
        <v>180</v>
      </c>
      <c r="O2" s="466" t="s">
        <v>179</v>
      </c>
      <c r="Q2" s="465"/>
    </row>
    <row r="3" spans="1:33" ht="14.25" customHeight="1">
      <c r="B3" s="593"/>
      <c r="O3" s="464" t="s">
        <v>178</v>
      </c>
      <c r="P3" s="604" t="s">
        <v>218</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18</v>
      </c>
      <c r="F13" s="404">
        <f>SUM(H13+J13+L13+N13+P13+R13 )</f>
        <v>1</v>
      </c>
      <c r="G13" s="476">
        <v>5</v>
      </c>
      <c r="H13" s="476">
        <v>0</v>
      </c>
      <c r="I13" s="476">
        <v>4</v>
      </c>
      <c r="J13" s="476">
        <v>0</v>
      </c>
      <c r="K13" s="476">
        <v>2</v>
      </c>
      <c r="L13" s="476">
        <v>0</v>
      </c>
      <c r="M13" s="476">
        <v>4</v>
      </c>
      <c r="N13" s="476">
        <v>1</v>
      </c>
      <c r="O13" s="476">
        <v>3</v>
      </c>
      <c r="P13" s="476">
        <v>0</v>
      </c>
      <c r="Q13" s="476">
        <v>0</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2</v>
      </c>
      <c r="F16" s="423">
        <f t="shared" si="0"/>
        <v>0</v>
      </c>
      <c r="G16" s="423">
        <f t="shared" ref="G16:R16" si="2">SUM(G18,G20)</f>
        <v>0</v>
      </c>
      <c r="H16" s="423">
        <f t="shared" si="2"/>
        <v>0</v>
      </c>
      <c r="I16" s="423">
        <f t="shared" si="2"/>
        <v>1</v>
      </c>
      <c r="J16" s="423">
        <f t="shared" si="2"/>
        <v>0</v>
      </c>
      <c r="K16" s="423">
        <f t="shared" si="2"/>
        <v>0</v>
      </c>
      <c r="L16" s="423">
        <f t="shared" si="2"/>
        <v>0</v>
      </c>
      <c r="M16" s="423">
        <f t="shared" si="2"/>
        <v>1</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28</v>
      </c>
      <c r="F17" s="404">
        <f t="shared" si="0"/>
        <v>5</v>
      </c>
      <c r="G17" s="404">
        <f t="shared" ref="G17:R17" si="3">SUM(G19,G21)</f>
        <v>0</v>
      </c>
      <c r="H17" s="404">
        <f t="shared" si="3"/>
        <v>0</v>
      </c>
      <c r="I17" s="404">
        <f t="shared" si="3"/>
        <v>11</v>
      </c>
      <c r="J17" s="404">
        <f t="shared" si="3"/>
        <v>0</v>
      </c>
      <c r="K17" s="404">
        <f t="shared" si="3"/>
        <v>4</v>
      </c>
      <c r="L17" s="404">
        <f t="shared" si="3"/>
        <v>2</v>
      </c>
      <c r="M17" s="404">
        <f t="shared" si="3"/>
        <v>10</v>
      </c>
      <c r="N17" s="404">
        <f t="shared" si="3"/>
        <v>1</v>
      </c>
      <c r="O17" s="404">
        <f t="shared" si="3"/>
        <v>0</v>
      </c>
      <c r="P17" s="404">
        <f t="shared" si="3"/>
        <v>0</v>
      </c>
      <c r="Q17" s="404">
        <f t="shared" si="3"/>
        <v>3</v>
      </c>
      <c r="R17" s="404">
        <f t="shared" si="3"/>
        <v>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2</v>
      </c>
      <c r="F18" s="404">
        <f t="shared" si="0"/>
        <v>0</v>
      </c>
      <c r="G18" s="476">
        <v>0</v>
      </c>
      <c r="H18" s="476">
        <v>0</v>
      </c>
      <c r="I18" s="476">
        <v>1</v>
      </c>
      <c r="J18" s="476">
        <v>0</v>
      </c>
      <c r="K18" s="476">
        <v>0</v>
      </c>
      <c r="L18" s="476">
        <v>0</v>
      </c>
      <c r="M18" s="476">
        <v>1</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28</v>
      </c>
      <c r="F19" s="404">
        <f t="shared" si="0"/>
        <v>5</v>
      </c>
      <c r="G19" s="476">
        <v>0</v>
      </c>
      <c r="H19" s="476">
        <v>0</v>
      </c>
      <c r="I19" s="476">
        <v>11</v>
      </c>
      <c r="J19" s="476">
        <v>0</v>
      </c>
      <c r="K19" s="476">
        <v>4</v>
      </c>
      <c r="L19" s="476">
        <v>2</v>
      </c>
      <c r="M19" s="476">
        <v>10</v>
      </c>
      <c r="N19" s="476">
        <v>1</v>
      </c>
      <c r="O19" s="476">
        <v>0</v>
      </c>
      <c r="P19" s="476">
        <v>0</v>
      </c>
      <c r="Q19" s="476">
        <v>3</v>
      </c>
      <c r="R19" s="476">
        <v>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5</v>
      </c>
      <c r="F23" s="426">
        <f t="shared" si="0"/>
        <v>0</v>
      </c>
      <c r="G23" s="480">
        <v>0</v>
      </c>
      <c r="H23" s="480">
        <v>0</v>
      </c>
      <c r="I23" s="480">
        <v>0</v>
      </c>
      <c r="J23" s="480">
        <v>0</v>
      </c>
      <c r="K23" s="480">
        <v>5</v>
      </c>
      <c r="L23" s="480">
        <v>0</v>
      </c>
      <c r="M23" s="480">
        <v>0</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2</v>
      </c>
      <c r="F24" s="423">
        <f t="shared" si="0"/>
        <v>0</v>
      </c>
      <c r="G24" s="423">
        <f t="shared" ref="G24:R24" si="4">SUM(G26,G28,G30,G32)</f>
        <v>2</v>
      </c>
      <c r="H24" s="423">
        <f t="shared" si="4"/>
        <v>0</v>
      </c>
      <c r="I24" s="423">
        <f t="shared" si="4"/>
        <v>0</v>
      </c>
      <c r="J24" s="423">
        <f t="shared" si="4"/>
        <v>0</v>
      </c>
      <c r="K24" s="423">
        <f t="shared" si="4"/>
        <v>0</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95</v>
      </c>
      <c r="F25" s="404">
        <f t="shared" si="0"/>
        <v>3</v>
      </c>
      <c r="G25" s="404">
        <f t="shared" ref="G25:R25" si="6">SUM(G27,G29,G31,G33)</f>
        <v>14</v>
      </c>
      <c r="H25" s="404">
        <f t="shared" si="6"/>
        <v>2</v>
      </c>
      <c r="I25" s="404">
        <f t="shared" si="6"/>
        <v>24</v>
      </c>
      <c r="J25" s="404">
        <f t="shared" si="6"/>
        <v>0</v>
      </c>
      <c r="K25" s="404">
        <f t="shared" si="6"/>
        <v>17</v>
      </c>
      <c r="L25" s="404">
        <f t="shared" si="6"/>
        <v>0</v>
      </c>
      <c r="M25" s="404">
        <f t="shared" si="6"/>
        <v>26</v>
      </c>
      <c r="N25" s="404">
        <f t="shared" si="6"/>
        <v>1</v>
      </c>
      <c r="O25" s="404">
        <f t="shared" si="6"/>
        <v>13</v>
      </c>
      <c r="P25" s="404">
        <f t="shared" si="6"/>
        <v>0</v>
      </c>
      <c r="Q25" s="404">
        <f t="shared" si="6"/>
        <v>1</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50</v>
      </c>
      <c r="F27" s="404">
        <f t="shared" si="0"/>
        <v>1</v>
      </c>
      <c r="G27" s="476">
        <v>11</v>
      </c>
      <c r="H27" s="476">
        <v>1</v>
      </c>
      <c r="I27" s="476">
        <v>20</v>
      </c>
      <c r="J27" s="476">
        <v>0</v>
      </c>
      <c r="K27" s="476">
        <v>7</v>
      </c>
      <c r="L27" s="476">
        <v>0</v>
      </c>
      <c r="M27" s="476">
        <v>5</v>
      </c>
      <c r="N27" s="476">
        <v>0</v>
      </c>
      <c r="O27" s="476">
        <v>6</v>
      </c>
      <c r="P27" s="476">
        <v>0</v>
      </c>
      <c r="Q27" s="476">
        <v>1</v>
      </c>
      <c r="R27" s="476">
        <v>0</v>
      </c>
      <c r="S27" s="401" t="str">
        <f t="shared" si="5"/>
        <v/>
      </c>
    </row>
    <row r="28" spans="2:20" ht="24.75" customHeight="1">
      <c r="B28" s="599" t="s">
        <v>124</v>
      </c>
      <c r="C28" s="406" t="s">
        <v>84</v>
      </c>
      <c r="D28" s="405" t="s">
        <v>123</v>
      </c>
      <c r="E28" s="404">
        <f t="shared" si="1"/>
        <v>0</v>
      </c>
      <c r="F28" s="404">
        <f t="shared" si="0"/>
        <v>0</v>
      </c>
      <c r="G28" s="476">
        <v>0</v>
      </c>
      <c r="H28" s="476">
        <v>0</v>
      </c>
      <c r="I28" s="476">
        <v>0</v>
      </c>
      <c r="J28" s="476">
        <v>0</v>
      </c>
      <c r="K28" s="476">
        <v>0</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42</v>
      </c>
      <c r="F29" s="404">
        <f t="shared" si="0"/>
        <v>2</v>
      </c>
      <c r="G29" s="476">
        <v>3</v>
      </c>
      <c r="H29" s="476">
        <v>1</v>
      </c>
      <c r="I29" s="476">
        <v>2</v>
      </c>
      <c r="J29" s="476">
        <v>0</v>
      </c>
      <c r="K29" s="476">
        <v>10</v>
      </c>
      <c r="L29" s="476">
        <v>0</v>
      </c>
      <c r="M29" s="476">
        <v>21</v>
      </c>
      <c r="N29" s="476">
        <v>1</v>
      </c>
      <c r="O29" s="476">
        <v>6</v>
      </c>
      <c r="P29" s="476">
        <v>0</v>
      </c>
      <c r="Q29" s="476">
        <v>0</v>
      </c>
      <c r="R29" s="476">
        <v>0</v>
      </c>
      <c r="S29" s="401" t="str">
        <f t="shared" si="5"/>
        <v/>
      </c>
      <c r="T29" s="401"/>
    </row>
    <row r="30" spans="2:20" ht="24.75" customHeight="1">
      <c r="B30" s="599" t="s">
        <v>121</v>
      </c>
      <c r="C30" s="406" t="s">
        <v>84</v>
      </c>
      <c r="D30" s="405" t="s">
        <v>120</v>
      </c>
      <c r="E30" s="404">
        <f t="shared" si="1"/>
        <v>1</v>
      </c>
      <c r="F30" s="404">
        <f t="shared" si="0"/>
        <v>0</v>
      </c>
      <c r="G30" s="476">
        <v>1</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3</v>
      </c>
      <c r="F31" s="404">
        <f t="shared" si="0"/>
        <v>0</v>
      </c>
      <c r="G31" s="476">
        <v>0</v>
      </c>
      <c r="H31" s="476">
        <v>0</v>
      </c>
      <c r="I31" s="476">
        <v>2</v>
      </c>
      <c r="J31" s="476">
        <v>0</v>
      </c>
      <c r="K31" s="476">
        <v>0</v>
      </c>
      <c r="L31" s="476">
        <v>0</v>
      </c>
      <c r="M31" s="476">
        <v>0</v>
      </c>
      <c r="N31" s="476">
        <v>0</v>
      </c>
      <c r="O31" s="476">
        <v>1</v>
      </c>
      <c r="P31" s="476">
        <v>0</v>
      </c>
      <c r="Q31" s="476">
        <v>0</v>
      </c>
      <c r="R31" s="476">
        <v>0</v>
      </c>
      <c r="S31" s="401" t="str">
        <f t="shared" si="5"/>
        <v/>
      </c>
    </row>
    <row r="32" spans="2:20" ht="24.75" customHeight="1">
      <c r="B32" s="599" t="s">
        <v>118</v>
      </c>
      <c r="C32" s="406" t="s">
        <v>84</v>
      </c>
      <c r="D32" s="405" t="s">
        <v>117</v>
      </c>
      <c r="E32" s="404">
        <f t="shared" si="1"/>
        <v>1</v>
      </c>
      <c r="F32" s="404">
        <f t="shared" si="0"/>
        <v>0</v>
      </c>
      <c r="G32" s="404">
        <f t="shared" ref="G32:R32" si="7">SUM(G34,G36)</f>
        <v>1</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0</v>
      </c>
      <c r="F33" s="404">
        <f t="shared" si="0"/>
        <v>0</v>
      </c>
      <c r="G33" s="404">
        <f t="shared" ref="G33:R33" si="8">SUM(G35,G37)</f>
        <v>0</v>
      </c>
      <c r="H33" s="404">
        <f t="shared" si="8"/>
        <v>0</v>
      </c>
      <c r="I33" s="404">
        <f t="shared" si="8"/>
        <v>0</v>
      </c>
      <c r="J33" s="404">
        <f t="shared" si="8"/>
        <v>0</v>
      </c>
      <c r="K33" s="404">
        <f t="shared" si="8"/>
        <v>0</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0</v>
      </c>
      <c r="F35" s="404">
        <f t="shared" si="0"/>
        <v>0</v>
      </c>
      <c r="G35" s="476">
        <v>0</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1</v>
      </c>
      <c r="F36" s="404">
        <f t="shared" si="0"/>
        <v>0</v>
      </c>
      <c r="G36" s="476">
        <v>1</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0</v>
      </c>
      <c r="F37" s="420">
        <f t="shared" si="0"/>
        <v>0</v>
      </c>
      <c r="G37" s="483">
        <v>0</v>
      </c>
      <c r="H37" s="483">
        <v>0</v>
      </c>
      <c r="I37" s="483">
        <v>0</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2</v>
      </c>
      <c r="F38" s="407">
        <f t="shared" si="0"/>
        <v>0</v>
      </c>
      <c r="G38" s="407">
        <f t="shared" ref="G38:N39" si="9">SUM(G40,G42,G44,G46,G48,G50,G52)</f>
        <v>2</v>
      </c>
      <c r="H38" s="407">
        <f t="shared" si="9"/>
        <v>0</v>
      </c>
      <c r="I38" s="407">
        <f t="shared" si="9"/>
        <v>0</v>
      </c>
      <c r="J38" s="407">
        <f t="shared" si="9"/>
        <v>0</v>
      </c>
      <c r="K38" s="407">
        <f t="shared" si="9"/>
        <v>0</v>
      </c>
      <c r="L38" s="407">
        <f t="shared" si="9"/>
        <v>0</v>
      </c>
      <c r="M38" s="407">
        <f t="shared" si="9"/>
        <v>0</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108</v>
      </c>
      <c r="F39" s="404">
        <f t="shared" si="0"/>
        <v>11</v>
      </c>
      <c r="G39" s="404">
        <f t="shared" si="9"/>
        <v>64</v>
      </c>
      <c r="H39" s="404">
        <f t="shared" si="9"/>
        <v>7</v>
      </c>
      <c r="I39" s="404">
        <f t="shared" si="9"/>
        <v>1</v>
      </c>
      <c r="J39" s="404">
        <f t="shared" si="9"/>
        <v>1</v>
      </c>
      <c r="K39" s="404">
        <f t="shared" si="9"/>
        <v>18</v>
      </c>
      <c r="L39" s="404">
        <f t="shared" si="9"/>
        <v>1</v>
      </c>
      <c r="M39" s="404">
        <f t="shared" si="9"/>
        <v>25</v>
      </c>
      <c r="N39" s="404">
        <f t="shared" si="9"/>
        <v>2</v>
      </c>
      <c r="O39" s="414"/>
      <c r="P39" s="414"/>
      <c r="Q39" s="414"/>
      <c r="R39" s="414"/>
      <c r="S39" s="401" t="str">
        <f t="shared" si="10"/>
        <v/>
      </c>
    </row>
    <row r="40" spans="2:19" ht="24.75" customHeight="1">
      <c r="B40" s="599" t="s">
        <v>106</v>
      </c>
      <c r="C40" s="406" t="s">
        <v>84</v>
      </c>
      <c r="D40" s="405" t="s">
        <v>105</v>
      </c>
      <c r="E40" s="404">
        <f t="shared" si="1"/>
        <v>1</v>
      </c>
      <c r="F40" s="404">
        <f t="shared" si="0"/>
        <v>0</v>
      </c>
      <c r="G40" s="476">
        <v>1</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78</v>
      </c>
      <c r="F41" s="404">
        <f t="shared" si="0"/>
        <v>6</v>
      </c>
      <c r="G41" s="476">
        <v>49</v>
      </c>
      <c r="H41" s="476">
        <v>6</v>
      </c>
      <c r="I41" s="476">
        <v>0</v>
      </c>
      <c r="J41" s="476">
        <v>0</v>
      </c>
      <c r="K41" s="476">
        <v>13</v>
      </c>
      <c r="L41" s="476">
        <v>0</v>
      </c>
      <c r="M41" s="476">
        <v>16</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18</v>
      </c>
      <c r="F43" s="404">
        <f t="shared" si="0"/>
        <v>2</v>
      </c>
      <c r="G43" s="476">
        <v>15</v>
      </c>
      <c r="H43" s="476">
        <v>1</v>
      </c>
      <c r="I43" s="476">
        <v>0</v>
      </c>
      <c r="J43" s="476">
        <v>0</v>
      </c>
      <c r="K43" s="476">
        <v>3</v>
      </c>
      <c r="L43" s="476">
        <v>1</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3</v>
      </c>
      <c r="F45" s="404">
        <f t="shared" si="0"/>
        <v>0</v>
      </c>
      <c r="G45" s="476">
        <v>0</v>
      </c>
      <c r="H45" s="476">
        <v>0</v>
      </c>
      <c r="I45" s="476">
        <v>0</v>
      </c>
      <c r="J45" s="476">
        <v>0</v>
      </c>
      <c r="K45" s="476">
        <v>2</v>
      </c>
      <c r="L45" s="476">
        <v>0</v>
      </c>
      <c r="M45" s="476">
        <v>1</v>
      </c>
      <c r="N45" s="476">
        <v>0</v>
      </c>
      <c r="O45" s="414"/>
      <c r="P45" s="414"/>
      <c r="Q45" s="414"/>
      <c r="R45" s="414"/>
      <c r="S45" s="401" t="str">
        <f t="shared" si="10"/>
        <v/>
      </c>
    </row>
    <row r="46" spans="2:19" ht="24.75" customHeight="1">
      <c r="B46" s="586" t="s">
        <v>97</v>
      </c>
      <c r="C46" s="406" t="s">
        <v>84</v>
      </c>
      <c r="D46" s="405" t="s">
        <v>96</v>
      </c>
      <c r="E46" s="404">
        <f t="shared" si="1"/>
        <v>0</v>
      </c>
      <c r="F46" s="404">
        <f t="shared" si="0"/>
        <v>0</v>
      </c>
      <c r="G46" s="476">
        <v>0</v>
      </c>
      <c r="H46" s="476">
        <v>0</v>
      </c>
      <c r="I46" s="476">
        <v>0</v>
      </c>
      <c r="J46" s="476">
        <v>0</v>
      </c>
      <c r="K46" s="476">
        <v>0</v>
      </c>
      <c r="L46" s="476">
        <v>0</v>
      </c>
      <c r="M46" s="476">
        <v>0</v>
      </c>
      <c r="N46" s="476">
        <v>0</v>
      </c>
      <c r="O46" s="414"/>
      <c r="P46" s="414"/>
      <c r="Q46" s="414"/>
      <c r="R46" s="414"/>
      <c r="S46" s="401" t="str">
        <f t="shared" si="10"/>
        <v/>
      </c>
    </row>
    <row r="47" spans="2:19" ht="24.75" customHeight="1">
      <c r="B47" s="587"/>
      <c r="C47" s="406" t="s">
        <v>82</v>
      </c>
      <c r="D47" s="405" t="s">
        <v>95</v>
      </c>
      <c r="E47" s="404">
        <f t="shared" si="1"/>
        <v>8</v>
      </c>
      <c r="F47" s="404">
        <f t="shared" si="0"/>
        <v>2</v>
      </c>
      <c r="G47" s="476">
        <v>0</v>
      </c>
      <c r="H47" s="476">
        <v>0</v>
      </c>
      <c r="I47" s="476">
        <v>0</v>
      </c>
      <c r="J47" s="476">
        <v>0</v>
      </c>
      <c r="K47" s="476">
        <v>0</v>
      </c>
      <c r="L47" s="476">
        <v>0</v>
      </c>
      <c r="M47" s="476">
        <v>8</v>
      </c>
      <c r="N47" s="476">
        <v>2</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1</v>
      </c>
      <c r="F52" s="404">
        <f t="shared" si="0"/>
        <v>0</v>
      </c>
      <c r="G52" s="476">
        <v>1</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1</v>
      </c>
      <c r="F53" s="412">
        <f t="shared" si="0"/>
        <v>1</v>
      </c>
      <c r="G53" s="489">
        <v>0</v>
      </c>
      <c r="H53" s="489">
        <v>0</v>
      </c>
      <c r="I53" s="489">
        <v>1</v>
      </c>
      <c r="J53" s="489">
        <v>1</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6</v>
      </c>
      <c r="F54" s="407">
        <f t="shared" si="0"/>
        <v>0</v>
      </c>
      <c r="G54" s="404">
        <f t="shared" ref="G54:R54" si="11">SUM(G12,G16,G22,G24,G38)</f>
        <v>4</v>
      </c>
      <c r="H54" s="404">
        <f t="shared" si="11"/>
        <v>0</v>
      </c>
      <c r="I54" s="404">
        <f t="shared" si="11"/>
        <v>1</v>
      </c>
      <c r="J54" s="404">
        <f t="shared" si="11"/>
        <v>0</v>
      </c>
      <c r="K54" s="404">
        <f t="shared" si="11"/>
        <v>0</v>
      </c>
      <c r="L54" s="404">
        <f t="shared" si="11"/>
        <v>0</v>
      </c>
      <c r="M54" s="404">
        <f t="shared" si="11"/>
        <v>1</v>
      </c>
      <c r="N54" s="404">
        <f t="shared" si="11"/>
        <v>0</v>
      </c>
      <c r="O54" s="404">
        <f t="shared" si="11"/>
        <v>0</v>
      </c>
      <c r="P54" s="404">
        <f t="shared" si="11"/>
        <v>0</v>
      </c>
      <c r="Q54" s="404">
        <f t="shared" si="11"/>
        <v>0</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254</v>
      </c>
      <c r="F55" s="404">
        <f t="shared" si="0"/>
        <v>20</v>
      </c>
      <c r="G55" s="404">
        <f t="shared" ref="G55:R55" si="12">SUM(G13,G17,G23,G25,G39)</f>
        <v>83</v>
      </c>
      <c r="H55" s="404">
        <f t="shared" si="12"/>
        <v>9</v>
      </c>
      <c r="I55" s="404">
        <f t="shared" si="12"/>
        <v>40</v>
      </c>
      <c r="J55" s="404">
        <f t="shared" si="12"/>
        <v>1</v>
      </c>
      <c r="K55" s="404">
        <f t="shared" si="12"/>
        <v>46</v>
      </c>
      <c r="L55" s="404">
        <f t="shared" si="12"/>
        <v>3</v>
      </c>
      <c r="M55" s="404">
        <f t="shared" si="12"/>
        <v>65</v>
      </c>
      <c r="N55" s="404">
        <f t="shared" si="12"/>
        <v>5</v>
      </c>
      <c r="O55" s="404">
        <f t="shared" si="12"/>
        <v>16</v>
      </c>
      <c r="P55" s="404">
        <f t="shared" si="12"/>
        <v>0</v>
      </c>
      <c r="Q55" s="404">
        <f t="shared" si="12"/>
        <v>4</v>
      </c>
      <c r="R55" s="404">
        <f t="shared" si="12"/>
        <v>2</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6:B27"/>
    <mergeCell ref="B28:B29"/>
    <mergeCell ref="P3:Q5"/>
    <mergeCell ref="O9:O10"/>
    <mergeCell ref="Q9:Q10"/>
    <mergeCell ref="B12:B13"/>
    <mergeCell ref="B14:B15"/>
    <mergeCell ref="B16:B17"/>
    <mergeCell ref="B22:B23"/>
    <mergeCell ref="B24:B25"/>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6"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219</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2</v>
      </c>
      <c r="F12" s="404">
        <f>SUM(H12+J12+L12+N12+P12+R12)</f>
        <v>1</v>
      </c>
      <c r="G12" s="476">
        <v>1</v>
      </c>
      <c r="H12" s="476">
        <v>1</v>
      </c>
      <c r="I12" s="476">
        <v>0</v>
      </c>
      <c r="J12" s="476">
        <v>0</v>
      </c>
      <c r="K12" s="476">
        <v>0</v>
      </c>
      <c r="L12" s="476">
        <v>0</v>
      </c>
      <c r="M12" s="476">
        <v>1</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20</v>
      </c>
      <c r="F13" s="404">
        <f>SUM(H13+J13+L13+N13+P13+R13 )</f>
        <v>1</v>
      </c>
      <c r="G13" s="476">
        <v>9</v>
      </c>
      <c r="H13" s="476">
        <v>0</v>
      </c>
      <c r="I13" s="476">
        <v>6</v>
      </c>
      <c r="J13" s="476">
        <v>1</v>
      </c>
      <c r="K13" s="476">
        <v>1</v>
      </c>
      <c r="L13" s="476">
        <v>0</v>
      </c>
      <c r="M13" s="476">
        <v>0</v>
      </c>
      <c r="N13" s="476">
        <v>0</v>
      </c>
      <c r="O13" s="476">
        <v>4</v>
      </c>
      <c r="P13" s="476">
        <v>0</v>
      </c>
      <c r="Q13" s="476">
        <v>0</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2</v>
      </c>
      <c r="F16" s="423">
        <f t="shared" si="0"/>
        <v>0</v>
      </c>
      <c r="G16" s="423">
        <f t="shared" ref="G16:R16" si="2">SUM(G18,G20)</f>
        <v>0</v>
      </c>
      <c r="H16" s="423">
        <f t="shared" si="2"/>
        <v>0</v>
      </c>
      <c r="I16" s="423">
        <f t="shared" si="2"/>
        <v>1</v>
      </c>
      <c r="J16" s="423">
        <f t="shared" si="2"/>
        <v>0</v>
      </c>
      <c r="K16" s="423">
        <f t="shared" si="2"/>
        <v>0</v>
      </c>
      <c r="L16" s="423">
        <f t="shared" si="2"/>
        <v>0</v>
      </c>
      <c r="M16" s="423">
        <f t="shared" si="2"/>
        <v>1</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46</v>
      </c>
      <c r="F17" s="404">
        <f t="shared" si="0"/>
        <v>1</v>
      </c>
      <c r="G17" s="404">
        <f t="shared" ref="G17:R17" si="3">SUM(G19,G21)</f>
        <v>2</v>
      </c>
      <c r="H17" s="404">
        <f t="shared" si="3"/>
        <v>0</v>
      </c>
      <c r="I17" s="404">
        <f t="shared" si="3"/>
        <v>14</v>
      </c>
      <c r="J17" s="404">
        <f t="shared" si="3"/>
        <v>0</v>
      </c>
      <c r="K17" s="404">
        <f t="shared" si="3"/>
        <v>10</v>
      </c>
      <c r="L17" s="404">
        <f t="shared" si="3"/>
        <v>0</v>
      </c>
      <c r="M17" s="404">
        <f t="shared" si="3"/>
        <v>8</v>
      </c>
      <c r="N17" s="404">
        <f t="shared" si="3"/>
        <v>0</v>
      </c>
      <c r="O17" s="404">
        <f t="shared" si="3"/>
        <v>0</v>
      </c>
      <c r="P17" s="404">
        <f t="shared" si="3"/>
        <v>0</v>
      </c>
      <c r="Q17" s="404">
        <f t="shared" si="3"/>
        <v>12</v>
      </c>
      <c r="R17" s="404">
        <f t="shared" si="3"/>
        <v>1</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2</v>
      </c>
      <c r="F18" s="404">
        <f t="shared" si="0"/>
        <v>0</v>
      </c>
      <c r="G18" s="476">
        <v>0</v>
      </c>
      <c r="H18" s="476">
        <v>0</v>
      </c>
      <c r="I18" s="476">
        <v>1</v>
      </c>
      <c r="J18" s="476">
        <v>0</v>
      </c>
      <c r="K18" s="476">
        <v>0</v>
      </c>
      <c r="L18" s="476">
        <v>0</v>
      </c>
      <c r="M18" s="476">
        <v>1</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44</v>
      </c>
      <c r="F19" s="404">
        <f t="shared" si="0"/>
        <v>1</v>
      </c>
      <c r="G19" s="476">
        <v>2</v>
      </c>
      <c r="H19" s="476">
        <v>0</v>
      </c>
      <c r="I19" s="476">
        <v>14</v>
      </c>
      <c r="J19" s="476">
        <v>0</v>
      </c>
      <c r="K19" s="476">
        <v>8</v>
      </c>
      <c r="L19" s="476">
        <v>0</v>
      </c>
      <c r="M19" s="476">
        <v>8</v>
      </c>
      <c r="N19" s="476">
        <v>0</v>
      </c>
      <c r="O19" s="476">
        <v>0</v>
      </c>
      <c r="P19" s="476">
        <v>0</v>
      </c>
      <c r="Q19" s="476">
        <v>12</v>
      </c>
      <c r="R19" s="476">
        <v>1</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2</v>
      </c>
      <c r="F21" s="420">
        <f t="shared" si="0"/>
        <v>0</v>
      </c>
      <c r="G21" s="483">
        <v>0</v>
      </c>
      <c r="H21" s="483">
        <v>0</v>
      </c>
      <c r="I21" s="483">
        <v>0</v>
      </c>
      <c r="J21" s="483">
        <v>0</v>
      </c>
      <c r="K21" s="483">
        <v>2</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7</v>
      </c>
      <c r="F23" s="426">
        <f t="shared" si="0"/>
        <v>0</v>
      </c>
      <c r="G23" s="480">
        <v>0</v>
      </c>
      <c r="H23" s="480">
        <v>0</v>
      </c>
      <c r="I23" s="480">
        <v>0</v>
      </c>
      <c r="J23" s="480">
        <v>0</v>
      </c>
      <c r="K23" s="480">
        <v>6</v>
      </c>
      <c r="L23" s="480">
        <v>0</v>
      </c>
      <c r="M23" s="480">
        <v>1</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4</v>
      </c>
      <c r="F24" s="423">
        <f t="shared" si="0"/>
        <v>0</v>
      </c>
      <c r="G24" s="423">
        <f t="shared" ref="G24:R24" si="4">SUM(G26,G28,G30,G32)</f>
        <v>0</v>
      </c>
      <c r="H24" s="423">
        <f t="shared" si="4"/>
        <v>0</v>
      </c>
      <c r="I24" s="423">
        <f t="shared" si="4"/>
        <v>1</v>
      </c>
      <c r="J24" s="423">
        <f t="shared" si="4"/>
        <v>0</v>
      </c>
      <c r="K24" s="423">
        <f t="shared" si="4"/>
        <v>2</v>
      </c>
      <c r="L24" s="423">
        <f t="shared" si="4"/>
        <v>0</v>
      </c>
      <c r="M24" s="423">
        <f t="shared" si="4"/>
        <v>0</v>
      </c>
      <c r="N24" s="423">
        <f t="shared" si="4"/>
        <v>0</v>
      </c>
      <c r="O24" s="423">
        <f t="shared" si="4"/>
        <v>0</v>
      </c>
      <c r="P24" s="423">
        <f t="shared" si="4"/>
        <v>0</v>
      </c>
      <c r="Q24" s="423">
        <f t="shared" si="4"/>
        <v>1</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233</v>
      </c>
      <c r="F25" s="404">
        <f t="shared" si="0"/>
        <v>6</v>
      </c>
      <c r="G25" s="404">
        <f t="shared" ref="G25:R25" si="6">SUM(G27,G29,G31,G33)</f>
        <v>28</v>
      </c>
      <c r="H25" s="404">
        <f t="shared" si="6"/>
        <v>1</v>
      </c>
      <c r="I25" s="404">
        <f t="shared" si="6"/>
        <v>39</v>
      </c>
      <c r="J25" s="404">
        <f t="shared" si="6"/>
        <v>3</v>
      </c>
      <c r="K25" s="404">
        <f t="shared" si="6"/>
        <v>42</v>
      </c>
      <c r="L25" s="404">
        <f t="shared" si="6"/>
        <v>0</v>
      </c>
      <c r="M25" s="404">
        <f t="shared" si="6"/>
        <v>71</v>
      </c>
      <c r="N25" s="404">
        <f t="shared" si="6"/>
        <v>1</v>
      </c>
      <c r="O25" s="404">
        <f t="shared" si="6"/>
        <v>36</v>
      </c>
      <c r="P25" s="404">
        <f t="shared" si="6"/>
        <v>1</v>
      </c>
      <c r="Q25" s="404">
        <f t="shared" si="6"/>
        <v>17</v>
      </c>
      <c r="R25" s="404">
        <f t="shared" si="6"/>
        <v>0</v>
      </c>
      <c r="S25" s="401" t="str">
        <f t="shared" si="5"/>
        <v/>
      </c>
    </row>
    <row r="26" spans="2:20" ht="24.75" customHeight="1">
      <c r="B26" s="599" t="s">
        <v>127</v>
      </c>
      <c r="C26" s="406" t="s">
        <v>84</v>
      </c>
      <c r="D26" s="405" t="s">
        <v>126</v>
      </c>
      <c r="E26" s="404">
        <f t="shared" si="1"/>
        <v>2</v>
      </c>
      <c r="F26" s="404">
        <f t="shared" si="0"/>
        <v>0</v>
      </c>
      <c r="G26" s="476">
        <v>0</v>
      </c>
      <c r="H26" s="476">
        <v>0</v>
      </c>
      <c r="I26" s="476">
        <v>0</v>
      </c>
      <c r="J26" s="476">
        <v>0</v>
      </c>
      <c r="K26" s="476">
        <v>1</v>
      </c>
      <c r="L26" s="476">
        <v>0</v>
      </c>
      <c r="M26" s="476">
        <v>0</v>
      </c>
      <c r="N26" s="476">
        <v>0</v>
      </c>
      <c r="O26" s="476">
        <v>0</v>
      </c>
      <c r="P26" s="476">
        <v>0</v>
      </c>
      <c r="Q26" s="476">
        <v>1</v>
      </c>
      <c r="R26" s="476">
        <v>0</v>
      </c>
      <c r="S26" s="401" t="str">
        <f t="shared" si="5"/>
        <v/>
      </c>
    </row>
    <row r="27" spans="2:20" ht="24.75" customHeight="1">
      <c r="B27" s="587"/>
      <c r="C27" s="406" t="s">
        <v>82</v>
      </c>
      <c r="D27" s="405" t="s">
        <v>125</v>
      </c>
      <c r="E27" s="404">
        <f t="shared" si="1"/>
        <v>95</v>
      </c>
      <c r="F27" s="404">
        <f t="shared" si="0"/>
        <v>5</v>
      </c>
      <c r="G27" s="476">
        <v>17</v>
      </c>
      <c r="H27" s="476">
        <v>1</v>
      </c>
      <c r="I27" s="476">
        <v>31</v>
      </c>
      <c r="J27" s="476">
        <v>3</v>
      </c>
      <c r="K27" s="476">
        <v>16</v>
      </c>
      <c r="L27" s="476">
        <v>0</v>
      </c>
      <c r="M27" s="476">
        <v>11</v>
      </c>
      <c r="N27" s="476">
        <v>0</v>
      </c>
      <c r="O27" s="476">
        <v>12</v>
      </c>
      <c r="P27" s="476">
        <v>1</v>
      </c>
      <c r="Q27" s="476">
        <v>8</v>
      </c>
      <c r="R27" s="476">
        <v>0</v>
      </c>
      <c r="S27" s="401" t="str">
        <f t="shared" si="5"/>
        <v/>
      </c>
    </row>
    <row r="28" spans="2:20" ht="24.75" customHeight="1">
      <c r="B28" s="599" t="s">
        <v>124</v>
      </c>
      <c r="C28" s="406" t="s">
        <v>84</v>
      </c>
      <c r="D28" s="405" t="s">
        <v>123</v>
      </c>
      <c r="E28" s="404">
        <f t="shared" si="1"/>
        <v>2</v>
      </c>
      <c r="F28" s="404">
        <f t="shared" si="0"/>
        <v>0</v>
      </c>
      <c r="G28" s="476">
        <v>0</v>
      </c>
      <c r="H28" s="476">
        <v>0</v>
      </c>
      <c r="I28" s="476">
        <v>1</v>
      </c>
      <c r="J28" s="476">
        <v>0</v>
      </c>
      <c r="K28" s="476">
        <v>1</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125</v>
      </c>
      <c r="F29" s="404">
        <f t="shared" si="0"/>
        <v>1</v>
      </c>
      <c r="G29" s="476">
        <v>6</v>
      </c>
      <c r="H29" s="476">
        <v>0</v>
      </c>
      <c r="I29" s="476">
        <v>5</v>
      </c>
      <c r="J29" s="476">
        <v>0</v>
      </c>
      <c r="K29" s="476">
        <v>23</v>
      </c>
      <c r="L29" s="476">
        <v>0</v>
      </c>
      <c r="M29" s="476">
        <v>58</v>
      </c>
      <c r="N29" s="476">
        <v>1</v>
      </c>
      <c r="O29" s="476">
        <v>24</v>
      </c>
      <c r="P29" s="476">
        <v>0</v>
      </c>
      <c r="Q29" s="476">
        <v>9</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7</v>
      </c>
      <c r="F31" s="404">
        <f t="shared" si="0"/>
        <v>0</v>
      </c>
      <c r="G31" s="476">
        <v>1</v>
      </c>
      <c r="H31" s="476">
        <v>0</v>
      </c>
      <c r="I31" s="476">
        <v>2</v>
      </c>
      <c r="J31" s="476">
        <v>0</v>
      </c>
      <c r="K31" s="476">
        <v>2</v>
      </c>
      <c r="L31" s="476">
        <v>0</v>
      </c>
      <c r="M31" s="476">
        <v>2</v>
      </c>
      <c r="N31" s="476">
        <v>0</v>
      </c>
      <c r="O31" s="476">
        <v>0</v>
      </c>
      <c r="P31" s="476">
        <v>0</v>
      </c>
      <c r="Q31" s="476">
        <v>0</v>
      </c>
      <c r="R31" s="476">
        <v>0</v>
      </c>
      <c r="S31" s="401" t="str">
        <f t="shared" si="5"/>
        <v/>
      </c>
    </row>
    <row r="32" spans="2:20" ht="24.75" customHeight="1">
      <c r="B32" s="599" t="s">
        <v>118</v>
      </c>
      <c r="C32" s="406" t="s">
        <v>84</v>
      </c>
      <c r="D32" s="405" t="s">
        <v>117</v>
      </c>
      <c r="E32" s="404">
        <f t="shared" si="1"/>
        <v>0</v>
      </c>
      <c r="F32" s="404">
        <f t="shared" si="0"/>
        <v>0</v>
      </c>
      <c r="G32" s="404">
        <f t="shared" ref="G32:R32" si="7">SUM(G34,G36)</f>
        <v>0</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6</v>
      </c>
      <c r="F33" s="404">
        <f t="shared" si="0"/>
        <v>0</v>
      </c>
      <c r="G33" s="404">
        <f t="shared" ref="G33:R33" si="8">SUM(G35,G37)</f>
        <v>4</v>
      </c>
      <c r="H33" s="404">
        <f t="shared" si="8"/>
        <v>0</v>
      </c>
      <c r="I33" s="404">
        <f t="shared" si="8"/>
        <v>1</v>
      </c>
      <c r="J33" s="404">
        <f t="shared" si="8"/>
        <v>0</v>
      </c>
      <c r="K33" s="404">
        <f t="shared" si="8"/>
        <v>1</v>
      </c>
      <c r="L33" s="404">
        <f t="shared" si="8"/>
        <v>0</v>
      </c>
      <c r="M33" s="404">
        <f t="shared" si="8"/>
        <v>0</v>
      </c>
      <c r="N33" s="404">
        <f t="shared" si="8"/>
        <v>0</v>
      </c>
      <c r="O33" s="404">
        <f t="shared" si="8"/>
        <v>0</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4</v>
      </c>
      <c r="F35" s="404">
        <f t="shared" si="0"/>
        <v>0</v>
      </c>
      <c r="G35" s="476">
        <v>4</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0</v>
      </c>
      <c r="F36" s="404">
        <f t="shared" si="0"/>
        <v>0</v>
      </c>
      <c r="G36" s="476">
        <v>0</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2</v>
      </c>
      <c r="F37" s="420">
        <f t="shared" si="0"/>
        <v>0</v>
      </c>
      <c r="G37" s="483">
        <v>0</v>
      </c>
      <c r="H37" s="483">
        <v>0</v>
      </c>
      <c r="I37" s="483">
        <v>1</v>
      </c>
      <c r="J37" s="483">
        <v>0</v>
      </c>
      <c r="K37" s="483">
        <v>1</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1</v>
      </c>
      <c r="F38" s="407">
        <f t="shared" si="0"/>
        <v>0</v>
      </c>
      <c r="G38" s="407">
        <f t="shared" ref="G38:N39" si="9">SUM(G40,G42,G44,G46,G48,G50,G52)</f>
        <v>0</v>
      </c>
      <c r="H38" s="407">
        <f t="shared" si="9"/>
        <v>0</v>
      </c>
      <c r="I38" s="407">
        <f t="shared" si="9"/>
        <v>0</v>
      </c>
      <c r="J38" s="407">
        <f t="shared" si="9"/>
        <v>0</v>
      </c>
      <c r="K38" s="407">
        <f t="shared" si="9"/>
        <v>0</v>
      </c>
      <c r="L38" s="407">
        <f t="shared" si="9"/>
        <v>0</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236</v>
      </c>
      <c r="F39" s="404">
        <f t="shared" si="0"/>
        <v>19</v>
      </c>
      <c r="G39" s="404">
        <f t="shared" si="9"/>
        <v>140</v>
      </c>
      <c r="H39" s="404">
        <f t="shared" si="9"/>
        <v>10</v>
      </c>
      <c r="I39" s="404">
        <f t="shared" si="9"/>
        <v>1</v>
      </c>
      <c r="J39" s="404">
        <f t="shared" si="9"/>
        <v>1</v>
      </c>
      <c r="K39" s="404">
        <f t="shared" si="9"/>
        <v>30</v>
      </c>
      <c r="L39" s="404">
        <f t="shared" si="9"/>
        <v>3</v>
      </c>
      <c r="M39" s="404">
        <f t="shared" si="9"/>
        <v>65</v>
      </c>
      <c r="N39" s="404">
        <f t="shared" si="9"/>
        <v>5</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138</v>
      </c>
      <c r="F41" s="404">
        <f t="shared" si="0"/>
        <v>9</v>
      </c>
      <c r="G41" s="476">
        <v>100</v>
      </c>
      <c r="H41" s="476">
        <v>8</v>
      </c>
      <c r="I41" s="476">
        <v>0</v>
      </c>
      <c r="J41" s="476">
        <v>0</v>
      </c>
      <c r="K41" s="476">
        <v>12</v>
      </c>
      <c r="L41" s="476">
        <v>0</v>
      </c>
      <c r="M41" s="476">
        <v>26</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47</v>
      </c>
      <c r="F43" s="404">
        <f t="shared" si="0"/>
        <v>3</v>
      </c>
      <c r="G43" s="476">
        <v>38</v>
      </c>
      <c r="H43" s="476">
        <v>1</v>
      </c>
      <c r="I43" s="476">
        <v>0</v>
      </c>
      <c r="J43" s="476">
        <v>0</v>
      </c>
      <c r="K43" s="476">
        <v>9</v>
      </c>
      <c r="L43" s="476">
        <v>2</v>
      </c>
      <c r="M43" s="476">
        <v>0</v>
      </c>
      <c r="N43" s="476">
        <v>0</v>
      </c>
      <c r="O43" s="414"/>
      <c r="P43" s="414"/>
      <c r="Q43" s="414"/>
      <c r="R43" s="414"/>
      <c r="S43" s="401" t="str">
        <f t="shared" si="10"/>
        <v/>
      </c>
    </row>
    <row r="44" spans="2:19" ht="24.75" customHeight="1">
      <c r="B44" s="599" t="s">
        <v>100</v>
      </c>
      <c r="C44" s="406" t="s">
        <v>84</v>
      </c>
      <c r="D44" s="405" t="s">
        <v>99</v>
      </c>
      <c r="E44" s="404">
        <f t="shared" si="1"/>
        <v>0</v>
      </c>
      <c r="F44" s="404">
        <f t="shared" si="0"/>
        <v>0</v>
      </c>
      <c r="G44" s="476">
        <v>0</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15</v>
      </c>
      <c r="F45" s="404">
        <f t="shared" si="0"/>
        <v>3</v>
      </c>
      <c r="G45" s="476">
        <v>1</v>
      </c>
      <c r="H45" s="476">
        <v>0</v>
      </c>
      <c r="I45" s="476">
        <v>1</v>
      </c>
      <c r="J45" s="476">
        <v>1</v>
      </c>
      <c r="K45" s="476">
        <v>6</v>
      </c>
      <c r="L45" s="476">
        <v>1</v>
      </c>
      <c r="M45" s="476">
        <v>7</v>
      </c>
      <c r="N45" s="476">
        <v>1</v>
      </c>
      <c r="O45" s="414"/>
      <c r="P45" s="414"/>
      <c r="Q45" s="414"/>
      <c r="R45" s="414"/>
      <c r="S45" s="401" t="str">
        <f t="shared" si="10"/>
        <v/>
      </c>
    </row>
    <row r="46" spans="2:19" ht="24.75" customHeight="1">
      <c r="B46" s="586" t="s">
        <v>97</v>
      </c>
      <c r="C46" s="406" t="s">
        <v>84</v>
      </c>
      <c r="D46" s="405" t="s">
        <v>96</v>
      </c>
      <c r="E46" s="404">
        <f t="shared" si="1"/>
        <v>1</v>
      </c>
      <c r="F46" s="404">
        <f t="shared" si="0"/>
        <v>0</v>
      </c>
      <c r="G46" s="476">
        <v>0</v>
      </c>
      <c r="H46" s="476">
        <v>0</v>
      </c>
      <c r="I46" s="476">
        <v>0</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35</v>
      </c>
      <c r="F47" s="404">
        <f t="shared" si="0"/>
        <v>3</v>
      </c>
      <c r="G47" s="476">
        <v>0</v>
      </c>
      <c r="H47" s="476">
        <v>0</v>
      </c>
      <c r="I47" s="476">
        <v>0</v>
      </c>
      <c r="J47" s="476">
        <v>0</v>
      </c>
      <c r="K47" s="476">
        <v>3</v>
      </c>
      <c r="L47" s="476">
        <v>0</v>
      </c>
      <c r="M47" s="476">
        <v>32</v>
      </c>
      <c r="N47" s="476">
        <v>3</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0</v>
      </c>
      <c r="F51" s="404">
        <f t="shared" si="0"/>
        <v>0</v>
      </c>
      <c r="G51" s="476">
        <v>0</v>
      </c>
      <c r="H51" s="476">
        <v>0</v>
      </c>
      <c r="I51" s="476">
        <v>0</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1</v>
      </c>
      <c r="F53" s="412">
        <f t="shared" si="0"/>
        <v>1</v>
      </c>
      <c r="G53" s="489">
        <v>1</v>
      </c>
      <c r="H53" s="489">
        <v>1</v>
      </c>
      <c r="I53" s="489">
        <v>0</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9</v>
      </c>
      <c r="F54" s="407">
        <f t="shared" si="0"/>
        <v>1</v>
      </c>
      <c r="G54" s="404">
        <f t="shared" ref="G54:R54" si="11">SUM(G12,G16,G22,G24,G38)</f>
        <v>1</v>
      </c>
      <c r="H54" s="404">
        <f t="shared" si="11"/>
        <v>1</v>
      </c>
      <c r="I54" s="404">
        <f t="shared" si="11"/>
        <v>2</v>
      </c>
      <c r="J54" s="404">
        <f t="shared" si="11"/>
        <v>0</v>
      </c>
      <c r="K54" s="404">
        <f t="shared" si="11"/>
        <v>2</v>
      </c>
      <c r="L54" s="404">
        <f t="shared" si="11"/>
        <v>0</v>
      </c>
      <c r="M54" s="404">
        <f t="shared" si="11"/>
        <v>3</v>
      </c>
      <c r="N54" s="404">
        <f t="shared" si="11"/>
        <v>0</v>
      </c>
      <c r="O54" s="404">
        <f t="shared" si="11"/>
        <v>0</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542</v>
      </c>
      <c r="F55" s="404">
        <f t="shared" si="0"/>
        <v>27</v>
      </c>
      <c r="G55" s="404">
        <f t="shared" ref="G55:R55" si="12">SUM(G13,G17,G23,G25,G39)</f>
        <v>179</v>
      </c>
      <c r="H55" s="404">
        <f t="shared" si="12"/>
        <v>11</v>
      </c>
      <c r="I55" s="404">
        <f t="shared" si="12"/>
        <v>60</v>
      </c>
      <c r="J55" s="404">
        <f t="shared" si="12"/>
        <v>5</v>
      </c>
      <c r="K55" s="404">
        <f t="shared" si="12"/>
        <v>89</v>
      </c>
      <c r="L55" s="404">
        <f t="shared" si="12"/>
        <v>3</v>
      </c>
      <c r="M55" s="404">
        <f t="shared" si="12"/>
        <v>145</v>
      </c>
      <c r="N55" s="404">
        <f t="shared" si="12"/>
        <v>6</v>
      </c>
      <c r="O55" s="404">
        <f t="shared" si="12"/>
        <v>40</v>
      </c>
      <c r="P55" s="404">
        <f t="shared" si="12"/>
        <v>1</v>
      </c>
      <c r="Q55" s="404">
        <f t="shared" si="12"/>
        <v>29</v>
      </c>
      <c r="R55" s="404">
        <f t="shared" si="12"/>
        <v>1</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2" orientation="landscape" r:id="rId1"/>
  <headerFooter alignWithMargins="0">
    <oddHeader>&amp;R&amp;18&amp;D &amp;A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A1:BF154"/>
  <sheetViews>
    <sheetView tabSelected="1" zoomScaleNormal="100" zoomScaleSheetLayoutView="110" workbookViewId="0">
      <pane xSplit="1" ySplit="3" topLeftCell="T7" activePane="bottomRight" state="frozen"/>
      <selection activeCell="B2" sqref="B2:G2"/>
      <selection pane="topRight" activeCell="B2" sqref="B2:G2"/>
      <selection pane="bottomLeft" activeCell="B2" sqref="B2:G2"/>
      <selection pane="bottomRight" activeCell="AH24" sqref="AH24"/>
    </sheetView>
  </sheetViews>
  <sheetFormatPr defaultColWidth="3.875" defaultRowHeight="22.5" customHeight="1"/>
  <cols>
    <col min="1" max="1" width="5.625" style="30" customWidth="1"/>
    <col min="2" max="21" width="3.875" style="6" customWidth="1"/>
    <col min="22" max="22" width="4" style="6" customWidth="1"/>
    <col min="23" max="48" width="3.875" style="6" customWidth="1"/>
    <col min="49" max="52" width="3.875" style="5" customWidth="1"/>
    <col min="53" max="56" width="3.5" style="38" customWidth="1"/>
    <col min="57" max="57" width="6" style="38" customWidth="1"/>
    <col min="58" max="16384" width="3.875" style="6"/>
  </cols>
  <sheetData>
    <row r="1" spans="1:58" ht="22.5" customHeight="1" thickBot="1">
      <c r="A1" s="24" t="s">
        <v>0</v>
      </c>
      <c r="B1" s="1" t="s">
        <v>221</v>
      </c>
      <c r="C1" s="1"/>
      <c r="D1" s="1"/>
      <c r="E1" s="1"/>
      <c r="F1" s="1"/>
      <c r="G1" s="1"/>
      <c r="H1" s="1"/>
      <c r="I1" s="1"/>
      <c r="J1" s="1"/>
      <c r="K1" s="1"/>
      <c r="L1" s="1" t="s">
        <v>61</v>
      </c>
      <c r="M1" s="1"/>
      <c r="N1" s="1"/>
      <c r="O1" s="1"/>
      <c r="P1" s="1"/>
      <c r="Q1" s="1"/>
      <c r="R1" s="1"/>
      <c r="S1" s="1"/>
      <c r="T1" s="2"/>
      <c r="U1" s="1"/>
      <c r="V1" s="1"/>
      <c r="W1" s="1"/>
      <c r="X1" s="1"/>
      <c r="Y1" s="1"/>
      <c r="Z1" s="2"/>
      <c r="AA1" s="1"/>
      <c r="AB1" s="1"/>
      <c r="AC1" s="1"/>
      <c r="AD1" s="1"/>
      <c r="AE1" s="1"/>
      <c r="AF1" s="1"/>
      <c r="AG1" s="1"/>
      <c r="AH1" s="1"/>
      <c r="AI1" s="1"/>
      <c r="AJ1" s="1"/>
      <c r="AK1" s="1"/>
      <c r="AL1" s="1"/>
      <c r="AM1" s="1"/>
      <c r="AN1" s="1"/>
      <c r="AO1" s="1"/>
      <c r="AP1" s="1"/>
      <c r="AQ1" s="1"/>
      <c r="AR1" s="1"/>
      <c r="AS1" s="1"/>
      <c r="AT1" s="2"/>
      <c r="AU1" s="1"/>
      <c r="AV1" s="1"/>
      <c r="AW1" s="3"/>
      <c r="AX1" s="4"/>
      <c r="AY1" s="3"/>
      <c r="AZ1" s="3"/>
      <c r="BA1" s="36"/>
      <c r="BB1" s="36"/>
      <c r="BC1" s="36"/>
      <c r="BD1" s="36"/>
    </row>
    <row r="2" spans="1:58" ht="22.5" customHeight="1">
      <c r="A2" s="25"/>
      <c r="B2" s="582" t="s">
        <v>2</v>
      </c>
      <c r="C2" s="575"/>
      <c r="D2" s="575"/>
      <c r="E2" s="575"/>
      <c r="F2" s="575"/>
      <c r="G2" s="576"/>
      <c r="H2" s="574" t="s">
        <v>4</v>
      </c>
      <c r="I2" s="575"/>
      <c r="J2" s="575"/>
      <c r="K2" s="575"/>
      <c r="L2" s="575"/>
      <c r="M2" s="576"/>
      <c r="N2" s="10"/>
      <c r="O2" s="7"/>
      <c r="P2" s="8" t="s">
        <v>5</v>
      </c>
      <c r="Q2" s="9"/>
      <c r="R2" s="11"/>
      <c r="S2" s="580" t="s">
        <v>63</v>
      </c>
      <c r="T2" s="578"/>
      <c r="U2" s="578"/>
      <c r="V2" s="581"/>
      <c r="W2" s="574" t="s">
        <v>6</v>
      </c>
      <c r="X2" s="575"/>
      <c r="Y2" s="575"/>
      <c r="Z2" s="575"/>
      <c r="AA2" s="575"/>
      <c r="AB2" s="576"/>
      <c r="AC2" s="574" t="s">
        <v>7</v>
      </c>
      <c r="AD2" s="575"/>
      <c r="AE2" s="575"/>
      <c r="AF2" s="576"/>
      <c r="AG2" s="574" t="s">
        <v>70</v>
      </c>
      <c r="AH2" s="575"/>
      <c r="AI2" s="575"/>
      <c r="AJ2" s="576"/>
      <c r="AK2" s="574" t="s">
        <v>8</v>
      </c>
      <c r="AL2" s="575"/>
      <c r="AM2" s="575"/>
      <c r="AN2" s="576"/>
      <c r="AO2" s="580" t="s">
        <v>9</v>
      </c>
      <c r="AP2" s="578"/>
      <c r="AQ2" s="578"/>
      <c r="AR2" s="581"/>
      <c r="AS2" s="574" t="s">
        <v>10</v>
      </c>
      <c r="AT2" s="575"/>
      <c r="AU2" s="575"/>
      <c r="AV2" s="576"/>
      <c r="AW2" s="577" t="s">
        <v>42</v>
      </c>
      <c r="AX2" s="578"/>
      <c r="AY2" s="578"/>
      <c r="AZ2" s="579"/>
      <c r="BA2" s="558" t="s">
        <v>65</v>
      </c>
      <c r="BB2" s="544"/>
      <c r="BC2" s="544"/>
      <c r="BD2" s="559"/>
      <c r="BE2" s="46" t="s">
        <v>3</v>
      </c>
    </row>
    <row r="3" spans="1:58" ht="22.5" customHeight="1" thickBot="1">
      <c r="A3" s="26" t="s">
        <v>11</v>
      </c>
      <c r="B3" s="12">
        <v>1</v>
      </c>
      <c r="C3" s="13">
        <v>2</v>
      </c>
      <c r="D3" s="13">
        <v>3</v>
      </c>
      <c r="E3" s="13">
        <v>4</v>
      </c>
      <c r="F3" s="13">
        <v>5</v>
      </c>
      <c r="G3" s="13">
        <v>6</v>
      </c>
      <c r="H3" s="12">
        <v>1</v>
      </c>
      <c r="I3" s="13">
        <v>2</v>
      </c>
      <c r="J3" s="13">
        <v>3</v>
      </c>
      <c r="K3" s="13">
        <v>4</v>
      </c>
      <c r="L3" s="13">
        <v>5</v>
      </c>
      <c r="M3" s="13">
        <v>6</v>
      </c>
      <c r="N3" s="12">
        <v>1</v>
      </c>
      <c r="O3" s="13">
        <v>2</v>
      </c>
      <c r="P3" s="13">
        <v>3</v>
      </c>
      <c r="Q3" s="13">
        <v>4</v>
      </c>
      <c r="R3" s="13">
        <v>5</v>
      </c>
      <c r="S3" s="12">
        <v>1</v>
      </c>
      <c r="T3" s="13">
        <v>2</v>
      </c>
      <c r="U3" s="13">
        <v>3</v>
      </c>
      <c r="V3" s="14">
        <v>4</v>
      </c>
      <c r="W3" s="12">
        <v>1</v>
      </c>
      <c r="X3" s="13">
        <v>2</v>
      </c>
      <c r="Y3" s="13">
        <v>3</v>
      </c>
      <c r="Z3" s="13">
        <v>4</v>
      </c>
      <c r="AA3" s="13">
        <v>5</v>
      </c>
      <c r="AB3" s="13">
        <v>6</v>
      </c>
      <c r="AC3" s="12">
        <v>1</v>
      </c>
      <c r="AD3" s="13">
        <v>2</v>
      </c>
      <c r="AE3" s="13">
        <v>3</v>
      </c>
      <c r="AF3" s="14">
        <v>4</v>
      </c>
      <c r="AG3" s="12">
        <v>1</v>
      </c>
      <c r="AH3" s="13">
        <v>2</v>
      </c>
      <c r="AI3" s="13">
        <v>3</v>
      </c>
      <c r="AJ3" s="13">
        <v>4</v>
      </c>
      <c r="AK3" s="12">
        <v>1</v>
      </c>
      <c r="AL3" s="13">
        <v>2</v>
      </c>
      <c r="AM3" s="13">
        <v>3</v>
      </c>
      <c r="AN3" s="13">
        <v>4</v>
      </c>
      <c r="AO3" s="12">
        <v>1</v>
      </c>
      <c r="AP3" s="13">
        <v>2</v>
      </c>
      <c r="AQ3" s="13">
        <v>3</v>
      </c>
      <c r="AR3" s="13">
        <v>4</v>
      </c>
      <c r="AS3" s="12">
        <v>1</v>
      </c>
      <c r="AT3" s="13">
        <v>2</v>
      </c>
      <c r="AU3" s="13">
        <v>3</v>
      </c>
      <c r="AV3" s="14">
        <v>4</v>
      </c>
      <c r="AW3" s="15">
        <v>1</v>
      </c>
      <c r="AX3" s="16">
        <v>2</v>
      </c>
      <c r="AY3" s="16">
        <v>3</v>
      </c>
      <c r="AZ3" s="17">
        <v>4</v>
      </c>
      <c r="BA3" s="51">
        <v>1</v>
      </c>
      <c r="BB3" s="52">
        <v>2</v>
      </c>
      <c r="BC3" s="52">
        <v>3</v>
      </c>
      <c r="BD3" s="53">
        <v>4</v>
      </c>
      <c r="BE3" s="54"/>
    </row>
    <row r="4" spans="1:58" ht="22.5" customHeight="1" thickTop="1">
      <c r="A4" s="122" t="s">
        <v>12</v>
      </c>
      <c r="B4" s="55">
        <f>'01 石巻市'!G12</f>
        <v>2</v>
      </c>
      <c r="C4" s="56">
        <f>'01 石巻市'!I12</f>
        <v>0</v>
      </c>
      <c r="D4" s="56">
        <f>'01 石巻市'!K12</f>
        <v>0</v>
      </c>
      <c r="E4" s="56">
        <f>'01 石巻市'!M12</f>
        <v>1</v>
      </c>
      <c r="F4" s="56">
        <f>'01 石巻市'!O12</f>
        <v>2</v>
      </c>
      <c r="G4" s="57">
        <f>'01 石巻市'!Q12</f>
        <v>2</v>
      </c>
      <c r="H4" s="58">
        <f>'01 石巻市'!G18</f>
        <v>0</v>
      </c>
      <c r="I4" s="56">
        <f>'01 石巻市'!I18</f>
        <v>5</v>
      </c>
      <c r="J4" s="56">
        <f>'01 石巻市'!K18</f>
        <v>0</v>
      </c>
      <c r="K4" s="56">
        <f>'01 石巻市'!M18</f>
        <v>3</v>
      </c>
      <c r="L4" s="56">
        <f>'01 石巻市'!O18</f>
        <v>0</v>
      </c>
      <c r="M4" s="57">
        <f>'01 石巻市'!Q18</f>
        <v>4</v>
      </c>
      <c r="N4" s="58">
        <f>'01 石巻市'!G20</f>
        <v>0</v>
      </c>
      <c r="O4" s="56">
        <f>'01 石巻市'!I20</f>
        <v>0</v>
      </c>
      <c r="P4" s="56">
        <f>'01 石巻市'!K20</f>
        <v>0</v>
      </c>
      <c r="Q4" s="56">
        <f>'01 石巻市'!M20</f>
        <v>0</v>
      </c>
      <c r="R4" s="57">
        <f>'01 石巻市'!O20</f>
        <v>0</v>
      </c>
      <c r="S4" s="58">
        <f>'01 石巻市'!G22</f>
        <v>0</v>
      </c>
      <c r="T4" s="56">
        <f>'01 石巻市'!I22</f>
        <v>0</v>
      </c>
      <c r="U4" s="56">
        <f>'01 石巻市'!K22</f>
        <v>0</v>
      </c>
      <c r="V4" s="57">
        <f>'01 石巻市'!M22</f>
        <v>0</v>
      </c>
      <c r="W4" s="59">
        <f>'01 石巻市'!G24</f>
        <v>18</v>
      </c>
      <c r="X4" s="56">
        <f>'01 石巻市'!I24</f>
        <v>3</v>
      </c>
      <c r="Y4" s="56">
        <f>'01 石巻市'!K24</f>
        <v>5</v>
      </c>
      <c r="Z4" s="56">
        <f>'01 石巻市'!M24</f>
        <v>3</v>
      </c>
      <c r="AA4" s="56">
        <f>'01 石巻市'!O24</f>
        <v>1</v>
      </c>
      <c r="AB4" s="57">
        <f>'01 石巻市'!Q24</f>
        <v>0</v>
      </c>
      <c r="AC4" s="58">
        <f>'01 石巻市'!G40</f>
        <v>2</v>
      </c>
      <c r="AD4" s="56">
        <f>'01 石巻市'!I40</f>
        <v>0</v>
      </c>
      <c r="AE4" s="56">
        <f>'01 石巻市'!K40</f>
        <v>0</v>
      </c>
      <c r="AF4" s="57">
        <f>'01 石巻市'!M40</f>
        <v>1</v>
      </c>
      <c r="AG4" s="59">
        <f>'01 石巻市'!G42</f>
        <v>2</v>
      </c>
      <c r="AH4" s="56">
        <f>'01 石巻市'!I42</f>
        <v>0</v>
      </c>
      <c r="AI4" s="56">
        <f>'01 石巻市'!K42</f>
        <v>0</v>
      </c>
      <c r="AJ4" s="57">
        <f>'01 石巻市'!M42</f>
        <v>0</v>
      </c>
      <c r="AK4" s="59">
        <f>'01 石巻市'!G44</f>
        <v>4</v>
      </c>
      <c r="AL4" s="56">
        <f>'01 石巻市'!I44</f>
        <v>0</v>
      </c>
      <c r="AM4" s="56">
        <f>'01 石巻市'!K44</f>
        <v>3</v>
      </c>
      <c r="AN4" s="57">
        <f>'01 石巻市'!M44</f>
        <v>0</v>
      </c>
      <c r="AO4" s="59">
        <f>'01 石巻市'!G46</f>
        <v>0</v>
      </c>
      <c r="AP4" s="56">
        <f>'01 石巻市'!I46</f>
        <v>0</v>
      </c>
      <c r="AQ4" s="56">
        <f>'01 石巻市'!K46</f>
        <v>0</v>
      </c>
      <c r="AR4" s="57">
        <f>'01 石巻市'!M46</f>
        <v>2</v>
      </c>
      <c r="AS4" s="59">
        <f>'01 石巻市'!G48</f>
        <v>0</v>
      </c>
      <c r="AT4" s="56">
        <f>'01 石巻市'!I48</f>
        <v>0</v>
      </c>
      <c r="AU4" s="56">
        <f>'01 石巻市'!K48</f>
        <v>0</v>
      </c>
      <c r="AV4" s="57">
        <f>'01 石巻市'!M48</f>
        <v>0</v>
      </c>
      <c r="AW4" s="59">
        <f>'01 石巻市'!G50</f>
        <v>0</v>
      </c>
      <c r="AX4" s="56">
        <f>'01 石巻市'!I50</f>
        <v>0</v>
      </c>
      <c r="AY4" s="56">
        <f>'01 石巻市'!K50</f>
        <v>0</v>
      </c>
      <c r="AZ4" s="57">
        <f>'01 石巻市'!M50</f>
        <v>0</v>
      </c>
      <c r="BA4" s="119">
        <f>'01 石巻市'!G52</f>
        <v>1</v>
      </c>
      <c r="BB4" s="56">
        <f>'01 石巻市'!I52</f>
        <v>0</v>
      </c>
      <c r="BC4" s="56">
        <f>'01 石巻市'!K52</f>
        <v>0</v>
      </c>
      <c r="BD4" s="252">
        <f>'01 石巻市'!M52</f>
        <v>0</v>
      </c>
      <c r="BE4" s="244">
        <f>SUM(B4:BD4)</f>
        <v>64</v>
      </c>
    </row>
    <row r="5" spans="1:58" ht="22.5" customHeight="1">
      <c r="A5" s="126" t="s">
        <v>43</v>
      </c>
      <c r="B5" s="62">
        <f>'02 塩竈市'!G12</f>
        <v>0</v>
      </c>
      <c r="C5" s="63">
        <f>'02 塩竈市'!I12</f>
        <v>1</v>
      </c>
      <c r="D5" s="63">
        <f>'02 塩竈市'!K12</f>
        <v>1</v>
      </c>
      <c r="E5" s="63">
        <f>'02 塩竈市'!M12</f>
        <v>0</v>
      </c>
      <c r="F5" s="63">
        <f>'02 塩竈市'!O12</f>
        <v>0</v>
      </c>
      <c r="G5" s="64">
        <f>'02 塩竈市'!Q12</f>
        <v>1</v>
      </c>
      <c r="H5" s="65">
        <f>'02 塩竈市'!G18</f>
        <v>0</v>
      </c>
      <c r="I5" s="63">
        <f>'02 塩竈市'!I18</f>
        <v>0</v>
      </c>
      <c r="J5" s="63">
        <f>'02 塩竈市'!K18</f>
        <v>0</v>
      </c>
      <c r="K5" s="63">
        <f>'02 塩竈市'!M18</f>
        <v>0</v>
      </c>
      <c r="L5" s="63">
        <f>'02 塩竈市'!O18</f>
        <v>0</v>
      </c>
      <c r="M5" s="64">
        <f>'02 塩竈市'!Q18</f>
        <v>0</v>
      </c>
      <c r="N5" s="65">
        <f>'02 塩竈市'!G20</f>
        <v>0</v>
      </c>
      <c r="O5" s="63">
        <f>'02 塩竈市'!I20</f>
        <v>0</v>
      </c>
      <c r="P5" s="63">
        <f>'02 塩竈市'!K20</f>
        <v>0</v>
      </c>
      <c r="Q5" s="63">
        <f>'02 塩竈市'!M20</f>
        <v>0</v>
      </c>
      <c r="R5" s="64">
        <f>'02 塩竈市'!O20</f>
        <v>0</v>
      </c>
      <c r="S5" s="65">
        <f>'02 塩竈市'!G22</f>
        <v>0</v>
      </c>
      <c r="T5" s="63">
        <f>'02 塩竈市'!I22</f>
        <v>0</v>
      </c>
      <c r="U5" s="63">
        <f>'02 塩竈市'!K22</f>
        <v>0</v>
      </c>
      <c r="V5" s="64">
        <f>'02 塩竈市'!M22</f>
        <v>0</v>
      </c>
      <c r="W5" s="66">
        <f>'02 塩竈市'!G24</f>
        <v>9</v>
      </c>
      <c r="X5" s="63">
        <f>'02 塩竈市'!I24</f>
        <v>3</v>
      </c>
      <c r="Y5" s="63">
        <f>'02 塩竈市'!K24</f>
        <v>2</v>
      </c>
      <c r="Z5" s="63">
        <f>'02 塩竈市'!M24</f>
        <v>0</v>
      </c>
      <c r="AA5" s="63">
        <f>'02 塩竈市'!O24</f>
        <v>0</v>
      </c>
      <c r="AB5" s="64">
        <f>'02 塩竈市'!Q24</f>
        <v>0</v>
      </c>
      <c r="AC5" s="65">
        <f>'02 塩竈市'!G40</f>
        <v>0</v>
      </c>
      <c r="AD5" s="63">
        <f>'02 塩竈市'!I40</f>
        <v>0</v>
      </c>
      <c r="AE5" s="63">
        <f>'02 塩竈市'!K40</f>
        <v>0</v>
      </c>
      <c r="AF5" s="64">
        <f>'02 塩竈市'!M40</f>
        <v>0</v>
      </c>
      <c r="AG5" s="65">
        <f>'02 塩竈市'!G42</f>
        <v>1</v>
      </c>
      <c r="AH5" s="63">
        <f>'02 塩竈市'!I42</f>
        <v>0</v>
      </c>
      <c r="AI5" s="63">
        <f>'02 塩竈市'!K42</f>
        <v>0</v>
      </c>
      <c r="AJ5" s="64">
        <f>'02 塩竈市'!M42</f>
        <v>0</v>
      </c>
      <c r="AK5" s="66">
        <f>'02 塩竈市'!G44</f>
        <v>2</v>
      </c>
      <c r="AL5" s="63">
        <f>'02 塩竈市'!I44</f>
        <v>1</v>
      </c>
      <c r="AM5" s="63">
        <f>'02 塩竈市'!K44</f>
        <v>0</v>
      </c>
      <c r="AN5" s="64">
        <f>'02 塩竈市'!M44</f>
        <v>0</v>
      </c>
      <c r="AO5" s="66">
        <f>'02 塩竈市'!G46</f>
        <v>0</v>
      </c>
      <c r="AP5" s="63">
        <f>'02 塩竈市'!I46</f>
        <v>0</v>
      </c>
      <c r="AQ5" s="63">
        <f>'02 塩竈市'!K46</f>
        <v>0</v>
      </c>
      <c r="AR5" s="64">
        <f>'02 塩竈市'!M46</f>
        <v>2</v>
      </c>
      <c r="AS5" s="65">
        <f>'02 塩竈市'!G48</f>
        <v>0</v>
      </c>
      <c r="AT5" s="63">
        <f>'02 塩竈市'!I48</f>
        <v>0</v>
      </c>
      <c r="AU5" s="63">
        <f>'02 塩竈市'!K48</f>
        <v>0</v>
      </c>
      <c r="AV5" s="64">
        <f>'02 塩竈市'!M48</f>
        <v>0</v>
      </c>
      <c r="AW5" s="65">
        <f>'02 塩竈市'!G50</f>
        <v>0</v>
      </c>
      <c r="AX5" s="63">
        <f>'02 塩竈市'!I50</f>
        <v>0</v>
      </c>
      <c r="AY5" s="63">
        <f>'02 塩竈市'!K50</f>
        <v>0</v>
      </c>
      <c r="AZ5" s="64">
        <f>'02 塩竈市'!M50</f>
        <v>0</v>
      </c>
      <c r="BA5" s="65">
        <f>'02 塩竈市'!G52</f>
        <v>0</v>
      </c>
      <c r="BB5" s="63">
        <f>'02 塩竈市'!I52</f>
        <v>0</v>
      </c>
      <c r="BC5" s="63">
        <f>'02 塩竈市'!K52</f>
        <v>0</v>
      </c>
      <c r="BD5" s="67">
        <f>'02 塩竈市'!M52</f>
        <v>0</v>
      </c>
      <c r="BE5" s="245">
        <f t="shared" ref="BE5:BE16" si="0">SUM(B5:BD5)</f>
        <v>23</v>
      </c>
    </row>
    <row r="6" spans="1:58" ht="22.5" customHeight="1">
      <c r="A6" s="126" t="s">
        <v>34</v>
      </c>
      <c r="B6" s="62">
        <f>'03 気仙沼市'!G12</f>
        <v>0</v>
      </c>
      <c r="C6" s="63">
        <f>'03 気仙沼市'!I12</f>
        <v>0</v>
      </c>
      <c r="D6" s="63">
        <f>'03 気仙沼市'!K12</f>
        <v>0</v>
      </c>
      <c r="E6" s="63">
        <f>'03 気仙沼市'!M12</f>
        <v>0</v>
      </c>
      <c r="F6" s="63">
        <f>'03 気仙沼市'!O12</f>
        <v>0</v>
      </c>
      <c r="G6" s="64">
        <f>'03 気仙沼市'!Q12</f>
        <v>0</v>
      </c>
      <c r="H6" s="65">
        <f>'03 気仙沼市'!G18</f>
        <v>0</v>
      </c>
      <c r="I6" s="63">
        <f>'03 気仙沼市'!I18</f>
        <v>0</v>
      </c>
      <c r="J6" s="63">
        <f>'03 気仙沼市'!K18</f>
        <v>1</v>
      </c>
      <c r="K6" s="63">
        <f>'03 気仙沼市'!M18</f>
        <v>1</v>
      </c>
      <c r="L6" s="63">
        <f>'03 気仙沼市'!O18</f>
        <v>0</v>
      </c>
      <c r="M6" s="64">
        <f>'03 気仙沼市'!Q18</f>
        <v>1</v>
      </c>
      <c r="N6" s="65">
        <f>'03 気仙沼市'!G20</f>
        <v>0</v>
      </c>
      <c r="O6" s="63">
        <f>'03 気仙沼市'!I20</f>
        <v>0</v>
      </c>
      <c r="P6" s="63">
        <f>'03 気仙沼市'!K20</f>
        <v>0</v>
      </c>
      <c r="Q6" s="63">
        <f>'03 気仙沼市'!M20</f>
        <v>0</v>
      </c>
      <c r="R6" s="64">
        <f>'03 気仙沼市'!O20</f>
        <v>0</v>
      </c>
      <c r="S6" s="65">
        <f>'03 気仙沼市'!G22</f>
        <v>0</v>
      </c>
      <c r="T6" s="63">
        <f>'03 気仙沼市'!I22</f>
        <v>0</v>
      </c>
      <c r="U6" s="63">
        <f>'03 気仙沼市'!K22</f>
        <v>0</v>
      </c>
      <c r="V6" s="64">
        <f>'03 気仙沼市'!M22</f>
        <v>0</v>
      </c>
      <c r="W6" s="66">
        <f>'03 気仙沼市'!G24</f>
        <v>11</v>
      </c>
      <c r="X6" s="63">
        <f>'03 気仙沼市'!I24</f>
        <v>6</v>
      </c>
      <c r="Y6" s="63">
        <f>'03 気仙沼市'!K24</f>
        <v>0</v>
      </c>
      <c r="Z6" s="63">
        <f>'03 気仙沼市'!M24</f>
        <v>1</v>
      </c>
      <c r="AA6" s="63">
        <f>'03 気仙沼市'!O24</f>
        <v>1</v>
      </c>
      <c r="AB6" s="64">
        <f>'03 気仙沼市'!Q24</f>
        <v>0</v>
      </c>
      <c r="AC6" s="65">
        <f>'03 気仙沼市'!G40</f>
        <v>2</v>
      </c>
      <c r="AD6" s="63">
        <f>'03 気仙沼市'!I40</f>
        <v>1</v>
      </c>
      <c r="AE6" s="63">
        <f>'03 気仙沼市'!K40</f>
        <v>0</v>
      </c>
      <c r="AF6" s="64">
        <f>'03 気仙沼市'!M40</f>
        <v>0</v>
      </c>
      <c r="AG6" s="65">
        <f>'03 気仙沼市'!G42</f>
        <v>0</v>
      </c>
      <c r="AH6" s="63">
        <f>'03 気仙沼市'!I42</f>
        <v>0</v>
      </c>
      <c r="AI6" s="63">
        <f>'03 気仙沼市'!K42</f>
        <v>0</v>
      </c>
      <c r="AJ6" s="64">
        <f>'03 気仙沼市'!M42</f>
        <v>0</v>
      </c>
      <c r="AK6" s="65">
        <f>'03 気仙沼市'!G44</f>
        <v>1</v>
      </c>
      <c r="AL6" s="63">
        <f>'03 気仙沼市'!I44</f>
        <v>0</v>
      </c>
      <c r="AM6" s="63">
        <f>'03 気仙沼市'!K44</f>
        <v>0</v>
      </c>
      <c r="AN6" s="64">
        <f>'03 気仙沼市'!M44</f>
        <v>0</v>
      </c>
      <c r="AO6" s="66">
        <f>'03 気仙沼市'!G46</f>
        <v>0</v>
      </c>
      <c r="AP6" s="63">
        <f>'03 気仙沼市'!I46</f>
        <v>0</v>
      </c>
      <c r="AQ6" s="63">
        <f>'03 気仙沼市'!K46</f>
        <v>0</v>
      </c>
      <c r="AR6" s="64">
        <f>'03 気仙沼市'!M46</f>
        <v>1</v>
      </c>
      <c r="AS6" s="66">
        <f>'03 気仙沼市'!G48</f>
        <v>0</v>
      </c>
      <c r="AT6" s="63">
        <f>'03 気仙沼市'!I48</f>
        <v>0</v>
      </c>
      <c r="AU6" s="63">
        <f>'03 気仙沼市'!K48</f>
        <v>0</v>
      </c>
      <c r="AV6" s="64">
        <f>'03 気仙沼市'!M48</f>
        <v>0</v>
      </c>
      <c r="AW6" s="65">
        <f>'03 気仙沼市'!G50</f>
        <v>0</v>
      </c>
      <c r="AX6" s="63">
        <f>'03 気仙沼市'!I50</f>
        <v>0</v>
      </c>
      <c r="AY6" s="63">
        <f>'03 気仙沼市'!K50</f>
        <v>0</v>
      </c>
      <c r="AZ6" s="64">
        <f>'03 気仙沼市'!M50</f>
        <v>0</v>
      </c>
      <c r="BA6" s="65">
        <f>'03 気仙沼市'!G52</f>
        <v>0</v>
      </c>
      <c r="BB6" s="63">
        <f>'03 気仙沼市'!I52</f>
        <v>0</v>
      </c>
      <c r="BC6" s="63">
        <f>'03 気仙沼市'!K52</f>
        <v>0</v>
      </c>
      <c r="BD6" s="67">
        <f>'03 気仙沼市'!M52</f>
        <v>0</v>
      </c>
      <c r="BE6" s="245">
        <f t="shared" si="0"/>
        <v>27</v>
      </c>
    </row>
    <row r="7" spans="1:58" ht="22.5" customHeight="1">
      <c r="A7" s="126" t="s">
        <v>52</v>
      </c>
      <c r="B7" s="62">
        <f>'04 白石市'!G12</f>
        <v>0</v>
      </c>
      <c r="C7" s="63">
        <f>'04 白石市'!I12</f>
        <v>1</v>
      </c>
      <c r="D7" s="63">
        <f>'04 白石市'!K12</f>
        <v>0</v>
      </c>
      <c r="E7" s="63">
        <f>'04 白石市'!M12</f>
        <v>0</v>
      </c>
      <c r="F7" s="63">
        <f>'04 白石市'!O12</f>
        <v>0</v>
      </c>
      <c r="G7" s="64">
        <f>'04 白石市'!Q12</f>
        <v>0</v>
      </c>
      <c r="H7" s="65">
        <f>'04 白石市'!G18</f>
        <v>0</v>
      </c>
      <c r="I7" s="63">
        <f>'04 白石市'!I18</f>
        <v>1</v>
      </c>
      <c r="J7" s="63">
        <f>'04 白石市'!K18</f>
        <v>0</v>
      </c>
      <c r="K7" s="63">
        <f>'04 白石市'!M18</f>
        <v>0</v>
      </c>
      <c r="L7" s="63">
        <f>'04 白石市'!O18</f>
        <v>0</v>
      </c>
      <c r="M7" s="64">
        <f>'04 白石市'!Q18</f>
        <v>0</v>
      </c>
      <c r="N7" s="65">
        <f>'04 白石市'!G20</f>
        <v>0</v>
      </c>
      <c r="O7" s="63">
        <f>'04 白石市'!I20</f>
        <v>0</v>
      </c>
      <c r="P7" s="63">
        <f>'04 白石市'!K20</f>
        <v>0</v>
      </c>
      <c r="Q7" s="63">
        <f>'04 白石市'!M20</f>
        <v>0</v>
      </c>
      <c r="R7" s="64">
        <f>'04 白石市'!O20</f>
        <v>0</v>
      </c>
      <c r="S7" s="65">
        <f>'04 白石市'!G22</f>
        <v>0</v>
      </c>
      <c r="T7" s="63">
        <f>'04 白石市'!I22</f>
        <v>0</v>
      </c>
      <c r="U7" s="63">
        <f>'04 白石市'!K22</f>
        <v>0</v>
      </c>
      <c r="V7" s="64">
        <f>'04 白石市'!M22</f>
        <v>1</v>
      </c>
      <c r="W7" s="66">
        <f>'04 白石市'!G24</f>
        <v>4</v>
      </c>
      <c r="X7" s="63">
        <f>'04 白石市'!I24</f>
        <v>1</v>
      </c>
      <c r="Y7" s="63">
        <f>'04 白石市'!K24</f>
        <v>0</v>
      </c>
      <c r="Z7" s="63">
        <f>'04 白石市'!M24</f>
        <v>1</v>
      </c>
      <c r="AA7" s="63">
        <f>'04 白石市'!O24</f>
        <v>0</v>
      </c>
      <c r="AB7" s="64">
        <f>'04 白石市'!Q24</f>
        <v>1</v>
      </c>
      <c r="AC7" s="66">
        <f>'04 白石市'!G40</f>
        <v>1</v>
      </c>
      <c r="AD7" s="63">
        <f>'04 白石市'!I40</f>
        <v>0</v>
      </c>
      <c r="AE7" s="63">
        <f>'04 白石市'!K40</f>
        <v>0</v>
      </c>
      <c r="AF7" s="64">
        <f>'04 白石市'!M40</f>
        <v>0</v>
      </c>
      <c r="AG7" s="65">
        <f>'04 白石市'!G42</f>
        <v>0</v>
      </c>
      <c r="AH7" s="63">
        <f>'04 白石市'!I42</f>
        <v>0</v>
      </c>
      <c r="AI7" s="63">
        <f>'04 白石市'!K42</f>
        <v>0</v>
      </c>
      <c r="AJ7" s="64">
        <f>'04 白石市'!M42</f>
        <v>0</v>
      </c>
      <c r="AK7" s="65">
        <f>'04 白石市'!G44</f>
        <v>1</v>
      </c>
      <c r="AL7" s="63">
        <f>'04 白石市'!I44</f>
        <v>0</v>
      </c>
      <c r="AM7" s="63">
        <f>'04 白石市'!K44</f>
        <v>0</v>
      </c>
      <c r="AN7" s="64">
        <f>'04 白石市'!M44</f>
        <v>0</v>
      </c>
      <c r="AO7" s="66">
        <f>'04 白石市'!G46</f>
        <v>0</v>
      </c>
      <c r="AP7" s="63">
        <f>'04 白石市'!I46</f>
        <v>0</v>
      </c>
      <c r="AQ7" s="63">
        <f>'04 白石市'!K46</f>
        <v>0</v>
      </c>
      <c r="AR7" s="64">
        <f>'04 白石市'!M46</f>
        <v>1</v>
      </c>
      <c r="AS7" s="65">
        <f>'04 白石市'!G48</f>
        <v>0</v>
      </c>
      <c r="AT7" s="63">
        <f>'04 白石市'!I48</f>
        <v>0</v>
      </c>
      <c r="AU7" s="63">
        <f>'04 白石市'!K48</f>
        <v>0</v>
      </c>
      <c r="AV7" s="64">
        <f>'04 白石市'!M48</f>
        <v>0</v>
      </c>
      <c r="AW7" s="65">
        <f>'04 白石市'!G50</f>
        <v>0</v>
      </c>
      <c r="AX7" s="63">
        <f>'04 白石市'!I50</f>
        <v>0</v>
      </c>
      <c r="AY7" s="63">
        <f>'04 白石市'!K50</f>
        <v>0</v>
      </c>
      <c r="AZ7" s="64">
        <f>'04 白石市'!M50</f>
        <v>0</v>
      </c>
      <c r="BA7" s="65">
        <f>'04 白石市'!G52</f>
        <v>0</v>
      </c>
      <c r="BB7" s="63">
        <f>'04 白石市'!I52</f>
        <v>0</v>
      </c>
      <c r="BC7" s="63">
        <f>'04 白石市'!K52</f>
        <v>0</v>
      </c>
      <c r="BD7" s="67">
        <f>'04 白石市'!M52</f>
        <v>0</v>
      </c>
      <c r="BE7" s="245">
        <f t="shared" si="0"/>
        <v>13</v>
      </c>
    </row>
    <row r="8" spans="1:58" ht="22.5" customHeight="1">
      <c r="A8" s="126" t="s">
        <v>53</v>
      </c>
      <c r="B8" s="62">
        <f>'05 名取市'!G12</f>
        <v>0</v>
      </c>
      <c r="C8" s="63">
        <f>'05 名取市'!I12</f>
        <v>1</v>
      </c>
      <c r="D8" s="63">
        <f>'05 名取市'!K12</f>
        <v>0</v>
      </c>
      <c r="E8" s="63">
        <f>'05 名取市'!M12</f>
        <v>0</v>
      </c>
      <c r="F8" s="63">
        <f>'05 名取市'!O12</f>
        <v>0</v>
      </c>
      <c r="G8" s="64">
        <f>'05 名取市'!Q12</f>
        <v>0</v>
      </c>
      <c r="H8" s="65">
        <f>'05 名取市'!G18</f>
        <v>0</v>
      </c>
      <c r="I8" s="63">
        <f>'05 名取市'!I18</f>
        <v>3</v>
      </c>
      <c r="J8" s="63">
        <f>'05 名取市'!K18</f>
        <v>1</v>
      </c>
      <c r="K8" s="63">
        <f>'05 名取市'!M18</f>
        <v>1</v>
      </c>
      <c r="L8" s="63">
        <f>'05 名取市'!O18</f>
        <v>0</v>
      </c>
      <c r="M8" s="64">
        <f>'05 名取市'!Q18</f>
        <v>3</v>
      </c>
      <c r="N8" s="65">
        <f>'05 名取市'!G20</f>
        <v>0</v>
      </c>
      <c r="O8" s="63">
        <f>'05 名取市'!I20</f>
        <v>0</v>
      </c>
      <c r="P8" s="63">
        <f>'05 名取市'!K20</f>
        <v>0</v>
      </c>
      <c r="Q8" s="63">
        <f>'05 名取市'!M20</f>
        <v>0</v>
      </c>
      <c r="R8" s="64">
        <f>'05 名取市'!O20</f>
        <v>0</v>
      </c>
      <c r="S8" s="65">
        <f>'05 名取市'!G22</f>
        <v>0</v>
      </c>
      <c r="T8" s="63">
        <f>'05 名取市'!I22</f>
        <v>0</v>
      </c>
      <c r="U8" s="63">
        <f>'05 名取市'!K22</f>
        <v>0</v>
      </c>
      <c r="V8" s="64">
        <f>'05 名取市'!M22</f>
        <v>0</v>
      </c>
      <c r="W8" s="66">
        <f>'05 名取市'!G24</f>
        <v>11</v>
      </c>
      <c r="X8" s="63">
        <f>'05 名取市'!I24</f>
        <v>9</v>
      </c>
      <c r="Y8" s="63">
        <f>'05 名取市'!K24</f>
        <v>1</v>
      </c>
      <c r="Z8" s="63">
        <f>'05 名取市'!M24</f>
        <v>1</v>
      </c>
      <c r="AA8" s="63">
        <f>'05 名取市'!O24</f>
        <v>2</v>
      </c>
      <c r="AB8" s="64">
        <f>'05 名取市'!Q24</f>
        <v>2</v>
      </c>
      <c r="AC8" s="65">
        <f>'05 名取市'!G40</f>
        <v>1</v>
      </c>
      <c r="AD8" s="63">
        <f>'05 名取市'!I40</f>
        <v>0</v>
      </c>
      <c r="AE8" s="63">
        <f>'05 名取市'!K40</f>
        <v>0</v>
      </c>
      <c r="AF8" s="64">
        <f>'05 名取市'!M40</f>
        <v>1</v>
      </c>
      <c r="AG8" s="65">
        <f>'05 名取市'!G42</f>
        <v>0</v>
      </c>
      <c r="AH8" s="63">
        <f>'05 名取市'!I42</f>
        <v>0</v>
      </c>
      <c r="AI8" s="63">
        <f>'05 名取市'!K42</f>
        <v>0</v>
      </c>
      <c r="AJ8" s="64">
        <f>'05 名取市'!M42</f>
        <v>0</v>
      </c>
      <c r="AK8" s="66">
        <f>'05 名取市'!G44</f>
        <v>1</v>
      </c>
      <c r="AL8" s="63">
        <f>'05 名取市'!I44</f>
        <v>0</v>
      </c>
      <c r="AM8" s="63">
        <f>'05 名取市'!K44</f>
        <v>0</v>
      </c>
      <c r="AN8" s="64">
        <f>'05 名取市'!M44</f>
        <v>0</v>
      </c>
      <c r="AO8" s="66">
        <f>'05 名取市'!G46</f>
        <v>0</v>
      </c>
      <c r="AP8" s="63">
        <f>'05 名取市'!I46</f>
        <v>0</v>
      </c>
      <c r="AQ8" s="63">
        <f>'05 名取市'!K46</f>
        <v>0</v>
      </c>
      <c r="AR8" s="64">
        <f>'05 名取市'!M46</f>
        <v>1</v>
      </c>
      <c r="AS8" s="66">
        <f>'05 名取市'!G48</f>
        <v>0</v>
      </c>
      <c r="AT8" s="63">
        <f>'05 名取市'!I48</f>
        <v>0</v>
      </c>
      <c r="AU8" s="63">
        <f>'05 名取市'!K48</f>
        <v>0</v>
      </c>
      <c r="AV8" s="64">
        <f>'05 名取市'!M48</f>
        <v>0</v>
      </c>
      <c r="AW8" s="65">
        <f>'05 名取市'!G50</f>
        <v>0</v>
      </c>
      <c r="AX8" s="63">
        <f>'05 名取市'!I50</f>
        <v>0</v>
      </c>
      <c r="AY8" s="63">
        <f>'05 名取市'!K50</f>
        <v>0</v>
      </c>
      <c r="AZ8" s="64">
        <f>'05 名取市'!M50</f>
        <v>0</v>
      </c>
      <c r="BA8" s="65">
        <f>'05 名取市'!G52</f>
        <v>1</v>
      </c>
      <c r="BB8" s="63">
        <f>'05 名取市'!I52</f>
        <v>0</v>
      </c>
      <c r="BC8" s="63">
        <f>'05 名取市'!K52</f>
        <v>0</v>
      </c>
      <c r="BD8" s="67">
        <f>'05 名取市'!M52</f>
        <v>0</v>
      </c>
      <c r="BE8" s="245">
        <f t="shared" si="0"/>
        <v>40</v>
      </c>
    </row>
    <row r="9" spans="1:58" ht="22.5" customHeight="1">
      <c r="A9" s="126" t="s">
        <v>54</v>
      </c>
      <c r="B9" s="62">
        <f>'06 角田市'!G12</f>
        <v>0</v>
      </c>
      <c r="C9" s="63">
        <f>'06 角田市'!I12</f>
        <v>0</v>
      </c>
      <c r="D9" s="63">
        <f>'06 角田市'!K12</f>
        <v>0</v>
      </c>
      <c r="E9" s="63">
        <f>'06 角田市'!M12</f>
        <v>0</v>
      </c>
      <c r="F9" s="63">
        <f>'06 角田市'!O12</f>
        <v>0</v>
      </c>
      <c r="G9" s="64">
        <f>'06 角田市'!Q12</f>
        <v>0</v>
      </c>
      <c r="H9" s="65">
        <f>'06 角田市'!G18</f>
        <v>0</v>
      </c>
      <c r="I9" s="63">
        <f>'06 角田市'!I18</f>
        <v>2</v>
      </c>
      <c r="J9" s="63">
        <f>'06 角田市'!K18</f>
        <v>1</v>
      </c>
      <c r="K9" s="63">
        <f>'06 角田市'!M18</f>
        <v>0</v>
      </c>
      <c r="L9" s="63">
        <f>'06 角田市'!O18</f>
        <v>0</v>
      </c>
      <c r="M9" s="64">
        <f>'06 角田市'!Q18</f>
        <v>0</v>
      </c>
      <c r="N9" s="65">
        <f>'06 角田市'!G20</f>
        <v>0</v>
      </c>
      <c r="O9" s="63">
        <f>'06 角田市'!I20</f>
        <v>0</v>
      </c>
      <c r="P9" s="63">
        <f>'06 角田市'!K20</f>
        <v>0</v>
      </c>
      <c r="Q9" s="63">
        <f>'06 角田市'!M20</f>
        <v>0</v>
      </c>
      <c r="R9" s="64">
        <f>'06 角田市'!O20</f>
        <v>0</v>
      </c>
      <c r="S9" s="65">
        <f>'06 角田市'!G22</f>
        <v>0</v>
      </c>
      <c r="T9" s="63">
        <f>'06 角田市'!I22</f>
        <v>0</v>
      </c>
      <c r="U9" s="63">
        <f>'06 角田市'!K22</f>
        <v>0</v>
      </c>
      <c r="V9" s="64">
        <f>'06 角田市'!M22</f>
        <v>0</v>
      </c>
      <c r="W9" s="66">
        <f>'06 角田市'!G24</f>
        <v>1</v>
      </c>
      <c r="X9" s="63">
        <f>'06 角田市'!I24</f>
        <v>3</v>
      </c>
      <c r="Y9" s="63">
        <f>'06 角田市'!K24</f>
        <v>0</v>
      </c>
      <c r="Z9" s="63">
        <f>'06 角田市'!M24</f>
        <v>0</v>
      </c>
      <c r="AA9" s="63">
        <f>'06 角田市'!O24</f>
        <v>0</v>
      </c>
      <c r="AB9" s="64">
        <f>'06 角田市'!Q24</f>
        <v>0</v>
      </c>
      <c r="AC9" s="65">
        <f>'06 角田市'!G40</f>
        <v>0</v>
      </c>
      <c r="AD9" s="63">
        <f>'06 角田市'!I40</f>
        <v>0</v>
      </c>
      <c r="AE9" s="63">
        <f>'06 角田市'!K40</f>
        <v>0</v>
      </c>
      <c r="AF9" s="64">
        <f>'06 角田市'!M40</f>
        <v>0</v>
      </c>
      <c r="AG9" s="66">
        <f>'06 角田市'!G42</f>
        <v>1</v>
      </c>
      <c r="AH9" s="63">
        <f>'06 角田市'!I42</f>
        <v>0</v>
      </c>
      <c r="AI9" s="63">
        <f>'06 角田市'!K42</f>
        <v>0</v>
      </c>
      <c r="AJ9" s="64">
        <f>'06 角田市'!M42</f>
        <v>0</v>
      </c>
      <c r="AK9" s="66">
        <f>'06 角田市'!G44</f>
        <v>2</v>
      </c>
      <c r="AL9" s="63">
        <f>'06 角田市'!I44</f>
        <v>0</v>
      </c>
      <c r="AM9" s="63">
        <f>'06 角田市'!K44</f>
        <v>0</v>
      </c>
      <c r="AN9" s="64">
        <f>'06 角田市'!M44</f>
        <v>0</v>
      </c>
      <c r="AO9" s="65">
        <f>'06 角田市'!G46</f>
        <v>0</v>
      </c>
      <c r="AP9" s="63">
        <f>'06 角田市'!I46</f>
        <v>0</v>
      </c>
      <c r="AQ9" s="63">
        <f>'06 角田市'!K46</f>
        <v>0</v>
      </c>
      <c r="AR9" s="64">
        <f>'06 角田市'!M46</f>
        <v>0</v>
      </c>
      <c r="AS9" s="65">
        <f>'06 角田市'!G48</f>
        <v>0</v>
      </c>
      <c r="AT9" s="63">
        <f>'06 角田市'!I48</f>
        <v>0</v>
      </c>
      <c r="AU9" s="63">
        <f>'06 角田市'!K48</f>
        <v>0</v>
      </c>
      <c r="AV9" s="64">
        <f>'06 角田市'!M48</f>
        <v>0</v>
      </c>
      <c r="AW9" s="65">
        <f>'06 角田市'!G50</f>
        <v>0</v>
      </c>
      <c r="AX9" s="63">
        <f>'06 角田市'!I50</f>
        <v>0</v>
      </c>
      <c r="AY9" s="63">
        <f>'06 角田市'!K50</f>
        <v>0</v>
      </c>
      <c r="AZ9" s="64">
        <f>'06 角田市'!M50</f>
        <v>0</v>
      </c>
      <c r="BA9" s="65">
        <f>'06 角田市'!G52</f>
        <v>1</v>
      </c>
      <c r="BB9" s="63">
        <f>'06 角田市'!I52</f>
        <v>0</v>
      </c>
      <c r="BC9" s="63">
        <f>'06 角田市'!K52</f>
        <v>0</v>
      </c>
      <c r="BD9" s="67">
        <f>'06 角田市'!M52</f>
        <v>0</v>
      </c>
      <c r="BE9" s="245">
        <f t="shared" si="0"/>
        <v>11</v>
      </c>
    </row>
    <row r="10" spans="1:58" ht="22.5" customHeight="1">
      <c r="A10" s="126" t="s">
        <v>55</v>
      </c>
      <c r="B10" s="62">
        <f>'07 多賀城市'!G12</f>
        <v>0</v>
      </c>
      <c r="C10" s="63">
        <f>'07 多賀城市'!I12</f>
        <v>1</v>
      </c>
      <c r="D10" s="63">
        <f>'07 多賀城市'!K12</f>
        <v>0</v>
      </c>
      <c r="E10" s="63">
        <f>'07 多賀城市'!M12</f>
        <v>0</v>
      </c>
      <c r="F10" s="63">
        <f>'07 多賀城市'!O12</f>
        <v>1</v>
      </c>
      <c r="G10" s="64">
        <f>'07 多賀城市'!Q12</f>
        <v>0</v>
      </c>
      <c r="H10" s="65">
        <f>'07 多賀城市'!G18</f>
        <v>0</v>
      </c>
      <c r="I10" s="63">
        <f>'07 多賀城市'!I18</f>
        <v>6</v>
      </c>
      <c r="J10" s="63">
        <f>'07 多賀城市'!K18</f>
        <v>0</v>
      </c>
      <c r="K10" s="63">
        <f>'07 多賀城市'!M18</f>
        <v>0</v>
      </c>
      <c r="L10" s="63">
        <f>'07 多賀城市'!O18</f>
        <v>0</v>
      </c>
      <c r="M10" s="64">
        <f>'07 多賀城市'!Q18</f>
        <v>3</v>
      </c>
      <c r="N10" s="65">
        <f>'07 多賀城市'!G20</f>
        <v>0</v>
      </c>
      <c r="O10" s="63">
        <f>'07 多賀城市'!I20</f>
        <v>0</v>
      </c>
      <c r="P10" s="63">
        <f>'07 多賀城市'!K20</f>
        <v>0</v>
      </c>
      <c r="Q10" s="63">
        <f>'07 多賀城市'!M20</f>
        <v>0</v>
      </c>
      <c r="R10" s="64">
        <f>'07 多賀城市'!O20</f>
        <v>0</v>
      </c>
      <c r="S10" s="65">
        <f>'07 多賀城市'!G22</f>
        <v>0</v>
      </c>
      <c r="T10" s="63">
        <f>'07 多賀城市'!I22</f>
        <v>0</v>
      </c>
      <c r="U10" s="63">
        <f>'07 多賀城市'!K22</f>
        <v>0</v>
      </c>
      <c r="V10" s="64">
        <f>'07 多賀城市'!M22</f>
        <v>0</v>
      </c>
      <c r="W10" s="66">
        <f>'07 多賀城市'!G24</f>
        <v>11</v>
      </c>
      <c r="X10" s="63">
        <f>'07 多賀城市'!I24</f>
        <v>4</v>
      </c>
      <c r="Y10" s="63">
        <f>'07 多賀城市'!K24</f>
        <v>1</v>
      </c>
      <c r="Z10" s="63">
        <f>'07 多賀城市'!M24</f>
        <v>1</v>
      </c>
      <c r="AA10" s="63">
        <f>'07 多賀城市'!O24</f>
        <v>2</v>
      </c>
      <c r="AB10" s="64">
        <f>'07 多賀城市'!Q24</f>
        <v>0</v>
      </c>
      <c r="AC10" s="65">
        <f>'07 多賀城市'!G40</f>
        <v>0</v>
      </c>
      <c r="AD10" s="63">
        <f>'07 多賀城市'!I40</f>
        <v>0</v>
      </c>
      <c r="AE10" s="63">
        <f>'07 多賀城市'!K40</f>
        <v>0</v>
      </c>
      <c r="AF10" s="64">
        <f>'07 多賀城市'!M40</f>
        <v>0</v>
      </c>
      <c r="AG10" s="65">
        <f>'07 多賀城市'!G42</f>
        <v>0</v>
      </c>
      <c r="AH10" s="63">
        <f>'07 多賀城市'!I42</f>
        <v>0</v>
      </c>
      <c r="AI10" s="63">
        <f>'07 多賀城市'!K42</f>
        <v>0</v>
      </c>
      <c r="AJ10" s="64">
        <f>'07 多賀城市'!M42</f>
        <v>0</v>
      </c>
      <c r="AK10" s="65">
        <f>'07 多賀城市'!G44</f>
        <v>1</v>
      </c>
      <c r="AL10" s="63">
        <f>'07 多賀城市'!I44</f>
        <v>0</v>
      </c>
      <c r="AM10" s="63">
        <f>'07 多賀城市'!K44</f>
        <v>1</v>
      </c>
      <c r="AN10" s="64">
        <f>'07 多賀城市'!M44</f>
        <v>0</v>
      </c>
      <c r="AO10" s="65">
        <f>'07 多賀城市'!G46</f>
        <v>0</v>
      </c>
      <c r="AP10" s="63">
        <f>'07 多賀城市'!I46</f>
        <v>0</v>
      </c>
      <c r="AQ10" s="63">
        <f>'07 多賀城市'!K46</f>
        <v>0</v>
      </c>
      <c r="AR10" s="64">
        <f>'07 多賀城市'!M46</f>
        <v>1</v>
      </c>
      <c r="AS10" s="65">
        <f>'07 多賀城市'!G48</f>
        <v>0</v>
      </c>
      <c r="AT10" s="63">
        <f>'07 多賀城市'!I48</f>
        <v>0</v>
      </c>
      <c r="AU10" s="63">
        <f>'07 多賀城市'!K48</f>
        <v>0</v>
      </c>
      <c r="AV10" s="64">
        <f>'07 多賀城市'!M48</f>
        <v>0</v>
      </c>
      <c r="AW10" s="65">
        <f>'07 多賀城市'!G50</f>
        <v>0</v>
      </c>
      <c r="AX10" s="63">
        <f>'07 多賀城市'!I50</f>
        <v>0</v>
      </c>
      <c r="AY10" s="63">
        <f>'07 多賀城市'!K50</f>
        <v>0</v>
      </c>
      <c r="AZ10" s="64">
        <f>'07 多賀城市'!M50</f>
        <v>0</v>
      </c>
      <c r="BA10" s="65">
        <f>'07 多賀城市'!G52</f>
        <v>0</v>
      </c>
      <c r="BB10" s="63">
        <f>'07 多賀城市'!I52</f>
        <v>0</v>
      </c>
      <c r="BC10" s="63">
        <f>'07 多賀城市'!K52</f>
        <v>0</v>
      </c>
      <c r="BD10" s="67">
        <f>'07 多賀城市'!M52</f>
        <v>0</v>
      </c>
      <c r="BE10" s="245">
        <f t="shared" si="0"/>
        <v>33</v>
      </c>
      <c r="BF10" s="335"/>
    </row>
    <row r="11" spans="1:58" ht="22.5" customHeight="1">
      <c r="A11" s="126" t="s">
        <v>56</v>
      </c>
      <c r="B11" s="62">
        <f>'08 岩沼市'!G12</f>
        <v>3</v>
      </c>
      <c r="C11" s="63">
        <f>'08 岩沼市'!I12</f>
        <v>0</v>
      </c>
      <c r="D11" s="63">
        <f>'08 岩沼市'!K12</f>
        <v>0</v>
      </c>
      <c r="E11" s="63">
        <f>'08 岩沼市'!M12</f>
        <v>0</v>
      </c>
      <c r="F11" s="63">
        <f>'08 岩沼市'!O12</f>
        <v>0</v>
      </c>
      <c r="G11" s="64">
        <f>'08 岩沼市'!Q12</f>
        <v>0</v>
      </c>
      <c r="H11" s="65">
        <f>'08 岩沼市'!G18</f>
        <v>0</v>
      </c>
      <c r="I11" s="63">
        <f>'08 岩沼市'!I18</f>
        <v>0</v>
      </c>
      <c r="J11" s="63">
        <f>'08 岩沼市'!K18</f>
        <v>0</v>
      </c>
      <c r="K11" s="63">
        <f>'08 岩沼市'!M18</f>
        <v>0</v>
      </c>
      <c r="L11" s="63">
        <f>'08 岩沼市'!O18</f>
        <v>0</v>
      </c>
      <c r="M11" s="64">
        <f>'08 岩沼市'!Q18</f>
        <v>1</v>
      </c>
      <c r="N11" s="65">
        <f>'08 岩沼市'!G20</f>
        <v>0</v>
      </c>
      <c r="O11" s="63">
        <f>'08 岩沼市'!I20</f>
        <v>0</v>
      </c>
      <c r="P11" s="63">
        <f>'08 岩沼市'!K20</f>
        <v>0</v>
      </c>
      <c r="Q11" s="63">
        <f>'08 岩沼市'!M20</f>
        <v>0</v>
      </c>
      <c r="R11" s="64">
        <f>'08 岩沼市'!O20</f>
        <v>0</v>
      </c>
      <c r="S11" s="65">
        <f>'08 岩沼市'!G22</f>
        <v>0</v>
      </c>
      <c r="T11" s="63">
        <f>'08 岩沼市'!I22</f>
        <v>0</v>
      </c>
      <c r="U11" s="63">
        <f>'08 岩沼市'!K22</f>
        <v>0</v>
      </c>
      <c r="V11" s="64">
        <f>'08 岩沼市'!M22</f>
        <v>0</v>
      </c>
      <c r="W11" s="66">
        <f>'08 岩沼市'!G24</f>
        <v>9</v>
      </c>
      <c r="X11" s="63">
        <f>'08 岩沼市'!I24</f>
        <v>4</v>
      </c>
      <c r="Y11" s="63">
        <f>'08 岩沼市'!K24</f>
        <v>3</v>
      </c>
      <c r="Z11" s="63">
        <f>'08 岩沼市'!M24</f>
        <v>1</v>
      </c>
      <c r="AA11" s="63">
        <f>'08 岩沼市'!O24</f>
        <v>1</v>
      </c>
      <c r="AB11" s="64">
        <f>'08 岩沼市'!Q24</f>
        <v>0</v>
      </c>
      <c r="AC11" s="65">
        <f>'08 岩沼市'!G40</f>
        <v>2</v>
      </c>
      <c r="AD11" s="63">
        <f>'08 岩沼市'!I40</f>
        <v>0</v>
      </c>
      <c r="AE11" s="63">
        <f>'08 岩沼市'!K40</f>
        <v>1</v>
      </c>
      <c r="AF11" s="64">
        <f>'08 岩沼市'!M40</f>
        <v>0</v>
      </c>
      <c r="AG11" s="66">
        <f>'08 岩沼市'!G42</f>
        <v>1</v>
      </c>
      <c r="AH11" s="63">
        <f>'08 岩沼市'!I42</f>
        <v>0</v>
      </c>
      <c r="AI11" s="63">
        <f>'08 岩沼市'!K42</f>
        <v>0</v>
      </c>
      <c r="AJ11" s="64">
        <f>'08 岩沼市'!M42</f>
        <v>0</v>
      </c>
      <c r="AK11" s="66">
        <f>'08 岩沼市'!G44</f>
        <v>1</v>
      </c>
      <c r="AL11" s="63">
        <f>'08 岩沼市'!I44</f>
        <v>0</v>
      </c>
      <c r="AM11" s="63">
        <f>'08 岩沼市'!K44</f>
        <v>0</v>
      </c>
      <c r="AN11" s="64">
        <f>'08 岩沼市'!M44</f>
        <v>1</v>
      </c>
      <c r="AO11" s="65">
        <f>'08 岩沼市'!G46</f>
        <v>0</v>
      </c>
      <c r="AP11" s="63">
        <f>'08 岩沼市'!I46</f>
        <v>0</v>
      </c>
      <c r="AQ11" s="63">
        <f>'08 岩沼市'!K46</f>
        <v>0</v>
      </c>
      <c r="AR11" s="64">
        <f>'08 岩沼市'!M46</f>
        <v>0</v>
      </c>
      <c r="AS11" s="65">
        <f>'08 岩沼市'!G48</f>
        <v>0</v>
      </c>
      <c r="AT11" s="63">
        <f>'08 岩沼市'!I48</f>
        <v>0</v>
      </c>
      <c r="AU11" s="63">
        <f>'08 岩沼市'!K48</f>
        <v>0</v>
      </c>
      <c r="AV11" s="64">
        <f>'08 岩沼市'!M48</f>
        <v>0</v>
      </c>
      <c r="AW11" s="65">
        <f>'08 岩沼市'!G50</f>
        <v>0</v>
      </c>
      <c r="AX11" s="63">
        <f>'08 岩沼市'!I50</f>
        <v>0</v>
      </c>
      <c r="AY11" s="63">
        <f>'08 岩沼市'!K50</f>
        <v>0</v>
      </c>
      <c r="AZ11" s="64">
        <f>'08 岩沼市'!M50</f>
        <v>0</v>
      </c>
      <c r="BA11" s="65">
        <f>'08 岩沼市'!G52</f>
        <v>2</v>
      </c>
      <c r="BB11" s="63">
        <f>'08 岩沼市'!I52</f>
        <v>0</v>
      </c>
      <c r="BC11" s="63">
        <f>'08 岩沼市'!K52</f>
        <v>0</v>
      </c>
      <c r="BD11" s="67">
        <f>'08 岩沼市'!M52</f>
        <v>0</v>
      </c>
      <c r="BE11" s="68">
        <f>SUM(B11:BD11)</f>
        <v>30</v>
      </c>
      <c r="BF11" s="335"/>
    </row>
    <row r="12" spans="1:58" ht="22.5" customHeight="1">
      <c r="A12" s="124" t="s">
        <v>35</v>
      </c>
      <c r="B12" s="69">
        <f>'09 登米市'!G12</f>
        <v>0</v>
      </c>
      <c r="C12" s="63">
        <f>'09 登米市'!I12</f>
        <v>1</v>
      </c>
      <c r="D12" s="63">
        <f>'09 登米市'!K12</f>
        <v>0</v>
      </c>
      <c r="E12" s="70">
        <f>'09 登米市'!M12</f>
        <v>0</v>
      </c>
      <c r="F12" s="63">
        <f>'09 登米市'!O12</f>
        <v>0</v>
      </c>
      <c r="G12" s="64">
        <f>'09 登米市'!Q12</f>
        <v>0</v>
      </c>
      <c r="H12" s="72">
        <f>'09 登米市'!G18</f>
        <v>0</v>
      </c>
      <c r="I12" s="70">
        <f>'09 登米市'!I18</f>
        <v>4</v>
      </c>
      <c r="J12" s="70">
        <f>'09 登米市'!K18</f>
        <v>1</v>
      </c>
      <c r="K12" s="70">
        <f>'09 登米市'!M18</f>
        <v>0</v>
      </c>
      <c r="L12" s="70">
        <f>'09 登米市'!O18</f>
        <v>0</v>
      </c>
      <c r="M12" s="71">
        <f>'09 登米市'!Q18</f>
        <v>2</v>
      </c>
      <c r="N12" s="65">
        <f>'09 登米市'!G20</f>
        <v>0</v>
      </c>
      <c r="O12" s="63">
        <f>'09 登米市'!I20</f>
        <v>0</v>
      </c>
      <c r="P12" s="63">
        <f>'09 登米市'!K20</f>
        <v>0</v>
      </c>
      <c r="Q12" s="63">
        <f>'09 登米市'!M20</f>
        <v>0</v>
      </c>
      <c r="R12" s="64">
        <f>'09 登米市'!O20</f>
        <v>0</v>
      </c>
      <c r="S12" s="65">
        <f>'09 登米市'!G22</f>
        <v>0</v>
      </c>
      <c r="T12" s="63">
        <f>'09 登米市'!I22</f>
        <v>0</v>
      </c>
      <c r="U12" s="63">
        <f>'09 登米市'!K22</f>
        <v>0</v>
      </c>
      <c r="V12" s="64">
        <f>'09 登米市'!M22</f>
        <v>0</v>
      </c>
      <c r="W12" s="73">
        <f>'09 登米市'!G24</f>
        <v>13</v>
      </c>
      <c r="X12" s="70">
        <f>'09 登米市'!I24</f>
        <v>7</v>
      </c>
      <c r="Y12" s="70">
        <f>'09 登米市'!K24</f>
        <v>1</v>
      </c>
      <c r="Z12" s="70">
        <f>'09 登米市'!M24</f>
        <v>1</v>
      </c>
      <c r="AA12" s="70">
        <f>'09 登米市'!O24</f>
        <v>0</v>
      </c>
      <c r="AB12" s="71">
        <f>'09 登米市'!Q24</f>
        <v>1</v>
      </c>
      <c r="AC12" s="65">
        <f>'09 登米市'!G40</f>
        <v>0</v>
      </c>
      <c r="AD12" s="63">
        <f>'09 登米市'!I40</f>
        <v>0</v>
      </c>
      <c r="AE12" s="63">
        <f>'09 登米市'!K40</f>
        <v>0</v>
      </c>
      <c r="AF12" s="64">
        <f>'09 登米市'!M40</f>
        <v>2</v>
      </c>
      <c r="AG12" s="65">
        <f>'09 登米市'!G42</f>
        <v>0</v>
      </c>
      <c r="AH12" s="63">
        <f>'09 登米市'!I42</f>
        <v>0</v>
      </c>
      <c r="AI12" s="63">
        <f>'09 登米市'!K42</f>
        <v>0</v>
      </c>
      <c r="AJ12" s="64">
        <f>'09 登米市'!M42</f>
        <v>0</v>
      </c>
      <c r="AK12" s="73">
        <f>'09 登米市'!G44</f>
        <v>1</v>
      </c>
      <c r="AL12" s="70">
        <f>'09 登米市'!I44</f>
        <v>0</v>
      </c>
      <c r="AM12" s="70">
        <f>'09 登米市'!K44</f>
        <v>0</v>
      </c>
      <c r="AN12" s="71">
        <f>'09 登米市'!M44</f>
        <v>0</v>
      </c>
      <c r="AO12" s="65">
        <f>'09 登米市'!G46</f>
        <v>0</v>
      </c>
      <c r="AP12" s="63">
        <f>'09 登米市'!I46</f>
        <v>0</v>
      </c>
      <c r="AQ12" s="63">
        <f>'09 登米市'!K46</f>
        <v>0</v>
      </c>
      <c r="AR12" s="64">
        <f>'09 登米市'!M46</f>
        <v>1</v>
      </c>
      <c r="AS12" s="65">
        <f>'09 登米市'!G48</f>
        <v>0</v>
      </c>
      <c r="AT12" s="63">
        <f>'09 登米市'!I48</f>
        <v>0</v>
      </c>
      <c r="AU12" s="63">
        <f>'09 登米市'!K48</f>
        <v>0</v>
      </c>
      <c r="AV12" s="64">
        <f>'09 登米市'!M48</f>
        <v>0</v>
      </c>
      <c r="AW12" s="65">
        <f>'09 登米市'!G50</f>
        <v>0</v>
      </c>
      <c r="AX12" s="63">
        <f>'09 登米市'!I50</f>
        <v>0</v>
      </c>
      <c r="AY12" s="63">
        <f>'09 登米市'!K50</f>
        <v>0</v>
      </c>
      <c r="AZ12" s="64">
        <f>'09 登米市'!M50</f>
        <v>0</v>
      </c>
      <c r="BA12" s="72">
        <f>'09 登米市'!G52</f>
        <v>2</v>
      </c>
      <c r="BB12" s="63">
        <f>'09 登米市'!I52</f>
        <v>0</v>
      </c>
      <c r="BC12" s="63">
        <f>'09 登米市'!K52</f>
        <v>0</v>
      </c>
      <c r="BD12" s="67">
        <f>'09 登米市'!M52</f>
        <v>0</v>
      </c>
      <c r="BE12" s="245">
        <f t="shared" si="0"/>
        <v>37</v>
      </c>
      <c r="BF12" s="335"/>
    </row>
    <row r="13" spans="1:58" ht="22.5" customHeight="1">
      <c r="A13" s="124" t="s">
        <v>36</v>
      </c>
      <c r="B13" s="69">
        <f>'10 栗原市'!G12</f>
        <v>2</v>
      </c>
      <c r="C13" s="70">
        <f>'10 栗原市'!I12</f>
        <v>0</v>
      </c>
      <c r="D13" s="70">
        <f>'10 栗原市'!K12</f>
        <v>0</v>
      </c>
      <c r="E13" s="70">
        <f>'10 栗原市'!M12</f>
        <v>2</v>
      </c>
      <c r="F13" s="70">
        <f>'10 栗原市'!O12</f>
        <v>0</v>
      </c>
      <c r="G13" s="64">
        <f>'10 栗原市'!Q12</f>
        <v>0</v>
      </c>
      <c r="H13" s="65">
        <f>'10 栗原市'!G18</f>
        <v>0</v>
      </c>
      <c r="I13" s="70">
        <f>'10 栗原市'!I18</f>
        <v>1</v>
      </c>
      <c r="J13" s="70">
        <f>'10 栗原市'!K18</f>
        <v>1</v>
      </c>
      <c r="K13" s="63">
        <f>'10 栗原市'!M18</f>
        <v>1</v>
      </c>
      <c r="L13" s="63">
        <f>'10 栗原市'!O18</f>
        <v>0</v>
      </c>
      <c r="M13" s="71">
        <f>'10 栗原市'!Q18</f>
        <v>1</v>
      </c>
      <c r="N13" s="65">
        <f>'10 栗原市'!G20</f>
        <v>0</v>
      </c>
      <c r="O13" s="63">
        <f>'10 栗原市'!I20</f>
        <v>0</v>
      </c>
      <c r="P13" s="63">
        <f>'10 栗原市'!K20</f>
        <v>0</v>
      </c>
      <c r="Q13" s="63">
        <f>'10 栗原市'!M20</f>
        <v>0</v>
      </c>
      <c r="R13" s="64">
        <f>'10 栗原市'!O20</f>
        <v>0</v>
      </c>
      <c r="S13" s="65">
        <f>'10 栗原市'!G22</f>
        <v>0</v>
      </c>
      <c r="T13" s="63">
        <f>'10 栗原市'!I22</f>
        <v>0</v>
      </c>
      <c r="U13" s="63">
        <f>'10 栗原市'!K22</f>
        <v>0</v>
      </c>
      <c r="V13" s="64">
        <f>'10 栗原市'!M22</f>
        <v>0</v>
      </c>
      <c r="W13" s="73">
        <f>'10 栗原市'!G24</f>
        <v>19</v>
      </c>
      <c r="X13" s="70">
        <f>'10 栗原市'!I24</f>
        <v>14</v>
      </c>
      <c r="Y13" s="70">
        <f>'10 栗原市'!K24</f>
        <v>3</v>
      </c>
      <c r="Z13" s="70">
        <f>'10 栗原市'!M24</f>
        <v>2</v>
      </c>
      <c r="AA13" s="70">
        <f>'10 栗原市'!O24</f>
        <v>1</v>
      </c>
      <c r="AB13" s="71">
        <f>'10 栗原市'!Q24</f>
        <v>3</v>
      </c>
      <c r="AC13" s="73">
        <f>'10 栗原市'!G40</f>
        <v>3</v>
      </c>
      <c r="AD13" s="63">
        <f>'10 栗原市'!I40</f>
        <v>0</v>
      </c>
      <c r="AE13" s="70">
        <f>'10 栗原市'!K40</f>
        <v>1</v>
      </c>
      <c r="AF13" s="71">
        <f>'10 栗原市'!M40</f>
        <v>3</v>
      </c>
      <c r="AG13" s="73">
        <f>'10 栗原市'!G42</f>
        <v>11</v>
      </c>
      <c r="AH13" s="63">
        <f>'10 栗原市'!I42</f>
        <v>0</v>
      </c>
      <c r="AI13" s="63">
        <f>'10 栗原市'!K42</f>
        <v>0</v>
      </c>
      <c r="AJ13" s="64">
        <f>'10 栗原市'!M42</f>
        <v>3</v>
      </c>
      <c r="AK13" s="73">
        <f>'10 栗原市'!G44</f>
        <v>2</v>
      </c>
      <c r="AL13" s="70">
        <f>'10 栗原市'!I44</f>
        <v>0</v>
      </c>
      <c r="AM13" s="70">
        <f>'10 栗原市'!K44</f>
        <v>0</v>
      </c>
      <c r="AN13" s="71">
        <f>'10 栗原市'!M44</f>
        <v>0</v>
      </c>
      <c r="AO13" s="65">
        <f>'10 栗原市'!G46</f>
        <v>0</v>
      </c>
      <c r="AP13" s="63">
        <f>'10 栗原市'!I46</f>
        <v>0</v>
      </c>
      <c r="AQ13" s="70">
        <f>'10 栗原市'!K46</f>
        <v>1</v>
      </c>
      <c r="AR13" s="71">
        <f>'10 栗原市'!M46</f>
        <v>2</v>
      </c>
      <c r="AS13" s="65">
        <f>'10 栗原市'!G48</f>
        <v>0</v>
      </c>
      <c r="AT13" s="63">
        <f>'10 栗原市'!I48</f>
        <v>0</v>
      </c>
      <c r="AU13" s="63">
        <f>'10 栗原市'!K48</f>
        <v>0</v>
      </c>
      <c r="AV13" s="71">
        <f>'10 栗原市'!M48</f>
        <v>1</v>
      </c>
      <c r="AW13" s="65">
        <f>'10 栗原市'!G50</f>
        <v>0</v>
      </c>
      <c r="AX13" s="63">
        <f>'10 栗原市'!I50</f>
        <v>0</v>
      </c>
      <c r="AY13" s="63">
        <f>'10 栗原市'!K50</f>
        <v>0</v>
      </c>
      <c r="AZ13" s="64">
        <f>'10 栗原市'!M50</f>
        <v>0</v>
      </c>
      <c r="BA13" s="65">
        <f>'10 栗原市'!G52</f>
        <v>0</v>
      </c>
      <c r="BB13" s="63">
        <f>'10 栗原市'!I52</f>
        <v>0</v>
      </c>
      <c r="BC13" s="63">
        <f>'10 栗原市'!K52</f>
        <v>0</v>
      </c>
      <c r="BD13" s="67">
        <f>'10 栗原市'!M52</f>
        <v>0</v>
      </c>
      <c r="BE13" s="245">
        <f t="shared" si="0"/>
        <v>77</v>
      </c>
      <c r="BF13" s="335"/>
    </row>
    <row r="14" spans="1:58" ht="22.5" customHeight="1">
      <c r="A14" s="124" t="s">
        <v>37</v>
      </c>
      <c r="B14" s="69">
        <f>'11 東松島市'!G12</f>
        <v>2</v>
      </c>
      <c r="C14" s="70">
        <f>'11 東松島市'!I12</f>
        <v>0</v>
      </c>
      <c r="D14" s="70">
        <f>'11 東松島市'!K12</f>
        <v>0</v>
      </c>
      <c r="E14" s="70">
        <f>'11 東松島市'!M12</f>
        <v>0</v>
      </c>
      <c r="F14" s="70">
        <f>'11 東松島市'!O12</f>
        <v>1</v>
      </c>
      <c r="G14" s="64">
        <f>'11 東松島市'!Q12</f>
        <v>0</v>
      </c>
      <c r="H14" s="65">
        <f>'11 東松島市'!G18</f>
        <v>0</v>
      </c>
      <c r="I14" s="70">
        <f>'11 東松島市'!I18</f>
        <v>1</v>
      </c>
      <c r="J14" s="63">
        <f>'11 東松島市'!K18</f>
        <v>0</v>
      </c>
      <c r="K14" s="63">
        <f>'11 東松島市'!M18</f>
        <v>0</v>
      </c>
      <c r="L14" s="63">
        <f>'11 東松島市'!O18</f>
        <v>0</v>
      </c>
      <c r="M14" s="71">
        <f>'11 東松島市'!Q18</f>
        <v>1</v>
      </c>
      <c r="N14" s="65">
        <f>'11 東松島市'!G20</f>
        <v>0</v>
      </c>
      <c r="O14" s="63">
        <f>'11 東松島市'!I20</f>
        <v>0</v>
      </c>
      <c r="P14" s="63">
        <f>'11 東松島市'!K20</f>
        <v>0</v>
      </c>
      <c r="Q14" s="63">
        <f>'11 東松島市'!M20</f>
        <v>0</v>
      </c>
      <c r="R14" s="64">
        <f>'11 東松島市'!O20</f>
        <v>0</v>
      </c>
      <c r="S14" s="65">
        <f>'11 東松島市'!G22</f>
        <v>0</v>
      </c>
      <c r="T14" s="63">
        <f>'11 東松島市'!I22</f>
        <v>0</v>
      </c>
      <c r="U14" s="63">
        <f>'11 東松島市'!K22</f>
        <v>0</v>
      </c>
      <c r="V14" s="64">
        <f>'11 東松島市'!M22</f>
        <v>0</v>
      </c>
      <c r="W14" s="73">
        <f>'11 東松島市'!G24</f>
        <v>6</v>
      </c>
      <c r="X14" s="70">
        <f>'11 東松島市'!I24</f>
        <v>4</v>
      </c>
      <c r="Y14" s="70">
        <f>'11 東松島市'!K24</f>
        <v>2</v>
      </c>
      <c r="Z14" s="70">
        <f>'11 東松島市'!M24</f>
        <v>0</v>
      </c>
      <c r="AA14" s="70">
        <f>'11 東松島市'!O24</f>
        <v>0</v>
      </c>
      <c r="AB14" s="71">
        <f>'11 東松島市'!Q24</f>
        <v>1</v>
      </c>
      <c r="AC14" s="65">
        <f>'11 東松島市'!G40</f>
        <v>0</v>
      </c>
      <c r="AD14" s="63">
        <f>'11 東松島市'!I40</f>
        <v>0</v>
      </c>
      <c r="AE14" s="63">
        <f>'11 東松島市'!K40</f>
        <v>0</v>
      </c>
      <c r="AF14" s="64">
        <f>'11 東松島市'!M40</f>
        <v>0</v>
      </c>
      <c r="AG14" s="66">
        <f>'11 東松島市'!G42</f>
        <v>0</v>
      </c>
      <c r="AH14" s="63">
        <f>'11 東松島市'!I42</f>
        <v>0</v>
      </c>
      <c r="AI14" s="63">
        <f>'11 東松島市'!K42</f>
        <v>0</v>
      </c>
      <c r="AJ14" s="64">
        <f>'11 東松島市'!M42</f>
        <v>0</v>
      </c>
      <c r="AK14" s="65">
        <f>'11 東松島市'!G44</f>
        <v>0</v>
      </c>
      <c r="AL14" s="63">
        <f>'11 東松島市'!I44</f>
        <v>0</v>
      </c>
      <c r="AM14" s="63">
        <f>'11 東松島市'!K44</f>
        <v>0</v>
      </c>
      <c r="AN14" s="64">
        <f>'11 東松島市'!M44</f>
        <v>0</v>
      </c>
      <c r="AO14" s="65">
        <f>'11 東松島市'!G46</f>
        <v>0</v>
      </c>
      <c r="AP14" s="63">
        <f>'11 東松島市'!I46</f>
        <v>0</v>
      </c>
      <c r="AQ14" s="63">
        <f>'11 東松島市'!K46</f>
        <v>1</v>
      </c>
      <c r="AR14" s="64">
        <f>'11 東松島市'!M46</f>
        <v>0</v>
      </c>
      <c r="AS14" s="65">
        <f>'11 東松島市'!G48</f>
        <v>0</v>
      </c>
      <c r="AT14" s="63">
        <f>'11 東松島市'!I48</f>
        <v>0</v>
      </c>
      <c r="AU14" s="63">
        <f>'11 東松島市'!K48</f>
        <v>0</v>
      </c>
      <c r="AV14" s="64">
        <f>'11 東松島市'!M48</f>
        <v>1</v>
      </c>
      <c r="AW14" s="65">
        <f>'11 東松島市'!G50</f>
        <v>0</v>
      </c>
      <c r="AX14" s="63">
        <f>'11 東松島市'!I50</f>
        <v>0</v>
      </c>
      <c r="AY14" s="63">
        <f>'11 東松島市'!K50</f>
        <v>0</v>
      </c>
      <c r="AZ14" s="64">
        <f>'11 東松島市'!M50</f>
        <v>0</v>
      </c>
      <c r="BA14" s="72">
        <f>'11 東松島市'!G52</f>
        <v>1</v>
      </c>
      <c r="BB14" s="63">
        <f>'11 東松島市'!I52</f>
        <v>0</v>
      </c>
      <c r="BC14" s="63">
        <f>'11 東松島市'!K52</f>
        <v>0</v>
      </c>
      <c r="BD14" s="67">
        <f>'11 東松島市'!M52</f>
        <v>0</v>
      </c>
      <c r="BE14" s="245">
        <f t="shared" si="0"/>
        <v>21</v>
      </c>
      <c r="BF14" s="335"/>
    </row>
    <row r="15" spans="1:58" ht="22.5" customHeight="1">
      <c r="A15" s="126" t="s">
        <v>62</v>
      </c>
      <c r="B15" s="62">
        <f>'12 大崎市'!G12</f>
        <v>0</v>
      </c>
      <c r="C15" s="63">
        <f>'12 大崎市'!I12</f>
        <v>0</v>
      </c>
      <c r="D15" s="63">
        <f>'12 大崎市'!K12</f>
        <v>0</v>
      </c>
      <c r="E15" s="63">
        <f>'12 大崎市'!M12</f>
        <v>0</v>
      </c>
      <c r="F15" s="63">
        <f>'12 大崎市'!O12</f>
        <v>1</v>
      </c>
      <c r="G15" s="64">
        <f>'12 大崎市'!Q12</f>
        <v>2</v>
      </c>
      <c r="H15" s="65">
        <f>'12 大崎市'!G18</f>
        <v>0</v>
      </c>
      <c r="I15" s="63">
        <f>'12 大崎市'!I18</f>
        <v>7</v>
      </c>
      <c r="J15" s="63">
        <f>'12 大崎市'!K18</f>
        <v>0</v>
      </c>
      <c r="K15" s="63">
        <f>'12 大崎市'!M18</f>
        <v>2</v>
      </c>
      <c r="L15" s="63">
        <f>'12 大崎市'!O18</f>
        <v>0</v>
      </c>
      <c r="M15" s="64">
        <f>'12 大崎市'!Q18</f>
        <v>0</v>
      </c>
      <c r="N15" s="65">
        <f>'12 大崎市'!G20</f>
        <v>0</v>
      </c>
      <c r="O15" s="63">
        <f>'12 大崎市'!I20</f>
        <v>0</v>
      </c>
      <c r="P15" s="63">
        <f>'12 大崎市'!K20</f>
        <v>0</v>
      </c>
      <c r="Q15" s="63">
        <f>'12 大崎市'!M20</f>
        <v>0</v>
      </c>
      <c r="R15" s="64">
        <f>'12 大崎市'!O20</f>
        <v>0</v>
      </c>
      <c r="S15" s="65">
        <f>'12 大崎市'!G22</f>
        <v>0</v>
      </c>
      <c r="T15" s="63">
        <f>'12 大崎市'!I22</f>
        <v>0</v>
      </c>
      <c r="U15" s="63">
        <f>'12 大崎市'!K22</f>
        <v>0</v>
      </c>
      <c r="V15" s="64">
        <f>'12 大崎市'!M22</f>
        <v>0</v>
      </c>
      <c r="W15" s="66">
        <f>'12 大崎市'!G24</f>
        <v>29</v>
      </c>
      <c r="X15" s="63">
        <f>'12 大崎市'!I24</f>
        <v>8</v>
      </c>
      <c r="Y15" s="63">
        <f>'12 大崎市'!K24</f>
        <v>4</v>
      </c>
      <c r="Z15" s="63">
        <f>'12 大崎市'!M24</f>
        <v>4</v>
      </c>
      <c r="AA15" s="63">
        <f>'12 大崎市'!O24</f>
        <v>0</v>
      </c>
      <c r="AB15" s="64">
        <f>'12 大崎市'!Q24</f>
        <v>3</v>
      </c>
      <c r="AC15" s="65">
        <f>'12 大崎市'!G40</f>
        <v>2</v>
      </c>
      <c r="AD15" s="63">
        <f>'12 大崎市'!I40</f>
        <v>0</v>
      </c>
      <c r="AE15" s="63">
        <f>'12 大崎市'!K40</f>
        <v>1</v>
      </c>
      <c r="AF15" s="64">
        <f>'12 大崎市'!M40</f>
        <v>2</v>
      </c>
      <c r="AG15" s="66">
        <f>'12 大崎市'!G42</f>
        <v>1</v>
      </c>
      <c r="AH15" s="63">
        <f>'12 大崎市'!I42</f>
        <v>0</v>
      </c>
      <c r="AI15" s="63">
        <f>'12 大崎市'!K42</f>
        <v>0</v>
      </c>
      <c r="AJ15" s="64">
        <f>'12 大崎市'!M42</f>
        <v>0</v>
      </c>
      <c r="AK15" s="66">
        <f>'12 大崎市'!G44</f>
        <v>2</v>
      </c>
      <c r="AL15" s="63">
        <f>'12 大崎市'!I44</f>
        <v>0</v>
      </c>
      <c r="AM15" s="63">
        <f>'12 大崎市'!K44</f>
        <v>1</v>
      </c>
      <c r="AN15" s="64">
        <f>'12 大崎市'!M44</f>
        <v>0</v>
      </c>
      <c r="AO15" s="65">
        <f>'12 大崎市'!G46</f>
        <v>1</v>
      </c>
      <c r="AP15" s="63">
        <f>'12 大崎市'!I46</f>
        <v>0</v>
      </c>
      <c r="AQ15" s="63">
        <f>'12 大崎市'!K46</f>
        <v>0</v>
      </c>
      <c r="AR15" s="64">
        <f>'12 大崎市'!M46</f>
        <v>1</v>
      </c>
      <c r="AS15" s="65">
        <f>'12 大崎市'!G48</f>
        <v>0</v>
      </c>
      <c r="AT15" s="63">
        <f>'12 大崎市'!I48</f>
        <v>0</v>
      </c>
      <c r="AU15" s="63">
        <f>'12 大崎市'!K48</f>
        <v>0</v>
      </c>
      <c r="AV15" s="64">
        <f>'12 大崎市'!M48</f>
        <v>0</v>
      </c>
      <c r="AW15" s="65">
        <f>'12 大崎市'!G50</f>
        <v>0</v>
      </c>
      <c r="AX15" s="63">
        <f>'12 大崎市'!I50</f>
        <v>0</v>
      </c>
      <c r="AY15" s="63">
        <f>'12 大崎市'!K50</f>
        <v>0</v>
      </c>
      <c r="AZ15" s="64">
        <f>'12 大崎市'!M50</f>
        <v>0</v>
      </c>
      <c r="BA15" s="65">
        <f>'12 大崎市'!G52</f>
        <v>1</v>
      </c>
      <c r="BB15" s="63">
        <f>'12 大崎市'!I52</f>
        <v>0</v>
      </c>
      <c r="BC15" s="63">
        <f>'12 大崎市'!K52</f>
        <v>0</v>
      </c>
      <c r="BD15" s="67">
        <f>'12 大崎市'!M52</f>
        <v>0</v>
      </c>
      <c r="BE15" s="348">
        <f t="shared" si="0"/>
        <v>72</v>
      </c>
      <c r="BF15" s="335"/>
    </row>
    <row r="16" spans="1:58" ht="22.5" customHeight="1">
      <c r="A16" s="347" t="s">
        <v>66</v>
      </c>
      <c r="B16" s="339">
        <f>'13 富谷市'!G12</f>
        <v>0</v>
      </c>
      <c r="C16" s="339">
        <f>'13 富谷市'!I12</f>
        <v>2</v>
      </c>
      <c r="D16" s="339">
        <f>'13 富谷市'!K12</f>
        <v>0</v>
      </c>
      <c r="E16" s="339">
        <f>'13 富谷市'!M12</f>
        <v>0</v>
      </c>
      <c r="F16" s="339">
        <f>'13 富谷市'!O12</f>
        <v>0</v>
      </c>
      <c r="G16" s="340">
        <f>'13 富谷市'!Q12</f>
        <v>0</v>
      </c>
      <c r="H16" s="341">
        <f>'13 富谷市'!G18</f>
        <v>0</v>
      </c>
      <c r="I16" s="339">
        <f>'13 富谷市'!I18</f>
        <v>4</v>
      </c>
      <c r="J16" s="339">
        <f>'13 富谷市'!K18</f>
        <v>1</v>
      </c>
      <c r="K16" s="339">
        <f>'13 富谷市'!M18</f>
        <v>0</v>
      </c>
      <c r="L16" s="339">
        <f>'13 富谷市'!O18</f>
        <v>0</v>
      </c>
      <c r="M16" s="342">
        <f>'13 富谷市'!Q18</f>
        <v>0</v>
      </c>
      <c r="N16" s="65">
        <f>'13 富谷市'!G20</f>
        <v>0</v>
      </c>
      <c r="O16" s="63">
        <f>'13 富谷市'!I20</f>
        <v>0</v>
      </c>
      <c r="P16" s="63">
        <f>'13 富谷市'!K20</f>
        <v>0</v>
      </c>
      <c r="Q16" s="63">
        <f>'13 富谷市'!M20</f>
        <v>0</v>
      </c>
      <c r="R16" s="64">
        <f>'13 富谷市'!O20</f>
        <v>0</v>
      </c>
      <c r="S16" s="65">
        <f>'13 富谷市'!G22</f>
        <v>0</v>
      </c>
      <c r="T16" s="63">
        <f>'13 富谷市'!I22</f>
        <v>0</v>
      </c>
      <c r="U16" s="63">
        <f>'13 富谷市'!K22</f>
        <v>0</v>
      </c>
      <c r="V16" s="64">
        <f>'13 富谷市'!M22</f>
        <v>0</v>
      </c>
      <c r="W16" s="339">
        <f>'13 富谷市'!G24</f>
        <v>9</v>
      </c>
      <c r="X16" s="339">
        <f>'13 富谷市'!I24</f>
        <v>3</v>
      </c>
      <c r="Y16" s="339">
        <f>'13 富谷市'!K24</f>
        <v>2</v>
      </c>
      <c r="Z16" s="339">
        <f>'13 富谷市'!M24</f>
        <v>2</v>
      </c>
      <c r="AA16" s="339">
        <f>'13 富谷市'!O24</f>
        <v>1</v>
      </c>
      <c r="AB16" s="342">
        <f>'13 富谷市'!Q24</f>
        <v>1</v>
      </c>
      <c r="AC16" s="341">
        <f>'13 富谷市'!G40</f>
        <v>0</v>
      </c>
      <c r="AD16" s="339">
        <f>'13 富谷市'!I40</f>
        <v>0</v>
      </c>
      <c r="AE16" s="339">
        <f>'13 富谷市'!K40</f>
        <v>1</v>
      </c>
      <c r="AF16" s="344">
        <f>'13 富谷市'!M40</f>
        <v>2</v>
      </c>
      <c r="AG16" s="65">
        <f>'13 富谷市'!G42</f>
        <v>0</v>
      </c>
      <c r="AH16" s="63">
        <f>'13 富谷市'!I42</f>
        <v>0</v>
      </c>
      <c r="AI16" s="63">
        <f>'13 富谷市'!K42</f>
        <v>0</v>
      </c>
      <c r="AJ16" s="64">
        <f>'13 富谷市'!M42</f>
        <v>0</v>
      </c>
      <c r="AK16" s="65">
        <f>'13 富谷市'!G44</f>
        <v>1</v>
      </c>
      <c r="AL16" s="63">
        <f>'13 富谷市'!I44</f>
        <v>0</v>
      </c>
      <c r="AM16" s="63">
        <f>'13 富谷市'!K44</f>
        <v>1</v>
      </c>
      <c r="AN16" s="64">
        <f>'13 富谷市'!M44</f>
        <v>0</v>
      </c>
      <c r="AO16" s="339">
        <f>'13 富谷市'!G46</f>
        <v>0</v>
      </c>
      <c r="AP16" s="339">
        <f>'13 富谷市'!I46</f>
        <v>0</v>
      </c>
      <c r="AQ16" s="339">
        <f>'13 富谷市'!K46</f>
        <v>0</v>
      </c>
      <c r="AR16" s="342">
        <f>'13 富谷市'!M46</f>
        <v>0</v>
      </c>
      <c r="AS16" s="78">
        <f>'13 富谷市'!G48</f>
        <v>1</v>
      </c>
      <c r="AT16" s="339">
        <f>'13 富谷市'!I48</f>
        <v>0</v>
      </c>
      <c r="AU16" s="339">
        <f>'13 富谷市'!K48</f>
        <v>1</v>
      </c>
      <c r="AV16" s="344">
        <f>'13 富谷市'!M48</f>
        <v>0</v>
      </c>
      <c r="AW16" s="65">
        <f>'13 富谷市'!G50</f>
        <v>0</v>
      </c>
      <c r="AX16" s="63">
        <f>'13 富谷市'!I50</f>
        <v>0</v>
      </c>
      <c r="AY16" s="63">
        <f>'13 富谷市'!K50</f>
        <v>0</v>
      </c>
      <c r="AZ16" s="64">
        <f>'13 富谷市'!M50</f>
        <v>0</v>
      </c>
      <c r="BA16" s="65">
        <f>'13 富谷市'!G52</f>
        <v>0</v>
      </c>
      <c r="BB16" s="63">
        <f>'13 富谷市'!I52</f>
        <v>0</v>
      </c>
      <c r="BC16" s="63">
        <f>'13 富谷市'!K52</f>
        <v>0</v>
      </c>
      <c r="BD16" s="67">
        <f>'13 富谷市'!M52</f>
        <v>0</v>
      </c>
      <c r="BE16" s="348">
        <f t="shared" si="0"/>
        <v>32</v>
      </c>
      <c r="BF16" s="335"/>
    </row>
    <row r="17" spans="1:58" ht="22.5" customHeight="1">
      <c r="A17" s="31" t="s">
        <v>13</v>
      </c>
      <c r="B17" s="83">
        <f>SUM(B4:B16)</f>
        <v>9</v>
      </c>
      <c r="C17" s="83">
        <f t="shared" ref="C17:BC17" si="1">SUM(C4:C16)</f>
        <v>7</v>
      </c>
      <c r="D17" s="83">
        <f t="shared" si="1"/>
        <v>1</v>
      </c>
      <c r="E17" s="83">
        <f t="shared" si="1"/>
        <v>3</v>
      </c>
      <c r="F17" s="83">
        <f t="shared" si="1"/>
        <v>5</v>
      </c>
      <c r="G17" s="83">
        <f t="shared" si="1"/>
        <v>5</v>
      </c>
      <c r="H17" s="83">
        <f t="shared" si="1"/>
        <v>0</v>
      </c>
      <c r="I17" s="83">
        <f>SUM(I4:I16)</f>
        <v>34</v>
      </c>
      <c r="J17" s="83">
        <f t="shared" si="1"/>
        <v>6</v>
      </c>
      <c r="K17" s="83">
        <f t="shared" si="1"/>
        <v>8</v>
      </c>
      <c r="L17" s="83">
        <f t="shared" si="1"/>
        <v>0</v>
      </c>
      <c r="M17" s="83">
        <f t="shared" si="1"/>
        <v>16</v>
      </c>
      <c r="N17" s="83">
        <f t="shared" si="1"/>
        <v>0</v>
      </c>
      <c r="O17" s="83">
        <f t="shared" si="1"/>
        <v>0</v>
      </c>
      <c r="P17" s="83">
        <f t="shared" si="1"/>
        <v>0</v>
      </c>
      <c r="Q17" s="83">
        <f t="shared" si="1"/>
        <v>0</v>
      </c>
      <c r="R17" s="83">
        <f t="shared" si="1"/>
        <v>0</v>
      </c>
      <c r="S17" s="83">
        <f t="shared" si="1"/>
        <v>0</v>
      </c>
      <c r="T17" s="83">
        <f t="shared" si="1"/>
        <v>0</v>
      </c>
      <c r="U17" s="83">
        <f t="shared" si="1"/>
        <v>0</v>
      </c>
      <c r="V17" s="83">
        <f t="shared" si="1"/>
        <v>1</v>
      </c>
      <c r="W17" s="83">
        <f t="shared" si="1"/>
        <v>150</v>
      </c>
      <c r="X17" s="83">
        <f t="shared" si="1"/>
        <v>69</v>
      </c>
      <c r="Y17" s="83">
        <f t="shared" si="1"/>
        <v>24</v>
      </c>
      <c r="Z17" s="83">
        <f t="shared" si="1"/>
        <v>17</v>
      </c>
      <c r="AA17" s="83">
        <f t="shared" si="1"/>
        <v>9</v>
      </c>
      <c r="AB17" s="83">
        <f t="shared" si="1"/>
        <v>12</v>
      </c>
      <c r="AC17" s="83">
        <f t="shared" si="1"/>
        <v>13</v>
      </c>
      <c r="AD17" s="83">
        <f t="shared" si="1"/>
        <v>1</v>
      </c>
      <c r="AE17" s="83">
        <f t="shared" si="1"/>
        <v>4</v>
      </c>
      <c r="AF17" s="83">
        <f t="shared" si="1"/>
        <v>11</v>
      </c>
      <c r="AG17" s="83">
        <f t="shared" si="1"/>
        <v>17</v>
      </c>
      <c r="AH17" s="83">
        <f t="shared" si="1"/>
        <v>0</v>
      </c>
      <c r="AI17" s="83">
        <f t="shared" si="1"/>
        <v>0</v>
      </c>
      <c r="AJ17" s="83">
        <f t="shared" si="1"/>
        <v>3</v>
      </c>
      <c r="AK17" s="83">
        <f t="shared" si="1"/>
        <v>19</v>
      </c>
      <c r="AL17" s="83">
        <f t="shared" si="1"/>
        <v>1</v>
      </c>
      <c r="AM17" s="83">
        <f t="shared" si="1"/>
        <v>6</v>
      </c>
      <c r="AN17" s="83">
        <f t="shared" si="1"/>
        <v>1</v>
      </c>
      <c r="AO17" s="83">
        <f t="shared" si="1"/>
        <v>1</v>
      </c>
      <c r="AP17" s="83">
        <f t="shared" si="1"/>
        <v>0</v>
      </c>
      <c r="AQ17" s="83">
        <f t="shared" si="1"/>
        <v>2</v>
      </c>
      <c r="AR17" s="83">
        <f t="shared" si="1"/>
        <v>12</v>
      </c>
      <c r="AS17" s="83">
        <f t="shared" si="1"/>
        <v>1</v>
      </c>
      <c r="AT17" s="83">
        <f t="shared" si="1"/>
        <v>0</v>
      </c>
      <c r="AU17" s="83">
        <f t="shared" si="1"/>
        <v>1</v>
      </c>
      <c r="AV17" s="83">
        <f t="shared" si="1"/>
        <v>2</v>
      </c>
      <c r="AW17" s="83">
        <f t="shared" si="1"/>
        <v>0</v>
      </c>
      <c r="AX17" s="83">
        <f t="shared" si="1"/>
        <v>0</v>
      </c>
      <c r="AY17" s="83">
        <f t="shared" si="1"/>
        <v>0</v>
      </c>
      <c r="AZ17" s="83">
        <f t="shared" si="1"/>
        <v>0</v>
      </c>
      <c r="BA17" s="83">
        <f t="shared" si="1"/>
        <v>9</v>
      </c>
      <c r="BB17" s="83">
        <f t="shared" si="1"/>
        <v>0</v>
      </c>
      <c r="BC17" s="83">
        <f t="shared" si="1"/>
        <v>0</v>
      </c>
      <c r="BD17" s="504">
        <f>SUM(BD4:BD16)</f>
        <v>0</v>
      </c>
      <c r="BE17" s="246">
        <f>SUM(BE4:BE16)</f>
        <v>480</v>
      </c>
      <c r="BF17" s="335"/>
    </row>
    <row r="18" spans="1:58" ht="22.5" customHeight="1">
      <c r="A18" s="122" t="s">
        <v>14</v>
      </c>
      <c r="B18" s="89">
        <f>'14 蔵王町'!G12</f>
        <v>0</v>
      </c>
      <c r="C18" s="90">
        <f>'14 蔵王町'!I12</f>
        <v>0</v>
      </c>
      <c r="D18" s="90">
        <f>'14 蔵王町'!K12</f>
        <v>0</v>
      </c>
      <c r="E18" s="90">
        <f>'14 蔵王町'!M12</f>
        <v>0</v>
      </c>
      <c r="F18" s="90">
        <f>'14 蔵王町'!O12</f>
        <v>0</v>
      </c>
      <c r="G18" s="91">
        <f>'14 蔵王町'!Q12</f>
        <v>0</v>
      </c>
      <c r="H18" s="92">
        <f>'14 蔵王町'!G18</f>
        <v>0</v>
      </c>
      <c r="I18" s="90">
        <f>'14 蔵王町'!I18</f>
        <v>1</v>
      </c>
      <c r="J18" s="90">
        <f>'14 蔵王町'!K18</f>
        <v>1</v>
      </c>
      <c r="K18" s="90">
        <f>'14 蔵王町'!M18</f>
        <v>0</v>
      </c>
      <c r="L18" s="90">
        <f>'14 蔵王町'!O18</f>
        <v>0</v>
      </c>
      <c r="M18" s="91">
        <f>'14 蔵王町'!Q18</f>
        <v>0</v>
      </c>
      <c r="N18" s="65">
        <f>'14 蔵王町'!G20</f>
        <v>0</v>
      </c>
      <c r="O18" s="63">
        <f>'14 蔵王町'!I20</f>
        <v>0</v>
      </c>
      <c r="P18" s="63">
        <f>'14 蔵王町'!K20</f>
        <v>0</v>
      </c>
      <c r="Q18" s="63">
        <f>'14 蔵王町'!M20</f>
        <v>0</v>
      </c>
      <c r="R18" s="64">
        <f>'14 蔵王町'!O20</f>
        <v>0</v>
      </c>
      <c r="S18" s="65">
        <f>'14 蔵王町'!G22</f>
        <v>0</v>
      </c>
      <c r="T18" s="63">
        <f>'14 蔵王町'!I22</f>
        <v>0</v>
      </c>
      <c r="U18" s="63">
        <f>'14 蔵王町'!K22</f>
        <v>0</v>
      </c>
      <c r="V18" s="64">
        <f>'14 蔵王町'!M22</f>
        <v>0</v>
      </c>
      <c r="W18" s="92">
        <f>'14 蔵王町'!G24</f>
        <v>1</v>
      </c>
      <c r="X18" s="90">
        <f>'14 蔵王町'!I24</f>
        <v>1</v>
      </c>
      <c r="Y18" s="90">
        <f>'14 蔵王町'!K24</f>
        <v>0</v>
      </c>
      <c r="Z18" s="90">
        <f>'14 蔵王町'!M24</f>
        <v>1</v>
      </c>
      <c r="AA18" s="90">
        <f>'14 蔵王町'!O24</f>
        <v>0</v>
      </c>
      <c r="AB18" s="91">
        <f>'14 蔵王町'!Q24</f>
        <v>0</v>
      </c>
      <c r="AC18" s="65">
        <f>'14 蔵王町'!G40</f>
        <v>0</v>
      </c>
      <c r="AD18" s="63">
        <f>'14 蔵王町'!I40</f>
        <v>0</v>
      </c>
      <c r="AE18" s="63">
        <f>'14 蔵王町'!K40</f>
        <v>0</v>
      </c>
      <c r="AF18" s="64">
        <f>'14 蔵王町'!M40</f>
        <v>0</v>
      </c>
      <c r="AG18" s="65">
        <f>'14 蔵王町'!G42</f>
        <v>0</v>
      </c>
      <c r="AH18" s="63">
        <f>'14 蔵王町'!I42</f>
        <v>0</v>
      </c>
      <c r="AI18" s="63">
        <f>'14 蔵王町'!K42</f>
        <v>0</v>
      </c>
      <c r="AJ18" s="64">
        <f>'14 蔵王町'!M42</f>
        <v>0</v>
      </c>
      <c r="AK18" s="65">
        <f>'14 蔵王町'!G44</f>
        <v>0</v>
      </c>
      <c r="AL18" s="63">
        <f>'14 蔵王町'!I44</f>
        <v>0</v>
      </c>
      <c r="AM18" s="63">
        <f>'14 蔵王町'!K44</f>
        <v>0</v>
      </c>
      <c r="AN18" s="64">
        <f>'14 蔵王町'!M44</f>
        <v>0</v>
      </c>
      <c r="AO18" s="65">
        <f>'14 蔵王町'!G46</f>
        <v>0</v>
      </c>
      <c r="AP18" s="63">
        <f>'14 蔵王町'!I46</f>
        <v>0</v>
      </c>
      <c r="AQ18" s="63">
        <f>'14 蔵王町'!K46</f>
        <v>0</v>
      </c>
      <c r="AR18" s="64">
        <f>'14 蔵王町'!M46</f>
        <v>0</v>
      </c>
      <c r="AS18" s="65">
        <f>'14 蔵王町'!G48</f>
        <v>0</v>
      </c>
      <c r="AT18" s="63">
        <f>'14 蔵王町'!I48</f>
        <v>0</v>
      </c>
      <c r="AU18" s="63">
        <f>'14 蔵王町'!K48</f>
        <v>0</v>
      </c>
      <c r="AV18" s="64">
        <f>'14 蔵王町'!M48</f>
        <v>0</v>
      </c>
      <c r="AW18" s="65">
        <f>'14 蔵王町'!G50</f>
        <v>0</v>
      </c>
      <c r="AX18" s="63">
        <f>'14 蔵王町'!I50</f>
        <v>0</v>
      </c>
      <c r="AY18" s="63">
        <f>'14 蔵王町'!K50</f>
        <v>0</v>
      </c>
      <c r="AZ18" s="64">
        <f>'14 蔵王町'!M50</f>
        <v>0</v>
      </c>
      <c r="BA18" s="65">
        <f>'14 蔵王町'!G52</f>
        <v>0</v>
      </c>
      <c r="BB18" s="63">
        <f>'14 蔵王町'!I52</f>
        <v>0</v>
      </c>
      <c r="BC18" s="63">
        <f>'14 蔵王町'!K52</f>
        <v>0</v>
      </c>
      <c r="BD18" s="67">
        <f>'14 蔵王町'!M52</f>
        <v>0</v>
      </c>
      <c r="BE18" s="503">
        <f>SUM(B18:BD18)</f>
        <v>5</v>
      </c>
      <c r="BF18" s="335"/>
    </row>
    <row r="19" spans="1:58" ht="22.5" customHeight="1">
      <c r="A19" s="126" t="s">
        <v>15</v>
      </c>
      <c r="B19" s="365">
        <f>'15 七ヶ宿町'!G12</f>
        <v>0</v>
      </c>
      <c r="C19" s="61">
        <f>'15 七ヶ宿町'!I12</f>
        <v>0</v>
      </c>
      <c r="D19" s="61">
        <f>'15 七ヶ宿町'!K12</f>
        <v>0</v>
      </c>
      <c r="E19" s="61">
        <f>'15 七ヶ宿町'!M12</f>
        <v>0</v>
      </c>
      <c r="F19" s="61">
        <f>'15 七ヶ宿町'!O12</f>
        <v>0</v>
      </c>
      <c r="G19" s="64">
        <f>'15 七ヶ宿町'!Q12</f>
        <v>0</v>
      </c>
      <c r="H19" s="366">
        <f>'15 七ヶ宿町'!G18</f>
        <v>0</v>
      </c>
      <c r="I19" s="61">
        <f>'15 七ヶ宿町'!I18</f>
        <v>0</v>
      </c>
      <c r="J19" s="61">
        <f>'15 七ヶ宿町'!K18</f>
        <v>0</v>
      </c>
      <c r="K19" s="61">
        <f>'15 七ヶ宿町'!M18</f>
        <v>0</v>
      </c>
      <c r="L19" s="61">
        <f>'15 七ヶ宿町'!O18</f>
        <v>0</v>
      </c>
      <c r="M19" s="102">
        <f>'15 七ヶ宿町'!Q18</f>
        <v>0</v>
      </c>
      <c r="N19" s="65">
        <f>'15 七ヶ宿町'!G20</f>
        <v>0</v>
      </c>
      <c r="O19" s="63">
        <f>'15 七ヶ宿町'!I20</f>
        <v>0</v>
      </c>
      <c r="P19" s="63">
        <f>'15 七ヶ宿町'!K20</f>
        <v>0</v>
      </c>
      <c r="Q19" s="63">
        <f>'15 七ヶ宿町'!M20</f>
        <v>0</v>
      </c>
      <c r="R19" s="64">
        <f>'15 七ヶ宿町'!O20</f>
        <v>0</v>
      </c>
      <c r="S19" s="66">
        <f>'15 七ヶ宿町'!G22</f>
        <v>0</v>
      </c>
      <c r="T19" s="63">
        <f>'15 七ヶ宿町'!I22</f>
        <v>0</v>
      </c>
      <c r="U19" s="63">
        <f>'15 七ヶ宿町'!K22</f>
        <v>0</v>
      </c>
      <c r="V19" s="64">
        <f>'15 七ヶ宿町'!M22</f>
        <v>0</v>
      </c>
      <c r="W19" s="66">
        <f>'15 七ヶ宿町'!G24</f>
        <v>0</v>
      </c>
      <c r="X19" s="63">
        <f>'15 七ヶ宿町'!I24</f>
        <v>0</v>
      </c>
      <c r="Y19" s="63">
        <f>'15 七ヶ宿町'!K24</f>
        <v>0</v>
      </c>
      <c r="Z19" s="63">
        <f>'15 七ヶ宿町'!M24</f>
        <v>0</v>
      </c>
      <c r="AA19" s="63">
        <f>'15 七ヶ宿町'!O24</f>
        <v>0</v>
      </c>
      <c r="AB19" s="64">
        <f>'15 七ヶ宿町'!Q24</f>
        <v>0</v>
      </c>
      <c r="AC19" s="65">
        <f>'15 七ヶ宿町'!G40</f>
        <v>0</v>
      </c>
      <c r="AD19" s="63">
        <f>'15 七ヶ宿町'!I40</f>
        <v>0</v>
      </c>
      <c r="AE19" s="63">
        <f>'15 七ヶ宿町'!K40</f>
        <v>0</v>
      </c>
      <c r="AF19" s="64">
        <f>'15 七ヶ宿町'!M40</f>
        <v>0</v>
      </c>
      <c r="AG19" s="66">
        <f>'15 七ヶ宿町'!G42</f>
        <v>0</v>
      </c>
      <c r="AH19" s="63">
        <f>'15 七ヶ宿町'!I42</f>
        <v>0</v>
      </c>
      <c r="AI19" s="63">
        <f>'15 七ヶ宿町'!K42</f>
        <v>0</v>
      </c>
      <c r="AJ19" s="64">
        <f>'15 七ヶ宿町'!M42</f>
        <v>0</v>
      </c>
      <c r="AK19" s="66">
        <f>'15 七ヶ宿町'!G44</f>
        <v>0</v>
      </c>
      <c r="AL19" s="63">
        <f>'15 七ヶ宿町'!I44</f>
        <v>0</v>
      </c>
      <c r="AM19" s="63">
        <f>'15 七ヶ宿町'!K44</f>
        <v>0</v>
      </c>
      <c r="AN19" s="64">
        <f>'15 七ヶ宿町'!M44</f>
        <v>0</v>
      </c>
      <c r="AO19" s="66">
        <f>'15 七ヶ宿町'!G46</f>
        <v>0</v>
      </c>
      <c r="AP19" s="63">
        <f>'15 七ヶ宿町'!I46</f>
        <v>0</v>
      </c>
      <c r="AQ19" s="63">
        <f>'15 七ヶ宿町'!K46</f>
        <v>0</v>
      </c>
      <c r="AR19" s="64">
        <f>'15 七ヶ宿町'!M46</f>
        <v>0</v>
      </c>
      <c r="AS19" s="66">
        <f>'15 七ヶ宿町'!G48</f>
        <v>0</v>
      </c>
      <c r="AT19" s="63">
        <f>'15 七ヶ宿町'!I48</f>
        <v>0</v>
      </c>
      <c r="AU19" s="63">
        <f>'15 七ヶ宿町'!K48</f>
        <v>0</v>
      </c>
      <c r="AV19" s="64">
        <f>'15 七ヶ宿町'!M48</f>
        <v>0</v>
      </c>
      <c r="AW19" s="65">
        <f>'15 七ヶ宿町'!G50</f>
        <v>0</v>
      </c>
      <c r="AX19" s="63">
        <f>'15 七ヶ宿町'!I50</f>
        <v>0</v>
      </c>
      <c r="AY19" s="63">
        <f>'15 七ヶ宿町'!K50</f>
        <v>0</v>
      </c>
      <c r="AZ19" s="64">
        <f>'15 七ヶ宿町'!M50</f>
        <v>0</v>
      </c>
      <c r="BA19" s="65">
        <f>'15 七ヶ宿町'!G52</f>
        <v>0</v>
      </c>
      <c r="BB19" s="63">
        <f>'15 七ヶ宿町'!I52</f>
        <v>0</v>
      </c>
      <c r="BC19" s="63">
        <f>'15 七ヶ宿町'!K52</f>
        <v>0</v>
      </c>
      <c r="BD19" s="67">
        <f>'15 七ヶ宿町'!M52</f>
        <v>0</v>
      </c>
      <c r="BE19" s="68">
        <f t="shared" ref="BE19:BE39" si="2">SUM(B19:BD19)</f>
        <v>0</v>
      </c>
      <c r="BF19" s="335"/>
    </row>
    <row r="20" spans="1:58" ht="22.5" customHeight="1">
      <c r="A20" s="126" t="s">
        <v>16</v>
      </c>
      <c r="B20" s="62">
        <f>'16 大河原町'!G12</f>
        <v>0</v>
      </c>
      <c r="C20" s="61">
        <f>'16 大河原町'!I12</f>
        <v>0</v>
      </c>
      <c r="D20" s="61">
        <f>'16 大河原町'!K12</f>
        <v>0</v>
      </c>
      <c r="E20" s="61">
        <f>'16 大河原町'!M12</f>
        <v>0</v>
      </c>
      <c r="F20" s="61">
        <f>'16 大河原町'!O12</f>
        <v>0</v>
      </c>
      <c r="G20" s="64">
        <f>'16 大河原町'!Q12</f>
        <v>0</v>
      </c>
      <c r="H20" s="66">
        <f>'16 大河原町'!G18</f>
        <v>0</v>
      </c>
      <c r="I20" s="63">
        <f>'16 大河原町'!I18</f>
        <v>0</v>
      </c>
      <c r="J20" s="61">
        <f>'16 大河原町'!K18</f>
        <v>0</v>
      </c>
      <c r="K20" s="61">
        <f>'16 大河原町'!M18</f>
        <v>0</v>
      </c>
      <c r="L20" s="61">
        <f>'16 大河原町'!O18</f>
        <v>0</v>
      </c>
      <c r="M20" s="102">
        <f>'16 大河原町'!Q18</f>
        <v>0</v>
      </c>
      <c r="N20" s="65">
        <f>'16 大河原町'!G20</f>
        <v>0</v>
      </c>
      <c r="O20" s="63">
        <f>'16 大河原町'!I20</f>
        <v>0</v>
      </c>
      <c r="P20" s="63">
        <f>'16 大河原町'!K20</f>
        <v>0</v>
      </c>
      <c r="Q20" s="63">
        <f>'16 大河原町'!M20</f>
        <v>0</v>
      </c>
      <c r="R20" s="64">
        <f>'16 大河原町'!O20</f>
        <v>0</v>
      </c>
      <c r="S20" s="66">
        <f>'16 大河原町'!G22</f>
        <v>0</v>
      </c>
      <c r="T20" s="63">
        <f>'16 大河原町'!I22</f>
        <v>0</v>
      </c>
      <c r="U20" s="63">
        <f>'16 大河原町'!K22</f>
        <v>0</v>
      </c>
      <c r="V20" s="64">
        <f>'16 大河原町'!M22</f>
        <v>0</v>
      </c>
      <c r="W20" s="66">
        <f>'16 大河原町'!G24</f>
        <v>4</v>
      </c>
      <c r="X20" s="63">
        <f>'16 大河原町'!I24</f>
        <v>2</v>
      </c>
      <c r="Y20" s="63">
        <f>'16 大河原町'!K24</f>
        <v>1</v>
      </c>
      <c r="Z20" s="63">
        <f>'16 大河原町'!M24</f>
        <v>1</v>
      </c>
      <c r="AA20" s="63">
        <f>'16 大河原町'!O24</f>
        <v>1</v>
      </c>
      <c r="AB20" s="64">
        <f>'16 大河原町'!Q24</f>
        <v>0</v>
      </c>
      <c r="AC20" s="65">
        <f>'16 大河原町'!G40</f>
        <v>3</v>
      </c>
      <c r="AD20" s="63">
        <f>'16 大河原町'!I40</f>
        <v>0</v>
      </c>
      <c r="AE20" s="63">
        <f>'16 大河原町'!K40</f>
        <v>0</v>
      </c>
      <c r="AF20" s="64">
        <f>'16 大河原町'!M40</f>
        <v>0</v>
      </c>
      <c r="AG20" s="66">
        <f>'16 大河原町'!G42</f>
        <v>0</v>
      </c>
      <c r="AH20" s="63">
        <f>'16 大河原町'!I42</f>
        <v>0</v>
      </c>
      <c r="AI20" s="63">
        <f>'16 大河原町'!K42</f>
        <v>0</v>
      </c>
      <c r="AJ20" s="64">
        <f>'16 大河原町'!M42</f>
        <v>0</v>
      </c>
      <c r="AK20" s="66">
        <f>'16 大河原町'!G44</f>
        <v>1</v>
      </c>
      <c r="AL20" s="63">
        <f>'16 大河原町'!I44</f>
        <v>0</v>
      </c>
      <c r="AM20" s="63">
        <f>'16 大河原町'!K44</f>
        <v>1</v>
      </c>
      <c r="AN20" s="64">
        <f>'16 大河原町'!M44</f>
        <v>0</v>
      </c>
      <c r="AO20" s="66">
        <f>'16 大河原町'!G46</f>
        <v>0</v>
      </c>
      <c r="AP20" s="63">
        <f>'16 大河原町'!I46</f>
        <v>0</v>
      </c>
      <c r="AQ20" s="63">
        <f>'16 大河原町'!K46</f>
        <v>0</v>
      </c>
      <c r="AR20" s="64">
        <f>'16 大河原町'!M46</f>
        <v>2</v>
      </c>
      <c r="AS20" s="66">
        <f>'16 大河原町'!G48</f>
        <v>0</v>
      </c>
      <c r="AT20" s="63">
        <f>'16 大河原町'!I48</f>
        <v>0</v>
      </c>
      <c r="AU20" s="63">
        <f>'16 大河原町'!K48</f>
        <v>0</v>
      </c>
      <c r="AV20" s="64">
        <f>'16 大河原町'!M48</f>
        <v>0</v>
      </c>
      <c r="AW20" s="65">
        <f>'16 大河原町'!G50</f>
        <v>0</v>
      </c>
      <c r="AX20" s="63">
        <f>'16 大河原町'!I50</f>
        <v>0</v>
      </c>
      <c r="AY20" s="63">
        <f>'16 大河原町'!K50</f>
        <v>0</v>
      </c>
      <c r="AZ20" s="64">
        <f>'16 大河原町'!M50</f>
        <v>0</v>
      </c>
      <c r="BA20" s="65">
        <f>'16 大河原町'!G52</f>
        <v>0</v>
      </c>
      <c r="BB20" s="63">
        <f>'16 大河原町'!I52</f>
        <v>0</v>
      </c>
      <c r="BC20" s="63">
        <f>'16 大河原町'!K52</f>
        <v>0</v>
      </c>
      <c r="BD20" s="67">
        <f>'16 大河原町'!M52</f>
        <v>0</v>
      </c>
      <c r="BE20" s="68">
        <f t="shared" si="2"/>
        <v>16</v>
      </c>
      <c r="BF20" s="335"/>
    </row>
    <row r="21" spans="1:58" ht="22.5" customHeight="1">
      <c r="A21" s="126" t="s">
        <v>17</v>
      </c>
      <c r="B21" s="365">
        <f>'17 村田町'!G12</f>
        <v>0</v>
      </c>
      <c r="C21" s="61">
        <f>'17 村田町'!I12</f>
        <v>0</v>
      </c>
      <c r="D21" s="61">
        <f>'17 村田町'!K12</f>
        <v>0</v>
      </c>
      <c r="E21" s="61">
        <f>'17 村田町'!M12</f>
        <v>0</v>
      </c>
      <c r="F21" s="61">
        <f>'17 村田町'!O12</f>
        <v>0</v>
      </c>
      <c r="G21" s="64">
        <f>'17 村田町'!Q12</f>
        <v>0</v>
      </c>
      <c r="H21" s="366">
        <f>'17 村田町'!G18</f>
        <v>0</v>
      </c>
      <c r="I21" s="61">
        <f>'17 村田町'!I18</f>
        <v>0</v>
      </c>
      <c r="J21" s="61">
        <f>'17 村田町'!K18</f>
        <v>0</v>
      </c>
      <c r="K21" s="61">
        <f>'17 村田町'!M18</f>
        <v>0</v>
      </c>
      <c r="L21" s="61">
        <f>'17 村田町'!O18</f>
        <v>0</v>
      </c>
      <c r="M21" s="102">
        <f>'17 村田町'!Q18</f>
        <v>0</v>
      </c>
      <c r="N21" s="65">
        <f>'17 村田町'!G20</f>
        <v>0</v>
      </c>
      <c r="O21" s="63">
        <f>'17 村田町'!I20</f>
        <v>0</v>
      </c>
      <c r="P21" s="63">
        <f>'17 村田町'!K20</f>
        <v>0</v>
      </c>
      <c r="Q21" s="63">
        <f>'17 村田町'!M20</f>
        <v>0</v>
      </c>
      <c r="R21" s="64">
        <f>'17 村田町'!O20</f>
        <v>0</v>
      </c>
      <c r="S21" s="66">
        <f>'17 村田町'!G22</f>
        <v>0</v>
      </c>
      <c r="T21" s="63">
        <f>'17 村田町'!I22</f>
        <v>0</v>
      </c>
      <c r="U21" s="63">
        <f>'17 村田町'!K22</f>
        <v>0</v>
      </c>
      <c r="V21" s="64">
        <f>'17 村田町'!M22</f>
        <v>0</v>
      </c>
      <c r="W21" s="66">
        <f>'17 村田町'!G24</f>
        <v>3</v>
      </c>
      <c r="X21" s="63">
        <f>'17 村田町'!I24</f>
        <v>1</v>
      </c>
      <c r="Y21" s="63">
        <f>'17 村田町'!K24</f>
        <v>0</v>
      </c>
      <c r="Z21" s="63">
        <f>'17 村田町'!M24</f>
        <v>0</v>
      </c>
      <c r="AA21" s="63">
        <f>'17 村田町'!O24</f>
        <v>1</v>
      </c>
      <c r="AB21" s="64">
        <f>'17 村田町'!Q24</f>
        <v>0</v>
      </c>
      <c r="AC21" s="65">
        <f>'17 村田町'!G40</f>
        <v>0</v>
      </c>
      <c r="AD21" s="63">
        <f>'17 村田町'!I40</f>
        <v>0</v>
      </c>
      <c r="AE21" s="63">
        <f>'17 村田町'!K40</f>
        <v>0</v>
      </c>
      <c r="AF21" s="64">
        <f>'17 村田町'!M40</f>
        <v>0</v>
      </c>
      <c r="AG21" s="65">
        <f>'17 村田町'!G42</f>
        <v>0</v>
      </c>
      <c r="AH21" s="63">
        <f>'17 村田町'!I42</f>
        <v>0</v>
      </c>
      <c r="AI21" s="63">
        <f>'17 村田町'!K42</f>
        <v>0</v>
      </c>
      <c r="AJ21" s="64">
        <f>'17 村田町'!M42</f>
        <v>0</v>
      </c>
      <c r="AK21" s="65">
        <f>'17 村田町'!G44</f>
        <v>0</v>
      </c>
      <c r="AL21" s="63">
        <f>'17 村田町'!I44</f>
        <v>0</v>
      </c>
      <c r="AM21" s="63">
        <f>'17 村田町'!K44</f>
        <v>0</v>
      </c>
      <c r="AN21" s="64">
        <f>'17 村田町'!M44</f>
        <v>0</v>
      </c>
      <c r="AO21" s="65">
        <f>'17 村田町'!G46</f>
        <v>0</v>
      </c>
      <c r="AP21" s="63">
        <f>'17 村田町'!I46</f>
        <v>0</v>
      </c>
      <c r="AQ21" s="63">
        <f>'17 村田町'!K46</f>
        <v>0</v>
      </c>
      <c r="AR21" s="64">
        <f>'17 村田町'!M46</f>
        <v>0</v>
      </c>
      <c r="AS21" s="65">
        <f>'17 村田町'!G48</f>
        <v>0</v>
      </c>
      <c r="AT21" s="63">
        <f>'17 村田町'!I48</f>
        <v>0</v>
      </c>
      <c r="AU21" s="63">
        <f>'17 村田町'!K48</f>
        <v>0</v>
      </c>
      <c r="AV21" s="64">
        <f>'17 村田町'!M48</f>
        <v>0</v>
      </c>
      <c r="AW21" s="65">
        <f>'17 村田町'!G50</f>
        <v>0</v>
      </c>
      <c r="AX21" s="63">
        <f>'17 村田町'!I50</f>
        <v>0</v>
      </c>
      <c r="AY21" s="63">
        <f>'17 村田町'!K50</f>
        <v>0</v>
      </c>
      <c r="AZ21" s="64">
        <f>'17 村田町'!M50</f>
        <v>0</v>
      </c>
      <c r="BA21" s="65">
        <f>'17 村田町'!G52</f>
        <v>0</v>
      </c>
      <c r="BB21" s="63">
        <f>'17 村田町'!I52</f>
        <v>0</v>
      </c>
      <c r="BC21" s="63">
        <f>'17 村田町'!K52</f>
        <v>0</v>
      </c>
      <c r="BD21" s="64">
        <f>'17 村田町'!M52</f>
        <v>0</v>
      </c>
      <c r="BE21" s="68">
        <f t="shared" si="2"/>
        <v>5</v>
      </c>
      <c r="BF21" s="335"/>
    </row>
    <row r="22" spans="1:58" ht="22.5" customHeight="1">
      <c r="A22" s="126" t="s">
        <v>18</v>
      </c>
      <c r="B22" s="365">
        <f>'18 柴田町'!G12</f>
        <v>0</v>
      </c>
      <c r="C22" s="61">
        <f>'18 柴田町'!I12</f>
        <v>1</v>
      </c>
      <c r="D22" s="63">
        <f>'18 柴田町'!K12</f>
        <v>0</v>
      </c>
      <c r="E22" s="61">
        <f>'18 柴田町'!M12</f>
        <v>0</v>
      </c>
      <c r="F22" s="61">
        <f>'18 柴田町'!O12</f>
        <v>0</v>
      </c>
      <c r="G22" s="64">
        <f>'18 柴田町'!Q12</f>
        <v>0</v>
      </c>
      <c r="H22" s="366">
        <f>'18 柴田町'!G18</f>
        <v>0</v>
      </c>
      <c r="I22" s="63">
        <f>'18 柴田町'!I18</f>
        <v>2</v>
      </c>
      <c r="J22" s="63">
        <f>'18 柴田町'!K18</f>
        <v>0</v>
      </c>
      <c r="K22" s="61">
        <f>'18 柴田町'!M18</f>
        <v>0</v>
      </c>
      <c r="L22" s="61">
        <f>'18 柴田町'!O18</f>
        <v>0</v>
      </c>
      <c r="M22" s="102">
        <f>'18 柴田町'!Q18</f>
        <v>1</v>
      </c>
      <c r="N22" s="65">
        <f>'18 柴田町'!G20</f>
        <v>0</v>
      </c>
      <c r="O22" s="63">
        <f>'18 柴田町'!I20</f>
        <v>0</v>
      </c>
      <c r="P22" s="63">
        <f>'18 柴田町'!K20</f>
        <v>0</v>
      </c>
      <c r="Q22" s="63">
        <f>'18 柴田町'!M20</f>
        <v>0</v>
      </c>
      <c r="R22" s="64">
        <f>'18 柴田町'!O20</f>
        <v>0</v>
      </c>
      <c r="S22" s="66">
        <f>'18 柴田町'!G22</f>
        <v>0</v>
      </c>
      <c r="T22" s="63">
        <f>'18 柴田町'!I22</f>
        <v>0</v>
      </c>
      <c r="U22" s="63">
        <f>'18 柴田町'!K22</f>
        <v>0</v>
      </c>
      <c r="V22" s="64">
        <f>'18 柴田町'!M22</f>
        <v>0</v>
      </c>
      <c r="W22" s="66">
        <f>'18 柴田町'!G24</f>
        <v>10</v>
      </c>
      <c r="X22" s="63">
        <f>'18 柴田町'!I24</f>
        <v>4</v>
      </c>
      <c r="Y22" s="63">
        <f>'18 柴田町'!K24</f>
        <v>2</v>
      </c>
      <c r="Z22" s="63">
        <f>'18 柴田町'!M24</f>
        <v>1</v>
      </c>
      <c r="AA22" s="63">
        <f>'18 柴田町'!O24</f>
        <v>1</v>
      </c>
      <c r="AB22" s="64">
        <f>'18 柴田町'!Q24</f>
        <v>2</v>
      </c>
      <c r="AC22" s="65">
        <f>'18 柴田町'!G40</f>
        <v>1</v>
      </c>
      <c r="AD22" s="63">
        <f>'18 柴田町'!I40</f>
        <v>0</v>
      </c>
      <c r="AE22" s="63">
        <f>'18 柴田町'!K40</f>
        <v>1</v>
      </c>
      <c r="AF22" s="64">
        <f>'18 柴田町'!M40</f>
        <v>0</v>
      </c>
      <c r="AG22" s="65">
        <f>'18 柴田町'!G42</f>
        <v>0</v>
      </c>
      <c r="AH22" s="63">
        <f>'18 柴田町'!I42</f>
        <v>0</v>
      </c>
      <c r="AI22" s="63">
        <f>'18 柴田町'!K42</f>
        <v>0</v>
      </c>
      <c r="AJ22" s="64">
        <f>'18 柴田町'!M42</f>
        <v>0</v>
      </c>
      <c r="AK22" s="66">
        <f>'18 柴田町'!G44</f>
        <v>1</v>
      </c>
      <c r="AL22" s="63">
        <f>'18 柴田町'!I44</f>
        <v>0</v>
      </c>
      <c r="AM22" s="63">
        <f>'18 柴田町'!K44</f>
        <v>0</v>
      </c>
      <c r="AN22" s="64">
        <f>'18 柴田町'!M44</f>
        <v>0</v>
      </c>
      <c r="AO22" s="66">
        <f>'18 柴田町'!G46</f>
        <v>0</v>
      </c>
      <c r="AP22" s="63">
        <f>'18 柴田町'!I46</f>
        <v>1</v>
      </c>
      <c r="AQ22" s="63">
        <f>'18 柴田町'!K46</f>
        <v>0</v>
      </c>
      <c r="AR22" s="103">
        <f>'18 柴田町'!M46</f>
        <v>1</v>
      </c>
      <c r="AS22" s="65">
        <f>'18 柴田町'!G48</f>
        <v>0</v>
      </c>
      <c r="AT22" s="63">
        <f>'18 柴田町'!I48</f>
        <v>0</v>
      </c>
      <c r="AU22" s="63">
        <f>'18 柴田町'!K48</f>
        <v>0</v>
      </c>
      <c r="AV22" s="64">
        <f>'18 柴田町'!M48</f>
        <v>0</v>
      </c>
      <c r="AW22" s="65">
        <f>'18 柴田町'!G50</f>
        <v>0</v>
      </c>
      <c r="AX22" s="63">
        <f>'18 柴田町'!I50</f>
        <v>0</v>
      </c>
      <c r="AY22" s="63">
        <f>'18 柴田町'!K50</f>
        <v>0</v>
      </c>
      <c r="AZ22" s="64">
        <f>'18 柴田町'!M50</f>
        <v>0</v>
      </c>
      <c r="BA22" s="65">
        <f>'18 柴田町'!G52</f>
        <v>1</v>
      </c>
      <c r="BB22" s="63">
        <f>'18 柴田町'!I52</f>
        <v>0</v>
      </c>
      <c r="BC22" s="63">
        <f>'18 柴田町'!K52</f>
        <v>0</v>
      </c>
      <c r="BD22" s="64">
        <f>'18 柴田町'!M52</f>
        <v>0</v>
      </c>
      <c r="BE22" s="68">
        <f t="shared" si="2"/>
        <v>30</v>
      </c>
      <c r="BF22" s="335"/>
    </row>
    <row r="23" spans="1:58" ht="22.5" customHeight="1">
      <c r="A23" s="126" t="s">
        <v>19</v>
      </c>
      <c r="B23" s="373">
        <f>'19 川崎町'!G12</f>
        <v>0</v>
      </c>
      <c r="C23" s="382">
        <f>'19 川崎町'!I12</f>
        <v>0</v>
      </c>
      <c r="D23" s="382">
        <f>'19 川崎町'!K12</f>
        <v>0</v>
      </c>
      <c r="E23" s="382">
        <f>'19 川崎町'!M12</f>
        <v>0</v>
      </c>
      <c r="F23" s="382">
        <f>'19 川崎町'!O12</f>
        <v>0</v>
      </c>
      <c r="G23" s="383">
        <f>'19 川崎町'!Q12</f>
        <v>0</v>
      </c>
      <c r="H23" s="385">
        <f>'19 川崎町'!G18</f>
        <v>0</v>
      </c>
      <c r="I23" s="382">
        <f>'19 川崎町'!I18</f>
        <v>1</v>
      </c>
      <c r="J23" s="382">
        <f>'19 川崎町'!K18</f>
        <v>0</v>
      </c>
      <c r="K23" s="382">
        <f>'19 川崎町'!M18</f>
        <v>0</v>
      </c>
      <c r="L23" s="382">
        <f>'19 川崎町'!O18</f>
        <v>0</v>
      </c>
      <c r="M23" s="383">
        <f>'19 川崎町'!Q18</f>
        <v>0</v>
      </c>
      <c r="N23" s="385">
        <f>'19 川崎町'!G20</f>
        <v>0</v>
      </c>
      <c r="O23" s="385">
        <f>'19 川崎町'!I20</f>
        <v>0</v>
      </c>
      <c r="P23" s="385">
        <f>'19 川崎町'!K20</f>
        <v>0</v>
      </c>
      <c r="Q23" s="385">
        <f>'19 川崎町'!M20</f>
        <v>0</v>
      </c>
      <c r="R23" s="383">
        <f>'19 川崎町'!O20</f>
        <v>0</v>
      </c>
      <c r="S23" s="385">
        <f>'19 川崎町'!G22</f>
        <v>0</v>
      </c>
      <c r="T23" s="382">
        <f>'19 川崎町'!I22</f>
        <v>0</v>
      </c>
      <c r="U23" s="382">
        <f>'19 川崎町'!K22</f>
        <v>0</v>
      </c>
      <c r="V23" s="383">
        <f>'19 川崎町'!M22</f>
        <v>0</v>
      </c>
      <c r="W23" s="385">
        <f>'19 川崎町'!G24</f>
        <v>1</v>
      </c>
      <c r="X23" s="382">
        <f>'19 川崎町'!I24</f>
        <v>0</v>
      </c>
      <c r="Y23" s="382">
        <f>'19 川崎町'!K24</f>
        <v>0</v>
      </c>
      <c r="Z23" s="382">
        <f>'19 川崎町'!M24</f>
        <v>0</v>
      </c>
      <c r="AA23" s="382">
        <f>'19 川崎町'!O24</f>
        <v>0</v>
      </c>
      <c r="AB23" s="383">
        <f>'19 川崎町'!Q24</f>
        <v>0</v>
      </c>
      <c r="AC23" s="384">
        <f>'19 川崎町'!G40</f>
        <v>0</v>
      </c>
      <c r="AD23" s="382">
        <f>'19 川崎町'!I40</f>
        <v>0</v>
      </c>
      <c r="AE23" s="382">
        <f>'19 川崎町'!K40</f>
        <v>1</v>
      </c>
      <c r="AF23" s="383">
        <f>'19 川崎町'!M40</f>
        <v>0</v>
      </c>
      <c r="AG23" s="385">
        <f>'19 川崎町'!G42</f>
        <v>0</v>
      </c>
      <c r="AH23" s="382">
        <f>'19 川崎町'!I42</f>
        <v>0</v>
      </c>
      <c r="AI23" s="382">
        <f>'19 川崎町'!K42</f>
        <v>0</v>
      </c>
      <c r="AJ23" s="383">
        <f>'19 川崎町'!M42</f>
        <v>0</v>
      </c>
      <c r="AK23" s="385">
        <f>'19 川崎町'!G44</f>
        <v>0</v>
      </c>
      <c r="AL23" s="382">
        <f>'19 川崎町'!I44</f>
        <v>0</v>
      </c>
      <c r="AM23" s="382">
        <f>'19 川崎町'!K44</f>
        <v>0</v>
      </c>
      <c r="AN23" s="383">
        <f>'19 川崎町'!M44</f>
        <v>0</v>
      </c>
      <c r="AO23" s="385">
        <f>'19 川崎町'!G46</f>
        <v>0</v>
      </c>
      <c r="AP23" s="382">
        <f>'19 川崎町'!I46</f>
        <v>0</v>
      </c>
      <c r="AQ23" s="382">
        <f>'19 川崎町'!K46</f>
        <v>0</v>
      </c>
      <c r="AR23" s="383">
        <f>'19 川崎町'!M46</f>
        <v>0</v>
      </c>
      <c r="AS23" s="385">
        <f>'19 川崎町'!G48</f>
        <v>0</v>
      </c>
      <c r="AT23" s="382">
        <f>'19 川崎町'!I48</f>
        <v>0</v>
      </c>
      <c r="AU23" s="382">
        <f>'19 川崎町'!K48</f>
        <v>0</v>
      </c>
      <c r="AV23" s="383">
        <f>'19 川崎町'!M48</f>
        <v>0</v>
      </c>
      <c r="AW23" s="384">
        <f>'19 川崎町'!G50</f>
        <v>0</v>
      </c>
      <c r="AX23" s="382">
        <f>'19 川崎町'!I50</f>
        <v>0</v>
      </c>
      <c r="AY23" s="382">
        <f>'19 川崎町'!K50</f>
        <v>0</v>
      </c>
      <c r="AZ23" s="392">
        <f>'19 川崎町'!M50</f>
        <v>0</v>
      </c>
      <c r="BA23" s="384">
        <f>'19 川崎町'!G52</f>
        <v>0</v>
      </c>
      <c r="BB23" s="382">
        <f>'19 川崎町'!I52</f>
        <v>0</v>
      </c>
      <c r="BC23" s="382">
        <f>'19 川崎町'!K52</f>
        <v>0</v>
      </c>
      <c r="BD23" s="386">
        <f>'19 川崎町'!M52</f>
        <v>0</v>
      </c>
      <c r="BE23" s="68">
        <f t="shared" si="2"/>
        <v>3</v>
      </c>
      <c r="BF23" s="335"/>
    </row>
    <row r="24" spans="1:58" ht="22.5" customHeight="1">
      <c r="A24" s="128" t="s">
        <v>20</v>
      </c>
      <c r="B24" s="367">
        <f>'20 丸森町'!G12</f>
        <v>0</v>
      </c>
      <c r="C24" s="368">
        <f>'20 丸森町'!I12</f>
        <v>0</v>
      </c>
      <c r="D24" s="368">
        <f>'20 丸森町'!K12</f>
        <v>0</v>
      </c>
      <c r="E24" s="368">
        <f>'20 丸森町'!M12</f>
        <v>0</v>
      </c>
      <c r="F24" s="368">
        <f>'20 丸森町'!O12</f>
        <v>0</v>
      </c>
      <c r="G24" s="369">
        <f>'20 丸森町'!Q12</f>
        <v>0</v>
      </c>
      <c r="H24" s="371">
        <f>'20 丸森町'!G18</f>
        <v>0</v>
      </c>
      <c r="I24" s="368">
        <f>'20 丸森町'!I18</f>
        <v>0</v>
      </c>
      <c r="J24" s="368">
        <f>'20 丸森町'!K18</f>
        <v>1</v>
      </c>
      <c r="K24" s="368">
        <f>'20 丸森町'!M18</f>
        <v>0</v>
      </c>
      <c r="L24" s="368">
        <f>'20 丸森町'!O18</f>
        <v>0</v>
      </c>
      <c r="M24" s="369">
        <f>'20 丸森町'!Q18</f>
        <v>0</v>
      </c>
      <c r="N24" s="371">
        <f>'20 丸森町'!G20</f>
        <v>0</v>
      </c>
      <c r="O24" s="368">
        <f>'20 丸森町'!I20</f>
        <v>0</v>
      </c>
      <c r="P24" s="368">
        <f>'20 丸森町'!K20</f>
        <v>0</v>
      </c>
      <c r="Q24" s="368">
        <f>'20 丸森町'!M20</f>
        <v>0</v>
      </c>
      <c r="R24" s="369">
        <f>'20 丸森町'!O20</f>
        <v>0</v>
      </c>
      <c r="S24" s="371">
        <f>'20 丸森町'!G22</f>
        <v>0</v>
      </c>
      <c r="T24" s="368">
        <f>'20 丸森町'!I22</f>
        <v>0</v>
      </c>
      <c r="U24" s="368">
        <f>'20 丸森町'!K22</f>
        <v>0</v>
      </c>
      <c r="V24" s="369">
        <f>'20 丸森町'!M22</f>
        <v>0</v>
      </c>
      <c r="W24" s="371">
        <f>'20 丸森町'!G24</f>
        <v>0</v>
      </c>
      <c r="X24" s="368">
        <f>'20 丸森町'!I24</f>
        <v>1</v>
      </c>
      <c r="Y24" s="368">
        <f>'20 丸森町'!K24</f>
        <v>0</v>
      </c>
      <c r="Z24" s="368">
        <f>'20 丸森町'!M24</f>
        <v>0</v>
      </c>
      <c r="AA24" s="368">
        <f>'20 丸森町'!O24</f>
        <v>0</v>
      </c>
      <c r="AB24" s="369">
        <f>'20 丸森町'!Q24</f>
        <v>0</v>
      </c>
      <c r="AC24" s="370">
        <f>'20 丸森町'!G40</f>
        <v>0</v>
      </c>
      <c r="AD24" s="368">
        <f>'20 丸森町'!I40</f>
        <v>0</v>
      </c>
      <c r="AE24" s="368">
        <f>'20 丸森町'!K40</f>
        <v>0</v>
      </c>
      <c r="AF24" s="369">
        <f>'20 丸森町'!M40</f>
        <v>0</v>
      </c>
      <c r="AG24" s="371">
        <f>'20 丸森町'!G42</f>
        <v>0</v>
      </c>
      <c r="AH24" s="368">
        <f>'20 丸森町'!I42</f>
        <v>0</v>
      </c>
      <c r="AI24" s="368">
        <f>'20 丸森町'!K42</f>
        <v>0</v>
      </c>
      <c r="AJ24" s="369">
        <f>'20 丸森町'!M42</f>
        <v>0</v>
      </c>
      <c r="AK24" s="371">
        <f>'20 丸森町'!G44</f>
        <v>1</v>
      </c>
      <c r="AL24" s="368">
        <f>'20 丸森町'!I44</f>
        <v>0</v>
      </c>
      <c r="AM24" s="368">
        <f>'20 丸森町'!K44</f>
        <v>0</v>
      </c>
      <c r="AN24" s="369">
        <f>'20 丸森町'!M44</f>
        <v>0</v>
      </c>
      <c r="AO24" s="371">
        <f>'20 丸森町'!G46</f>
        <v>0</v>
      </c>
      <c r="AP24" s="368">
        <f>'20 丸森町'!I46</f>
        <v>0</v>
      </c>
      <c r="AQ24" s="368">
        <f>'20 丸森町'!K46</f>
        <v>0</v>
      </c>
      <c r="AR24" s="369">
        <f>'20 丸森町'!M46</f>
        <v>0</v>
      </c>
      <c r="AS24" s="371">
        <f>'20 丸森町'!G48</f>
        <v>0</v>
      </c>
      <c r="AT24" s="368">
        <f>'20 丸森町'!I48</f>
        <v>0</v>
      </c>
      <c r="AU24" s="368">
        <f>'20 丸森町'!K48</f>
        <v>0</v>
      </c>
      <c r="AV24" s="369">
        <f>'20 丸森町'!M48</f>
        <v>0</v>
      </c>
      <c r="AW24" s="370">
        <f>'20 丸森町'!G50</f>
        <v>0</v>
      </c>
      <c r="AX24" s="368">
        <f>'20 丸森町'!I50</f>
        <v>0</v>
      </c>
      <c r="AY24" s="368">
        <f>'20 丸森町'!K50</f>
        <v>0</v>
      </c>
      <c r="AZ24" s="372">
        <f>'20 丸森町'!M50</f>
        <v>0</v>
      </c>
      <c r="BA24" s="370">
        <f>'20 丸森町'!G52</f>
        <v>0</v>
      </c>
      <c r="BB24" s="368">
        <f>'20 丸森町'!I52</f>
        <v>0</v>
      </c>
      <c r="BC24" s="368">
        <f>'20 丸森町'!K52</f>
        <v>0</v>
      </c>
      <c r="BD24" s="374">
        <f>'20 丸森町'!M52</f>
        <v>0</v>
      </c>
      <c r="BE24" s="106">
        <f t="shared" si="2"/>
        <v>3</v>
      </c>
      <c r="BF24" s="335"/>
    </row>
    <row r="25" spans="1:58" ht="22.5" customHeight="1">
      <c r="A25" s="32" t="s">
        <v>13</v>
      </c>
      <c r="B25" s="97">
        <f t="shared" ref="B25:AC25" si="3">SUM(B18:B24)</f>
        <v>0</v>
      </c>
      <c r="C25" s="98">
        <f t="shared" si="3"/>
        <v>1</v>
      </c>
      <c r="D25" s="98">
        <f t="shared" si="3"/>
        <v>0</v>
      </c>
      <c r="E25" s="98">
        <f t="shared" si="3"/>
        <v>0</v>
      </c>
      <c r="F25" s="98">
        <f t="shared" si="3"/>
        <v>0</v>
      </c>
      <c r="G25" s="99">
        <f t="shared" si="3"/>
        <v>0</v>
      </c>
      <c r="H25" s="100">
        <f t="shared" si="3"/>
        <v>0</v>
      </c>
      <c r="I25" s="98">
        <f>SUM(I18:I24)</f>
        <v>4</v>
      </c>
      <c r="J25" s="98">
        <f t="shared" si="3"/>
        <v>2</v>
      </c>
      <c r="K25" s="98">
        <f t="shared" si="3"/>
        <v>0</v>
      </c>
      <c r="L25" s="98">
        <f t="shared" si="3"/>
        <v>0</v>
      </c>
      <c r="M25" s="98">
        <f t="shared" si="3"/>
        <v>1</v>
      </c>
      <c r="N25" s="97">
        <f t="shared" si="3"/>
        <v>0</v>
      </c>
      <c r="O25" s="364">
        <f t="shared" si="3"/>
        <v>0</v>
      </c>
      <c r="P25" s="364">
        <f t="shared" si="3"/>
        <v>0</v>
      </c>
      <c r="Q25" s="364">
        <f t="shared" si="3"/>
        <v>0</v>
      </c>
      <c r="R25" s="364">
        <f t="shared" si="3"/>
        <v>0</v>
      </c>
      <c r="S25" s="100">
        <f t="shared" si="3"/>
        <v>0</v>
      </c>
      <c r="T25" s="98">
        <f t="shared" si="3"/>
        <v>0</v>
      </c>
      <c r="U25" s="98">
        <f t="shared" si="3"/>
        <v>0</v>
      </c>
      <c r="V25" s="86">
        <f t="shared" si="3"/>
        <v>0</v>
      </c>
      <c r="W25" s="100">
        <f t="shared" si="3"/>
        <v>19</v>
      </c>
      <c r="X25" s="98">
        <f t="shared" si="3"/>
        <v>9</v>
      </c>
      <c r="Y25" s="98">
        <f t="shared" si="3"/>
        <v>3</v>
      </c>
      <c r="Z25" s="98">
        <f t="shared" si="3"/>
        <v>3</v>
      </c>
      <c r="AA25" s="98">
        <f t="shared" si="3"/>
        <v>3</v>
      </c>
      <c r="AB25" s="98">
        <f t="shared" si="3"/>
        <v>2</v>
      </c>
      <c r="AC25" s="100">
        <f t="shared" si="3"/>
        <v>4</v>
      </c>
      <c r="AD25" s="98">
        <f t="shared" ref="AD25:BE25" si="4">SUM(AD18:AD24)</f>
        <v>0</v>
      </c>
      <c r="AE25" s="98">
        <f t="shared" si="4"/>
        <v>2</v>
      </c>
      <c r="AF25" s="116">
        <f t="shared" si="4"/>
        <v>0</v>
      </c>
      <c r="AG25" s="100">
        <f t="shared" si="4"/>
        <v>0</v>
      </c>
      <c r="AH25" s="98">
        <f t="shared" si="4"/>
        <v>0</v>
      </c>
      <c r="AI25" s="98">
        <f t="shared" si="4"/>
        <v>0</v>
      </c>
      <c r="AJ25" s="98">
        <f t="shared" si="4"/>
        <v>0</v>
      </c>
      <c r="AK25" s="100">
        <f t="shared" si="4"/>
        <v>3</v>
      </c>
      <c r="AL25" s="98">
        <f t="shared" si="4"/>
        <v>0</v>
      </c>
      <c r="AM25" s="98">
        <f t="shared" si="4"/>
        <v>1</v>
      </c>
      <c r="AN25" s="98">
        <f t="shared" si="4"/>
        <v>0</v>
      </c>
      <c r="AO25" s="100">
        <f t="shared" si="4"/>
        <v>0</v>
      </c>
      <c r="AP25" s="98">
        <f t="shared" si="4"/>
        <v>1</v>
      </c>
      <c r="AQ25" s="98">
        <f t="shared" si="4"/>
        <v>0</v>
      </c>
      <c r="AR25" s="98">
        <f t="shared" si="4"/>
        <v>3</v>
      </c>
      <c r="AS25" s="100">
        <f t="shared" si="4"/>
        <v>0</v>
      </c>
      <c r="AT25" s="98">
        <f t="shared" si="4"/>
        <v>0</v>
      </c>
      <c r="AU25" s="98">
        <f t="shared" si="4"/>
        <v>0</v>
      </c>
      <c r="AV25" s="86">
        <f t="shared" si="4"/>
        <v>0</v>
      </c>
      <c r="AW25" s="83">
        <f t="shared" si="4"/>
        <v>0</v>
      </c>
      <c r="AX25" s="85">
        <f t="shared" si="4"/>
        <v>0</v>
      </c>
      <c r="AY25" s="85">
        <f t="shared" si="4"/>
        <v>0</v>
      </c>
      <c r="AZ25" s="233">
        <f t="shared" si="4"/>
        <v>0</v>
      </c>
      <c r="BA25" s="97">
        <f t="shared" si="4"/>
        <v>1</v>
      </c>
      <c r="BB25" s="229">
        <f t="shared" si="4"/>
        <v>0</v>
      </c>
      <c r="BC25" s="229">
        <f t="shared" si="4"/>
        <v>0</v>
      </c>
      <c r="BD25" s="247">
        <f t="shared" si="4"/>
        <v>0</v>
      </c>
      <c r="BE25" s="88">
        <f t="shared" si="4"/>
        <v>62</v>
      </c>
      <c r="BF25" s="335"/>
    </row>
    <row r="26" spans="1:58" ht="22.5" customHeight="1">
      <c r="A26" s="126" t="s">
        <v>21</v>
      </c>
      <c r="B26" s="375">
        <f>'21 亘理町'!G12</f>
        <v>1</v>
      </c>
      <c r="C26" s="376">
        <f>'21 亘理町'!I12</f>
        <v>0</v>
      </c>
      <c r="D26" s="376">
        <f>'21 亘理町'!K12</f>
        <v>1</v>
      </c>
      <c r="E26" s="376">
        <f>'21 亘理町'!M12</f>
        <v>0</v>
      </c>
      <c r="F26" s="376">
        <f>'21 亘理町'!O12</f>
        <v>0</v>
      </c>
      <c r="G26" s="377">
        <f>'21 亘理町'!Q12</f>
        <v>0</v>
      </c>
      <c r="H26" s="378">
        <f>'21 亘理町'!G18</f>
        <v>0</v>
      </c>
      <c r="I26" s="376">
        <f>'21 亘理町'!I18</f>
        <v>0</v>
      </c>
      <c r="J26" s="376">
        <f>'21 亘理町'!K18</f>
        <v>1</v>
      </c>
      <c r="K26" s="376">
        <f>'21 亘理町'!M18</f>
        <v>1</v>
      </c>
      <c r="L26" s="376">
        <f>'21 亘理町'!O18</f>
        <v>0</v>
      </c>
      <c r="M26" s="377">
        <f>'21 亘理町'!Q18</f>
        <v>1</v>
      </c>
      <c r="N26" s="378">
        <f>'21 亘理町'!G20</f>
        <v>0</v>
      </c>
      <c r="O26" s="376">
        <f>'21 亘理町'!I20</f>
        <v>0</v>
      </c>
      <c r="P26" s="376">
        <f>'21 亘理町'!K20</f>
        <v>0</v>
      </c>
      <c r="Q26" s="376">
        <f>'21 亘理町'!M20</f>
        <v>0</v>
      </c>
      <c r="R26" s="377">
        <f>'21 亘理町'!O20</f>
        <v>0</v>
      </c>
      <c r="S26" s="378">
        <f>'21 亘理町'!G22</f>
        <v>0</v>
      </c>
      <c r="T26" s="376">
        <f>'21 亘理町'!I22</f>
        <v>0</v>
      </c>
      <c r="U26" s="376">
        <f>'21 亘理町'!K22</f>
        <v>0</v>
      </c>
      <c r="V26" s="377">
        <f>'21 亘理町'!M22</f>
        <v>0</v>
      </c>
      <c r="W26" s="378">
        <f>'21 亘理町'!G24</f>
        <v>5</v>
      </c>
      <c r="X26" s="376">
        <f>'21 亘理町'!I24</f>
        <v>0</v>
      </c>
      <c r="Y26" s="376">
        <f>'21 亘理町'!K24</f>
        <v>1</v>
      </c>
      <c r="Z26" s="376">
        <f>'21 亘理町'!M24</f>
        <v>1</v>
      </c>
      <c r="AA26" s="376">
        <f>'21 亘理町'!O24</f>
        <v>0</v>
      </c>
      <c r="AB26" s="377">
        <f>'21 亘理町'!Q24</f>
        <v>0</v>
      </c>
      <c r="AC26" s="391">
        <f>'21 亘理町'!G40</f>
        <v>0</v>
      </c>
      <c r="AD26" s="376">
        <f>'21 亘理町'!I40</f>
        <v>0</v>
      </c>
      <c r="AE26" s="376">
        <f>'21 亘理町'!K40</f>
        <v>0</v>
      </c>
      <c r="AF26" s="377">
        <f>'21 亘理町'!M40</f>
        <v>0</v>
      </c>
      <c r="AG26" s="378">
        <f>'21 亘理町'!G42</f>
        <v>0</v>
      </c>
      <c r="AH26" s="376">
        <f>'21 亘理町'!I42</f>
        <v>0</v>
      </c>
      <c r="AI26" s="376">
        <f>'21 亘理町'!K42</f>
        <v>0</v>
      </c>
      <c r="AJ26" s="377">
        <f>'21 亘理町'!M42</f>
        <v>0</v>
      </c>
      <c r="AK26" s="378">
        <f>'21 亘理町'!G44</f>
        <v>1</v>
      </c>
      <c r="AL26" s="376">
        <f>'21 亘理町'!I44</f>
        <v>0</v>
      </c>
      <c r="AM26" s="376">
        <f>'21 亘理町'!K44</f>
        <v>0</v>
      </c>
      <c r="AN26" s="377">
        <f>'21 亘理町'!M44</f>
        <v>0</v>
      </c>
      <c r="AO26" s="378">
        <f>'21 亘理町'!G46</f>
        <v>1</v>
      </c>
      <c r="AP26" s="376">
        <f>'21 亘理町'!I46</f>
        <v>0</v>
      </c>
      <c r="AQ26" s="376">
        <f>'21 亘理町'!K46</f>
        <v>0</v>
      </c>
      <c r="AR26" s="377">
        <f>'21 亘理町'!M46</f>
        <v>1</v>
      </c>
      <c r="AS26" s="378">
        <f>'21 亘理町'!G48</f>
        <v>0</v>
      </c>
      <c r="AT26" s="376">
        <f>'21 亘理町'!I48</f>
        <v>0</v>
      </c>
      <c r="AU26" s="380">
        <f>'21 亘理町'!K48</f>
        <v>0</v>
      </c>
      <c r="AV26" s="381">
        <f>'21 亘理町'!M48</f>
        <v>0</v>
      </c>
      <c r="AW26" s="391">
        <f>'21 亘理町'!G50</f>
        <v>0</v>
      </c>
      <c r="AX26" s="376">
        <f>'21 亘理町'!I50</f>
        <v>0</v>
      </c>
      <c r="AY26" s="376">
        <f>'21 亘理町'!K50</f>
        <v>0</v>
      </c>
      <c r="AZ26" s="380">
        <f>'21 亘理町'!M50</f>
        <v>0</v>
      </c>
      <c r="BA26" s="391">
        <f>'21 亘理町'!G52</f>
        <v>0</v>
      </c>
      <c r="BB26" s="376">
        <f>'21 亘理町'!I52</f>
        <v>0</v>
      </c>
      <c r="BC26" s="376">
        <f>'21 亘理町'!K52</f>
        <v>0</v>
      </c>
      <c r="BD26" s="379">
        <f>'21 亘理町'!M52</f>
        <v>0</v>
      </c>
      <c r="BE26" s="95">
        <f t="shared" si="2"/>
        <v>15</v>
      </c>
      <c r="BF26" s="335"/>
    </row>
    <row r="27" spans="1:58" ht="22.5" customHeight="1">
      <c r="A27" s="126" t="s">
        <v>22</v>
      </c>
      <c r="B27" s="373">
        <f>'22 山元町'!G12</f>
        <v>0</v>
      </c>
      <c r="C27" s="382">
        <f>'22 山元町'!I12</f>
        <v>0</v>
      </c>
      <c r="D27" s="382">
        <f>'22 山元町'!K12</f>
        <v>0</v>
      </c>
      <c r="E27" s="382">
        <f>'22 山元町'!M12</f>
        <v>0</v>
      </c>
      <c r="F27" s="382">
        <f>'22 山元町'!O12</f>
        <v>0</v>
      </c>
      <c r="G27" s="383">
        <f>'22 山元町'!Q12</f>
        <v>0</v>
      </c>
      <c r="H27" s="385">
        <f>'22 山元町'!G18</f>
        <v>0</v>
      </c>
      <c r="I27" s="382">
        <f>'22 山元町'!I18</f>
        <v>0</v>
      </c>
      <c r="J27" s="382">
        <f>'22 山元町'!K18</f>
        <v>0</v>
      </c>
      <c r="K27" s="382">
        <f>'22 山元町'!M18</f>
        <v>0</v>
      </c>
      <c r="L27" s="382">
        <f>'22 山元町'!O18</f>
        <v>0</v>
      </c>
      <c r="M27" s="383">
        <f>'22 山元町'!Q18</f>
        <v>0</v>
      </c>
      <c r="N27" s="385">
        <f>'22 山元町'!G20</f>
        <v>0</v>
      </c>
      <c r="O27" s="382">
        <f>'22 山元町'!I20</f>
        <v>0</v>
      </c>
      <c r="P27" s="382">
        <f>'22 山元町'!K20</f>
        <v>0</v>
      </c>
      <c r="Q27" s="382">
        <f>'22 山元町'!M20</f>
        <v>0</v>
      </c>
      <c r="R27" s="383">
        <f>'22 山元町'!O20</f>
        <v>0</v>
      </c>
      <c r="S27" s="385">
        <f>'22 山元町'!G22</f>
        <v>0</v>
      </c>
      <c r="T27" s="382">
        <f>'22 山元町'!I22</f>
        <v>0</v>
      </c>
      <c r="U27" s="382">
        <f>'22 山元町'!K22</f>
        <v>0</v>
      </c>
      <c r="V27" s="383">
        <f>'22 山元町'!M22</f>
        <v>0</v>
      </c>
      <c r="W27" s="385">
        <f>'22 山元町'!G24</f>
        <v>2</v>
      </c>
      <c r="X27" s="382">
        <f>'22 山元町'!I24</f>
        <v>1</v>
      </c>
      <c r="Y27" s="382">
        <f>'22 山元町'!K24</f>
        <v>0</v>
      </c>
      <c r="Z27" s="382">
        <f>'22 山元町'!M24</f>
        <v>1</v>
      </c>
      <c r="AA27" s="382">
        <f>'22 山元町'!O24</f>
        <v>0</v>
      </c>
      <c r="AB27" s="383">
        <f>'22 山元町'!Q24</f>
        <v>0</v>
      </c>
      <c r="AC27" s="384">
        <f>'22 山元町'!G40</f>
        <v>1</v>
      </c>
      <c r="AD27" s="382">
        <f>'22 山元町'!I40</f>
        <v>0</v>
      </c>
      <c r="AE27" s="382">
        <f>'22 山元町'!K40</f>
        <v>0</v>
      </c>
      <c r="AF27" s="383">
        <f>'22 山元町'!M40</f>
        <v>0</v>
      </c>
      <c r="AG27" s="385">
        <f>'22 山元町'!G42</f>
        <v>0</v>
      </c>
      <c r="AH27" s="382">
        <f>'22 山元町'!I42</f>
        <v>0</v>
      </c>
      <c r="AI27" s="382">
        <f>'22 山元町'!K42</f>
        <v>0</v>
      </c>
      <c r="AJ27" s="383">
        <f>'22 山元町'!M42</f>
        <v>0</v>
      </c>
      <c r="AK27" s="385">
        <f>'22 山元町'!G44</f>
        <v>0</v>
      </c>
      <c r="AL27" s="382">
        <f>'22 山元町'!I44</f>
        <v>0</v>
      </c>
      <c r="AM27" s="382">
        <f>'22 山元町'!K44</f>
        <v>0</v>
      </c>
      <c r="AN27" s="383">
        <f>'22 山元町'!M44</f>
        <v>0</v>
      </c>
      <c r="AO27" s="385">
        <f>'22 山元町'!G46</f>
        <v>0</v>
      </c>
      <c r="AP27" s="382">
        <f>'22 山元町'!I46</f>
        <v>0</v>
      </c>
      <c r="AQ27" s="382">
        <f>'22 山元町'!K46</f>
        <v>0</v>
      </c>
      <c r="AR27" s="383">
        <f>'22 山元町'!M46</f>
        <v>0</v>
      </c>
      <c r="AS27" s="385">
        <f>'22 山元町'!G48</f>
        <v>0</v>
      </c>
      <c r="AT27" s="382">
        <f>'22 山元町'!I48</f>
        <v>0</v>
      </c>
      <c r="AU27" s="392">
        <f>'22 山元町'!K48</f>
        <v>0</v>
      </c>
      <c r="AV27" s="383">
        <f>'22 山元町'!M48</f>
        <v>0</v>
      </c>
      <c r="AW27" s="384">
        <f>'22 山元町'!G50</f>
        <v>0</v>
      </c>
      <c r="AX27" s="382">
        <f>'22 山元町'!I50</f>
        <v>0</v>
      </c>
      <c r="AY27" s="382">
        <f>'22 山元町'!K50</f>
        <v>0</v>
      </c>
      <c r="AZ27" s="392">
        <f>'22 山元町'!M50</f>
        <v>0</v>
      </c>
      <c r="BA27" s="384">
        <f>'22 山元町'!G52</f>
        <v>0</v>
      </c>
      <c r="BB27" s="382">
        <f>'22 山元町'!I52</f>
        <v>0</v>
      </c>
      <c r="BC27" s="382">
        <f>'22 山元町'!K52</f>
        <v>0</v>
      </c>
      <c r="BD27" s="386">
        <f>'22 山元町'!M52</f>
        <v>0</v>
      </c>
      <c r="BE27" s="68">
        <f t="shared" si="2"/>
        <v>5</v>
      </c>
      <c r="BF27" s="335"/>
    </row>
    <row r="28" spans="1:58" ht="22.5" customHeight="1">
      <c r="A28" s="126" t="s">
        <v>23</v>
      </c>
      <c r="B28" s="373">
        <f>'23 松島町'!G12</f>
        <v>0</v>
      </c>
      <c r="C28" s="382">
        <f>'23 松島町'!I12</f>
        <v>0</v>
      </c>
      <c r="D28" s="382">
        <f>'23 松島町'!K12</f>
        <v>0</v>
      </c>
      <c r="E28" s="382">
        <f>'23 松島町'!M12</f>
        <v>0</v>
      </c>
      <c r="F28" s="382">
        <f>'23 松島町'!O12</f>
        <v>0</v>
      </c>
      <c r="G28" s="383">
        <f>'23 松島町'!Q12</f>
        <v>0</v>
      </c>
      <c r="H28" s="385">
        <f>'23 松島町'!G18</f>
        <v>0</v>
      </c>
      <c r="I28" s="382">
        <f>'23 松島町'!I18</f>
        <v>0</v>
      </c>
      <c r="J28" s="382">
        <f>'23 松島町'!K18</f>
        <v>0</v>
      </c>
      <c r="K28" s="382">
        <f>'23 松島町'!M18</f>
        <v>0</v>
      </c>
      <c r="L28" s="382">
        <f>'23 松島町'!O18</f>
        <v>0</v>
      </c>
      <c r="M28" s="383">
        <f>'23 松島町'!Q18</f>
        <v>1</v>
      </c>
      <c r="N28" s="385">
        <f>'23 松島町'!G20</f>
        <v>0</v>
      </c>
      <c r="O28" s="382">
        <f>'23 松島町'!I20</f>
        <v>0</v>
      </c>
      <c r="P28" s="382">
        <f>'23 松島町'!K20</f>
        <v>0</v>
      </c>
      <c r="Q28" s="382">
        <f>'23 松島町'!M20</f>
        <v>0</v>
      </c>
      <c r="R28" s="383">
        <f>'23 松島町'!O20</f>
        <v>0</v>
      </c>
      <c r="S28" s="385">
        <f>'23 松島町'!G22</f>
        <v>0</v>
      </c>
      <c r="T28" s="382">
        <f>'23 松島町'!I22</f>
        <v>0</v>
      </c>
      <c r="U28" s="382">
        <f>'23 松島町'!K22</f>
        <v>0</v>
      </c>
      <c r="V28" s="383">
        <f>'23 松島町'!M22</f>
        <v>0</v>
      </c>
      <c r="W28" s="385">
        <f>'23 松島町'!G24</f>
        <v>0</v>
      </c>
      <c r="X28" s="382">
        <f>'23 松島町'!I24</f>
        <v>2</v>
      </c>
      <c r="Y28" s="382">
        <f>'23 松島町'!K24</f>
        <v>1</v>
      </c>
      <c r="Z28" s="382">
        <f>'23 松島町'!M24</f>
        <v>0</v>
      </c>
      <c r="AA28" s="382">
        <f>'23 松島町'!O24</f>
        <v>0</v>
      </c>
      <c r="AB28" s="383">
        <f>'23 松島町'!Q24</f>
        <v>0</v>
      </c>
      <c r="AC28" s="384">
        <f>'23 松島町'!G40</f>
        <v>1</v>
      </c>
      <c r="AD28" s="382">
        <f>'23 松島町'!I40</f>
        <v>0</v>
      </c>
      <c r="AE28" s="382">
        <f>'23 松島町'!K40</f>
        <v>0</v>
      </c>
      <c r="AF28" s="383">
        <f>'23 松島町'!M40</f>
        <v>0</v>
      </c>
      <c r="AG28" s="385">
        <f>'23 松島町'!G42</f>
        <v>0</v>
      </c>
      <c r="AH28" s="382">
        <f>'23 松島町'!I42</f>
        <v>0</v>
      </c>
      <c r="AI28" s="382">
        <f>'23 松島町'!K42</f>
        <v>0</v>
      </c>
      <c r="AJ28" s="383">
        <f>'23 松島町'!M42</f>
        <v>0</v>
      </c>
      <c r="AK28" s="385">
        <f>'23 松島町'!G44</f>
        <v>0</v>
      </c>
      <c r="AL28" s="382">
        <f>'23 松島町'!I44</f>
        <v>0</v>
      </c>
      <c r="AM28" s="382">
        <f>'23 松島町'!K44</f>
        <v>0</v>
      </c>
      <c r="AN28" s="383">
        <f>'23 松島町'!M44</f>
        <v>0</v>
      </c>
      <c r="AO28" s="385">
        <f>'23 松島町'!G46</f>
        <v>0</v>
      </c>
      <c r="AP28" s="382">
        <f>'23 松島町'!I46</f>
        <v>0</v>
      </c>
      <c r="AQ28" s="382">
        <f>'23 松島町'!K46</f>
        <v>0</v>
      </c>
      <c r="AR28" s="383">
        <f>'23 松島町'!M46</f>
        <v>0</v>
      </c>
      <c r="AS28" s="385">
        <f>'23 松島町'!G48</f>
        <v>0</v>
      </c>
      <c r="AT28" s="382">
        <f>'23 松島町'!I48</f>
        <v>0</v>
      </c>
      <c r="AU28" s="392">
        <f>'23 松島町'!K48</f>
        <v>0</v>
      </c>
      <c r="AV28" s="383">
        <f>'23 松島町'!M48</f>
        <v>0</v>
      </c>
      <c r="AW28" s="384">
        <f>'23 松島町'!G50</f>
        <v>0</v>
      </c>
      <c r="AX28" s="382">
        <f>'23 松島町'!I50</f>
        <v>0</v>
      </c>
      <c r="AY28" s="382">
        <f>'23 松島町'!K50</f>
        <v>0</v>
      </c>
      <c r="AZ28" s="392">
        <f>'23 松島町'!M50</f>
        <v>0</v>
      </c>
      <c r="BA28" s="384">
        <f>'23 松島町'!G52</f>
        <v>0</v>
      </c>
      <c r="BB28" s="382">
        <f>'23 松島町'!I52</f>
        <v>0</v>
      </c>
      <c r="BC28" s="382">
        <f>'23 松島町'!K52</f>
        <v>0</v>
      </c>
      <c r="BD28" s="386">
        <f>'23 松島町'!M52</f>
        <v>0</v>
      </c>
      <c r="BE28" s="68">
        <f>SUM(B28:BD28)</f>
        <v>5</v>
      </c>
      <c r="BF28" s="335"/>
    </row>
    <row r="29" spans="1:58" ht="22.5" customHeight="1">
      <c r="A29" s="126" t="s">
        <v>68</v>
      </c>
      <c r="B29" s="373">
        <f>'24 七ヶ浜町'!G12</f>
        <v>1</v>
      </c>
      <c r="C29" s="382">
        <f>'24 七ヶ浜町'!I12</f>
        <v>0</v>
      </c>
      <c r="D29" s="382">
        <f>'24 七ヶ浜町'!K12</f>
        <v>0</v>
      </c>
      <c r="E29" s="382">
        <f>'24 七ヶ浜町'!M12</f>
        <v>0</v>
      </c>
      <c r="F29" s="382">
        <f>'24 七ヶ浜町'!O12</f>
        <v>0</v>
      </c>
      <c r="G29" s="383">
        <f>'24 七ヶ浜町'!Q12</f>
        <v>0</v>
      </c>
      <c r="H29" s="385">
        <f>'24 七ヶ浜町'!G18</f>
        <v>0</v>
      </c>
      <c r="I29" s="382">
        <f>'24 七ヶ浜町'!I18</f>
        <v>3</v>
      </c>
      <c r="J29" s="382">
        <f>'24 七ヶ浜町'!K18</f>
        <v>0</v>
      </c>
      <c r="K29" s="382">
        <f>'24 七ヶ浜町'!M18</f>
        <v>0</v>
      </c>
      <c r="L29" s="382">
        <f>'24 七ヶ浜町'!O18</f>
        <v>0</v>
      </c>
      <c r="M29" s="383">
        <f>'24 七ヶ浜町'!Q18</f>
        <v>0</v>
      </c>
      <c r="N29" s="385">
        <f>'24 七ヶ浜町'!G20</f>
        <v>0</v>
      </c>
      <c r="O29" s="382">
        <f>'24 七ヶ浜町'!I20</f>
        <v>0</v>
      </c>
      <c r="P29" s="382">
        <f>'24 七ヶ浜町'!K20</f>
        <v>0</v>
      </c>
      <c r="Q29" s="382">
        <f>'24 七ヶ浜町'!M20</f>
        <v>0</v>
      </c>
      <c r="R29" s="383">
        <f>'24 七ヶ浜町'!O20</f>
        <v>0</v>
      </c>
      <c r="S29" s="385">
        <f>'24 七ヶ浜町'!G22</f>
        <v>0</v>
      </c>
      <c r="T29" s="382">
        <f>'24 七ヶ浜町'!I22</f>
        <v>0</v>
      </c>
      <c r="U29" s="382">
        <f>'24 七ヶ浜町'!K22</f>
        <v>0</v>
      </c>
      <c r="V29" s="383">
        <f>'24 七ヶ浜町'!M22</f>
        <v>0</v>
      </c>
      <c r="W29" s="385">
        <f>'24 七ヶ浜町'!G24</f>
        <v>3</v>
      </c>
      <c r="X29" s="382">
        <f>'24 七ヶ浜町'!I24</f>
        <v>3</v>
      </c>
      <c r="Y29" s="382">
        <f>'24 七ヶ浜町'!K24</f>
        <v>1</v>
      </c>
      <c r="Z29" s="382">
        <f>'24 七ヶ浜町'!M24</f>
        <v>0</v>
      </c>
      <c r="AA29" s="382">
        <f>'24 七ヶ浜町'!O24</f>
        <v>0</v>
      </c>
      <c r="AB29" s="383">
        <f>'24 七ヶ浜町'!Q24</f>
        <v>0</v>
      </c>
      <c r="AC29" s="384">
        <f>'24 七ヶ浜町'!G40</f>
        <v>1</v>
      </c>
      <c r="AD29" s="382">
        <f>'24 七ヶ浜町'!I40</f>
        <v>0</v>
      </c>
      <c r="AE29" s="382">
        <f>'24 七ヶ浜町'!K40</f>
        <v>0</v>
      </c>
      <c r="AF29" s="383">
        <f>'24 七ヶ浜町'!M40</f>
        <v>0</v>
      </c>
      <c r="AG29" s="385">
        <f>'24 七ヶ浜町'!G42</f>
        <v>0</v>
      </c>
      <c r="AH29" s="382">
        <f>'24 七ヶ浜町'!I42</f>
        <v>0</v>
      </c>
      <c r="AI29" s="382">
        <f>'24 七ヶ浜町'!K42</f>
        <v>0</v>
      </c>
      <c r="AJ29" s="383">
        <f>'24 七ヶ浜町'!M42</f>
        <v>0</v>
      </c>
      <c r="AK29" s="385">
        <f>'24 七ヶ浜町'!G44</f>
        <v>0</v>
      </c>
      <c r="AL29" s="382">
        <f>'24 七ヶ浜町'!I44</f>
        <v>0</v>
      </c>
      <c r="AM29" s="382">
        <f>'24 七ヶ浜町'!K44</f>
        <v>0</v>
      </c>
      <c r="AN29" s="383">
        <f>'24 七ヶ浜町'!M44</f>
        <v>0</v>
      </c>
      <c r="AO29" s="385">
        <f>'24 七ヶ浜町'!G46</f>
        <v>0</v>
      </c>
      <c r="AP29" s="382">
        <f>'24 七ヶ浜町'!I46</f>
        <v>0</v>
      </c>
      <c r="AQ29" s="382">
        <f>'24 七ヶ浜町'!K46</f>
        <v>0</v>
      </c>
      <c r="AR29" s="383">
        <f>'24 七ヶ浜町'!M46</f>
        <v>0</v>
      </c>
      <c r="AS29" s="385">
        <f>'24 七ヶ浜町'!G48</f>
        <v>0</v>
      </c>
      <c r="AT29" s="382">
        <f>'24 七ヶ浜町'!I48</f>
        <v>0</v>
      </c>
      <c r="AU29" s="392">
        <f>'24 七ヶ浜町'!K48</f>
        <v>0</v>
      </c>
      <c r="AV29" s="383">
        <f>'24 七ヶ浜町'!M48</f>
        <v>0</v>
      </c>
      <c r="AW29" s="384">
        <f>'24 七ヶ浜町'!G50</f>
        <v>0</v>
      </c>
      <c r="AX29" s="382">
        <f>'24 七ヶ浜町'!I50</f>
        <v>0</v>
      </c>
      <c r="AY29" s="382">
        <f>'24 七ヶ浜町'!K50</f>
        <v>0</v>
      </c>
      <c r="AZ29" s="392">
        <f>'24 七ヶ浜町'!M50</f>
        <v>0</v>
      </c>
      <c r="BA29" s="384">
        <f>'24 七ヶ浜町'!G52</f>
        <v>1</v>
      </c>
      <c r="BB29" s="382">
        <f>'24 七ヶ浜町'!I52</f>
        <v>0</v>
      </c>
      <c r="BC29" s="382">
        <f>'24 七ヶ浜町'!K52</f>
        <v>0</v>
      </c>
      <c r="BD29" s="386">
        <f>'24 七ヶ浜町'!M52</f>
        <v>0</v>
      </c>
      <c r="BE29" s="314">
        <f t="shared" si="2"/>
        <v>13</v>
      </c>
      <c r="BF29" s="335"/>
    </row>
    <row r="30" spans="1:58" ht="22.5" customHeight="1">
      <c r="A30" s="126" t="s">
        <v>25</v>
      </c>
      <c r="B30" s="373">
        <f>'25 利府町'!G12</f>
        <v>0</v>
      </c>
      <c r="C30" s="382">
        <f>'25 利府町'!I12</f>
        <v>0</v>
      </c>
      <c r="D30" s="382">
        <f>'25 利府町'!K12</f>
        <v>0</v>
      </c>
      <c r="E30" s="382">
        <f>'25 利府町'!M12</f>
        <v>0</v>
      </c>
      <c r="F30" s="382">
        <f>'25 利府町'!O12</f>
        <v>0</v>
      </c>
      <c r="G30" s="383">
        <f>'25 利府町'!Q12</f>
        <v>0</v>
      </c>
      <c r="H30" s="385">
        <f>'25 利府町'!G18</f>
        <v>0</v>
      </c>
      <c r="I30" s="382">
        <f>'25 利府町'!I18</f>
        <v>0</v>
      </c>
      <c r="J30" s="382">
        <f>'25 利府町'!K18</f>
        <v>2</v>
      </c>
      <c r="K30" s="382">
        <f>'25 利府町'!M18</f>
        <v>0</v>
      </c>
      <c r="L30" s="382">
        <f>'25 利府町'!O18</f>
        <v>0</v>
      </c>
      <c r="M30" s="383">
        <f>'25 利府町'!Q18</f>
        <v>3</v>
      </c>
      <c r="N30" s="385">
        <f>'25 利府町'!G20</f>
        <v>0</v>
      </c>
      <c r="O30" s="382">
        <f>'25 利府町'!I20</f>
        <v>0</v>
      </c>
      <c r="P30" s="382">
        <f>'25 利府町'!K20</f>
        <v>0</v>
      </c>
      <c r="Q30" s="382">
        <f>'25 利府町'!M20</f>
        <v>0</v>
      </c>
      <c r="R30" s="383">
        <f>'25 利府町'!O20</f>
        <v>0</v>
      </c>
      <c r="S30" s="385">
        <f>'25 利府町'!G22</f>
        <v>0</v>
      </c>
      <c r="T30" s="382">
        <f>'25 利府町'!I22</f>
        <v>0</v>
      </c>
      <c r="U30" s="382">
        <f>'25 利府町'!K22</f>
        <v>0</v>
      </c>
      <c r="V30" s="383">
        <f>'25 利府町'!M22</f>
        <v>0</v>
      </c>
      <c r="W30" s="385">
        <f>'25 利府町'!G24</f>
        <v>15</v>
      </c>
      <c r="X30" s="382">
        <f>'25 利府町'!I24</f>
        <v>4</v>
      </c>
      <c r="Y30" s="382">
        <f>'25 利府町'!K24</f>
        <v>1</v>
      </c>
      <c r="Z30" s="382">
        <f>'25 利府町'!M24</f>
        <v>1</v>
      </c>
      <c r="AA30" s="382">
        <f>'25 利府町'!O24</f>
        <v>0</v>
      </c>
      <c r="AB30" s="383">
        <f>'25 利府町'!Q24</f>
        <v>0</v>
      </c>
      <c r="AC30" s="384">
        <f>'25 利府町'!G40</f>
        <v>1</v>
      </c>
      <c r="AD30" s="382">
        <f>'25 利府町'!I40</f>
        <v>0</v>
      </c>
      <c r="AE30" s="382">
        <f>'25 利府町'!K40</f>
        <v>0</v>
      </c>
      <c r="AF30" s="383">
        <f>'25 利府町'!M40</f>
        <v>0</v>
      </c>
      <c r="AG30" s="385">
        <f>'25 利府町'!G42</f>
        <v>0</v>
      </c>
      <c r="AH30" s="382">
        <f>'25 利府町'!I42</f>
        <v>0</v>
      </c>
      <c r="AI30" s="382">
        <f>'25 利府町'!K42</f>
        <v>0</v>
      </c>
      <c r="AJ30" s="383">
        <f>'25 利府町'!M42</f>
        <v>0</v>
      </c>
      <c r="AK30" s="385">
        <f>'25 利府町'!G44</f>
        <v>1</v>
      </c>
      <c r="AL30" s="382">
        <f>'25 利府町'!I44</f>
        <v>0</v>
      </c>
      <c r="AM30" s="382">
        <f>'25 利府町'!K44</f>
        <v>1</v>
      </c>
      <c r="AN30" s="383">
        <f>'25 利府町'!M44</f>
        <v>0</v>
      </c>
      <c r="AO30" s="385">
        <f>'25 利府町'!G46</f>
        <v>0</v>
      </c>
      <c r="AP30" s="382">
        <f>'25 利府町'!I46</f>
        <v>0</v>
      </c>
      <c r="AQ30" s="382">
        <f>'25 利府町'!K46</f>
        <v>0</v>
      </c>
      <c r="AR30" s="383">
        <f>'25 利府町'!M46</f>
        <v>1</v>
      </c>
      <c r="AS30" s="385">
        <f>'25 利府町'!G48</f>
        <v>0</v>
      </c>
      <c r="AT30" s="382">
        <f>'25 利府町'!I48</f>
        <v>0</v>
      </c>
      <c r="AU30" s="392">
        <f>'25 利府町'!K48</f>
        <v>0</v>
      </c>
      <c r="AV30" s="383">
        <f>'25 利府町'!M48</f>
        <v>0</v>
      </c>
      <c r="AW30" s="384">
        <f>'25 利府町'!G50</f>
        <v>0</v>
      </c>
      <c r="AX30" s="382">
        <f>'25 利府町'!I50</f>
        <v>0</v>
      </c>
      <c r="AY30" s="382">
        <f>'25 利府町'!K50</f>
        <v>0</v>
      </c>
      <c r="AZ30" s="392">
        <f>'25 利府町'!M50</f>
        <v>0</v>
      </c>
      <c r="BA30" s="384">
        <f>'25 利府町'!G52</f>
        <v>0</v>
      </c>
      <c r="BB30" s="382">
        <f>'25 利府町'!I52</f>
        <v>0</v>
      </c>
      <c r="BC30" s="382">
        <f>'25 利府町'!K52</f>
        <v>0</v>
      </c>
      <c r="BD30" s="386">
        <f>'25 利府町'!M52</f>
        <v>0</v>
      </c>
      <c r="BE30" s="68">
        <f t="shared" si="2"/>
        <v>30</v>
      </c>
      <c r="BF30" s="335"/>
    </row>
    <row r="31" spans="1:58" ht="22.5" customHeight="1">
      <c r="A31" s="126" t="s">
        <v>26</v>
      </c>
      <c r="B31" s="373">
        <f>'26 大和町'!G12</f>
        <v>0</v>
      </c>
      <c r="C31" s="382">
        <f>'26 大和町'!I12</f>
        <v>1</v>
      </c>
      <c r="D31" s="382">
        <f>'26 大和町'!K12</f>
        <v>0</v>
      </c>
      <c r="E31" s="382">
        <f>'26 大和町'!M12</f>
        <v>0</v>
      </c>
      <c r="F31" s="382">
        <f>'26 大和町'!O12</f>
        <v>0</v>
      </c>
      <c r="G31" s="383">
        <f>'26 大和町'!Q12</f>
        <v>0</v>
      </c>
      <c r="H31" s="385">
        <f>'26 大和町'!G18</f>
        <v>0</v>
      </c>
      <c r="I31" s="382">
        <f>'26 大和町'!I18</f>
        <v>3</v>
      </c>
      <c r="J31" s="382">
        <f>'26 大和町'!K18</f>
        <v>0</v>
      </c>
      <c r="K31" s="382">
        <f>'26 大和町'!M18</f>
        <v>1</v>
      </c>
      <c r="L31" s="382">
        <f>'26 大和町'!O18</f>
        <v>0</v>
      </c>
      <c r="M31" s="383">
        <f>'26 大和町'!Q18</f>
        <v>1</v>
      </c>
      <c r="N31" s="385">
        <f>'26 大和町'!G20</f>
        <v>0</v>
      </c>
      <c r="O31" s="382">
        <f>'26 大和町'!I20</f>
        <v>0</v>
      </c>
      <c r="P31" s="382">
        <f>'26 大和町'!K20</f>
        <v>0</v>
      </c>
      <c r="Q31" s="382">
        <f>'26 大和町'!M20</f>
        <v>0</v>
      </c>
      <c r="R31" s="383">
        <f>'26 大和町'!O20</f>
        <v>0</v>
      </c>
      <c r="S31" s="385">
        <f>'26 大和町'!G22</f>
        <v>0</v>
      </c>
      <c r="T31" s="382">
        <f>'26 大和町'!I22</f>
        <v>0</v>
      </c>
      <c r="U31" s="382">
        <f>'26 大和町'!K22</f>
        <v>0</v>
      </c>
      <c r="V31" s="383">
        <f>'26 大和町'!M22</f>
        <v>0</v>
      </c>
      <c r="W31" s="385">
        <f>'26 大和町'!G24</f>
        <v>4</v>
      </c>
      <c r="X31" s="382">
        <f>'26 大和町'!I24</f>
        <v>3</v>
      </c>
      <c r="Y31" s="382">
        <f>'26 大和町'!K24</f>
        <v>1</v>
      </c>
      <c r="Z31" s="382">
        <f>'26 大和町'!M24</f>
        <v>1</v>
      </c>
      <c r="AA31" s="382">
        <f>'26 大和町'!O24</f>
        <v>0</v>
      </c>
      <c r="AB31" s="383">
        <f>'26 大和町'!Q24</f>
        <v>1</v>
      </c>
      <c r="AC31" s="384">
        <f>'26 大和町'!G40</f>
        <v>0</v>
      </c>
      <c r="AD31" s="382">
        <f>'26 大和町'!I40</f>
        <v>0</v>
      </c>
      <c r="AE31" s="382">
        <f>'26 大和町'!K40</f>
        <v>0</v>
      </c>
      <c r="AF31" s="383">
        <f>'26 大和町'!M40</f>
        <v>1</v>
      </c>
      <c r="AG31" s="385">
        <f>'26 大和町'!G42</f>
        <v>0</v>
      </c>
      <c r="AH31" s="382">
        <f>'26 大和町'!I42</f>
        <v>0</v>
      </c>
      <c r="AI31" s="382">
        <f>'26 大和町'!K42</f>
        <v>0</v>
      </c>
      <c r="AJ31" s="383">
        <f>'26 大和町'!M42</f>
        <v>0</v>
      </c>
      <c r="AK31" s="385">
        <f>'26 大和町'!G44</f>
        <v>1</v>
      </c>
      <c r="AL31" s="382">
        <f>'26 大和町'!I44</f>
        <v>0</v>
      </c>
      <c r="AM31" s="382">
        <f>'26 大和町'!K44</f>
        <v>0</v>
      </c>
      <c r="AN31" s="383">
        <f>'26 大和町'!M44</f>
        <v>0</v>
      </c>
      <c r="AO31" s="385">
        <f>'26 大和町'!G46</f>
        <v>0</v>
      </c>
      <c r="AP31" s="382">
        <f>'26 大和町'!I46</f>
        <v>0</v>
      </c>
      <c r="AQ31" s="382">
        <f>'26 大和町'!K46</f>
        <v>0</v>
      </c>
      <c r="AR31" s="383">
        <f>'26 大和町'!M46</f>
        <v>0</v>
      </c>
      <c r="AS31" s="385">
        <f>'26 大和町'!G48</f>
        <v>0</v>
      </c>
      <c r="AT31" s="382">
        <f>'26 大和町'!I48</f>
        <v>0</v>
      </c>
      <c r="AU31" s="392">
        <f>'26 大和町'!K48</f>
        <v>0</v>
      </c>
      <c r="AV31" s="383">
        <f>'26 大和町'!M48</f>
        <v>0</v>
      </c>
      <c r="AW31" s="384">
        <f>'26 大和町'!G50</f>
        <v>0</v>
      </c>
      <c r="AX31" s="382">
        <f>'26 大和町'!I50</f>
        <v>0</v>
      </c>
      <c r="AY31" s="382">
        <f>'26 大和町'!K50</f>
        <v>0</v>
      </c>
      <c r="AZ31" s="392">
        <f>'26 大和町'!M50</f>
        <v>0</v>
      </c>
      <c r="BA31" s="384">
        <f>'26 大和町'!G52</f>
        <v>0</v>
      </c>
      <c r="BB31" s="382">
        <f>'26 大和町'!I52</f>
        <v>0</v>
      </c>
      <c r="BC31" s="382">
        <f>'26 大和町'!K52</f>
        <v>0</v>
      </c>
      <c r="BD31" s="386">
        <f>'26 大和町'!M52</f>
        <v>0</v>
      </c>
      <c r="BE31" s="68">
        <f>SUM(B31:BD31)</f>
        <v>18</v>
      </c>
      <c r="BF31" s="335"/>
    </row>
    <row r="32" spans="1:58" ht="22.5" customHeight="1">
      <c r="A32" s="126" t="s">
        <v>27</v>
      </c>
      <c r="B32" s="373">
        <f>'27 大郷町'!G12</f>
        <v>0</v>
      </c>
      <c r="C32" s="382">
        <f>'27 大郷町'!I12</f>
        <v>0</v>
      </c>
      <c r="D32" s="382">
        <f>'27 大郷町'!K12</f>
        <v>0</v>
      </c>
      <c r="E32" s="382">
        <f>'27 大郷町'!M12</f>
        <v>0</v>
      </c>
      <c r="F32" s="382">
        <f>'27 大郷町'!O12</f>
        <v>0</v>
      </c>
      <c r="G32" s="383">
        <f>'27 大郷町'!Q12</f>
        <v>0</v>
      </c>
      <c r="H32" s="385">
        <f>'27 大郷町'!G18</f>
        <v>0</v>
      </c>
      <c r="I32" s="382">
        <f>'27 大郷町'!I18</f>
        <v>0</v>
      </c>
      <c r="J32" s="382">
        <f>'27 大郷町'!K18</f>
        <v>0</v>
      </c>
      <c r="K32" s="382">
        <f>'27 大郷町'!M18</f>
        <v>0</v>
      </c>
      <c r="L32" s="382">
        <f>'27 大郷町'!O18</f>
        <v>0</v>
      </c>
      <c r="M32" s="383">
        <f>'27 大郷町'!Q18</f>
        <v>0</v>
      </c>
      <c r="N32" s="385">
        <f>'27 大郷町'!G20</f>
        <v>0</v>
      </c>
      <c r="O32" s="382">
        <f>'27 大郷町'!I20</f>
        <v>0</v>
      </c>
      <c r="P32" s="382">
        <f>'27 大郷町'!K20</f>
        <v>0</v>
      </c>
      <c r="Q32" s="382">
        <f>'27 大郷町'!M20</f>
        <v>0</v>
      </c>
      <c r="R32" s="383">
        <f>'27 大郷町'!O20</f>
        <v>0</v>
      </c>
      <c r="S32" s="385">
        <f>'27 大郷町'!G22</f>
        <v>0</v>
      </c>
      <c r="T32" s="382">
        <f>'27 大郷町'!I22</f>
        <v>0</v>
      </c>
      <c r="U32" s="382">
        <f>'27 大郷町'!K22</f>
        <v>0</v>
      </c>
      <c r="V32" s="383">
        <f>'27 大郷町'!M22</f>
        <v>0</v>
      </c>
      <c r="W32" s="385">
        <f>'27 大郷町'!G24</f>
        <v>2</v>
      </c>
      <c r="X32" s="382">
        <f>'27 大郷町'!I24</f>
        <v>0</v>
      </c>
      <c r="Y32" s="382">
        <f>'27 大郷町'!K24</f>
        <v>0</v>
      </c>
      <c r="Z32" s="382">
        <f>'27 大郷町'!M24</f>
        <v>0</v>
      </c>
      <c r="AA32" s="382">
        <f>'27 大郷町'!O24</f>
        <v>0</v>
      </c>
      <c r="AB32" s="383">
        <f>'27 大郷町'!Q24</f>
        <v>0</v>
      </c>
      <c r="AC32" s="384">
        <f>'27 大郷町'!G40</f>
        <v>0</v>
      </c>
      <c r="AD32" s="382">
        <f>'27 大郷町'!I40</f>
        <v>0</v>
      </c>
      <c r="AE32" s="382">
        <f>'27 大郷町'!K40</f>
        <v>0</v>
      </c>
      <c r="AF32" s="383">
        <f>'27 大郷町'!M40</f>
        <v>0</v>
      </c>
      <c r="AG32" s="385">
        <f>'27 大郷町'!G42</f>
        <v>0</v>
      </c>
      <c r="AH32" s="382">
        <f>'27 大郷町'!I42</f>
        <v>0</v>
      </c>
      <c r="AI32" s="382">
        <f>'27 大郷町'!K42</f>
        <v>0</v>
      </c>
      <c r="AJ32" s="383">
        <f>'27 大郷町'!M42</f>
        <v>0</v>
      </c>
      <c r="AK32" s="385">
        <f>'27 大郷町'!G44</f>
        <v>0</v>
      </c>
      <c r="AL32" s="382">
        <f>'27 大郷町'!I44</f>
        <v>0</v>
      </c>
      <c r="AM32" s="382">
        <f>'27 大郷町'!K44</f>
        <v>0</v>
      </c>
      <c r="AN32" s="383">
        <f>'27 大郷町'!M44</f>
        <v>0</v>
      </c>
      <c r="AO32" s="385">
        <f>'27 大郷町'!G46</f>
        <v>0</v>
      </c>
      <c r="AP32" s="382">
        <f>'27 大郷町'!I46</f>
        <v>0</v>
      </c>
      <c r="AQ32" s="382">
        <f>'27 大郷町'!K46</f>
        <v>0</v>
      </c>
      <c r="AR32" s="383">
        <f>'27 大郷町'!M46</f>
        <v>0</v>
      </c>
      <c r="AS32" s="385">
        <f>'27 大郷町'!G48</f>
        <v>0</v>
      </c>
      <c r="AT32" s="382">
        <f>'27 大郷町'!I48</f>
        <v>0</v>
      </c>
      <c r="AU32" s="392">
        <f>'27 大郷町'!K48</f>
        <v>0</v>
      </c>
      <c r="AV32" s="383">
        <f>'27 大郷町'!M48</f>
        <v>0</v>
      </c>
      <c r="AW32" s="384">
        <f>'27 大郷町'!G50</f>
        <v>0</v>
      </c>
      <c r="AX32" s="382">
        <f>'27 大郷町'!I50</f>
        <v>0</v>
      </c>
      <c r="AY32" s="382">
        <f>'27 大郷町'!K50</f>
        <v>0</v>
      </c>
      <c r="AZ32" s="392">
        <f>'27 大郷町'!M50</f>
        <v>0</v>
      </c>
      <c r="BA32" s="384">
        <f>'27 大郷町'!G52</f>
        <v>0</v>
      </c>
      <c r="BB32" s="382">
        <f>'27 大郷町'!I52</f>
        <v>0</v>
      </c>
      <c r="BC32" s="382">
        <f>'27 大郷町'!K52</f>
        <v>0</v>
      </c>
      <c r="BD32" s="386">
        <f>'27 大郷町'!M52</f>
        <v>0</v>
      </c>
      <c r="BE32" s="68">
        <f>SUM(B32:BD32)</f>
        <v>2</v>
      </c>
      <c r="BF32" s="335"/>
    </row>
    <row r="33" spans="1:58" ht="22.5" customHeight="1">
      <c r="A33" s="128" t="s">
        <v>28</v>
      </c>
      <c r="B33" s="373">
        <f>'28 大衡村'!G12</f>
        <v>0</v>
      </c>
      <c r="C33" s="382">
        <f>'28 大衡村'!I12</f>
        <v>0</v>
      </c>
      <c r="D33" s="382">
        <f>'28 大衡村'!K12</f>
        <v>0</v>
      </c>
      <c r="E33" s="382">
        <f>'28 大衡村'!M12</f>
        <v>0</v>
      </c>
      <c r="F33" s="382">
        <f>'28 大衡村'!O12</f>
        <v>0</v>
      </c>
      <c r="G33" s="383">
        <f>'28 大衡村'!Q12</f>
        <v>0</v>
      </c>
      <c r="H33" s="385">
        <f>'28 大衡村'!G18</f>
        <v>0</v>
      </c>
      <c r="I33" s="382">
        <f>'28 大衡村'!I18</f>
        <v>0</v>
      </c>
      <c r="J33" s="382">
        <f>'28 大衡村'!K18</f>
        <v>0</v>
      </c>
      <c r="K33" s="382">
        <f>'28 大衡村'!M18</f>
        <v>0</v>
      </c>
      <c r="L33" s="382">
        <f>'28 大衡村'!O18</f>
        <v>0</v>
      </c>
      <c r="M33" s="383">
        <f>'28 大衡村'!Q18</f>
        <v>0</v>
      </c>
      <c r="N33" s="385">
        <f>'28 大衡村'!G20</f>
        <v>0</v>
      </c>
      <c r="O33" s="382">
        <f>'28 大衡村'!I20</f>
        <v>0</v>
      </c>
      <c r="P33" s="382">
        <f>'28 大衡村'!K20</f>
        <v>0</v>
      </c>
      <c r="Q33" s="382">
        <f>'28 大衡村'!M20</f>
        <v>0</v>
      </c>
      <c r="R33" s="383">
        <f>'28 大衡村'!O20</f>
        <v>0</v>
      </c>
      <c r="S33" s="385">
        <f>'28 大衡村'!G22</f>
        <v>0</v>
      </c>
      <c r="T33" s="382">
        <f>'28 大衡村'!I22</f>
        <v>0</v>
      </c>
      <c r="U33" s="382">
        <f>'28 大衡村'!K22</f>
        <v>0</v>
      </c>
      <c r="V33" s="383">
        <f>'28 大衡村'!M22</f>
        <v>0</v>
      </c>
      <c r="W33" s="385">
        <f>'28 大衡村'!G24</f>
        <v>1</v>
      </c>
      <c r="X33" s="382">
        <f>'28 大衡村'!I24</f>
        <v>0</v>
      </c>
      <c r="Y33" s="382">
        <f>'28 大衡村'!K24</f>
        <v>0</v>
      </c>
      <c r="Z33" s="382">
        <f>'28 大衡村'!M24</f>
        <v>1</v>
      </c>
      <c r="AA33" s="382">
        <f>'28 大衡村'!O24</f>
        <v>0</v>
      </c>
      <c r="AB33" s="383">
        <f>'28 大衡村'!Q24</f>
        <v>0</v>
      </c>
      <c r="AC33" s="384">
        <f>'28 大衡村'!G40</f>
        <v>0</v>
      </c>
      <c r="AD33" s="382">
        <f>'28 大衡村'!I40</f>
        <v>0</v>
      </c>
      <c r="AE33" s="382">
        <f>'28 大衡村'!K40</f>
        <v>0</v>
      </c>
      <c r="AF33" s="383">
        <f>'28 大衡村'!M40</f>
        <v>0</v>
      </c>
      <c r="AG33" s="385">
        <f>'28 大衡村'!G42</f>
        <v>0</v>
      </c>
      <c r="AH33" s="382">
        <f>'28 大衡村'!I42</f>
        <v>0</v>
      </c>
      <c r="AI33" s="382">
        <f>'28 大衡村'!K42</f>
        <v>0</v>
      </c>
      <c r="AJ33" s="383">
        <f>'28 大衡村'!M42</f>
        <v>0</v>
      </c>
      <c r="AK33" s="385">
        <f>'28 大衡村'!G44</f>
        <v>0</v>
      </c>
      <c r="AL33" s="382">
        <f>'28 大衡村'!I44</f>
        <v>0</v>
      </c>
      <c r="AM33" s="382">
        <f>'28 大衡村'!K44</f>
        <v>0</v>
      </c>
      <c r="AN33" s="383">
        <f>'28 大衡村'!M44</f>
        <v>0</v>
      </c>
      <c r="AO33" s="385">
        <f>'28 大衡村'!G46</f>
        <v>0</v>
      </c>
      <c r="AP33" s="382">
        <f>'28 大衡村'!I46</f>
        <v>0</v>
      </c>
      <c r="AQ33" s="382">
        <f>'28 大衡村'!K46</f>
        <v>0</v>
      </c>
      <c r="AR33" s="383">
        <f>'28 大衡村'!M46</f>
        <v>0</v>
      </c>
      <c r="AS33" s="385">
        <f>'28 大衡村'!G48</f>
        <v>0</v>
      </c>
      <c r="AT33" s="382">
        <f>'28 大衡村'!I48</f>
        <v>0</v>
      </c>
      <c r="AU33" s="392">
        <f>'28 大衡村'!K48</f>
        <v>0</v>
      </c>
      <c r="AV33" s="383">
        <f>'28 大衡村'!M48</f>
        <v>0</v>
      </c>
      <c r="AW33" s="384">
        <f>'28 大衡村'!G50</f>
        <v>0</v>
      </c>
      <c r="AX33" s="382">
        <f>'28 大衡村'!I50</f>
        <v>0</v>
      </c>
      <c r="AY33" s="382">
        <f>'28 大衡村'!K50</f>
        <v>0</v>
      </c>
      <c r="AZ33" s="392">
        <f>'28 大衡村'!M50</f>
        <v>0</v>
      </c>
      <c r="BA33" s="389">
        <f>'28 大衡村'!G52</f>
        <v>0</v>
      </c>
      <c r="BB33" s="387">
        <f>'28 大衡村'!I52</f>
        <v>0</v>
      </c>
      <c r="BC33" s="387">
        <f>'28 大衡村'!K52</f>
        <v>0</v>
      </c>
      <c r="BD33" s="374">
        <f>'28 大衡村'!M52</f>
        <v>0</v>
      </c>
      <c r="BE33" s="81">
        <f t="shared" si="2"/>
        <v>2</v>
      </c>
      <c r="BF33" s="335"/>
    </row>
    <row r="34" spans="1:58" ht="22.5" customHeight="1">
      <c r="A34" s="31" t="s">
        <v>13</v>
      </c>
      <c r="B34" s="105">
        <f t="shared" ref="B34:AG34" si="5">SUM(B26:B33)</f>
        <v>2</v>
      </c>
      <c r="C34" s="84">
        <f t="shared" si="5"/>
        <v>1</v>
      </c>
      <c r="D34" s="84">
        <f t="shared" si="5"/>
        <v>1</v>
      </c>
      <c r="E34" s="84">
        <f t="shared" si="5"/>
        <v>0</v>
      </c>
      <c r="F34" s="84">
        <f t="shared" si="5"/>
        <v>0</v>
      </c>
      <c r="G34" s="86">
        <f t="shared" si="5"/>
        <v>0</v>
      </c>
      <c r="H34" s="83">
        <f t="shared" si="5"/>
        <v>0</v>
      </c>
      <c r="I34" s="84">
        <f>SUM(I26:I33)</f>
        <v>6</v>
      </c>
      <c r="J34" s="84">
        <f t="shared" si="5"/>
        <v>3</v>
      </c>
      <c r="K34" s="84">
        <f t="shared" si="5"/>
        <v>2</v>
      </c>
      <c r="L34" s="84">
        <f t="shared" si="5"/>
        <v>0</v>
      </c>
      <c r="M34" s="84">
        <f t="shared" si="5"/>
        <v>6</v>
      </c>
      <c r="N34" s="83">
        <f t="shared" si="5"/>
        <v>0</v>
      </c>
      <c r="O34" s="84">
        <f t="shared" si="5"/>
        <v>0</v>
      </c>
      <c r="P34" s="84">
        <f t="shared" si="5"/>
        <v>0</v>
      </c>
      <c r="Q34" s="84">
        <f t="shared" si="5"/>
        <v>0</v>
      </c>
      <c r="R34" s="87">
        <f t="shared" si="5"/>
        <v>0</v>
      </c>
      <c r="S34" s="83">
        <f t="shared" si="5"/>
        <v>0</v>
      </c>
      <c r="T34" s="84">
        <f t="shared" si="5"/>
        <v>0</v>
      </c>
      <c r="U34" s="84">
        <f t="shared" si="5"/>
        <v>0</v>
      </c>
      <c r="V34" s="84">
        <f t="shared" si="5"/>
        <v>0</v>
      </c>
      <c r="W34" s="83">
        <f t="shared" si="5"/>
        <v>32</v>
      </c>
      <c r="X34" s="84">
        <f t="shared" si="5"/>
        <v>13</v>
      </c>
      <c r="Y34" s="84">
        <f t="shared" si="5"/>
        <v>5</v>
      </c>
      <c r="Z34" s="84">
        <f t="shared" si="5"/>
        <v>5</v>
      </c>
      <c r="AA34" s="84">
        <f t="shared" si="5"/>
        <v>0</v>
      </c>
      <c r="AB34" s="87">
        <f t="shared" si="5"/>
        <v>1</v>
      </c>
      <c r="AC34" s="83">
        <f t="shared" si="5"/>
        <v>4</v>
      </c>
      <c r="AD34" s="84">
        <f t="shared" si="5"/>
        <v>0</v>
      </c>
      <c r="AE34" s="84">
        <f t="shared" si="5"/>
        <v>0</v>
      </c>
      <c r="AF34" s="87">
        <f t="shared" si="5"/>
        <v>1</v>
      </c>
      <c r="AG34" s="83">
        <f t="shared" si="5"/>
        <v>0</v>
      </c>
      <c r="AH34" s="84">
        <f t="shared" ref="AH34:BE34" si="6">SUM(AH26:AH33)</f>
        <v>0</v>
      </c>
      <c r="AI34" s="84">
        <f t="shared" si="6"/>
        <v>0</v>
      </c>
      <c r="AJ34" s="87">
        <f t="shared" si="6"/>
        <v>0</v>
      </c>
      <c r="AK34" s="83">
        <f t="shared" si="6"/>
        <v>3</v>
      </c>
      <c r="AL34" s="84">
        <f t="shared" si="6"/>
        <v>0</v>
      </c>
      <c r="AM34" s="84">
        <f t="shared" si="6"/>
        <v>1</v>
      </c>
      <c r="AN34" s="84">
        <f t="shared" si="6"/>
        <v>0</v>
      </c>
      <c r="AO34" s="83">
        <f t="shared" si="6"/>
        <v>1</v>
      </c>
      <c r="AP34" s="84">
        <f t="shared" si="6"/>
        <v>0</v>
      </c>
      <c r="AQ34" s="84">
        <f t="shared" si="6"/>
        <v>0</v>
      </c>
      <c r="AR34" s="84">
        <f t="shared" si="6"/>
        <v>2</v>
      </c>
      <c r="AS34" s="83">
        <f t="shared" si="6"/>
        <v>0</v>
      </c>
      <c r="AT34" s="84">
        <f t="shared" si="6"/>
        <v>0</v>
      </c>
      <c r="AU34" s="84">
        <f t="shared" si="6"/>
        <v>0</v>
      </c>
      <c r="AV34" s="87">
        <f t="shared" si="6"/>
        <v>0</v>
      </c>
      <c r="AW34" s="83">
        <f t="shared" si="6"/>
        <v>0</v>
      </c>
      <c r="AX34" s="84">
        <f t="shared" si="6"/>
        <v>0</v>
      </c>
      <c r="AY34" s="84">
        <f t="shared" si="6"/>
        <v>0</v>
      </c>
      <c r="AZ34" s="257">
        <f t="shared" si="6"/>
        <v>0</v>
      </c>
      <c r="BA34" s="83">
        <f t="shared" si="6"/>
        <v>1</v>
      </c>
      <c r="BB34" s="85">
        <f t="shared" si="6"/>
        <v>0</v>
      </c>
      <c r="BC34" s="85">
        <f t="shared" si="6"/>
        <v>0</v>
      </c>
      <c r="BD34" s="247">
        <f t="shared" si="6"/>
        <v>0</v>
      </c>
      <c r="BE34" s="263">
        <f t="shared" si="6"/>
        <v>90</v>
      </c>
      <c r="BF34" s="335"/>
    </row>
    <row r="35" spans="1:58" ht="22.5" customHeight="1">
      <c r="A35" s="130" t="s">
        <v>57</v>
      </c>
      <c r="B35" s="385">
        <f>'29 色麻町'!G12</f>
        <v>0</v>
      </c>
      <c r="C35" s="385">
        <f>'29 色麻町'!I12</f>
        <v>0</v>
      </c>
      <c r="D35" s="385">
        <f>'29 色麻町'!K12</f>
        <v>0</v>
      </c>
      <c r="E35" s="385">
        <f>'29 色麻町'!M12</f>
        <v>0</v>
      </c>
      <c r="F35" s="385">
        <f>'29 色麻町'!O12</f>
        <v>0</v>
      </c>
      <c r="G35" s="385">
        <f>'29 色麻町'!Q12</f>
        <v>0</v>
      </c>
      <c r="H35" s="391">
        <f>'29 色麻町'!G18</f>
        <v>0</v>
      </c>
      <c r="I35" s="382">
        <f>'29 色麻町'!I18</f>
        <v>0</v>
      </c>
      <c r="J35" s="382">
        <f>'29 色麻町'!K18</f>
        <v>0</v>
      </c>
      <c r="K35" s="382">
        <f>'29 色麻町'!M18</f>
        <v>0</v>
      </c>
      <c r="L35" s="382">
        <f>'29 色麻町'!O18</f>
        <v>0</v>
      </c>
      <c r="M35" s="383">
        <f>'29 色麻町'!Q18</f>
        <v>0</v>
      </c>
      <c r="N35" s="385">
        <f>'29 色麻町'!G20</f>
        <v>0</v>
      </c>
      <c r="O35" s="382">
        <f>'29 色麻町'!I20</f>
        <v>0</v>
      </c>
      <c r="P35" s="382">
        <f>'29 色麻町'!K20</f>
        <v>0</v>
      </c>
      <c r="Q35" s="382">
        <f>'29 色麻町'!M20</f>
        <v>0</v>
      </c>
      <c r="R35" s="383">
        <f>'29 色麻町'!O20</f>
        <v>0</v>
      </c>
      <c r="S35" s="385">
        <f>'29 色麻町'!G22</f>
        <v>0</v>
      </c>
      <c r="T35" s="382">
        <f>'29 色麻町'!I22</f>
        <v>0</v>
      </c>
      <c r="U35" s="382">
        <f>'29 色麻町'!K22</f>
        <v>0</v>
      </c>
      <c r="V35" s="383">
        <f>'29 色麻町'!M22</f>
        <v>0</v>
      </c>
      <c r="W35" s="385">
        <f>'29 色麻町'!G24</f>
        <v>0</v>
      </c>
      <c r="X35" s="382">
        <f>'29 色麻町'!I24</f>
        <v>1</v>
      </c>
      <c r="Y35" s="382">
        <f>'29 色麻町'!K24</f>
        <v>2</v>
      </c>
      <c r="Z35" s="382">
        <f>'29 色麻町'!M24</f>
        <v>0</v>
      </c>
      <c r="AA35" s="382">
        <f>'29 色麻町'!O24</f>
        <v>0</v>
      </c>
      <c r="AB35" s="383">
        <f>'29 色麻町'!Q24</f>
        <v>0</v>
      </c>
      <c r="AC35" s="384">
        <f>'29 色麻町'!G40</f>
        <v>0</v>
      </c>
      <c r="AD35" s="382">
        <f>'29 色麻町'!I40</f>
        <v>0</v>
      </c>
      <c r="AE35" s="382">
        <f>'29 色麻町'!K40</f>
        <v>0</v>
      </c>
      <c r="AF35" s="383">
        <f>'29 色麻町'!M40</f>
        <v>0</v>
      </c>
      <c r="AG35" s="385">
        <f>'29 色麻町'!G42</f>
        <v>0</v>
      </c>
      <c r="AH35" s="382">
        <f>'29 色麻町'!I42</f>
        <v>0</v>
      </c>
      <c r="AI35" s="382">
        <f>'29 色麻町'!K42</f>
        <v>0</v>
      </c>
      <c r="AJ35" s="383">
        <f>'29 色麻町'!M42</f>
        <v>0</v>
      </c>
      <c r="AK35" s="385">
        <f>'29 色麻町'!G44</f>
        <v>0</v>
      </c>
      <c r="AL35" s="382">
        <f>'29 色麻町'!I44</f>
        <v>0</v>
      </c>
      <c r="AM35" s="382">
        <f>'29 色麻町'!K44</f>
        <v>0</v>
      </c>
      <c r="AN35" s="383">
        <f>'29 色麻町'!M44</f>
        <v>0</v>
      </c>
      <c r="AO35" s="385">
        <f>'29 色麻町'!G46</f>
        <v>0</v>
      </c>
      <c r="AP35" s="382">
        <f>'29 色麻町'!I46</f>
        <v>0</v>
      </c>
      <c r="AQ35" s="382">
        <f>'29 色麻町'!K46</f>
        <v>0</v>
      </c>
      <c r="AR35" s="383">
        <f>'29 色麻町'!M46</f>
        <v>0</v>
      </c>
      <c r="AS35" s="385">
        <f>'29 色麻町'!G48</f>
        <v>0</v>
      </c>
      <c r="AT35" s="382">
        <f>'29 色麻町'!I48</f>
        <v>0</v>
      </c>
      <c r="AU35" s="382">
        <f>'29 色麻町'!K48</f>
        <v>0</v>
      </c>
      <c r="AV35" s="383">
        <f>'29 色麻町'!M48</f>
        <v>0</v>
      </c>
      <c r="AW35" s="384">
        <f>'29 色麻町'!G50</f>
        <v>0</v>
      </c>
      <c r="AX35" s="382">
        <f>'29 色麻町'!I50</f>
        <v>0</v>
      </c>
      <c r="AY35" s="382">
        <f>'29 色麻町'!K50</f>
        <v>0</v>
      </c>
      <c r="AZ35" s="392">
        <f>'29 色麻町'!M50</f>
        <v>0</v>
      </c>
      <c r="BA35" s="384">
        <f>'29 色麻町'!G52</f>
        <v>0</v>
      </c>
      <c r="BB35" s="382">
        <f>'29 色麻町'!I52</f>
        <v>0</v>
      </c>
      <c r="BC35" s="382">
        <f>'29 色麻町'!K52</f>
        <v>0</v>
      </c>
      <c r="BD35" s="386">
        <f>'29 色麻町'!M52</f>
        <v>0</v>
      </c>
      <c r="BE35" s="245">
        <f>SUM(B35:BD35)</f>
        <v>3</v>
      </c>
      <c r="BF35" s="335"/>
    </row>
    <row r="36" spans="1:58" ht="22.5" customHeight="1">
      <c r="A36" s="126" t="s">
        <v>39</v>
      </c>
      <c r="B36" s="385">
        <f>'30 加美町'!G12</f>
        <v>0</v>
      </c>
      <c r="C36" s="385">
        <f>'30 加美町'!I12</f>
        <v>0</v>
      </c>
      <c r="D36" s="385">
        <f>'30 加美町'!K12</f>
        <v>0</v>
      </c>
      <c r="E36" s="385">
        <f>'30 加美町'!M12</f>
        <v>0</v>
      </c>
      <c r="F36" s="385">
        <f>'30 加美町'!O12</f>
        <v>0</v>
      </c>
      <c r="G36" s="385">
        <f>'30 加美町'!Q12</f>
        <v>0</v>
      </c>
      <c r="H36" s="393">
        <f>'30 加美町'!G18</f>
        <v>0</v>
      </c>
      <c r="I36" s="382">
        <f>'30 加美町'!I18</f>
        <v>2</v>
      </c>
      <c r="J36" s="382">
        <f>'30 加美町'!K18</f>
        <v>0</v>
      </c>
      <c r="K36" s="382">
        <f>'30 加美町'!M18</f>
        <v>0</v>
      </c>
      <c r="L36" s="382">
        <f>'30 加美町'!O18</f>
        <v>0</v>
      </c>
      <c r="M36" s="383">
        <f>'30 加美町'!Q18</f>
        <v>1</v>
      </c>
      <c r="N36" s="385">
        <f>'30 加美町'!G20</f>
        <v>0</v>
      </c>
      <c r="O36" s="382">
        <f>'30 加美町'!I20</f>
        <v>0</v>
      </c>
      <c r="P36" s="382">
        <f>'30 加美町'!K20</f>
        <v>0</v>
      </c>
      <c r="Q36" s="382">
        <f>'30 加美町'!M20</f>
        <v>0</v>
      </c>
      <c r="R36" s="383">
        <f>'30 加美町'!O20</f>
        <v>0</v>
      </c>
      <c r="S36" s="385">
        <f>'30 加美町'!G22</f>
        <v>0</v>
      </c>
      <c r="T36" s="382">
        <f>'30 加美町'!I22</f>
        <v>0</v>
      </c>
      <c r="U36" s="382">
        <f>'30 加美町'!K22</f>
        <v>0</v>
      </c>
      <c r="V36" s="383">
        <f>'30 加美町'!M22</f>
        <v>0</v>
      </c>
      <c r="W36" s="385">
        <f>'30 加美町'!G24</f>
        <v>4</v>
      </c>
      <c r="X36" s="382">
        <f>'30 加美町'!I24</f>
        <v>0</v>
      </c>
      <c r="Y36" s="382">
        <f>'30 加美町'!K24</f>
        <v>0</v>
      </c>
      <c r="Z36" s="382">
        <f>'30 加美町'!M24</f>
        <v>0</v>
      </c>
      <c r="AA36" s="382">
        <f>'30 加美町'!O24</f>
        <v>1</v>
      </c>
      <c r="AB36" s="383">
        <f>'30 加美町'!Q24</f>
        <v>0</v>
      </c>
      <c r="AC36" s="384">
        <f>'30 加美町'!G40</f>
        <v>1</v>
      </c>
      <c r="AD36" s="382">
        <f>'30 加美町'!I40</f>
        <v>0</v>
      </c>
      <c r="AE36" s="382">
        <f>'30 加美町'!K40</f>
        <v>0</v>
      </c>
      <c r="AF36" s="383">
        <f>'30 加美町'!M40</f>
        <v>0</v>
      </c>
      <c r="AG36" s="385">
        <f>'30 加美町'!G42</f>
        <v>0</v>
      </c>
      <c r="AH36" s="382">
        <f>'30 加美町'!I42</f>
        <v>0</v>
      </c>
      <c r="AI36" s="382">
        <f>'30 加美町'!K42</f>
        <v>0</v>
      </c>
      <c r="AJ36" s="383">
        <f>'30 加美町'!M42</f>
        <v>0</v>
      </c>
      <c r="AK36" s="384">
        <f>'30 加美町'!G44</f>
        <v>3</v>
      </c>
      <c r="AL36" s="382">
        <f>'30 加美町'!I44</f>
        <v>0</v>
      </c>
      <c r="AM36" s="382">
        <f>'30 加美町'!K44</f>
        <v>0</v>
      </c>
      <c r="AN36" s="383">
        <f>'30 加美町'!M44</f>
        <v>0</v>
      </c>
      <c r="AO36" s="385">
        <f>'30 加美町'!G46</f>
        <v>0</v>
      </c>
      <c r="AP36" s="382">
        <f>'30 加美町'!I46</f>
        <v>0</v>
      </c>
      <c r="AQ36" s="382">
        <f>'30 加美町'!K46</f>
        <v>0</v>
      </c>
      <c r="AR36" s="383">
        <f>'30 加美町'!M46</f>
        <v>0</v>
      </c>
      <c r="AS36" s="385">
        <f>'30 加美町'!G48</f>
        <v>0</v>
      </c>
      <c r="AT36" s="382">
        <f>'30 加美町'!I48</f>
        <v>0</v>
      </c>
      <c r="AU36" s="382">
        <f>'30 加美町'!K48</f>
        <v>0</v>
      </c>
      <c r="AV36" s="383">
        <f>'30 加美町'!M48</f>
        <v>0</v>
      </c>
      <c r="AW36" s="384">
        <f>'30 加美町'!G50</f>
        <v>0</v>
      </c>
      <c r="AX36" s="382">
        <f>'30 加美町'!I50</f>
        <v>0</v>
      </c>
      <c r="AY36" s="382">
        <f>'30 加美町'!K50</f>
        <v>0</v>
      </c>
      <c r="AZ36" s="392">
        <f>'30 加美町'!M50</f>
        <v>0</v>
      </c>
      <c r="BA36" s="384">
        <f>'30 加美町'!G52</f>
        <v>0</v>
      </c>
      <c r="BB36" s="382">
        <f>'30 加美町'!I52</f>
        <v>0</v>
      </c>
      <c r="BC36" s="382">
        <f>'30 加美町'!K52</f>
        <v>0</v>
      </c>
      <c r="BD36" s="386">
        <f>'30 加美町'!M52</f>
        <v>0</v>
      </c>
      <c r="BE36" s="245">
        <f>SUM(B36:BD36)</f>
        <v>12</v>
      </c>
      <c r="BF36" s="335"/>
    </row>
    <row r="37" spans="1:58" ht="22.5" customHeight="1">
      <c r="A37" s="126" t="s">
        <v>58</v>
      </c>
      <c r="B37" s="385">
        <f>'31 涌谷町'!G12</f>
        <v>0</v>
      </c>
      <c r="C37" s="385">
        <f>'31 涌谷町'!I12</f>
        <v>0</v>
      </c>
      <c r="D37" s="385">
        <f>'31 涌谷町'!K12</f>
        <v>0</v>
      </c>
      <c r="E37" s="385">
        <f>'31 涌谷町'!M12</f>
        <v>0</v>
      </c>
      <c r="F37" s="385">
        <f>'31 涌谷町'!O12</f>
        <v>0</v>
      </c>
      <c r="G37" s="385">
        <f>'31 涌谷町'!Q12</f>
        <v>0</v>
      </c>
      <c r="H37" s="389">
        <f>'31 涌谷町'!G18</f>
        <v>0</v>
      </c>
      <c r="I37" s="382">
        <f>'31 涌谷町'!I18</f>
        <v>0</v>
      </c>
      <c r="J37" s="382">
        <f>'31 涌谷町'!K18</f>
        <v>0</v>
      </c>
      <c r="K37" s="382">
        <f>'31 涌谷町'!M18</f>
        <v>1</v>
      </c>
      <c r="L37" s="382">
        <f>'31 涌谷町'!O18</f>
        <v>0</v>
      </c>
      <c r="M37" s="383">
        <f>'31 涌谷町'!Q18</f>
        <v>0</v>
      </c>
      <c r="N37" s="385">
        <f>'31 涌谷町'!G20</f>
        <v>0</v>
      </c>
      <c r="O37" s="382">
        <f>'31 涌谷町'!I20</f>
        <v>0</v>
      </c>
      <c r="P37" s="382">
        <f>'31 涌谷町'!K20</f>
        <v>0</v>
      </c>
      <c r="Q37" s="382">
        <f>'31 涌谷町'!M20</f>
        <v>0</v>
      </c>
      <c r="R37" s="383">
        <f>'31 涌谷町'!O20</f>
        <v>0</v>
      </c>
      <c r="S37" s="385">
        <f>'31 涌谷町'!G22</f>
        <v>0</v>
      </c>
      <c r="T37" s="382">
        <f>'31 涌谷町'!I22</f>
        <v>0</v>
      </c>
      <c r="U37" s="382">
        <f>'31 涌谷町'!K22</f>
        <v>0</v>
      </c>
      <c r="V37" s="383">
        <f>'31 涌谷町'!M22</f>
        <v>0</v>
      </c>
      <c r="W37" s="385">
        <f>'31 涌谷町'!G24</f>
        <v>0</v>
      </c>
      <c r="X37" s="382">
        <f>'31 涌谷町'!I24</f>
        <v>0</v>
      </c>
      <c r="Y37" s="382">
        <f>'31 涌谷町'!K24</f>
        <v>1</v>
      </c>
      <c r="Z37" s="382">
        <f>'31 涌谷町'!M24</f>
        <v>0</v>
      </c>
      <c r="AA37" s="382">
        <f>'31 涌谷町'!O24</f>
        <v>0</v>
      </c>
      <c r="AB37" s="383">
        <f>'31 涌谷町'!Q24</f>
        <v>0</v>
      </c>
      <c r="AC37" s="384">
        <f>'31 涌谷町'!G40</f>
        <v>0</v>
      </c>
      <c r="AD37" s="382">
        <f>'31 涌谷町'!I40</f>
        <v>0</v>
      </c>
      <c r="AE37" s="382">
        <f>'31 涌谷町'!K40</f>
        <v>0</v>
      </c>
      <c r="AF37" s="383">
        <f>'31 涌谷町'!M40</f>
        <v>0</v>
      </c>
      <c r="AG37" s="385">
        <f>'31 涌谷町'!G42</f>
        <v>0</v>
      </c>
      <c r="AH37" s="382">
        <f>'31 涌谷町'!I42</f>
        <v>0</v>
      </c>
      <c r="AI37" s="382">
        <f>'31 涌谷町'!K42</f>
        <v>0</v>
      </c>
      <c r="AJ37" s="383">
        <f>'31 涌谷町'!M42</f>
        <v>0</v>
      </c>
      <c r="AK37" s="385">
        <f>'31 涌谷町'!G44</f>
        <v>1</v>
      </c>
      <c r="AL37" s="382">
        <f>'31 涌谷町'!I44</f>
        <v>0</v>
      </c>
      <c r="AM37" s="382">
        <f>'31 涌谷町'!K44</f>
        <v>0</v>
      </c>
      <c r="AN37" s="383">
        <f>'31 涌谷町'!M44</f>
        <v>0</v>
      </c>
      <c r="AO37" s="385">
        <f>'31 涌谷町'!G46</f>
        <v>0</v>
      </c>
      <c r="AP37" s="382">
        <f>'31 涌谷町'!I46</f>
        <v>0</v>
      </c>
      <c r="AQ37" s="382">
        <f>'31 涌谷町'!K46</f>
        <v>0</v>
      </c>
      <c r="AR37" s="383">
        <f>'31 涌谷町'!M46</f>
        <v>0</v>
      </c>
      <c r="AS37" s="385">
        <f>'31 涌谷町'!G48</f>
        <v>0</v>
      </c>
      <c r="AT37" s="382">
        <f>'31 涌谷町'!I48</f>
        <v>0</v>
      </c>
      <c r="AU37" s="382">
        <f>'31 涌谷町'!K48</f>
        <v>0</v>
      </c>
      <c r="AV37" s="383">
        <f>'31 涌谷町'!M48</f>
        <v>0</v>
      </c>
      <c r="AW37" s="384">
        <f>'31 涌谷町'!G50</f>
        <v>0</v>
      </c>
      <c r="AX37" s="382">
        <f>'31 涌谷町'!I50</f>
        <v>0</v>
      </c>
      <c r="AY37" s="382">
        <f>'31 涌谷町'!K50</f>
        <v>0</v>
      </c>
      <c r="AZ37" s="392">
        <f>'31 涌谷町'!M50</f>
        <v>0</v>
      </c>
      <c r="BA37" s="384">
        <f>'31 涌谷町'!G52</f>
        <v>0</v>
      </c>
      <c r="BB37" s="382">
        <f>'31 涌谷町'!I52</f>
        <v>0</v>
      </c>
      <c r="BC37" s="382">
        <f>'31 涌谷町'!K52</f>
        <v>0</v>
      </c>
      <c r="BD37" s="386">
        <f>'31 涌谷町'!M52</f>
        <v>0</v>
      </c>
      <c r="BE37" s="245">
        <f t="shared" si="2"/>
        <v>3</v>
      </c>
      <c r="BF37" s="335"/>
    </row>
    <row r="38" spans="1:58" ht="22.5" customHeight="1">
      <c r="A38" s="126" t="s">
        <v>40</v>
      </c>
      <c r="B38" s="385">
        <f>'32 美里町'!G12</f>
        <v>0</v>
      </c>
      <c r="C38" s="385">
        <f>'32 美里町'!I12</f>
        <v>1</v>
      </c>
      <c r="D38" s="385">
        <f>'32 美里町'!K12</f>
        <v>0</v>
      </c>
      <c r="E38" s="385">
        <f>'32 美里町'!M12</f>
        <v>0</v>
      </c>
      <c r="F38" s="385">
        <f>'32 美里町'!O12</f>
        <v>0</v>
      </c>
      <c r="G38" s="385">
        <f>'32 美里町'!Q12</f>
        <v>0</v>
      </c>
      <c r="H38" s="389">
        <f>'32 美里町'!G18</f>
        <v>0</v>
      </c>
      <c r="I38" s="382">
        <f>'32 美里町'!I18</f>
        <v>1</v>
      </c>
      <c r="J38" s="382">
        <f>'32 美里町'!K18</f>
        <v>2</v>
      </c>
      <c r="K38" s="382">
        <f>'32 美里町'!M18</f>
        <v>0</v>
      </c>
      <c r="L38" s="382">
        <f>'32 美里町'!O18</f>
        <v>0</v>
      </c>
      <c r="M38" s="383">
        <f>'32 美里町'!Q18</f>
        <v>1</v>
      </c>
      <c r="N38" s="385">
        <f>'32 美里町'!G20</f>
        <v>0</v>
      </c>
      <c r="O38" s="382">
        <f>'32 美里町'!I20</f>
        <v>0</v>
      </c>
      <c r="P38" s="382">
        <f>'32 美里町'!K20</f>
        <v>0</v>
      </c>
      <c r="Q38" s="382">
        <f>'32 美里町'!M20</f>
        <v>0</v>
      </c>
      <c r="R38" s="383">
        <f>'32 美里町'!O20</f>
        <v>0</v>
      </c>
      <c r="S38" s="385">
        <f>'32 美里町'!G22</f>
        <v>0</v>
      </c>
      <c r="T38" s="382">
        <f>'32 美里町'!I22</f>
        <v>0</v>
      </c>
      <c r="U38" s="382">
        <f>'32 美里町'!K22</f>
        <v>0</v>
      </c>
      <c r="V38" s="383">
        <f>'32 美里町'!M22</f>
        <v>0</v>
      </c>
      <c r="W38" s="385">
        <f>'32 美里町'!G24</f>
        <v>4</v>
      </c>
      <c r="X38" s="382">
        <f>'32 美里町'!I24</f>
        <v>2</v>
      </c>
      <c r="Y38" s="382">
        <f>'32 美里町'!K24</f>
        <v>0</v>
      </c>
      <c r="Z38" s="382">
        <f>'32 美里町'!M24</f>
        <v>0</v>
      </c>
      <c r="AA38" s="382">
        <f>'32 美里町'!O24</f>
        <v>0</v>
      </c>
      <c r="AB38" s="383">
        <f>'32 美里町'!Q24</f>
        <v>0</v>
      </c>
      <c r="AC38" s="384">
        <f>'32 美里町'!G40</f>
        <v>0</v>
      </c>
      <c r="AD38" s="382">
        <f>'32 美里町'!I40</f>
        <v>0</v>
      </c>
      <c r="AE38" s="382">
        <f>'32 美里町'!K40</f>
        <v>0</v>
      </c>
      <c r="AF38" s="383">
        <f>'32 美里町'!M40</f>
        <v>0</v>
      </c>
      <c r="AG38" s="385">
        <f>'32 美里町'!G42</f>
        <v>0</v>
      </c>
      <c r="AH38" s="382">
        <f>'32 美里町'!I42</f>
        <v>0</v>
      </c>
      <c r="AI38" s="382">
        <f>'32 美里町'!K42</f>
        <v>0</v>
      </c>
      <c r="AJ38" s="383">
        <f>'32 美里町'!M42</f>
        <v>0</v>
      </c>
      <c r="AK38" s="385">
        <f>'32 美里町'!G44</f>
        <v>0</v>
      </c>
      <c r="AL38" s="382">
        <f>'32 美里町'!I44</f>
        <v>0</v>
      </c>
      <c r="AM38" s="382">
        <f>'32 美里町'!K44</f>
        <v>0</v>
      </c>
      <c r="AN38" s="383">
        <f>'32 美里町'!M44</f>
        <v>0</v>
      </c>
      <c r="AO38" s="385">
        <f>'32 美里町'!G46</f>
        <v>0</v>
      </c>
      <c r="AP38" s="382">
        <f>'32 美里町'!I46</f>
        <v>0</v>
      </c>
      <c r="AQ38" s="382">
        <f>'32 美里町'!K46</f>
        <v>0</v>
      </c>
      <c r="AR38" s="383">
        <f>'32 美里町'!M46</f>
        <v>0</v>
      </c>
      <c r="AS38" s="385">
        <f>'32 美里町'!G48</f>
        <v>0</v>
      </c>
      <c r="AT38" s="382">
        <f>'32 美里町'!I48</f>
        <v>0</v>
      </c>
      <c r="AU38" s="382">
        <f>'32 美里町'!K48</f>
        <v>0</v>
      </c>
      <c r="AV38" s="383">
        <f>'32 美里町'!M48</f>
        <v>0</v>
      </c>
      <c r="AW38" s="384">
        <f>'32 美里町'!G50</f>
        <v>0</v>
      </c>
      <c r="AX38" s="382">
        <f>'32 美里町'!I50</f>
        <v>0</v>
      </c>
      <c r="AY38" s="382">
        <f>'32 美里町'!K50</f>
        <v>0</v>
      </c>
      <c r="AZ38" s="392">
        <f>'32 美里町'!M50</f>
        <v>0</v>
      </c>
      <c r="BA38" s="384">
        <f>'32 美里町'!G52</f>
        <v>0</v>
      </c>
      <c r="BB38" s="382">
        <f>'32 美里町'!I52</f>
        <v>0</v>
      </c>
      <c r="BC38" s="382">
        <f>'32 美里町'!K52</f>
        <v>0</v>
      </c>
      <c r="BD38" s="386">
        <f>'32 美里町'!M52</f>
        <v>0</v>
      </c>
      <c r="BE38" s="245">
        <f>SUM(B38:BD38)</f>
        <v>11</v>
      </c>
      <c r="BF38" s="335"/>
    </row>
    <row r="39" spans="1:58" ht="22.5" customHeight="1">
      <c r="A39" s="126" t="s">
        <v>59</v>
      </c>
      <c r="B39" s="385">
        <f>'33 女川町'!G12</f>
        <v>0</v>
      </c>
      <c r="C39" s="385">
        <f>'33 女川町'!I12</f>
        <v>0</v>
      </c>
      <c r="D39" s="385">
        <f>'33 女川町'!K12</f>
        <v>0</v>
      </c>
      <c r="E39" s="385">
        <f>'33 女川町'!M12</f>
        <v>0</v>
      </c>
      <c r="F39" s="385">
        <f>'33 女川町'!O12</f>
        <v>0</v>
      </c>
      <c r="G39" s="385">
        <f>'33 女川町'!Q12</f>
        <v>0</v>
      </c>
      <c r="H39" s="384">
        <f>'33 女川町'!G18</f>
        <v>0</v>
      </c>
      <c r="I39" s="382">
        <f>'33 女川町'!I18</f>
        <v>1</v>
      </c>
      <c r="J39" s="382">
        <f>'33 女川町'!K18</f>
        <v>0</v>
      </c>
      <c r="K39" s="382">
        <f>'33 女川町'!M18</f>
        <v>1</v>
      </c>
      <c r="L39" s="382">
        <f>'33 女川町'!O18</f>
        <v>0</v>
      </c>
      <c r="M39" s="383">
        <f>'33 女川町'!Q18</f>
        <v>0</v>
      </c>
      <c r="N39" s="385">
        <f>'33 女川町'!G20</f>
        <v>0</v>
      </c>
      <c r="O39" s="382">
        <f>'33 女川町'!I20</f>
        <v>0</v>
      </c>
      <c r="P39" s="382">
        <f>'33 女川町'!K20</f>
        <v>0</v>
      </c>
      <c r="Q39" s="382">
        <f>'33 女川町'!M20</f>
        <v>0</v>
      </c>
      <c r="R39" s="383">
        <f>'33 女川町'!O20</f>
        <v>0</v>
      </c>
      <c r="S39" s="385">
        <f>'33 女川町'!G22</f>
        <v>0</v>
      </c>
      <c r="T39" s="382">
        <f>'33 女川町'!I22</f>
        <v>0</v>
      </c>
      <c r="U39" s="382">
        <f>'33 女川町'!K22</f>
        <v>0</v>
      </c>
      <c r="V39" s="383">
        <f>'33 女川町'!M22</f>
        <v>0</v>
      </c>
      <c r="W39" s="385">
        <f>'33 女川町'!G24</f>
        <v>2</v>
      </c>
      <c r="X39" s="382">
        <f>'33 女川町'!I24</f>
        <v>0</v>
      </c>
      <c r="Y39" s="382">
        <f>'33 女川町'!K24</f>
        <v>0</v>
      </c>
      <c r="Z39" s="382">
        <f>'33 女川町'!M24</f>
        <v>0</v>
      </c>
      <c r="AA39" s="382">
        <f>'33 女川町'!O24</f>
        <v>0</v>
      </c>
      <c r="AB39" s="383">
        <f>'33 女川町'!Q24</f>
        <v>0</v>
      </c>
      <c r="AC39" s="384">
        <f>'33 女川町'!G40</f>
        <v>1</v>
      </c>
      <c r="AD39" s="382">
        <f>'33 女川町'!I40</f>
        <v>0</v>
      </c>
      <c r="AE39" s="382">
        <f>'33 女川町'!K40</f>
        <v>0</v>
      </c>
      <c r="AF39" s="383">
        <f>'33 女川町'!M40</f>
        <v>0</v>
      </c>
      <c r="AG39" s="385">
        <f>'33 女川町'!G42</f>
        <v>0</v>
      </c>
      <c r="AH39" s="382">
        <f>'33 女川町'!I42</f>
        <v>0</v>
      </c>
      <c r="AI39" s="382">
        <f>'33 女川町'!K42</f>
        <v>0</v>
      </c>
      <c r="AJ39" s="383">
        <f>'33 女川町'!M42</f>
        <v>0</v>
      </c>
      <c r="AK39" s="385">
        <f>'33 女川町'!G44</f>
        <v>0</v>
      </c>
      <c r="AL39" s="382">
        <f>'33 女川町'!I44</f>
        <v>0</v>
      </c>
      <c r="AM39" s="382">
        <f>'33 女川町'!K44</f>
        <v>0</v>
      </c>
      <c r="AN39" s="383">
        <f>'33 女川町'!M44</f>
        <v>0</v>
      </c>
      <c r="AO39" s="385">
        <f>'33 女川町'!G46</f>
        <v>0</v>
      </c>
      <c r="AP39" s="382">
        <f>'33 女川町'!I46</f>
        <v>0</v>
      </c>
      <c r="AQ39" s="382">
        <f>'33 女川町'!K46</f>
        <v>0</v>
      </c>
      <c r="AR39" s="383">
        <f>'33 女川町'!M46</f>
        <v>0</v>
      </c>
      <c r="AS39" s="385">
        <f>'33 女川町'!G48</f>
        <v>0</v>
      </c>
      <c r="AT39" s="382">
        <f>'33 女川町'!I48</f>
        <v>0</v>
      </c>
      <c r="AU39" s="382">
        <f>'33 女川町'!K48</f>
        <v>0</v>
      </c>
      <c r="AV39" s="383">
        <f>'33 女川町'!M48</f>
        <v>0</v>
      </c>
      <c r="AW39" s="384">
        <f>'33 女川町'!G50</f>
        <v>0</v>
      </c>
      <c r="AX39" s="382">
        <f>'33 女川町'!I50</f>
        <v>0</v>
      </c>
      <c r="AY39" s="382">
        <f>'33 女川町'!K50</f>
        <v>0</v>
      </c>
      <c r="AZ39" s="392">
        <f>'33 女川町'!M50</f>
        <v>0</v>
      </c>
      <c r="BA39" s="384">
        <f>'33 女川町'!G52</f>
        <v>1</v>
      </c>
      <c r="BB39" s="382">
        <f>'33 女川町'!I52</f>
        <v>0</v>
      </c>
      <c r="BC39" s="382">
        <f>'33 女川町'!K52</f>
        <v>0</v>
      </c>
      <c r="BD39" s="386">
        <f>'33 女川町'!M52</f>
        <v>0</v>
      </c>
      <c r="BE39" s="245">
        <f t="shared" si="2"/>
        <v>6</v>
      </c>
      <c r="BF39" s="335"/>
    </row>
    <row r="40" spans="1:58" ht="22.5" customHeight="1">
      <c r="A40" s="124" t="s">
        <v>41</v>
      </c>
      <c r="B40" s="390">
        <f>'34 南三陸町'!G12</f>
        <v>1</v>
      </c>
      <c r="C40" s="385">
        <f>'34 南三陸町'!I12</f>
        <v>0</v>
      </c>
      <c r="D40" s="385">
        <f>'34 南三陸町'!K12</f>
        <v>0</v>
      </c>
      <c r="E40" s="385">
        <f>'34 南三陸町'!M12</f>
        <v>1</v>
      </c>
      <c r="F40" s="387">
        <f>'34 南三陸町'!O12</f>
        <v>0</v>
      </c>
      <c r="G40" s="385">
        <f>'34 南三陸町'!Q12</f>
        <v>0</v>
      </c>
      <c r="H40" s="384">
        <f>'34 南三陸町'!G18</f>
        <v>0</v>
      </c>
      <c r="I40" s="387">
        <f>'34 南三陸町'!I18</f>
        <v>1</v>
      </c>
      <c r="J40" s="387">
        <f>'34 南三陸町'!K18</f>
        <v>0</v>
      </c>
      <c r="K40" s="382">
        <f>'34 南三陸町'!M18</f>
        <v>1</v>
      </c>
      <c r="L40" s="382">
        <f>'34 南三陸町'!O18</f>
        <v>0</v>
      </c>
      <c r="M40" s="388">
        <f>'34 南三陸町'!Q18</f>
        <v>0</v>
      </c>
      <c r="N40" s="385">
        <f>'34 南三陸町'!G20</f>
        <v>0</v>
      </c>
      <c r="O40" s="387">
        <f>'34 南三陸町'!I20</f>
        <v>0</v>
      </c>
      <c r="P40" s="387">
        <f>'34 南三陸町'!K20</f>
        <v>0</v>
      </c>
      <c r="Q40" s="382">
        <f>'34 南三陸町'!M20</f>
        <v>0</v>
      </c>
      <c r="R40" s="388">
        <f>'34 南三陸町'!O20</f>
        <v>0</v>
      </c>
      <c r="S40" s="385">
        <f>'34 南三陸町'!G22</f>
        <v>0</v>
      </c>
      <c r="T40" s="382">
        <f>'34 南三陸町'!I22</f>
        <v>0</v>
      </c>
      <c r="U40" s="382">
        <f>'34 南三陸町'!K22</f>
        <v>0</v>
      </c>
      <c r="V40" s="383">
        <f>'34 南三陸町'!M22</f>
        <v>0</v>
      </c>
      <c r="W40" s="390">
        <f>'34 南三陸町'!G24</f>
        <v>0</v>
      </c>
      <c r="X40" s="387">
        <f>'34 南三陸町'!I24</f>
        <v>1</v>
      </c>
      <c r="Y40" s="387">
        <f>'34 南三陸町'!K24</f>
        <v>2</v>
      </c>
      <c r="Z40" s="387">
        <f>'34 南三陸町'!M24</f>
        <v>0</v>
      </c>
      <c r="AA40" s="387">
        <f>'34 南三陸町'!O24</f>
        <v>0</v>
      </c>
      <c r="AB40" s="388">
        <f>'34 南三陸町'!Q24</f>
        <v>1</v>
      </c>
      <c r="AC40" s="389">
        <f>'34 南三陸町'!G40</f>
        <v>0</v>
      </c>
      <c r="AD40" s="382">
        <f>'34 南三陸町'!I40</f>
        <v>0</v>
      </c>
      <c r="AE40" s="387">
        <f>'34 南三陸町'!K40</f>
        <v>0</v>
      </c>
      <c r="AF40" s="383">
        <f>'34 南三陸町'!M40</f>
        <v>0</v>
      </c>
      <c r="AG40" s="385">
        <f>'34 南三陸町'!G42</f>
        <v>0</v>
      </c>
      <c r="AH40" s="382">
        <f>'34 南三陸町'!I42</f>
        <v>0</v>
      </c>
      <c r="AI40" s="382">
        <f>'34 南三陸町'!K42</f>
        <v>0</v>
      </c>
      <c r="AJ40" s="383">
        <f>'34 南三陸町'!M42</f>
        <v>0</v>
      </c>
      <c r="AK40" s="390">
        <f>'34 南三陸町'!G44</f>
        <v>0</v>
      </c>
      <c r="AL40" s="382">
        <f>'34 南三陸町'!I44</f>
        <v>0</v>
      </c>
      <c r="AM40" s="382">
        <f>'34 南三陸町'!K44</f>
        <v>0</v>
      </c>
      <c r="AN40" s="383">
        <f>'34 南三陸町'!M44</f>
        <v>0</v>
      </c>
      <c r="AO40" s="390">
        <f>'34 南三陸町'!G46</f>
        <v>0</v>
      </c>
      <c r="AP40" s="382">
        <f>'34 南三陸町'!I46</f>
        <v>0</v>
      </c>
      <c r="AQ40" s="382">
        <f>'34 南三陸町'!K46</f>
        <v>0</v>
      </c>
      <c r="AR40" s="388">
        <f>'34 南三陸町'!M46</f>
        <v>1</v>
      </c>
      <c r="AS40" s="385">
        <f>'34 南三陸町'!G48</f>
        <v>0</v>
      </c>
      <c r="AT40" s="382">
        <f>'34 南三陸町'!I48</f>
        <v>0</v>
      </c>
      <c r="AU40" s="382">
        <f>'34 南三陸町'!K48</f>
        <v>0</v>
      </c>
      <c r="AV40" s="383">
        <f>'34 南三陸町'!M48</f>
        <v>0</v>
      </c>
      <c r="AW40" s="384">
        <f>'34 南三陸町'!G50</f>
        <v>0</v>
      </c>
      <c r="AX40" s="382">
        <f>'34 南三陸町'!I50</f>
        <v>0</v>
      </c>
      <c r="AY40" s="382">
        <f>'34 南三陸町'!K50</f>
        <v>0</v>
      </c>
      <c r="AZ40" s="392">
        <f>'34 南三陸町'!M50</f>
        <v>0</v>
      </c>
      <c r="BA40" s="389">
        <f>'34 南三陸町'!G52</f>
        <v>0</v>
      </c>
      <c r="BB40" s="382">
        <f>'34 南三陸町'!I52</f>
        <v>0</v>
      </c>
      <c r="BC40" s="382">
        <f>'34 南三陸町'!K52</f>
        <v>0</v>
      </c>
      <c r="BD40" s="386">
        <f>'34 南三陸町'!M52</f>
        <v>0</v>
      </c>
      <c r="BE40" s="245">
        <f>SUM(B40:BD40)</f>
        <v>9</v>
      </c>
      <c r="BF40" s="335"/>
    </row>
    <row r="41" spans="1:58" ht="22.5" customHeight="1">
      <c r="A41" s="31" t="s">
        <v>13</v>
      </c>
      <c r="B41" s="83">
        <f t="shared" ref="B41:AG41" si="7">SUM(B35:B40)</f>
        <v>1</v>
      </c>
      <c r="C41" s="84">
        <f t="shared" si="7"/>
        <v>1</v>
      </c>
      <c r="D41" s="84">
        <f t="shared" si="7"/>
        <v>0</v>
      </c>
      <c r="E41" s="84">
        <f t="shared" si="7"/>
        <v>1</v>
      </c>
      <c r="F41" s="84">
        <f t="shared" si="7"/>
        <v>0</v>
      </c>
      <c r="G41" s="85">
        <f t="shared" si="7"/>
        <v>0</v>
      </c>
      <c r="H41" s="83">
        <f t="shared" si="7"/>
        <v>0</v>
      </c>
      <c r="I41" s="84">
        <f>SUM(I35:I40)</f>
        <v>5</v>
      </c>
      <c r="J41" s="84">
        <f t="shared" si="7"/>
        <v>2</v>
      </c>
      <c r="K41" s="84">
        <f t="shared" si="7"/>
        <v>3</v>
      </c>
      <c r="L41" s="84">
        <f t="shared" si="7"/>
        <v>0</v>
      </c>
      <c r="M41" s="84">
        <f t="shared" si="7"/>
        <v>2</v>
      </c>
      <c r="N41" s="83">
        <f t="shared" si="7"/>
        <v>0</v>
      </c>
      <c r="O41" s="84">
        <f t="shared" si="7"/>
        <v>0</v>
      </c>
      <c r="P41" s="84">
        <f t="shared" si="7"/>
        <v>0</v>
      </c>
      <c r="Q41" s="84">
        <f t="shared" si="7"/>
        <v>0</v>
      </c>
      <c r="R41" s="84">
        <f t="shared" si="7"/>
        <v>0</v>
      </c>
      <c r="S41" s="83">
        <f t="shared" si="7"/>
        <v>0</v>
      </c>
      <c r="T41" s="84">
        <f t="shared" si="7"/>
        <v>0</v>
      </c>
      <c r="U41" s="84">
        <f t="shared" si="7"/>
        <v>0</v>
      </c>
      <c r="V41" s="84">
        <f t="shared" si="7"/>
        <v>0</v>
      </c>
      <c r="W41" s="83">
        <f t="shared" si="7"/>
        <v>10</v>
      </c>
      <c r="X41" s="84">
        <f t="shared" si="7"/>
        <v>4</v>
      </c>
      <c r="Y41" s="84">
        <f t="shared" si="7"/>
        <v>5</v>
      </c>
      <c r="Z41" s="84">
        <f t="shared" si="7"/>
        <v>0</v>
      </c>
      <c r="AA41" s="84">
        <f t="shared" si="7"/>
        <v>1</v>
      </c>
      <c r="AB41" s="84">
        <f t="shared" si="7"/>
        <v>1</v>
      </c>
      <c r="AC41" s="83">
        <f t="shared" si="7"/>
        <v>2</v>
      </c>
      <c r="AD41" s="84">
        <f t="shared" si="7"/>
        <v>0</v>
      </c>
      <c r="AE41" s="84">
        <f t="shared" si="7"/>
        <v>0</v>
      </c>
      <c r="AF41" s="87">
        <f t="shared" si="7"/>
        <v>0</v>
      </c>
      <c r="AG41" s="83">
        <f t="shared" si="7"/>
        <v>0</v>
      </c>
      <c r="AH41" s="84">
        <f t="shared" ref="AH41:BD41" si="8">SUM(AH35:AH40)</f>
        <v>0</v>
      </c>
      <c r="AI41" s="84">
        <f t="shared" si="8"/>
        <v>0</v>
      </c>
      <c r="AJ41" s="84">
        <f t="shared" si="8"/>
        <v>0</v>
      </c>
      <c r="AK41" s="83">
        <f t="shared" si="8"/>
        <v>4</v>
      </c>
      <c r="AL41" s="84">
        <f t="shared" si="8"/>
        <v>0</v>
      </c>
      <c r="AM41" s="84">
        <f t="shared" si="8"/>
        <v>0</v>
      </c>
      <c r="AN41" s="84">
        <f t="shared" si="8"/>
        <v>0</v>
      </c>
      <c r="AO41" s="83">
        <f t="shared" si="8"/>
        <v>0</v>
      </c>
      <c r="AP41" s="84">
        <f t="shared" si="8"/>
        <v>0</v>
      </c>
      <c r="AQ41" s="84">
        <f t="shared" si="8"/>
        <v>0</v>
      </c>
      <c r="AR41" s="84">
        <f t="shared" si="8"/>
        <v>1</v>
      </c>
      <c r="AS41" s="83">
        <f t="shared" si="8"/>
        <v>0</v>
      </c>
      <c r="AT41" s="84">
        <f t="shared" si="8"/>
        <v>0</v>
      </c>
      <c r="AU41" s="84">
        <f t="shared" si="8"/>
        <v>0</v>
      </c>
      <c r="AV41" s="87">
        <f t="shared" si="8"/>
        <v>0</v>
      </c>
      <c r="AW41" s="83">
        <f t="shared" si="8"/>
        <v>0</v>
      </c>
      <c r="AX41" s="84">
        <f t="shared" si="8"/>
        <v>0</v>
      </c>
      <c r="AY41" s="84">
        <f t="shared" si="8"/>
        <v>0</v>
      </c>
      <c r="AZ41" s="257">
        <f t="shared" si="8"/>
        <v>0</v>
      </c>
      <c r="BA41" s="83">
        <f t="shared" si="8"/>
        <v>1</v>
      </c>
      <c r="BB41" s="85">
        <f t="shared" si="8"/>
        <v>0</v>
      </c>
      <c r="BC41" s="85">
        <f t="shared" si="8"/>
        <v>0</v>
      </c>
      <c r="BD41" s="115">
        <f t="shared" si="8"/>
        <v>0</v>
      </c>
      <c r="BE41" s="246">
        <f>SUM(BE35:BE40)</f>
        <v>44</v>
      </c>
    </row>
    <row r="42" spans="1:58" ht="22.5" customHeight="1">
      <c r="A42" s="133" t="s">
        <v>29</v>
      </c>
      <c r="B42" s="134">
        <f t="shared" ref="B42:AG42" si="9">B17</f>
        <v>9</v>
      </c>
      <c r="C42" s="135">
        <f t="shared" si="9"/>
        <v>7</v>
      </c>
      <c r="D42" s="135">
        <f t="shared" si="9"/>
        <v>1</v>
      </c>
      <c r="E42" s="135">
        <f t="shared" si="9"/>
        <v>3</v>
      </c>
      <c r="F42" s="135">
        <f t="shared" si="9"/>
        <v>5</v>
      </c>
      <c r="G42" s="136">
        <f t="shared" si="9"/>
        <v>5</v>
      </c>
      <c r="H42" s="134">
        <f t="shared" si="9"/>
        <v>0</v>
      </c>
      <c r="I42" s="135">
        <f t="shared" si="9"/>
        <v>34</v>
      </c>
      <c r="J42" s="135">
        <f t="shared" si="9"/>
        <v>6</v>
      </c>
      <c r="K42" s="135">
        <f t="shared" si="9"/>
        <v>8</v>
      </c>
      <c r="L42" s="135">
        <f t="shared" si="9"/>
        <v>0</v>
      </c>
      <c r="M42" s="135">
        <f t="shared" si="9"/>
        <v>16</v>
      </c>
      <c r="N42" s="134">
        <f t="shared" si="9"/>
        <v>0</v>
      </c>
      <c r="O42" s="135">
        <f t="shared" si="9"/>
        <v>0</v>
      </c>
      <c r="P42" s="135">
        <f t="shared" si="9"/>
        <v>0</v>
      </c>
      <c r="Q42" s="135">
        <f t="shared" si="9"/>
        <v>0</v>
      </c>
      <c r="R42" s="135">
        <f t="shared" si="9"/>
        <v>0</v>
      </c>
      <c r="S42" s="134">
        <f t="shared" si="9"/>
        <v>0</v>
      </c>
      <c r="T42" s="135">
        <f t="shared" si="9"/>
        <v>0</v>
      </c>
      <c r="U42" s="135">
        <f t="shared" si="9"/>
        <v>0</v>
      </c>
      <c r="V42" s="135">
        <f t="shared" si="9"/>
        <v>1</v>
      </c>
      <c r="W42" s="134">
        <f t="shared" si="9"/>
        <v>150</v>
      </c>
      <c r="X42" s="135">
        <f t="shared" si="9"/>
        <v>69</v>
      </c>
      <c r="Y42" s="135">
        <f t="shared" si="9"/>
        <v>24</v>
      </c>
      <c r="Z42" s="135">
        <f t="shared" si="9"/>
        <v>17</v>
      </c>
      <c r="AA42" s="135">
        <f t="shared" si="9"/>
        <v>9</v>
      </c>
      <c r="AB42" s="135">
        <f t="shared" si="9"/>
        <v>12</v>
      </c>
      <c r="AC42" s="134">
        <f t="shared" si="9"/>
        <v>13</v>
      </c>
      <c r="AD42" s="135">
        <f t="shared" si="9"/>
        <v>1</v>
      </c>
      <c r="AE42" s="135">
        <f t="shared" si="9"/>
        <v>4</v>
      </c>
      <c r="AF42" s="137">
        <f t="shared" si="9"/>
        <v>11</v>
      </c>
      <c r="AG42" s="134">
        <f t="shared" si="9"/>
        <v>17</v>
      </c>
      <c r="AH42" s="135">
        <f t="shared" ref="AH42:BD42" si="10">AH17</f>
        <v>0</v>
      </c>
      <c r="AI42" s="135">
        <f t="shared" si="10"/>
        <v>0</v>
      </c>
      <c r="AJ42" s="135">
        <f t="shared" si="10"/>
        <v>3</v>
      </c>
      <c r="AK42" s="134">
        <f t="shared" si="10"/>
        <v>19</v>
      </c>
      <c r="AL42" s="135">
        <f t="shared" si="10"/>
        <v>1</v>
      </c>
      <c r="AM42" s="135">
        <f t="shared" si="10"/>
        <v>6</v>
      </c>
      <c r="AN42" s="135">
        <f t="shared" si="10"/>
        <v>1</v>
      </c>
      <c r="AO42" s="134">
        <f t="shared" si="10"/>
        <v>1</v>
      </c>
      <c r="AP42" s="135">
        <f t="shared" si="10"/>
        <v>0</v>
      </c>
      <c r="AQ42" s="135">
        <f t="shared" si="10"/>
        <v>2</v>
      </c>
      <c r="AR42" s="135">
        <f t="shared" si="10"/>
        <v>12</v>
      </c>
      <c r="AS42" s="134">
        <f t="shared" si="10"/>
        <v>1</v>
      </c>
      <c r="AT42" s="135">
        <f t="shared" si="10"/>
        <v>0</v>
      </c>
      <c r="AU42" s="135">
        <f t="shared" si="10"/>
        <v>1</v>
      </c>
      <c r="AV42" s="137">
        <f t="shared" si="10"/>
        <v>2</v>
      </c>
      <c r="AW42" s="134">
        <f t="shared" si="10"/>
        <v>0</v>
      </c>
      <c r="AX42" s="135">
        <f t="shared" si="10"/>
        <v>0</v>
      </c>
      <c r="AY42" s="135">
        <f t="shared" si="10"/>
        <v>0</v>
      </c>
      <c r="AZ42" s="258">
        <f t="shared" si="10"/>
        <v>0</v>
      </c>
      <c r="BA42" s="134">
        <f t="shared" si="10"/>
        <v>9</v>
      </c>
      <c r="BB42" s="136">
        <f t="shared" si="10"/>
        <v>0</v>
      </c>
      <c r="BC42" s="136">
        <f t="shared" si="10"/>
        <v>0</v>
      </c>
      <c r="BD42" s="140">
        <f t="shared" si="10"/>
        <v>0</v>
      </c>
      <c r="BE42" s="248">
        <f>BE17</f>
        <v>480</v>
      </c>
    </row>
    <row r="43" spans="1:58" s="20" customFormat="1" ht="22.5" customHeight="1">
      <c r="A43" s="133" t="s">
        <v>30</v>
      </c>
      <c r="B43" s="138">
        <f t="shared" ref="B43:AG43" si="11">SUM(B25,B34,B41)</f>
        <v>3</v>
      </c>
      <c r="C43" s="136">
        <f t="shared" si="11"/>
        <v>3</v>
      </c>
      <c r="D43" s="136">
        <f t="shared" si="11"/>
        <v>1</v>
      </c>
      <c r="E43" s="136">
        <f t="shared" si="11"/>
        <v>1</v>
      </c>
      <c r="F43" s="136">
        <f t="shared" si="11"/>
        <v>0</v>
      </c>
      <c r="G43" s="139">
        <f t="shared" si="11"/>
        <v>0</v>
      </c>
      <c r="H43" s="134">
        <f t="shared" si="11"/>
        <v>0</v>
      </c>
      <c r="I43" s="136">
        <f t="shared" si="11"/>
        <v>15</v>
      </c>
      <c r="J43" s="136">
        <f t="shared" si="11"/>
        <v>7</v>
      </c>
      <c r="K43" s="136">
        <f t="shared" si="11"/>
        <v>5</v>
      </c>
      <c r="L43" s="136">
        <f t="shared" si="11"/>
        <v>0</v>
      </c>
      <c r="M43" s="139">
        <f t="shared" si="11"/>
        <v>9</v>
      </c>
      <c r="N43" s="134">
        <f t="shared" si="11"/>
        <v>0</v>
      </c>
      <c r="O43" s="136">
        <f t="shared" si="11"/>
        <v>0</v>
      </c>
      <c r="P43" s="136">
        <f t="shared" si="11"/>
        <v>0</v>
      </c>
      <c r="Q43" s="136">
        <f t="shared" si="11"/>
        <v>0</v>
      </c>
      <c r="R43" s="139">
        <f t="shared" si="11"/>
        <v>0</v>
      </c>
      <c r="S43" s="134">
        <f t="shared" si="11"/>
        <v>0</v>
      </c>
      <c r="T43" s="136">
        <f t="shared" si="11"/>
        <v>0</v>
      </c>
      <c r="U43" s="136">
        <f t="shared" si="11"/>
        <v>0</v>
      </c>
      <c r="V43" s="139">
        <f t="shared" si="11"/>
        <v>0</v>
      </c>
      <c r="W43" s="134">
        <f t="shared" si="11"/>
        <v>61</v>
      </c>
      <c r="X43" s="136">
        <f t="shared" si="11"/>
        <v>26</v>
      </c>
      <c r="Y43" s="136">
        <f t="shared" si="11"/>
        <v>13</v>
      </c>
      <c r="Z43" s="136">
        <f t="shared" si="11"/>
        <v>8</v>
      </c>
      <c r="AA43" s="136">
        <f t="shared" si="11"/>
        <v>4</v>
      </c>
      <c r="AB43" s="139">
        <f t="shared" si="11"/>
        <v>4</v>
      </c>
      <c r="AC43" s="134">
        <f t="shared" si="11"/>
        <v>10</v>
      </c>
      <c r="AD43" s="136">
        <f t="shared" si="11"/>
        <v>0</v>
      </c>
      <c r="AE43" s="136">
        <f t="shared" si="11"/>
        <v>2</v>
      </c>
      <c r="AF43" s="139">
        <f t="shared" si="11"/>
        <v>1</v>
      </c>
      <c r="AG43" s="134">
        <f t="shared" si="11"/>
        <v>0</v>
      </c>
      <c r="AH43" s="136">
        <f t="shared" ref="AH43:BD43" si="12">SUM(AH25,AH34,AH41)</f>
        <v>0</v>
      </c>
      <c r="AI43" s="136">
        <f t="shared" si="12"/>
        <v>0</v>
      </c>
      <c r="AJ43" s="139">
        <f t="shared" si="12"/>
        <v>0</v>
      </c>
      <c r="AK43" s="134">
        <f t="shared" si="12"/>
        <v>10</v>
      </c>
      <c r="AL43" s="136">
        <f t="shared" si="12"/>
        <v>0</v>
      </c>
      <c r="AM43" s="136">
        <f t="shared" si="12"/>
        <v>2</v>
      </c>
      <c r="AN43" s="139">
        <f t="shared" si="12"/>
        <v>0</v>
      </c>
      <c r="AO43" s="134">
        <f t="shared" si="12"/>
        <v>1</v>
      </c>
      <c r="AP43" s="136">
        <f t="shared" si="12"/>
        <v>1</v>
      </c>
      <c r="AQ43" s="136">
        <f t="shared" si="12"/>
        <v>0</v>
      </c>
      <c r="AR43" s="139">
        <f t="shared" si="12"/>
        <v>6</v>
      </c>
      <c r="AS43" s="134">
        <f t="shared" si="12"/>
        <v>0</v>
      </c>
      <c r="AT43" s="136">
        <f t="shared" si="12"/>
        <v>0</v>
      </c>
      <c r="AU43" s="136">
        <f t="shared" si="12"/>
        <v>0</v>
      </c>
      <c r="AV43" s="139">
        <f t="shared" si="12"/>
        <v>0</v>
      </c>
      <c r="AW43" s="134">
        <f t="shared" si="12"/>
        <v>0</v>
      </c>
      <c r="AX43" s="136">
        <f t="shared" si="12"/>
        <v>0</v>
      </c>
      <c r="AY43" s="136">
        <f t="shared" si="12"/>
        <v>0</v>
      </c>
      <c r="AZ43" s="259">
        <f t="shared" si="12"/>
        <v>0</v>
      </c>
      <c r="BA43" s="134">
        <f t="shared" si="12"/>
        <v>3</v>
      </c>
      <c r="BB43" s="136">
        <f t="shared" si="12"/>
        <v>0</v>
      </c>
      <c r="BC43" s="136">
        <f t="shared" si="12"/>
        <v>0</v>
      </c>
      <c r="BD43" s="140">
        <f t="shared" si="12"/>
        <v>0</v>
      </c>
      <c r="BE43" s="249">
        <f>SUM(BE25,BE34,BE41)</f>
        <v>196</v>
      </c>
    </row>
    <row r="44" spans="1:58" s="20" customFormat="1" ht="22.5" customHeight="1">
      <c r="A44" s="27" t="s">
        <v>31</v>
      </c>
      <c r="B44" s="93">
        <f t="shared" ref="B44:AC44" si="13">B42+B43</f>
        <v>12</v>
      </c>
      <c r="C44" s="92">
        <f t="shared" si="13"/>
        <v>10</v>
      </c>
      <c r="D44" s="92">
        <f t="shared" si="13"/>
        <v>2</v>
      </c>
      <c r="E44" s="92">
        <f t="shared" si="13"/>
        <v>4</v>
      </c>
      <c r="F44" s="92">
        <f t="shared" si="13"/>
        <v>5</v>
      </c>
      <c r="G44" s="90">
        <f t="shared" si="13"/>
        <v>5</v>
      </c>
      <c r="H44" s="93">
        <f t="shared" si="13"/>
        <v>0</v>
      </c>
      <c r="I44" s="92">
        <f>I42+I43</f>
        <v>49</v>
      </c>
      <c r="J44" s="92">
        <f t="shared" si="13"/>
        <v>13</v>
      </c>
      <c r="K44" s="92">
        <f t="shared" si="13"/>
        <v>13</v>
      </c>
      <c r="L44" s="92">
        <f t="shared" si="13"/>
        <v>0</v>
      </c>
      <c r="M44" s="92">
        <f t="shared" si="13"/>
        <v>25</v>
      </c>
      <c r="N44" s="93">
        <f t="shared" si="13"/>
        <v>0</v>
      </c>
      <c r="O44" s="92">
        <f t="shared" si="13"/>
        <v>0</v>
      </c>
      <c r="P44" s="92">
        <f t="shared" si="13"/>
        <v>0</v>
      </c>
      <c r="Q44" s="92">
        <f t="shared" si="13"/>
        <v>0</v>
      </c>
      <c r="R44" s="92">
        <f t="shared" si="13"/>
        <v>0</v>
      </c>
      <c r="S44" s="93">
        <f t="shared" si="13"/>
        <v>0</v>
      </c>
      <c r="T44" s="92">
        <f t="shared" si="13"/>
        <v>0</v>
      </c>
      <c r="U44" s="92">
        <f t="shared" si="13"/>
        <v>0</v>
      </c>
      <c r="V44" s="92">
        <f t="shared" si="13"/>
        <v>1</v>
      </c>
      <c r="W44" s="93">
        <f t="shared" si="13"/>
        <v>211</v>
      </c>
      <c r="X44" s="92">
        <f t="shared" si="13"/>
        <v>95</v>
      </c>
      <c r="Y44" s="92">
        <f t="shared" si="13"/>
        <v>37</v>
      </c>
      <c r="Z44" s="92">
        <f t="shared" si="13"/>
        <v>25</v>
      </c>
      <c r="AA44" s="92">
        <f t="shared" si="13"/>
        <v>13</v>
      </c>
      <c r="AB44" s="92">
        <f t="shared" si="13"/>
        <v>16</v>
      </c>
      <c r="AC44" s="93">
        <f t="shared" si="13"/>
        <v>23</v>
      </c>
      <c r="AD44" s="92">
        <f t="shared" ref="AD44:BD44" si="14">AD42+AD43</f>
        <v>1</v>
      </c>
      <c r="AE44" s="92">
        <f t="shared" si="14"/>
        <v>6</v>
      </c>
      <c r="AF44" s="109">
        <f t="shared" si="14"/>
        <v>12</v>
      </c>
      <c r="AG44" s="93">
        <f t="shared" si="14"/>
        <v>17</v>
      </c>
      <c r="AH44" s="92">
        <f t="shared" si="14"/>
        <v>0</v>
      </c>
      <c r="AI44" s="92">
        <f t="shared" si="14"/>
        <v>0</v>
      </c>
      <c r="AJ44" s="92">
        <f t="shared" si="14"/>
        <v>3</v>
      </c>
      <c r="AK44" s="93">
        <f t="shared" si="14"/>
        <v>29</v>
      </c>
      <c r="AL44" s="92">
        <f t="shared" si="14"/>
        <v>1</v>
      </c>
      <c r="AM44" s="92">
        <f t="shared" si="14"/>
        <v>8</v>
      </c>
      <c r="AN44" s="92">
        <f t="shared" si="14"/>
        <v>1</v>
      </c>
      <c r="AO44" s="93">
        <f t="shared" si="14"/>
        <v>2</v>
      </c>
      <c r="AP44" s="92">
        <f t="shared" si="14"/>
        <v>1</v>
      </c>
      <c r="AQ44" s="92">
        <f t="shared" si="14"/>
        <v>2</v>
      </c>
      <c r="AR44" s="92">
        <f t="shared" si="14"/>
        <v>18</v>
      </c>
      <c r="AS44" s="93">
        <f t="shared" si="14"/>
        <v>1</v>
      </c>
      <c r="AT44" s="92">
        <f t="shared" si="14"/>
        <v>0</v>
      </c>
      <c r="AU44" s="92">
        <f t="shared" si="14"/>
        <v>1</v>
      </c>
      <c r="AV44" s="109">
        <f t="shared" si="14"/>
        <v>2</v>
      </c>
      <c r="AW44" s="93">
        <f t="shared" si="14"/>
        <v>0</v>
      </c>
      <c r="AX44" s="92">
        <f t="shared" si="14"/>
        <v>0</v>
      </c>
      <c r="AY44" s="92">
        <f t="shared" si="14"/>
        <v>0</v>
      </c>
      <c r="AZ44" s="260">
        <f t="shared" si="14"/>
        <v>0</v>
      </c>
      <c r="BA44" s="93">
        <f t="shared" si="14"/>
        <v>12</v>
      </c>
      <c r="BB44" s="90">
        <f t="shared" si="14"/>
        <v>0</v>
      </c>
      <c r="BC44" s="90">
        <f t="shared" si="14"/>
        <v>0</v>
      </c>
      <c r="BD44" s="94">
        <f t="shared" si="14"/>
        <v>0</v>
      </c>
      <c r="BE44" s="250">
        <f>SUM(BE42:BE43)</f>
        <v>676</v>
      </c>
    </row>
    <row r="45" spans="1:58" s="21" customFormat="1" ht="22.5" customHeight="1" thickBot="1">
      <c r="A45" s="28"/>
      <c r="B45" s="572">
        <f>B44+C44+D44+E44+F44+G44</f>
        <v>38</v>
      </c>
      <c r="C45" s="567"/>
      <c r="D45" s="567"/>
      <c r="E45" s="567"/>
      <c r="F45" s="567"/>
      <c r="G45" s="568"/>
      <c r="H45" s="566">
        <f>H44+I44+J44+K44+L44+M44</f>
        <v>100</v>
      </c>
      <c r="I45" s="567"/>
      <c r="J45" s="567"/>
      <c r="K45" s="567"/>
      <c r="L45" s="567"/>
      <c r="M45" s="568"/>
      <c r="N45" s="566">
        <f>N44+O44+P44+Q44+R44</f>
        <v>0</v>
      </c>
      <c r="O45" s="567"/>
      <c r="P45" s="567"/>
      <c r="Q45" s="567"/>
      <c r="R45" s="568"/>
      <c r="S45" s="566">
        <f>S44+T44+U44+V44</f>
        <v>1</v>
      </c>
      <c r="T45" s="567"/>
      <c r="U45" s="567"/>
      <c r="V45" s="568"/>
      <c r="W45" s="566">
        <f>W44+X44+Y44+Z44+AA44+AB44</f>
        <v>397</v>
      </c>
      <c r="X45" s="567"/>
      <c r="Y45" s="567"/>
      <c r="Z45" s="567"/>
      <c r="AA45" s="567"/>
      <c r="AB45" s="568"/>
      <c r="AC45" s="566">
        <f>AC44+AD44+AE44+AF44</f>
        <v>42</v>
      </c>
      <c r="AD45" s="567"/>
      <c r="AE45" s="567"/>
      <c r="AF45" s="568"/>
      <c r="AG45" s="566">
        <f>AG44+AH44+AI44+AJ44</f>
        <v>20</v>
      </c>
      <c r="AH45" s="567"/>
      <c r="AI45" s="567"/>
      <c r="AJ45" s="568"/>
      <c r="AK45" s="566">
        <f>AK44+AL44+AM44+AN44</f>
        <v>39</v>
      </c>
      <c r="AL45" s="567"/>
      <c r="AM45" s="567"/>
      <c r="AN45" s="568"/>
      <c r="AO45" s="566">
        <f>AO44+AP44+AQ44+AR44</f>
        <v>23</v>
      </c>
      <c r="AP45" s="567"/>
      <c r="AQ45" s="567"/>
      <c r="AR45" s="568"/>
      <c r="AS45" s="566">
        <f>AS44+AT44+AU44+AV44</f>
        <v>4</v>
      </c>
      <c r="AT45" s="567"/>
      <c r="AU45" s="567"/>
      <c r="AV45" s="568"/>
      <c r="AW45" s="566">
        <f>AW44+AX44+AY44+AZ44</f>
        <v>0</v>
      </c>
      <c r="AX45" s="567"/>
      <c r="AY45" s="567"/>
      <c r="AZ45" s="567"/>
      <c r="BA45" s="531">
        <f>BA44+BB44+BC44+BD44</f>
        <v>12</v>
      </c>
      <c r="BB45" s="532"/>
      <c r="BC45" s="532"/>
      <c r="BD45" s="562"/>
      <c r="BE45" s="251"/>
    </row>
    <row r="46" spans="1:58" s="20" customFormat="1" ht="22.5" customHeight="1" thickTop="1">
      <c r="A46" s="144" t="s">
        <v>32</v>
      </c>
      <c r="B46" s="145">
        <v>15</v>
      </c>
      <c r="C46" s="145">
        <v>5</v>
      </c>
      <c r="D46" s="145">
        <v>0</v>
      </c>
      <c r="E46" s="145">
        <v>12</v>
      </c>
      <c r="F46" s="145">
        <v>5</v>
      </c>
      <c r="G46" s="146">
        <v>1</v>
      </c>
      <c r="H46" s="145">
        <v>1</v>
      </c>
      <c r="I46" s="145">
        <v>40</v>
      </c>
      <c r="J46" s="145">
        <v>12</v>
      </c>
      <c r="K46" s="145">
        <v>12</v>
      </c>
      <c r="L46" s="145">
        <v>1</v>
      </c>
      <c r="M46" s="146">
        <v>19</v>
      </c>
      <c r="N46" s="145">
        <v>0</v>
      </c>
      <c r="O46" s="145">
        <v>0</v>
      </c>
      <c r="P46" s="145">
        <v>0</v>
      </c>
      <c r="Q46" s="145">
        <v>0</v>
      </c>
      <c r="R46" s="146">
        <v>0</v>
      </c>
      <c r="S46" s="145">
        <v>0</v>
      </c>
      <c r="T46" s="145">
        <v>0</v>
      </c>
      <c r="U46" s="145">
        <v>1</v>
      </c>
      <c r="V46" s="146">
        <v>2</v>
      </c>
      <c r="W46" s="145">
        <v>224</v>
      </c>
      <c r="X46" s="145">
        <v>66</v>
      </c>
      <c r="Y46" s="145">
        <v>26</v>
      </c>
      <c r="Z46" s="145">
        <v>12</v>
      </c>
      <c r="AA46" s="145">
        <v>12</v>
      </c>
      <c r="AB46" s="146">
        <v>14</v>
      </c>
      <c r="AC46" s="147">
        <v>16</v>
      </c>
      <c r="AD46" s="145">
        <v>0</v>
      </c>
      <c r="AE46" s="145">
        <v>9</v>
      </c>
      <c r="AF46" s="146">
        <v>1</v>
      </c>
      <c r="AG46" s="145">
        <v>7</v>
      </c>
      <c r="AH46" s="145">
        <v>0</v>
      </c>
      <c r="AI46" s="145">
        <v>1</v>
      </c>
      <c r="AJ46" s="146">
        <v>0</v>
      </c>
      <c r="AK46" s="145">
        <v>27</v>
      </c>
      <c r="AL46" s="145">
        <v>0</v>
      </c>
      <c r="AM46" s="145">
        <v>12</v>
      </c>
      <c r="AN46" s="146">
        <v>2</v>
      </c>
      <c r="AO46" s="145">
        <v>1</v>
      </c>
      <c r="AP46" s="145">
        <v>1</v>
      </c>
      <c r="AQ46" s="145">
        <v>8</v>
      </c>
      <c r="AR46" s="146">
        <v>16</v>
      </c>
      <c r="AS46" s="145">
        <v>3</v>
      </c>
      <c r="AT46" s="145">
        <v>0</v>
      </c>
      <c r="AU46" s="145">
        <v>3</v>
      </c>
      <c r="AV46" s="146">
        <v>0</v>
      </c>
      <c r="AW46" s="145">
        <v>0</v>
      </c>
      <c r="AX46" s="145">
        <v>0</v>
      </c>
      <c r="AY46" s="145">
        <v>0</v>
      </c>
      <c r="AZ46" s="261">
        <v>0</v>
      </c>
      <c r="BA46" s="58">
        <v>12</v>
      </c>
      <c r="BB46" s="56">
        <v>0</v>
      </c>
      <c r="BC46" s="56">
        <v>0</v>
      </c>
      <c r="BD46" s="252">
        <v>0</v>
      </c>
      <c r="BE46" s="253">
        <f>SUM(B46:BD46)</f>
        <v>599</v>
      </c>
    </row>
    <row r="47" spans="1:58" s="20" customFormat="1" ht="22.5" customHeight="1" thickBot="1">
      <c r="A47" s="149"/>
      <c r="B47" s="567">
        <f>SUM(B46:G46)</f>
        <v>38</v>
      </c>
      <c r="C47" s="567"/>
      <c r="D47" s="567"/>
      <c r="E47" s="567"/>
      <c r="F47" s="567"/>
      <c r="G47" s="568"/>
      <c r="H47" s="566">
        <f>SUM(H46:M46)</f>
        <v>85</v>
      </c>
      <c r="I47" s="567"/>
      <c r="J47" s="567"/>
      <c r="K47" s="567"/>
      <c r="L47" s="567"/>
      <c r="M47" s="567"/>
      <c r="N47" s="566">
        <f>SUM(N46:R46)</f>
        <v>0</v>
      </c>
      <c r="O47" s="567"/>
      <c r="P47" s="567"/>
      <c r="Q47" s="567"/>
      <c r="R47" s="568"/>
      <c r="S47" s="566">
        <f>SUM(S46:V46)</f>
        <v>3</v>
      </c>
      <c r="T47" s="567"/>
      <c r="U47" s="567"/>
      <c r="V47" s="568"/>
      <c r="W47" s="566">
        <f>SUM(W46:AB46)</f>
        <v>354</v>
      </c>
      <c r="X47" s="567"/>
      <c r="Y47" s="567"/>
      <c r="Z47" s="567"/>
      <c r="AA47" s="567"/>
      <c r="AB47" s="568"/>
      <c r="AC47" s="566">
        <f>SUM(AC46:AF46)</f>
        <v>26</v>
      </c>
      <c r="AD47" s="567"/>
      <c r="AE47" s="567"/>
      <c r="AF47" s="568"/>
      <c r="AG47" s="566">
        <f>SUM(AG46:AJ46)</f>
        <v>8</v>
      </c>
      <c r="AH47" s="567"/>
      <c r="AI47" s="567"/>
      <c r="AJ47" s="568"/>
      <c r="AK47" s="566">
        <f>SUM(AK46:AN46)</f>
        <v>41</v>
      </c>
      <c r="AL47" s="567"/>
      <c r="AM47" s="567"/>
      <c r="AN47" s="568"/>
      <c r="AO47" s="566">
        <f>SUM(AO46:AR46)</f>
        <v>26</v>
      </c>
      <c r="AP47" s="567"/>
      <c r="AQ47" s="567"/>
      <c r="AR47" s="568"/>
      <c r="AS47" s="566">
        <f>SUM(AS46:AV46)</f>
        <v>6</v>
      </c>
      <c r="AT47" s="567"/>
      <c r="AU47" s="567"/>
      <c r="AV47" s="568"/>
      <c r="AW47" s="566">
        <f>SUM(AW46:AZ46)</f>
        <v>0</v>
      </c>
      <c r="AX47" s="567"/>
      <c r="AY47" s="567"/>
      <c r="AZ47" s="567"/>
      <c r="BA47" s="531">
        <f>SUM(BA46:BD46)</f>
        <v>12</v>
      </c>
      <c r="BB47" s="532"/>
      <c r="BC47" s="532"/>
      <c r="BD47" s="562"/>
      <c r="BE47" s="254"/>
    </row>
    <row r="48" spans="1:58" s="20" customFormat="1" ht="22.5" customHeight="1" thickTop="1">
      <c r="A48" s="142" t="s">
        <v>33</v>
      </c>
      <c r="B48" s="60">
        <f t="shared" ref="B48:AC48" si="15">B44+B46</f>
        <v>27</v>
      </c>
      <c r="C48" s="61">
        <f t="shared" si="15"/>
        <v>15</v>
      </c>
      <c r="D48" s="61">
        <f t="shared" si="15"/>
        <v>2</v>
      </c>
      <c r="E48" s="61">
        <f t="shared" si="15"/>
        <v>16</v>
      </c>
      <c r="F48" s="61">
        <f t="shared" si="15"/>
        <v>10</v>
      </c>
      <c r="G48" s="61">
        <f t="shared" si="15"/>
        <v>6</v>
      </c>
      <c r="H48" s="60">
        <f t="shared" si="15"/>
        <v>1</v>
      </c>
      <c r="I48" s="61">
        <f t="shared" si="15"/>
        <v>89</v>
      </c>
      <c r="J48" s="61">
        <f t="shared" si="15"/>
        <v>25</v>
      </c>
      <c r="K48" s="61">
        <f t="shared" si="15"/>
        <v>25</v>
      </c>
      <c r="L48" s="61">
        <f t="shared" si="15"/>
        <v>1</v>
      </c>
      <c r="M48" s="61">
        <f t="shared" si="15"/>
        <v>44</v>
      </c>
      <c r="N48" s="60">
        <f t="shared" si="15"/>
        <v>0</v>
      </c>
      <c r="O48" s="61">
        <f t="shared" si="15"/>
        <v>0</v>
      </c>
      <c r="P48" s="61">
        <f t="shared" si="15"/>
        <v>0</v>
      </c>
      <c r="Q48" s="61">
        <f t="shared" si="15"/>
        <v>0</v>
      </c>
      <c r="R48" s="61">
        <f t="shared" si="15"/>
        <v>0</v>
      </c>
      <c r="S48" s="60">
        <f t="shared" si="15"/>
        <v>0</v>
      </c>
      <c r="T48" s="61">
        <f t="shared" si="15"/>
        <v>0</v>
      </c>
      <c r="U48" s="61">
        <f t="shared" si="15"/>
        <v>1</v>
      </c>
      <c r="V48" s="61">
        <f t="shared" si="15"/>
        <v>3</v>
      </c>
      <c r="W48" s="60">
        <f t="shared" si="15"/>
        <v>435</v>
      </c>
      <c r="X48" s="61">
        <f t="shared" si="15"/>
        <v>161</v>
      </c>
      <c r="Y48" s="61">
        <f t="shared" si="15"/>
        <v>63</v>
      </c>
      <c r="Z48" s="61">
        <f t="shared" si="15"/>
        <v>37</v>
      </c>
      <c r="AA48" s="61">
        <f t="shared" si="15"/>
        <v>25</v>
      </c>
      <c r="AB48" s="61">
        <f t="shared" si="15"/>
        <v>30</v>
      </c>
      <c r="AC48" s="60">
        <f t="shared" si="15"/>
        <v>39</v>
      </c>
      <c r="AD48" s="61">
        <f t="shared" ref="AD48:BE48" si="16">AD44+AD46</f>
        <v>1</v>
      </c>
      <c r="AE48" s="61">
        <f t="shared" si="16"/>
        <v>15</v>
      </c>
      <c r="AF48" s="102">
        <f t="shared" si="16"/>
        <v>13</v>
      </c>
      <c r="AG48" s="60">
        <f t="shared" si="16"/>
        <v>24</v>
      </c>
      <c r="AH48" s="61">
        <f t="shared" si="16"/>
        <v>0</v>
      </c>
      <c r="AI48" s="61">
        <f t="shared" si="16"/>
        <v>1</v>
      </c>
      <c r="AJ48" s="61">
        <f t="shared" si="16"/>
        <v>3</v>
      </c>
      <c r="AK48" s="60">
        <f t="shared" si="16"/>
        <v>56</v>
      </c>
      <c r="AL48" s="61">
        <f t="shared" si="16"/>
        <v>1</v>
      </c>
      <c r="AM48" s="61">
        <f t="shared" si="16"/>
        <v>20</v>
      </c>
      <c r="AN48" s="61">
        <f t="shared" si="16"/>
        <v>3</v>
      </c>
      <c r="AO48" s="60">
        <f t="shared" si="16"/>
        <v>3</v>
      </c>
      <c r="AP48" s="61">
        <f t="shared" si="16"/>
        <v>2</v>
      </c>
      <c r="AQ48" s="61">
        <f t="shared" si="16"/>
        <v>10</v>
      </c>
      <c r="AR48" s="61">
        <f t="shared" si="16"/>
        <v>34</v>
      </c>
      <c r="AS48" s="60">
        <f t="shared" si="16"/>
        <v>4</v>
      </c>
      <c r="AT48" s="61">
        <f t="shared" si="16"/>
        <v>0</v>
      </c>
      <c r="AU48" s="61">
        <f t="shared" si="16"/>
        <v>4</v>
      </c>
      <c r="AV48" s="102">
        <f t="shared" si="16"/>
        <v>2</v>
      </c>
      <c r="AW48" s="60">
        <f t="shared" si="16"/>
        <v>0</v>
      </c>
      <c r="AX48" s="61">
        <f t="shared" si="16"/>
        <v>0</v>
      </c>
      <c r="AY48" s="61">
        <f t="shared" si="16"/>
        <v>0</v>
      </c>
      <c r="AZ48" s="262">
        <f t="shared" si="16"/>
        <v>0</v>
      </c>
      <c r="BA48" s="58">
        <f t="shared" si="16"/>
        <v>24</v>
      </c>
      <c r="BB48" s="56">
        <f t="shared" si="16"/>
        <v>0</v>
      </c>
      <c r="BC48" s="56">
        <f t="shared" si="16"/>
        <v>0</v>
      </c>
      <c r="BD48" s="252">
        <f t="shared" si="16"/>
        <v>0</v>
      </c>
      <c r="BE48" s="337">
        <f t="shared" si="16"/>
        <v>1275</v>
      </c>
    </row>
    <row r="49" spans="1:57" s="22" customFormat="1" ht="22.5" customHeight="1" thickBot="1">
      <c r="A49" s="28"/>
      <c r="B49" s="573">
        <f>B48+C48+D48+E48+F48+G48</f>
        <v>76</v>
      </c>
      <c r="C49" s="570"/>
      <c r="D49" s="570"/>
      <c r="E49" s="570"/>
      <c r="F49" s="570"/>
      <c r="G49" s="571"/>
      <c r="H49" s="569">
        <f>H48+I48+J48+K48+L48+M48</f>
        <v>185</v>
      </c>
      <c r="I49" s="570"/>
      <c r="J49" s="570"/>
      <c r="K49" s="570"/>
      <c r="L49" s="570"/>
      <c r="M49" s="571"/>
      <c r="N49" s="569">
        <f>N48+O48+P48+Q48+R48</f>
        <v>0</v>
      </c>
      <c r="O49" s="570"/>
      <c r="P49" s="570"/>
      <c r="Q49" s="570"/>
      <c r="R49" s="571"/>
      <c r="S49" s="569">
        <f>S48+T48+U48+V48</f>
        <v>4</v>
      </c>
      <c r="T49" s="570"/>
      <c r="U49" s="570"/>
      <c r="V49" s="571"/>
      <c r="W49" s="569">
        <f>W48+X48+Y48+Z48+AA48+AB48</f>
        <v>751</v>
      </c>
      <c r="X49" s="570"/>
      <c r="Y49" s="570"/>
      <c r="Z49" s="570"/>
      <c r="AA49" s="570"/>
      <c r="AB49" s="571"/>
      <c r="AC49" s="569">
        <f>AC48+AD48+AE48+AF48</f>
        <v>68</v>
      </c>
      <c r="AD49" s="570"/>
      <c r="AE49" s="570"/>
      <c r="AF49" s="571"/>
      <c r="AG49" s="569">
        <f>AG48+AH48+AI48+AJ48</f>
        <v>28</v>
      </c>
      <c r="AH49" s="570"/>
      <c r="AI49" s="570"/>
      <c r="AJ49" s="571"/>
      <c r="AK49" s="569">
        <f>AK48+AL48+AM48+AN48</f>
        <v>80</v>
      </c>
      <c r="AL49" s="570"/>
      <c r="AM49" s="570"/>
      <c r="AN49" s="571"/>
      <c r="AO49" s="569">
        <f>AO48+AP48+AQ48+AR48</f>
        <v>49</v>
      </c>
      <c r="AP49" s="570"/>
      <c r="AQ49" s="570"/>
      <c r="AR49" s="571"/>
      <c r="AS49" s="569">
        <f>AS48+AT48+AU48+AV48</f>
        <v>10</v>
      </c>
      <c r="AT49" s="570"/>
      <c r="AU49" s="570"/>
      <c r="AV49" s="571"/>
      <c r="AW49" s="569">
        <f>AW48+AX48+AY48+AZ48</f>
        <v>0</v>
      </c>
      <c r="AX49" s="570"/>
      <c r="AY49" s="570"/>
      <c r="AZ49" s="570"/>
      <c r="BA49" s="563">
        <f>BA48+BB48+BC48+BD48</f>
        <v>24</v>
      </c>
      <c r="BB49" s="564"/>
      <c r="BC49" s="564"/>
      <c r="BD49" s="565"/>
      <c r="BE49" s="255"/>
    </row>
    <row r="145" spans="1:1" ht="22.5" customHeight="1">
      <c r="A145" s="29"/>
    </row>
    <row r="146" spans="1:1" ht="22.5" customHeight="1">
      <c r="A146" s="29"/>
    </row>
    <row r="147" spans="1:1" ht="22.5" customHeight="1">
      <c r="A147" s="29"/>
    </row>
    <row r="148" spans="1:1" ht="22.5" customHeight="1">
      <c r="A148" s="29"/>
    </row>
    <row r="149" spans="1:1" ht="22.5" customHeight="1">
      <c r="A149" s="29"/>
    </row>
    <row r="150" spans="1:1" ht="22.5" customHeight="1">
      <c r="A150" s="29"/>
    </row>
    <row r="151" spans="1:1" ht="22.5" customHeight="1">
      <c r="A151" s="29"/>
    </row>
    <row r="152" spans="1:1" ht="22.5" customHeight="1">
      <c r="A152" s="29"/>
    </row>
    <row r="153" spans="1:1" ht="22.5" customHeight="1">
      <c r="A153" s="29"/>
    </row>
    <row r="154" spans="1:1" ht="22.5" customHeight="1">
      <c r="A154" s="29"/>
    </row>
  </sheetData>
  <sheetProtection password="9690" sheet="1" objects="1" scenarios="1"/>
  <mergeCells count="47">
    <mergeCell ref="AS2:AV2"/>
    <mergeCell ref="AW2:AZ2"/>
    <mergeCell ref="AO2:AR2"/>
    <mergeCell ref="B2:G2"/>
    <mergeCell ref="AC2:AF2"/>
    <mergeCell ref="AG2:AJ2"/>
    <mergeCell ref="AK2:AN2"/>
    <mergeCell ref="S2:V2"/>
    <mergeCell ref="W2:AB2"/>
    <mergeCell ref="H2:M2"/>
    <mergeCell ref="AC47:AF47"/>
    <mergeCell ref="AG49:AJ49"/>
    <mergeCell ref="B47:G47"/>
    <mergeCell ref="B49:G49"/>
    <mergeCell ref="H47:M47"/>
    <mergeCell ref="AO49:AR49"/>
    <mergeCell ref="AW47:AZ47"/>
    <mergeCell ref="AK49:AN49"/>
    <mergeCell ref="AK45:AN45"/>
    <mergeCell ref="B45:G45"/>
    <mergeCell ref="H45:M45"/>
    <mergeCell ref="H49:M49"/>
    <mergeCell ref="N47:R47"/>
    <mergeCell ref="W49:AB49"/>
    <mergeCell ref="W45:AB45"/>
    <mergeCell ref="S45:V45"/>
    <mergeCell ref="S49:V49"/>
    <mergeCell ref="N49:R49"/>
    <mergeCell ref="N45:R45"/>
    <mergeCell ref="S47:V47"/>
    <mergeCell ref="W47:AB47"/>
    <mergeCell ref="BA2:BD2"/>
    <mergeCell ref="BA45:BD45"/>
    <mergeCell ref="BA47:BD47"/>
    <mergeCell ref="BA49:BD49"/>
    <mergeCell ref="AC45:AF45"/>
    <mergeCell ref="AC49:AF49"/>
    <mergeCell ref="AO45:AR45"/>
    <mergeCell ref="AO47:AR47"/>
    <mergeCell ref="AS47:AV47"/>
    <mergeCell ref="AW49:AZ49"/>
    <mergeCell ref="AG45:AJ45"/>
    <mergeCell ref="AG47:AJ47"/>
    <mergeCell ref="AK47:AN47"/>
    <mergeCell ref="AW45:AZ45"/>
    <mergeCell ref="AS45:AV45"/>
    <mergeCell ref="AS49:AV49"/>
  </mergeCells>
  <phoneticPr fontId="5"/>
  <printOptions horizontalCentered="1" verticalCentered="1" gridLinesSet="0"/>
  <pageMargins left="0.39370078740157483" right="0" top="0.18" bottom="0" header="0.17" footer="0"/>
  <pageSetup paperSize="8" scale="83"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G65"/>
  <sheetViews>
    <sheetView showGridLines="0" zoomScale="55" zoomScaleNormal="55"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256" width="9" style="394"/>
    <col min="257" max="257" width="2.75" style="394" customWidth="1"/>
    <col min="258" max="258" width="19.875" style="394" customWidth="1"/>
    <col min="259" max="259" width="12.125" style="394" customWidth="1"/>
    <col min="260" max="260" width="4.75" style="394" customWidth="1"/>
    <col min="261" max="274" width="19" style="394" customWidth="1"/>
    <col min="275" max="275" width="10.125" style="394" bestFit="1" customWidth="1"/>
    <col min="276" max="276" width="9.375" style="394" customWidth="1"/>
    <col min="277" max="279" width="9" style="394"/>
    <col min="280" max="280" width="9.625" style="394" customWidth="1"/>
    <col min="281" max="512" width="9" style="394"/>
    <col min="513" max="513" width="2.75" style="394" customWidth="1"/>
    <col min="514" max="514" width="19.875" style="394" customWidth="1"/>
    <col min="515" max="515" width="12.125" style="394" customWidth="1"/>
    <col min="516" max="516" width="4.75" style="394" customWidth="1"/>
    <col min="517" max="530" width="19" style="394" customWidth="1"/>
    <col min="531" max="531" width="10.125" style="394" bestFit="1" customWidth="1"/>
    <col min="532" max="532" width="9.375" style="394" customWidth="1"/>
    <col min="533" max="535" width="9" style="394"/>
    <col min="536" max="536" width="9.625" style="394" customWidth="1"/>
    <col min="537" max="768" width="9" style="394"/>
    <col min="769" max="769" width="2.75" style="394" customWidth="1"/>
    <col min="770" max="770" width="19.875" style="394" customWidth="1"/>
    <col min="771" max="771" width="12.125" style="394" customWidth="1"/>
    <col min="772" max="772" width="4.75" style="394" customWidth="1"/>
    <col min="773" max="786" width="19" style="394" customWidth="1"/>
    <col min="787" max="787" width="10.125" style="394" bestFit="1" customWidth="1"/>
    <col min="788" max="788" width="9.375" style="394" customWidth="1"/>
    <col min="789" max="791" width="9" style="394"/>
    <col min="792" max="792" width="9.625" style="394" customWidth="1"/>
    <col min="793" max="1024" width="9" style="394"/>
    <col min="1025" max="1025" width="2.75" style="394" customWidth="1"/>
    <col min="1026" max="1026" width="19.875" style="394" customWidth="1"/>
    <col min="1027" max="1027" width="12.125" style="394" customWidth="1"/>
    <col min="1028" max="1028" width="4.75" style="394" customWidth="1"/>
    <col min="1029" max="1042" width="19" style="394" customWidth="1"/>
    <col min="1043" max="1043" width="10.125" style="394" bestFit="1" customWidth="1"/>
    <col min="1044" max="1044" width="9.375" style="394" customWidth="1"/>
    <col min="1045" max="1047" width="9" style="394"/>
    <col min="1048" max="1048" width="9.625" style="394" customWidth="1"/>
    <col min="1049" max="1280" width="9" style="394"/>
    <col min="1281" max="1281" width="2.75" style="394" customWidth="1"/>
    <col min="1282" max="1282" width="19.875" style="394" customWidth="1"/>
    <col min="1283" max="1283" width="12.125" style="394" customWidth="1"/>
    <col min="1284" max="1284" width="4.75" style="394" customWidth="1"/>
    <col min="1285" max="1298" width="19" style="394" customWidth="1"/>
    <col min="1299" max="1299" width="10.125" style="394" bestFit="1" customWidth="1"/>
    <col min="1300" max="1300" width="9.375" style="394" customWidth="1"/>
    <col min="1301" max="1303" width="9" style="394"/>
    <col min="1304" max="1304" width="9.625" style="394" customWidth="1"/>
    <col min="1305" max="1536" width="9" style="394"/>
    <col min="1537" max="1537" width="2.75" style="394" customWidth="1"/>
    <col min="1538" max="1538" width="19.875" style="394" customWidth="1"/>
    <col min="1539" max="1539" width="12.125" style="394" customWidth="1"/>
    <col min="1540" max="1540" width="4.75" style="394" customWidth="1"/>
    <col min="1541" max="1554" width="19" style="394" customWidth="1"/>
    <col min="1555" max="1555" width="10.125" style="394" bestFit="1" customWidth="1"/>
    <col min="1556" max="1556" width="9.375" style="394" customWidth="1"/>
    <col min="1557" max="1559" width="9" style="394"/>
    <col min="1560" max="1560" width="9.625" style="394" customWidth="1"/>
    <col min="1561" max="1792" width="9" style="394"/>
    <col min="1793" max="1793" width="2.75" style="394" customWidth="1"/>
    <col min="1794" max="1794" width="19.875" style="394" customWidth="1"/>
    <col min="1795" max="1795" width="12.125" style="394" customWidth="1"/>
    <col min="1796" max="1796" width="4.75" style="394" customWidth="1"/>
    <col min="1797" max="1810" width="19" style="394" customWidth="1"/>
    <col min="1811" max="1811" width="10.125" style="394" bestFit="1" customWidth="1"/>
    <col min="1812" max="1812" width="9.375" style="394" customWidth="1"/>
    <col min="1813" max="1815" width="9" style="394"/>
    <col min="1816" max="1816" width="9.625" style="394" customWidth="1"/>
    <col min="1817" max="2048" width="9" style="394"/>
    <col min="2049" max="2049" width="2.75" style="394" customWidth="1"/>
    <col min="2050" max="2050" width="19.875" style="394" customWidth="1"/>
    <col min="2051" max="2051" width="12.125" style="394" customWidth="1"/>
    <col min="2052" max="2052" width="4.75" style="394" customWidth="1"/>
    <col min="2053" max="2066" width="19" style="394" customWidth="1"/>
    <col min="2067" max="2067" width="10.125" style="394" bestFit="1" customWidth="1"/>
    <col min="2068" max="2068" width="9.375" style="394" customWidth="1"/>
    <col min="2069" max="2071" width="9" style="394"/>
    <col min="2072" max="2072" width="9.625" style="394" customWidth="1"/>
    <col min="2073" max="2304" width="9" style="394"/>
    <col min="2305" max="2305" width="2.75" style="394" customWidth="1"/>
    <col min="2306" max="2306" width="19.875" style="394" customWidth="1"/>
    <col min="2307" max="2307" width="12.125" style="394" customWidth="1"/>
    <col min="2308" max="2308" width="4.75" style="394" customWidth="1"/>
    <col min="2309" max="2322" width="19" style="394" customWidth="1"/>
    <col min="2323" max="2323" width="10.125" style="394" bestFit="1" customWidth="1"/>
    <col min="2324" max="2324" width="9.375" style="394" customWidth="1"/>
    <col min="2325" max="2327" width="9" style="394"/>
    <col min="2328" max="2328" width="9.625" style="394" customWidth="1"/>
    <col min="2329" max="2560" width="9" style="394"/>
    <col min="2561" max="2561" width="2.75" style="394" customWidth="1"/>
    <col min="2562" max="2562" width="19.875" style="394" customWidth="1"/>
    <col min="2563" max="2563" width="12.125" style="394" customWidth="1"/>
    <col min="2564" max="2564" width="4.75" style="394" customWidth="1"/>
    <col min="2565" max="2578" width="19" style="394" customWidth="1"/>
    <col min="2579" max="2579" width="10.125" style="394" bestFit="1" customWidth="1"/>
    <col min="2580" max="2580" width="9.375" style="394" customWidth="1"/>
    <col min="2581" max="2583" width="9" style="394"/>
    <col min="2584" max="2584" width="9.625" style="394" customWidth="1"/>
    <col min="2585" max="2816" width="9" style="394"/>
    <col min="2817" max="2817" width="2.75" style="394" customWidth="1"/>
    <col min="2818" max="2818" width="19.875" style="394" customWidth="1"/>
    <col min="2819" max="2819" width="12.125" style="394" customWidth="1"/>
    <col min="2820" max="2820" width="4.75" style="394" customWidth="1"/>
    <col min="2821" max="2834" width="19" style="394" customWidth="1"/>
    <col min="2835" max="2835" width="10.125" style="394" bestFit="1" customWidth="1"/>
    <col min="2836" max="2836" width="9.375" style="394" customWidth="1"/>
    <col min="2837" max="2839" width="9" style="394"/>
    <col min="2840" max="2840" width="9.625" style="394" customWidth="1"/>
    <col min="2841" max="3072" width="9" style="394"/>
    <col min="3073" max="3073" width="2.75" style="394" customWidth="1"/>
    <col min="3074" max="3074" width="19.875" style="394" customWidth="1"/>
    <col min="3075" max="3075" width="12.125" style="394" customWidth="1"/>
    <col min="3076" max="3076" width="4.75" style="394" customWidth="1"/>
    <col min="3077" max="3090" width="19" style="394" customWidth="1"/>
    <col min="3091" max="3091" width="10.125" style="394" bestFit="1" customWidth="1"/>
    <col min="3092" max="3092" width="9.375" style="394" customWidth="1"/>
    <col min="3093" max="3095" width="9" style="394"/>
    <col min="3096" max="3096" width="9.625" style="394" customWidth="1"/>
    <col min="3097" max="3328" width="9" style="394"/>
    <col min="3329" max="3329" width="2.75" style="394" customWidth="1"/>
    <col min="3330" max="3330" width="19.875" style="394" customWidth="1"/>
    <col min="3331" max="3331" width="12.125" style="394" customWidth="1"/>
    <col min="3332" max="3332" width="4.75" style="394" customWidth="1"/>
    <col min="3333" max="3346" width="19" style="394" customWidth="1"/>
    <col min="3347" max="3347" width="10.125" style="394" bestFit="1" customWidth="1"/>
    <col min="3348" max="3348" width="9.375" style="394" customWidth="1"/>
    <col min="3349" max="3351" width="9" style="394"/>
    <col min="3352" max="3352" width="9.625" style="394" customWidth="1"/>
    <col min="3353" max="3584" width="9" style="394"/>
    <col min="3585" max="3585" width="2.75" style="394" customWidth="1"/>
    <col min="3586" max="3586" width="19.875" style="394" customWidth="1"/>
    <col min="3587" max="3587" width="12.125" style="394" customWidth="1"/>
    <col min="3588" max="3588" width="4.75" style="394" customWidth="1"/>
    <col min="3589" max="3602" width="19" style="394" customWidth="1"/>
    <col min="3603" max="3603" width="10.125" style="394" bestFit="1" customWidth="1"/>
    <col min="3604" max="3604" width="9.375" style="394" customWidth="1"/>
    <col min="3605" max="3607" width="9" style="394"/>
    <col min="3608" max="3608" width="9.625" style="394" customWidth="1"/>
    <col min="3609" max="3840" width="9" style="394"/>
    <col min="3841" max="3841" width="2.75" style="394" customWidth="1"/>
    <col min="3842" max="3842" width="19.875" style="394" customWidth="1"/>
    <col min="3843" max="3843" width="12.125" style="394" customWidth="1"/>
    <col min="3844" max="3844" width="4.75" style="394" customWidth="1"/>
    <col min="3845" max="3858" width="19" style="394" customWidth="1"/>
    <col min="3859" max="3859" width="10.125" style="394" bestFit="1" customWidth="1"/>
    <col min="3860" max="3860" width="9.375" style="394" customWidth="1"/>
    <col min="3861" max="3863" width="9" style="394"/>
    <col min="3864" max="3864" width="9.625" style="394" customWidth="1"/>
    <col min="3865" max="4096" width="9" style="394"/>
    <col min="4097" max="4097" width="2.75" style="394" customWidth="1"/>
    <col min="4098" max="4098" width="19.875" style="394" customWidth="1"/>
    <col min="4099" max="4099" width="12.125" style="394" customWidth="1"/>
    <col min="4100" max="4100" width="4.75" style="394" customWidth="1"/>
    <col min="4101" max="4114" width="19" style="394" customWidth="1"/>
    <col min="4115" max="4115" width="10.125" style="394" bestFit="1" customWidth="1"/>
    <col min="4116" max="4116" width="9.375" style="394" customWidth="1"/>
    <col min="4117" max="4119" width="9" style="394"/>
    <col min="4120" max="4120" width="9.625" style="394" customWidth="1"/>
    <col min="4121" max="4352" width="9" style="394"/>
    <col min="4353" max="4353" width="2.75" style="394" customWidth="1"/>
    <col min="4354" max="4354" width="19.875" style="394" customWidth="1"/>
    <col min="4355" max="4355" width="12.125" style="394" customWidth="1"/>
    <col min="4356" max="4356" width="4.75" style="394" customWidth="1"/>
    <col min="4357" max="4370" width="19" style="394" customWidth="1"/>
    <col min="4371" max="4371" width="10.125" style="394" bestFit="1" customWidth="1"/>
    <col min="4372" max="4372" width="9.375" style="394" customWidth="1"/>
    <col min="4373" max="4375" width="9" style="394"/>
    <col min="4376" max="4376" width="9.625" style="394" customWidth="1"/>
    <col min="4377" max="4608" width="9" style="394"/>
    <col min="4609" max="4609" width="2.75" style="394" customWidth="1"/>
    <col min="4610" max="4610" width="19.875" style="394" customWidth="1"/>
    <col min="4611" max="4611" width="12.125" style="394" customWidth="1"/>
    <col min="4612" max="4612" width="4.75" style="394" customWidth="1"/>
    <col min="4613" max="4626" width="19" style="394" customWidth="1"/>
    <col min="4627" max="4627" width="10.125" style="394" bestFit="1" customWidth="1"/>
    <col min="4628" max="4628" width="9.375" style="394" customWidth="1"/>
    <col min="4629" max="4631" width="9" style="394"/>
    <col min="4632" max="4632" width="9.625" style="394" customWidth="1"/>
    <col min="4633" max="4864" width="9" style="394"/>
    <col min="4865" max="4865" width="2.75" style="394" customWidth="1"/>
    <col min="4866" max="4866" width="19.875" style="394" customWidth="1"/>
    <col min="4867" max="4867" width="12.125" style="394" customWidth="1"/>
    <col min="4868" max="4868" width="4.75" style="394" customWidth="1"/>
    <col min="4869" max="4882" width="19" style="394" customWidth="1"/>
    <col min="4883" max="4883" width="10.125" style="394" bestFit="1" customWidth="1"/>
    <col min="4884" max="4884" width="9.375" style="394" customWidth="1"/>
    <col min="4885" max="4887" width="9" style="394"/>
    <col min="4888" max="4888" width="9.625" style="394" customWidth="1"/>
    <col min="4889" max="5120" width="9" style="394"/>
    <col min="5121" max="5121" width="2.75" style="394" customWidth="1"/>
    <col min="5122" max="5122" width="19.875" style="394" customWidth="1"/>
    <col min="5123" max="5123" width="12.125" style="394" customWidth="1"/>
    <col min="5124" max="5124" width="4.75" style="394" customWidth="1"/>
    <col min="5125" max="5138" width="19" style="394" customWidth="1"/>
    <col min="5139" max="5139" width="10.125" style="394" bestFit="1" customWidth="1"/>
    <col min="5140" max="5140" width="9.375" style="394" customWidth="1"/>
    <col min="5141" max="5143" width="9" style="394"/>
    <col min="5144" max="5144" width="9.625" style="394" customWidth="1"/>
    <col min="5145" max="5376" width="9" style="394"/>
    <col min="5377" max="5377" width="2.75" style="394" customWidth="1"/>
    <col min="5378" max="5378" width="19.875" style="394" customWidth="1"/>
    <col min="5379" max="5379" width="12.125" style="394" customWidth="1"/>
    <col min="5380" max="5380" width="4.75" style="394" customWidth="1"/>
    <col min="5381" max="5394" width="19" style="394" customWidth="1"/>
    <col min="5395" max="5395" width="10.125" style="394" bestFit="1" customWidth="1"/>
    <col min="5396" max="5396" width="9.375" style="394" customWidth="1"/>
    <col min="5397" max="5399" width="9" style="394"/>
    <col min="5400" max="5400" width="9.625" style="394" customWidth="1"/>
    <col min="5401" max="5632" width="9" style="394"/>
    <col min="5633" max="5633" width="2.75" style="394" customWidth="1"/>
    <col min="5634" max="5634" width="19.875" style="394" customWidth="1"/>
    <col min="5635" max="5635" width="12.125" style="394" customWidth="1"/>
    <col min="5636" max="5636" width="4.75" style="394" customWidth="1"/>
    <col min="5637" max="5650" width="19" style="394" customWidth="1"/>
    <col min="5651" max="5651" width="10.125" style="394" bestFit="1" customWidth="1"/>
    <col min="5652" max="5652" width="9.375" style="394" customWidth="1"/>
    <col min="5653" max="5655" width="9" style="394"/>
    <col min="5656" max="5656" width="9.625" style="394" customWidth="1"/>
    <col min="5657" max="5888" width="9" style="394"/>
    <col min="5889" max="5889" width="2.75" style="394" customWidth="1"/>
    <col min="5890" max="5890" width="19.875" style="394" customWidth="1"/>
    <col min="5891" max="5891" width="12.125" style="394" customWidth="1"/>
    <col min="5892" max="5892" width="4.75" style="394" customWidth="1"/>
    <col min="5893" max="5906" width="19" style="394" customWidth="1"/>
    <col min="5907" max="5907" width="10.125" style="394" bestFit="1" customWidth="1"/>
    <col min="5908" max="5908" width="9.375" style="394" customWidth="1"/>
    <col min="5909" max="5911" width="9" style="394"/>
    <col min="5912" max="5912" width="9.625" style="394" customWidth="1"/>
    <col min="5913" max="6144" width="9" style="394"/>
    <col min="6145" max="6145" width="2.75" style="394" customWidth="1"/>
    <col min="6146" max="6146" width="19.875" style="394" customWidth="1"/>
    <col min="6147" max="6147" width="12.125" style="394" customWidth="1"/>
    <col min="6148" max="6148" width="4.75" style="394" customWidth="1"/>
    <col min="6149" max="6162" width="19" style="394" customWidth="1"/>
    <col min="6163" max="6163" width="10.125" style="394" bestFit="1" customWidth="1"/>
    <col min="6164" max="6164" width="9.375" style="394" customWidth="1"/>
    <col min="6165" max="6167" width="9" style="394"/>
    <col min="6168" max="6168" width="9.625" style="394" customWidth="1"/>
    <col min="6169" max="6400" width="9" style="394"/>
    <col min="6401" max="6401" width="2.75" style="394" customWidth="1"/>
    <col min="6402" max="6402" width="19.875" style="394" customWidth="1"/>
    <col min="6403" max="6403" width="12.125" style="394" customWidth="1"/>
    <col min="6404" max="6404" width="4.75" style="394" customWidth="1"/>
    <col min="6405" max="6418" width="19" style="394" customWidth="1"/>
    <col min="6419" max="6419" width="10.125" style="394" bestFit="1" customWidth="1"/>
    <col min="6420" max="6420" width="9.375" style="394" customWidth="1"/>
    <col min="6421" max="6423" width="9" style="394"/>
    <col min="6424" max="6424" width="9.625" style="394" customWidth="1"/>
    <col min="6425" max="6656" width="9" style="394"/>
    <col min="6657" max="6657" width="2.75" style="394" customWidth="1"/>
    <col min="6658" max="6658" width="19.875" style="394" customWidth="1"/>
    <col min="6659" max="6659" width="12.125" style="394" customWidth="1"/>
    <col min="6660" max="6660" width="4.75" style="394" customWidth="1"/>
    <col min="6661" max="6674" width="19" style="394" customWidth="1"/>
    <col min="6675" max="6675" width="10.125" style="394" bestFit="1" customWidth="1"/>
    <col min="6676" max="6676" width="9.375" style="394" customWidth="1"/>
    <col min="6677" max="6679" width="9" style="394"/>
    <col min="6680" max="6680" width="9.625" style="394" customWidth="1"/>
    <col min="6681" max="6912" width="9" style="394"/>
    <col min="6913" max="6913" width="2.75" style="394" customWidth="1"/>
    <col min="6914" max="6914" width="19.875" style="394" customWidth="1"/>
    <col min="6915" max="6915" width="12.125" style="394" customWidth="1"/>
    <col min="6916" max="6916" width="4.75" style="394" customWidth="1"/>
    <col min="6917" max="6930" width="19" style="394" customWidth="1"/>
    <col min="6931" max="6931" width="10.125" style="394" bestFit="1" customWidth="1"/>
    <col min="6932" max="6932" width="9.375" style="394" customWidth="1"/>
    <col min="6933" max="6935" width="9" style="394"/>
    <col min="6936" max="6936" width="9.625" style="394" customWidth="1"/>
    <col min="6937" max="7168" width="9" style="394"/>
    <col min="7169" max="7169" width="2.75" style="394" customWidth="1"/>
    <col min="7170" max="7170" width="19.875" style="394" customWidth="1"/>
    <col min="7171" max="7171" width="12.125" style="394" customWidth="1"/>
    <col min="7172" max="7172" width="4.75" style="394" customWidth="1"/>
    <col min="7173" max="7186" width="19" style="394" customWidth="1"/>
    <col min="7187" max="7187" width="10.125" style="394" bestFit="1" customWidth="1"/>
    <col min="7188" max="7188" width="9.375" style="394" customWidth="1"/>
    <col min="7189" max="7191" width="9" style="394"/>
    <col min="7192" max="7192" width="9.625" style="394" customWidth="1"/>
    <col min="7193" max="7424" width="9" style="394"/>
    <col min="7425" max="7425" width="2.75" style="394" customWidth="1"/>
    <col min="7426" max="7426" width="19.875" style="394" customWidth="1"/>
    <col min="7427" max="7427" width="12.125" style="394" customWidth="1"/>
    <col min="7428" max="7428" width="4.75" style="394" customWidth="1"/>
    <col min="7429" max="7442" width="19" style="394" customWidth="1"/>
    <col min="7443" max="7443" width="10.125" style="394" bestFit="1" customWidth="1"/>
    <col min="7444" max="7444" width="9.375" style="394" customWidth="1"/>
    <col min="7445" max="7447" width="9" style="394"/>
    <col min="7448" max="7448" width="9.625" style="394" customWidth="1"/>
    <col min="7449" max="7680" width="9" style="394"/>
    <col min="7681" max="7681" width="2.75" style="394" customWidth="1"/>
    <col min="7682" max="7682" width="19.875" style="394" customWidth="1"/>
    <col min="7683" max="7683" width="12.125" style="394" customWidth="1"/>
    <col min="7684" max="7684" width="4.75" style="394" customWidth="1"/>
    <col min="7685" max="7698" width="19" style="394" customWidth="1"/>
    <col min="7699" max="7699" width="10.125" style="394" bestFit="1" customWidth="1"/>
    <col min="7700" max="7700" width="9.375" style="394" customWidth="1"/>
    <col min="7701" max="7703" width="9" style="394"/>
    <col min="7704" max="7704" width="9.625" style="394" customWidth="1"/>
    <col min="7705" max="7936" width="9" style="394"/>
    <col min="7937" max="7937" width="2.75" style="394" customWidth="1"/>
    <col min="7938" max="7938" width="19.875" style="394" customWidth="1"/>
    <col min="7939" max="7939" width="12.125" style="394" customWidth="1"/>
    <col min="7940" max="7940" width="4.75" style="394" customWidth="1"/>
    <col min="7941" max="7954" width="19" style="394" customWidth="1"/>
    <col min="7955" max="7955" width="10.125" style="394" bestFit="1" customWidth="1"/>
    <col min="7956" max="7956" width="9.375" style="394" customWidth="1"/>
    <col min="7957" max="7959" width="9" style="394"/>
    <col min="7960" max="7960" width="9.625" style="394" customWidth="1"/>
    <col min="7961" max="8192" width="9" style="394"/>
    <col min="8193" max="8193" width="2.75" style="394" customWidth="1"/>
    <col min="8194" max="8194" width="19.875" style="394" customWidth="1"/>
    <col min="8195" max="8195" width="12.125" style="394" customWidth="1"/>
    <col min="8196" max="8196" width="4.75" style="394" customWidth="1"/>
    <col min="8197" max="8210" width="19" style="394" customWidth="1"/>
    <col min="8211" max="8211" width="10.125" style="394" bestFit="1" customWidth="1"/>
    <col min="8212" max="8212" width="9.375" style="394" customWidth="1"/>
    <col min="8213" max="8215" width="9" style="394"/>
    <col min="8216" max="8216" width="9.625" style="394" customWidth="1"/>
    <col min="8217" max="8448" width="9" style="394"/>
    <col min="8449" max="8449" width="2.75" style="394" customWidth="1"/>
    <col min="8450" max="8450" width="19.875" style="394" customWidth="1"/>
    <col min="8451" max="8451" width="12.125" style="394" customWidth="1"/>
    <col min="8452" max="8452" width="4.75" style="394" customWidth="1"/>
    <col min="8453" max="8466" width="19" style="394" customWidth="1"/>
    <col min="8467" max="8467" width="10.125" style="394" bestFit="1" customWidth="1"/>
    <col min="8468" max="8468" width="9.375" style="394" customWidth="1"/>
    <col min="8469" max="8471" width="9" style="394"/>
    <col min="8472" max="8472" width="9.625" style="394" customWidth="1"/>
    <col min="8473" max="8704" width="9" style="394"/>
    <col min="8705" max="8705" width="2.75" style="394" customWidth="1"/>
    <col min="8706" max="8706" width="19.875" style="394" customWidth="1"/>
    <col min="8707" max="8707" width="12.125" style="394" customWidth="1"/>
    <col min="8708" max="8708" width="4.75" style="394" customWidth="1"/>
    <col min="8709" max="8722" width="19" style="394" customWidth="1"/>
    <col min="8723" max="8723" width="10.125" style="394" bestFit="1" customWidth="1"/>
    <col min="8724" max="8724" width="9.375" style="394" customWidth="1"/>
    <col min="8725" max="8727" width="9" style="394"/>
    <col min="8728" max="8728" width="9.625" style="394" customWidth="1"/>
    <col min="8729" max="8960" width="9" style="394"/>
    <col min="8961" max="8961" width="2.75" style="394" customWidth="1"/>
    <col min="8962" max="8962" width="19.875" style="394" customWidth="1"/>
    <col min="8963" max="8963" width="12.125" style="394" customWidth="1"/>
    <col min="8964" max="8964" width="4.75" style="394" customWidth="1"/>
    <col min="8965" max="8978" width="19" style="394" customWidth="1"/>
    <col min="8979" max="8979" width="10.125" style="394" bestFit="1" customWidth="1"/>
    <col min="8980" max="8980" width="9.375" style="394" customWidth="1"/>
    <col min="8981" max="8983" width="9" style="394"/>
    <col min="8984" max="8984" width="9.625" style="394" customWidth="1"/>
    <col min="8985" max="9216" width="9" style="394"/>
    <col min="9217" max="9217" width="2.75" style="394" customWidth="1"/>
    <col min="9218" max="9218" width="19.875" style="394" customWidth="1"/>
    <col min="9219" max="9219" width="12.125" style="394" customWidth="1"/>
    <col min="9220" max="9220" width="4.75" style="394" customWidth="1"/>
    <col min="9221" max="9234" width="19" style="394" customWidth="1"/>
    <col min="9235" max="9235" width="10.125" style="394" bestFit="1" customWidth="1"/>
    <col min="9236" max="9236" width="9.375" style="394" customWidth="1"/>
    <col min="9237" max="9239" width="9" style="394"/>
    <col min="9240" max="9240" width="9.625" style="394" customWidth="1"/>
    <col min="9241" max="9472" width="9" style="394"/>
    <col min="9473" max="9473" width="2.75" style="394" customWidth="1"/>
    <col min="9474" max="9474" width="19.875" style="394" customWidth="1"/>
    <col min="9475" max="9475" width="12.125" style="394" customWidth="1"/>
    <col min="9476" max="9476" width="4.75" style="394" customWidth="1"/>
    <col min="9477" max="9490" width="19" style="394" customWidth="1"/>
    <col min="9491" max="9491" width="10.125" style="394" bestFit="1" customWidth="1"/>
    <col min="9492" max="9492" width="9.375" style="394" customWidth="1"/>
    <col min="9493" max="9495" width="9" style="394"/>
    <col min="9496" max="9496" width="9.625" style="394" customWidth="1"/>
    <col min="9497" max="9728" width="9" style="394"/>
    <col min="9729" max="9729" width="2.75" style="394" customWidth="1"/>
    <col min="9730" max="9730" width="19.875" style="394" customWidth="1"/>
    <col min="9731" max="9731" width="12.125" style="394" customWidth="1"/>
    <col min="9732" max="9732" width="4.75" style="394" customWidth="1"/>
    <col min="9733" max="9746" width="19" style="394" customWidth="1"/>
    <col min="9747" max="9747" width="10.125" style="394" bestFit="1" customWidth="1"/>
    <col min="9748" max="9748" width="9.375" style="394" customWidth="1"/>
    <col min="9749" max="9751" width="9" style="394"/>
    <col min="9752" max="9752" width="9.625" style="394" customWidth="1"/>
    <col min="9753" max="9984" width="9" style="394"/>
    <col min="9985" max="9985" width="2.75" style="394" customWidth="1"/>
    <col min="9986" max="9986" width="19.875" style="394" customWidth="1"/>
    <col min="9987" max="9987" width="12.125" style="394" customWidth="1"/>
    <col min="9988" max="9988" width="4.75" style="394" customWidth="1"/>
    <col min="9989" max="10002" width="19" style="394" customWidth="1"/>
    <col min="10003" max="10003" width="10.125" style="394" bestFit="1" customWidth="1"/>
    <col min="10004" max="10004" width="9.375" style="394" customWidth="1"/>
    <col min="10005" max="10007" width="9" style="394"/>
    <col min="10008" max="10008" width="9.625" style="394" customWidth="1"/>
    <col min="10009" max="10240" width="9" style="394"/>
    <col min="10241" max="10241" width="2.75" style="394" customWidth="1"/>
    <col min="10242" max="10242" width="19.875" style="394" customWidth="1"/>
    <col min="10243" max="10243" width="12.125" style="394" customWidth="1"/>
    <col min="10244" max="10244" width="4.75" style="394" customWidth="1"/>
    <col min="10245" max="10258" width="19" style="394" customWidth="1"/>
    <col min="10259" max="10259" width="10.125" style="394" bestFit="1" customWidth="1"/>
    <col min="10260" max="10260" width="9.375" style="394" customWidth="1"/>
    <col min="10261" max="10263" width="9" style="394"/>
    <col min="10264" max="10264" width="9.625" style="394" customWidth="1"/>
    <col min="10265" max="10496" width="9" style="394"/>
    <col min="10497" max="10497" width="2.75" style="394" customWidth="1"/>
    <col min="10498" max="10498" width="19.875" style="394" customWidth="1"/>
    <col min="10499" max="10499" width="12.125" style="394" customWidth="1"/>
    <col min="10500" max="10500" width="4.75" style="394" customWidth="1"/>
    <col min="10501" max="10514" width="19" style="394" customWidth="1"/>
    <col min="10515" max="10515" width="10.125" style="394" bestFit="1" customWidth="1"/>
    <col min="10516" max="10516" width="9.375" style="394" customWidth="1"/>
    <col min="10517" max="10519" width="9" style="394"/>
    <col min="10520" max="10520" width="9.625" style="394" customWidth="1"/>
    <col min="10521" max="10752" width="9" style="394"/>
    <col min="10753" max="10753" width="2.75" style="394" customWidth="1"/>
    <col min="10754" max="10754" width="19.875" style="394" customWidth="1"/>
    <col min="10755" max="10755" width="12.125" style="394" customWidth="1"/>
    <col min="10756" max="10756" width="4.75" style="394" customWidth="1"/>
    <col min="10757" max="10770" width="19" style="394" customWidth="1"/>
    <col min="10771" max="10771" width="10.125" style="394" bestFit="1" customWidth="1"/>
    <col min="10772" max="10772" width="9.375" style="394" customWidth="1"/>
    <col min="10773" max="10775" width="9" style="394"/>
    <col min="10776" max="10776" width="9.625" style="394" customWidth="1"/>
    <col min="10777" max="11008" width="9" style="394"/>
    <col min="11009" max="11009" width="2.75" style="394" customWidth="1"/>
    <col min="11010" max="11010" width="19.875" style="394" customWidth="1"/>
    <col min="11011" max="11011" width="12.125" style="394" customWidth="1"/>
    <col min="11012" max="11012" width="4.75" style="394" customWidth="1"/>
    <col min="11013" max="11026" width="19" style="394" customWidth="1"/>
    <col min="11027" max="11027" width="10.125" style="394" bestFit="1" customWidth="1"/>
    <col min="11028" max="11028" width="9.375" style="394" customWidth="1"/>
    <col min="11029" max="11031" width="9" style="394"/>
    <col min="11032" max="11032" width="9.625" style="394" customWidth="1"/>
    <col min="11033" max="11264" width="9" style="394"/>
    <col min="11265" max="11265" width="2.75" style="394" customWidth="1"/>
    <col min="11266" max="11266" width="19.875" style="394" customWidth="1"/>
    <col min="11267" max="11267" width="12.125" style="394" customWidth="1"/>
    <col min="11268" max="11268" width="4.75" style="394" customWidth="1"/>
    <col min="11269" max="11282" width="19" style="394" customWidth="1"/>
    <col min="11283" max="11283" width="10.125" style="394" bestFit="1" customWidth="1"/>
    <col min="11284" max="11284" width="9.375" style="394" customWidth="1"/>
    <col min="11285" max="11287" width="9" style="394"/>
    <col min="11288" max="11288" width="9.625" style="394" customWidth="1"/>
    <col min="11289" max="11520" width="9" style="394"/>
    <col min="11521" max="11521" width="2.75" style="394" customWidth="1"/>
    <col min="11522" max="11522" width="19.875" style="394" customWidth="1"/>
    <col min="11523" max="11523" width="12.125" style="394" customWidth="1"/>
    <col min="11524" max="11524" width="4.75" style="394" customWidth="1"/>
    <col min="11525" max="11538" width="19" style="394" customWidth="1"/>
    <col min="11539" max="11539" width="10.125" style="394" bestFit="1" customWidth="1"/>
    <col min="11540" max="11540" width="9.375" style="394" customWidth="1"/>
    <col min="11541" max="11543" width="9" style="394"/>
    <col min="11544" max="11544" width="9.625" style="394" customWidth="1"/>
    <col min="11545" max="11776" width="9" style="394"/>
    <col min="11777" max="11777" width="2.75" style="394" customWidth="1"/>
    <col min="11778" max="11778" width="19.875" style="394" customWidth="1"/>
    <col min="11779" max="11779" width="12.125" style="394" customWidth="1"/>
    <col min="11780" max="11780" width="4.75" style="394" customWidth="1"/>
    <col min="11781" max="11794" width="19" style="394" customWidth="1"/>
    <col min="11795" max="11795" width="10.125" style="394" bestFit="1" customWidth="1"/>
    <col min="11796" max="11796" width="9.375" style="394" customWidth="1"/>
    <col min="11797" max="11799" width="9" style="394"/>
    <col min="11800" max="11800" width="9.625" style="394" customWidth="1"/>
    <col min="11801" max="12032" width="9" style="394"/>
    <col min="12033" max="12033" width="2.75" style="394" customWidth="1"/>
    <col min="12034" max="12034" width="19.875" style="394" customWidth="1"/>
    <col min="12035" max="12035" width="12.125" style="394" customWidth="1"/>
    <col min="12036" max="12036" width="4.75" style="394" customWidth="1"/>
    <col min="12037" max="12050" width="19" style="394" customWidth="1"/>
    <col min="12051" max="12051" width="10.125" style="394" bestFit="1" customWidth="1"/>
    <col min="12052" max="12052" width="9.375" style="394" customWidth="1"/>
    <col min="12053" max="12055" width="9" style="394"/>
    <col min="12056" max="12056" width="9.625" style="394" customWidth="1"/>
    <col min="12057" max="12288" width="9" style="394"/>
    <col min="12289" max="12289" width="2.75" style="394" customWidth="1"/>
    <col min="12290" max="12290" width="19.875" style="394" customWidth="1"/>
    <col min="12291" max="12291" width="12.125" style="394" customWidth="1"/>
    <col min="12292" max="12292" width="4.75" style="394" customWidth="1"/>
    <col min="12293" max="12306" width="19" style="394" customWidth="1"/>
    <col min="12307" max="12307" width="10.125" style="394" bestFit="1" customWidth="1"/>
    <col min="12308" max="12308" width="9.375" style="394" customWidth="1"/>
    <col min="12309" max="12311" width="9" style="394"/>
    <col min="12312" max="12312" width="9.625" style="394" customWidth="1"/>
    <col min="12313" max="12544" width="9" style="394"/>
    <col min="12545" max="12545" width="2.75" style="394" customWidth="1"/>
    <col min="12546" max="12546" width="19.875" style="394" customWidth="1"/>
    <col min="12547" max="12547" width="12.125" style="394" customWidth="1"/>
    <col min="12548" max="12548" width="4.75" style="394" customWidth="1"/>
    <col min="12549" max="12562" width="19" style="394" customWidth="1"/>
    <col min="12563" max="12563" width="10.125" style="394" bestFit="1" customWidth="1"/>
    <col min="12564" max="12564" width="9.375" style="394" customWidth="1"/>
    <col min="12565" max="12567" width="9" style="394"/>
    <col min="12568" max="12568" width="9.625" style="394" customWidth="1"/>
    <col min="12569" max="12800" width="9" style="394"/>
    <col min="12801" max="12801" width="2.75" style="394" customWidth="1"/>
    <col min="12802" max="12802" width="19.875" style="394" customWidth="1"/>
    <col min="12803" max="12803" width="12.125" style="394" customWidth="1"/>
    <col min="12804" max="12804" width="4.75" style="394" customWidth="1"/>
    <col min="12805" max="12818" width="19" style="394" customWidth="1"/>
    <col min="12819" max="12819" width="10.125" style="394" bestFit="1" customWidth="1"/>
    <col min="12820" max="12820" width="9.375" style="394" customWidth="1"/>
    <col min="12821" max="12823" width="9" style="394"/>
    <col min="12824" max="12824" width="9.625" style="394" customWidth="1"/>
    <col min="12825" max="13056" width="9" style="394"/>
    <col min="13057" max="13057" width="2.75" style="394" customWidth="1"/>
    <col min="13058" max="13058" width="19.875" style="394" customWidth="1"/>
    <col min="13059" max="13059" width="12.125" style="394" customWidth="1"/>
    <col min="13060" max="13060" width="4.75" style="394" customWidth="1"/>
    <col min="13061" max="13074" width="19" style="394" customWidth="1"/>
    <col min="13075" max="13075" width="10.125" style="394" bestFit="1" customWidth="1"/>
    <col min="13076" max="13076" width="9.375" style="394" customWidth="1"/>
    <col min="13077" max="13079" width="9" style="394"/>
    <col min="13080" max="13080" width="9.625" style="394" customWidth="1"/>
    <col min="13081" max="13312" width="9" style="394"/>
    <col min="13313" max="13313" width="2.75" style="394" customWidth="1"/>
    <col min="13314" max="13314" width="19.875" style="394" customWidth="1"/>
    <col min="13315" max="13315" width="12.125" style="394" customWidth="1"/>
    <col min="13316" max="13316" width="4.75" style="394" customWidth="1"/>
    <col min="13317" max="13330" width="19" style="394" customWidth="1"/>
    <col min="13331" max="13331" width="10.125" style="394" bestFit="1" customWidth="1"/>
    <col min="13332" max="13332" width="9.375" style="394" customWidth="1"/>
    <col min="13333" max="13335" width="9" style="394"/>
    <col min="13336" max="13336" width="9.625" style="394" customWidth="1"/>
    <col min="13337" max="13568" width="9" style="394"/>
    <col min="13569" max="13569" width="2.75" style="394" customWidth="1"/>
    <col min="13570" max="13570" width="19.875" style="394" customWidth="1"/>
    <col min="13571" max="13571" width="12.125" style="394" customWidth="1"/>
    <col min="13572" max="13572" width="4.75" style="394" customWidth="1"/>
    <col min="13573" max="13586" width="19" style="394" customWidth="1"/>
    <col min="13587" max="13587" width="10.125" style="394" bestFit="1" customWidth="1"/>
    <col min="13588" max="13588" width="9.375" style="394" customWidth="1"/>
    <col min="13589" max="13591" width="9" style="394"/>
    <col min="13592" max="13592" width="9.625" style="394" customWidth="1"/>
    <col min="13593" max="13824" width="9" style="394"/>
    <col min="13825" max="13825" width="2.75" style="394" customWidth="1"/>
    <col min="13826" max="13826" width="19.875" style="394" customWidth="1"/>
    <col min="13827" max="13827" width="12.125" style="394" customWidth="1"/>
    <col min="13828" max="13828" width="4.75" style="394" customWidth="1"/>
    <col min="13829" max="13842" width="19" style="394" customWidth="1"/>
    <col min="13843" max="13843" width="10.125" style="394" bestFit="1" customWidth="1"/>
    <col min="13844" max="13844" width="9.375" style="394" customWidth="1"/>
    <col min="13845" max="13847" width="9" style="394"/>
    <col min="13848" max="13848" width="9.625" style="394" customWidth="1"/>
    <col min="13849" max="14080" width="9" style="394"/>
    <col min="14081" max="14081" width="2.75" style="394" customWidth="1"/>
    <col min="14082" max="14082" width="19.875" style="394" customWidth="1"/>
    <col min="14083" max="14083" width="12.125" style="394" customWidth="1"/>
    <col min="14084" max="14084" width="4.75" style="394" customWidth="1"/>
    <col min="14085" max="14098" width="19" style="394" customWidth="1"/>
    <col min="14099" max="14099" width="10.125" style="394" bestFit="1" customWidth="1"/>
    <col min="14100" max="14100" width="9.375" style="394" customWidth="1"/>
    <col min="14101" max="14103" width="9" style="394"/>
    <col min="14104" max="14104" width="9.625" style="394" customWidth="1"/>
    <col min="14105" max="14336" width="9" style="394"/>
    <col min="14337" max="14337" width="2.75" style="394" customWidth="1"/>
    <col min="14338" max="14338" width="19.875" style="394" customWidth="1"/>
    <col min="14339" max="14339" width="12.125" style="394" customWidth="1"/>
    <col min="14340" max="14340" width="4.75" style="394" customWidth="1"/>
    <col min="14341" max="14354" width="19" style="394" customWidth="1"/>
    <col min="14355" max="14355" width="10.125" style="394" bestFit="1" customWidth="1"/>
    <col min="14356" max="14356" width="9.375" style="394" customWidth="1"/>
    <col min="14357" max="14359" width="9" style="394"/>
    <col min="14360" max="14360" width="9.625" style="394" customWidth="1"/>
    <col min="14361" max="14592" width="9" style="394"/>
    <col min="14593" max="14593" width="2.75" style="394" customWidth="1"/>
    <col min="14594" max="14594" width="19.875" style="394" customWidth="1"/>
    <col min="14595" max="14595" width="12.125" style="394" customWidth="1"/>
    <col min="14596" max="14596" width="4.75" style="394" customWidth="1"/>
    <col min="14597" max="14610" width="19" style="394" customWidth="1"/>
    <col min="14611" max="14611" width="10.125" style="394" bestFit="1" customWidth="1"/>
    <col min="14612" max="14612" width="9.375" style="394" customWidth="1"/>
    <col min="14613" max="14615" width="9" style="394"/>
    <col min="14616" max="14616" width="9.625" style="394" customWidth="1"/>
    <col min="14617" max="14848" width="9" style="394"/>
    <col min="14849" max="14849" width="2.75" style="394" customWidth="1"/>
    <col min="14850" max="14850" width="19.875" style="394" customWidth="1"/>
    <col min="14851" max="14851" width="12.125" style="394" customWidth="1"/>
    <col min="14852" max="14852" width="4.75" style="394" customWidth="1"/>
    <col min="14853" max="14866" width="19" style="394" customWidth="1"/>
    <col min="14867" max="14867" width="10.125" style="394" bestFit="1" customWidth="1"/>
    <col min="14868" max="14868" width="9.375" style="394" customWidth="1"/>
    <col min="14869" max="14871" width="9" style="394"/>
    <col min="14872" max="14872" width="9.625" style="394" customWidth="1"/>
    <col min="14873" max="15104" width="9" style="394"/>
    <col min="15105" max="15105" width="2.75" style="394" customWidth="1"/>
    <col min="15106" max="15106" width="19.875" style="394" customWidth="1"/>
    <col min="15107" max="15107" width="12.125" style="394" customWidth="1"/>
    <col min="15108" max="15108" width="4.75" style="394" customWidth="1"/>
    <col min="15109" max="15122" width="19" style="394" customWidth="1"/>
    <col min="15123" max="15123" width="10.125" style="394" bestFit="1" customWidth="1"/>
    <col min="15124" max="15124" width="9.375" style="394" customWidth="1"/>
    <col min="15125" max="15127" width="9" style="394"/>
    <col min="15128" max="15128" width="9.625" style="394" customWidth="1"/>
    <col min="15129" max="15360" width="9" style="394"/>
    <col min="15361" max="15361" width="2.75" style="394" customWidth="1"/>
    <col min="15362" max="15362" width="19.875" style="394" customWidth="1"/>
    <col min="15363" max="15363" width="12.125" style="394" customWidth="1"/>
    <col min="15364" max="15364" width="4.75" style="394" customWidth="1"/>
    <col min="15365" max="15378" width="19" style="394" customWidth="1"/>
    <col min="15379" max="15379" width="10.125" style="394" bestFit="1" customWidth="1"/>
    <col min="15380" max="15380" width="9.375" style="394" customWidth="1"/>
    <col min="15381" max="15383" width="9" style="394"/>
    <col min="15384" max="15384" width="9.625" style="394" customWidth="1"/>
    <col min="15385" max="15616" width="9" style="394"/>
    <col min="15617" max="15617" width="2.75" style="394" customWidth="1"/>
    <col min="15618" max="15618" width="19.875" style="394" customWidth="1"/>
    <col min="15619" max="15619" width="12.125" style="394" customWidth="1"/>
    <col min="15620" max="15620" width="4.75" style="394" customWidth="1"/>
    <col min="15621" max="15634" width="19" style="394" customWidth="1"/>
    <col min="15635" max="15635" width="10.125" style="394" bestFit="1" customWidth="1"/>
    <col min="15636" max="15636" width="9.375" style="394" customWidth="1"/>
    <col min="15637" max="15639" width="9" style="394"/>
    <col min="15640" max="15640" width="9.625" style="394" customWidth="1"/>
    <col min="15641" max="15872" width="9" style="394"/>
    <col min="15873" max="15873" width="2.75" style="394" customWidth="1"/>
    <col min="15874" max="15874" width="19.875" style="394" customWidth="1"/>
    <col min="15875" max="15875" width="12.125" style="394" customWidth="1"/>
    <col min="15876" max="15876" width="4.75" style="394" customWidth="1"/>
    <col min="15877" max="15890" width="19" style="394" customWidth="1"/>
    <col min="15891" max="15891" width="10.125" style="394" bestFit="1" customWidth="1"/>
    <col min="15892" max="15892" width="9.375" style="394" customWidth="1"/>
    <col min="15893" max="15895" width="9" style="394"/>
    <col min="15896" max="15896" width="9.625" style="394" customWidth="1"/>
    <col min="15897" max="16128" width="9" style="394"/>
    <col min="16129" max="16129" width="2.75" style="394" customWidth="1"/>
    <col min="16130" max="16130" width="19.875" style="394" customWidth="1"/>
    <col min="16131" max="16131" width="12.125" style="394" customWidth="1"/>
    <col min="16132" max="16132" width="4.75" style="394" customWidth="1"/>
    <col min="16133" max="16146" width="19" style="394" customWidth="1"/>
    <col min="16147" max="16147" width="10.125" style="394" bestFit="1" customWidth="1"/>
    <col min="16148" max="16148" width="9.375" style="394" customWidth="1"/>
    <col min="16149" max="16151" width="9" style="394"/>
    <col min="16152" max="16152" width="9.625" style="394" customWidth="1"/>
    <col min="16153" max="16384" width="9" style="394"/>
  </cols>
  <sheetData>
    <row r="1" spans="1:33" ht="14.25">
      <c r="A1" s="469"/>
      <c r="B1" s="468"/>
    </row>
    <row r="2" spans="1:33" ht="24">
      <c r="B2" s="593"/>
      <c r="J2" s="467" t="s">
        <v>180</v>
      </c>
      <c r="O2" s="466" t="s">
        <v>179</v>
      </c>
      <c r="Q2" s="465"/>
    </row>
    <row r="3" spans="1:33" ht="14.25">
      <c r="B3" s="593"/>
      <c r="O3" s="464" t="s">
        <v>178</v>
      </c>
      <c r="Q3" s="465"/>
    </row>
    <row r="4" spans="1:33" ht="21">
      <c r="J4" s="583" t="s">
        <v>177</v>
      </c>
      <c r="K4" s="583"/>
      <c r="L4" s="583"/>
      <c r="M4" s="583"/>
      <c r="O4" s="464" t="s">
        <v>176</v>
      </c>
      <c r="Q4" s="463" t="str">
        <f>IF(ISERROR(IF(OR($C$6="",$C$6=" ",$C$6="  "),"",VLOOKUP($C$6,[1]都道府県・指定都市・中核市!A1:B115,2,"FALSE")))=TRUE,"",IF(OR($C$6="",$C$6=" ",$C$6="  "),"",VLOOKUP($C$6,[1]都道府県・指定都市・中核市!A1:B115,2,"FALSE")))</f>
        <v>宮城県</v>
      </c>
    </row>
    <row r="5" spans="1:33" ht="17.25">
      <c r="E5" s="462" t="s">
        <v>175</v>
      </c>
      <c r="F5" s="461"/>
      <c r="G5" s="461"/>
      <c r="H5" s="461"/>
      <c r="I5" s="461"/>
      <c r="J5" s="461"/>
      <c r="K5" s="460"/>
      <c r="O5" s="459" t="s">
        <v>174</v>
      </c>
      <c r="P5" s="457"/>
      <c r="Q5" s="458"/>
      <c r="R5" s="457"/>
    </row>
    <row r="6" spans="1:33" ht="24.95" customHeight="1">
      <c r="B6" s="456" t="s">
        <v>222</v>
      </c>
      <c r="C6" s="455" t="s">
        <v>173</v>
      </c>
      <c r="D6" s="453"/>
      <c r="E6" s="454" t="str">
        <f>IF(ISBLANK(C6),"←都道府県等番号を半角４桁で入力して下さい！",IF(ISNA(VLOOKUP($C$6,#REF!,,FALSE)),"←都道府県等番号（半角４桁）を確認して下さい！",""))</f>
        <v/>
      </c>
      <c r="F6" s="453"/>
      <c r="G6" s="453"/>
      <c r="H6" s="453"/>
      <c r="I6" s="453"/>
      <c r="O6" s="452" t="str">
        <f>"令和      "&amp;DBCS(LEFTB(B6,2))&amp;"     年 度 分 報 告"</f>
        <v>令和      ０６     年 度 分 報 告</v>
      </c>
      <c r="P6" s="451"/>
      <c r="Q6" s="450"/>
      <c r="R6" s="449"/>
    </row>
    <row r="7" spans="1:33" ht="18.75">
      <c r="B7" s="448" t="s">
        <v>172</v>
      </c>
      <c r="C7" s="448" t="s">
        <v>171</v>
      </c>
      <c r="E7" s="447"/>
      <c r="G7" s="447"/>
      <c r="I7" s="446"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38</v>
      </c>
      <c r="F12" s="404">
        <f>SUM(H12+J12+L12+N12+P12+R12)</f>
        <v>5</v>
      </c>
      <c r="G12" s="415">
        <f>SUM('01 石巻市:34 南三陸町'!G12)</f>
        <v>12</v>
      </c>
      <c r="H12" s="415">
        <f>SUM('01 石巻市:34 南三陸町'!H12)</f>
        <v>1</v>
      </c>
      <c r="I12" s="415">
        <f>SUM('01 石巻市:34 南三陸町'!I12)</f>
        <v>10</v>
      </c>
      <c r="J12" s="415">
        <f>SUM('01 石巻市:34 南三陸町'!J12)</f>
        <v>1</v>
      </c>
      <c r="K12" s="415">
        <f>SUM('01 石巻市:34 南三陸町'!K12)</f>
        <v>2</v>
      </c>
      <c r="L12" s="415">
        <f>SUM('01 石巻市:34 南三陸町'!L12)</f>
        <v>2</v>
      </c>
      <c r="M12" s="415">
        <f>SUM('01 石巻市:34 南三陸町'!M12)</f>
        <v>4</v>
      </c>
      <c r="N12" s="415">
        <f>SUM('01 石巻市:34 南三陸町'!N12)</f>
        <v>0</v>
      </c>
      <c r="O12" s="415">
        <f>SUM('01 石巻市:34 南三陸町'!O12)</f>
        <v>5</v>
      </c>
      <c r="P12" s="415">
        <f>SUM('01 石巻市:34 南三陸町'!P12)</f>
        <v>1</v>
      </c>
      <c r="Q12" s="415">
        <f>SUM('01 石巻市:34 南三陸町'!Q12)</f>
        <v>5</v>
      </c>
      <c r="R12" s="415">
        <f>SUM('01 石巻市:34 南三陸町'!R12)</f>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2557</v>
      </c>
      <c r="F13" s="404">
        <f>SUM(H13+J13+L13+N13+P13+R13)</f>
        <v>141</v>
      </c>
      <c r="G13" s="415">
        <f>SUM('01 石巻市:34 南三陸町'!G13)</f>
        <v>852</v>
      </c>
      <c r="H13" s="415">
        <f>SUM('01 石巻市:34 南三陸町'!H13)</f>
        <v>21</v>
      </c>
      <c r="I13" s="415">
        <f>SUM('01 石巻市:34 南三陸町'!I13)</f>
        <v>832</v>
      </c>
      <c r="J13" s="415">
        <f>SUM('01 石巻市:34 南三陸町'!J13)</f>
        <v>57</v>
      </c>
      <c r="K13" s="415">
        <f>SUM('01 石巻市:34 南三陸町'!K13)</f>
        <v>159</v>
      </c>
      <c r="L13" s="415">
        <f>SUM('01 石巻市:34 南三陸町'!L13)</f>
        <v>8</v>
      </c>
      <c r="M13" s="415">
        <f>SUM('01 石巻市:34 南三陸町'!M13)</f>
        <v>192</v>
      </c>
      <c r="N13" s="415">
        <f>SUM('01 石巻市:34 南三陸町'!N13)</f>
        <v>11</v>
      </c>
      <c r="O13" s="415">
        <f>SUM('01 石巻市:34 南三陸町'!O13)</f>
        <v>375</v>
      </c>
      <c r="P13" s="415">
        <f>SUM('01 石巻市:34 南三陸町'!P13)</f>
        <v>40</v>
      </c>
      <c r="Q13" s="415">
        <f>SUM('01 石巻市:34 南三陸町'!Q13)</f>
        <v>147</v>
      </c>
      <c r="R13" s="415">
        <f>SUM('01 石巻市:34 南三陸町'!R13)</f>
        <v>4</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15">
        <f>SUM('01 石巻市:34 南三陸町'!H14)</f>
        <v>0</v>
      </c>
      <c r="I14" s="414"/>
      <c r="J14" s="415">
        <f>SUM('01 石巻市:34 南三陸町'!J14)</f>
        <v>0</v>
      </c>
      <c r="K14" s="414"/>
      <c r="L14" s="415">
        <f>SUM('01 石巻市:34 南三陸町'!L14)</f>
        <v>0</v>
      </c>
      <c r="M14" s="414"/>
      <c r="N14" s="415">
        <f>SUM('01 石巻市:34 南三陸町'!N14)</f>
        <v>0</v>
      </c>
      <c r="O14" s="414"/>
      <c r="P14" s="415">
        <f>SUM('01 石巻市:34 南三陸町'!P14)</f>
        <v>0</v>
      </c>
      <c r="Q14" s="414"/>
      <c r="R14" s="415">
        <f>SUM('01 石巻市:34 南三陸町'!R14)</f>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1" t="s">
        <v>143</v>
      </c>
      <c r="E15" s="430"/>
      <c r="F15" s="426">
        <f t="shared" si="0"/>
        <v>1</v>
      </c>
      <c r="G15" s="424"/>
      <c r="H15" s="415">
        <f>SUM('01 石巻市:34 南三陸町'!H15)</f>
        <v>0</v>
      </c>
      <c r="I15" s="424"/>
      <c r="J15" s="415">
        <f>SUM('01 石巻市:34 南三陸町'!J15)</f>
        <v>0</v>
      </c>
      <c r="K15" s="424"/>
      <c r="L15" s="415">
        <f>SUM('01 石巻市:34 南三陸町'!L15)</f>
        <v>0</v>
      </c>
      <c r="M15" s="424"/>
      <c r="N15" s="415">
        <f>SUM('01 石巻市:34 南三陸町'!N15)</f>
        <v>0</v>
      </c>
      <c r="O15" s="424"/>
      <c r="P15" s="415">
        <f>SUM('01 石巻市:34 南三陸町'!P15)</f>
        <v>1</v>
      </c>
      <c r="Q15" s="424"/>
      <c r="R15" s="415">
        <f>SUM('01 石巻市:34 南三陸町'!R15)</f>
        <v>0</v>
      </c>
      <c r="S15" s="401"/>
      <c r="T15" s="401"/>
    </row>
    <row r="16" spans="1:33" ht="24.75" customHeight="1" thickTop="1">
      <c r="B16" s="598" t="s">
        <v>142</v>
      </c>
      <c r="C16" s="409" t="s">
        <v>84</v>
      </c>
      <c r="D16" s="408" t="s">
        <v>141</v>
      </c>
      <c r="E16" s="423">
        <f t="shared" ref="E16:E55" si="1">SUM(G16+I16+K16+M16+O16+Q16)</f>
        <v>100</v>
      </c>
      <c r="F16" s="423">
        <f t="shared" si="0"/>
        <v>6</v>
      </c>
      <c r="G16" s="423">
        <f t="shared" ref="G16:R16" si="2">SUM(G18,G20)</f>
        <v>0</v>
      </c>
      <c r="H16" s="423">
        <f t="shared" si="2"/>
        <v>0</v>
      </c>
      <c r="I16" s="423">
        <f t="shared" si="2"/>
        <v>49</v>
      </c>
      <c r="J16" s="423">
        <f t="shared" si="2"/>
        <v>1</v>
      </c>
      <c r="K16" s="423">
        <f t="shared" si="2"/>
        <v>13</v>
      </c>
      <c r="L16" s="423">
        <f t="shared" si="2"/>
        <v>0</v>
      </c>
      <c r="M16" s="423">
        <f t="shared" si="2"/>
        <v>13</v>
      </c>
      <c r="N16" s="423">
        <f t="shared" si="2"/>
        <v>0</v>
      </c>
      <c r="O16" s="423">
        <f t="shared" si="2"/>
        <v>0</v>
      </c>
      <c r="P16" s="423">
        <f t="shared" si="2"/>
        <v>0</v>
      </c>
      <c r="Q16" s="423">
        <f t="shared" si="2"/>
        <v>25</v>
      </c>
      <c r="R16" s="423">
        <f t="shared" si="2"/>
        <v>5</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3288</v>
      </c>
      <c r="F17" s="404">
        <f t="shared" si="0"/>
        <v>205</v>
      </c>
      <c r="G17" s="404">
        <f t="shared" ref="G17:R17" si="3">SUM(G19,G21)</f>
        <v>39</v>
      </c>
      <c r="H17" s="404">
        <f t="shared" si="3"/>
        <v>0</v>
      </c>
      <c r="I17" s="404">
        <f t="shared" si="3"/>
        <v>873</v>
      </c>
      <c r="J17" s="404">
        <f t="shared" si="3"/>
        <v>2</v>
      </c>
      <c r="K17" s="404">
        <f t="shared" si="3"/>
        <v>398</v>
      </c>
      <c r="L17" s="404">
        <f t="shared" si="3"/>
        <v>11</v>
      </c>
      <c r="M17" s="404">
        <f t="shared" si="3"/>
        <v>880</v>
      </c>
      <c r="N17" s="404">
        <f t="shared" si="3"/>
        <v>95</v>
      </c>
      <c r="O17" s="404">
        <f t="shared" si="3"/>
        <v>18</v>
      </c>
      <c r="P17" s="404">
        <f t="shared" si="3"/>
        <v>3</v>
      </c>
      <c r="Q17" s="404">
        <f t="shared" si="3"/>
        <v>1080</v>
      </c>
      <c r="R17" s="404">
        <f t="shared" si="3"/>
        <v>94</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100</v>
      </c>
      <c r="F18" s="404">
        <f t="shared" si="0"/>
        <v>6</v>
      </c>
      <c r="G18" s="415">
        <f>SUM('01 石巻市:34 南三陸町'!G18)</f>
        <v>0</v>
      </c>
      <c r="H18" s="415">
        <f>SUM('01 石巻市:34 南三陸町'!H18)</f>
        <v>0</v>
      </c>
      <c r="I18" s="415">
        <f>SUM('01 石巻市:34 南三陸町'!I18)</f>
        <v>49</v>
      </c>
      <c r="J18" s="415">
        <f>SUM('01 石巻市:34 南三陸町'!J18)</f>
        <v>1</v>
      </c>
      <c r="K18" s="415">
        <f>SUM('01 石巻市:34 南三陸町'!K18)</f>
        <v>13</v>
      </c>
      <c r="L18" s="415">
        <f>SUM('01 石巻市:34 南三陸町'!L18)</f>
        <v>0</v>
      </c>
      <c r="M18" s="415">
        <f>SUM('01 石巻市:34 南三陸町'!M18)</f>
        <v>13</v>
      </c>
      <c r="N18" s="415">
        <f>SUM('01 石巻市:34 南三陸町'!N18)</f>
        <v>0</v>
      </c>
      <c r="O18" s="415">
        <f>SUM('01 石巻市:34 南三陸町'!O18)</f>
        <v>0</v>
      </c>
      <c r="P18" s="415">
        <f>SUM('01 石巻市:34 南三陸町'!P18)</f>
        <v>0</v>
      </c>
      <c r="Q18" s="415">
        <f>SUM('01 石巻市:34 南三陸町'!Q18)</f>
        <v>25</v>
      </c>
      <c r="R18" s="415">
        <f>SUM('01 石巻市:34 南三陸町'!R18)</f>
        <v>5</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3260</v>
      </c>
      <c r="F19" s="404">
        <f t="shared" si="0"/>
        <v>202</v>
      </c>
      <c r="G19" s="415">
        <f>SUM('01 石巻市:34 南三陸町'!G19)</f>
        <v>39</v>
      </c>
      <c r="H19" s="415">
        <f>SUM('01 石巻市:34 南三陸町'!H19)</f>
        <v>0</v>
      </c>
      <c r="I19" s="415">
        <f>SUM('01 石巻市:34 南三陸町'!I19)</f>
        <v>872</v>
      </c>
      <c r="J19" s="415">
        <f>SUM('01 石巻市:34 南三陸町'!J19)</f>
        <v>2</v>
      </c>
      <c r="K19" s="415">
        <f>SUM('01 石巻市:34 南三陸町'!K19)</f>
        <v>387</v>
      </c>
      <c r="L19" s="415">
        <f>SUM('01 石巻市:34 南三陸町'!L19)</f>
        <v>11</v>
      </c>
      <c r="M19" s="415">
        <f>SUM('01 石巻市:34 南三陸町'!M19)</f>
        <v>877</v>
      </c>
      <c r="N19" s="415">
        <f>SUM('01 石巻市:34 南三陸町'!N19)</f>
        <v>95</v>
      </c>
      <c r="O19" s="415">
        <f>SUM('01 石巻市:34 南三陸町'!O19)</f>
        <v>5</v>
      </c>
      <c r="P19" s="415">
        <f>SUM('01 石巻市:34 南三陸町'!P19)</f>
        <v>0</v>
      </c>
      <c r="Q19" s="415">
        <f>SUM('01 石巻市:34 南三陸町'!Q19)</f>
        <v>1080</v>
      </c>
      <c r="R19" s="415">
        <f>SUM('01 石巻市:34 南三陸町'!R19)</f>
        <v>94</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15">
        <f>SUM('01 石巻市:34 南三陸町'!G20)</f>
        <v>0</v>
      </c>
      <c r="H20" s="415">
        <f>SUM('01 石巻市:34 南三陸町'!H20)</f>
        <v>0</v>
      </c>
      <c r="I20" s="415">
        <f>SUM('01 石巻市:34 南三陸町'!I20)</f>
        <v>0</v>
      </c>
      <c r="J20" s="415">
        <f>SUM('01 石巻市:34 南三陸町'!J20)</f>
        <v>0</v>
      </c>
      <c r="K20" s="415">
        <f>SUM('01 石巻市:34 南三陸町'!K20)</f>
        <v>0</v>
      </c>
      <c r="L20" s="415">
        <f>SUM('01 石巻市:34 南三陸町'!L20)</f>
        <v>0</v>
      </c>
      <c r="M20" s="415">
        <f>SUM('01 石巻市:34 南三陸町'!M20)</f>
        <v>0</v>
      </c>
      <c r="N20" s="415">
        <f>SUM('01 石巻市:34 南三陸町'!N20)</f>
        <v>0</v>
      </c>
      <c r="O20" s="415">
        <f>SUM('01 石巻市:34 南三陸町'!O20)</f>
        <v>0</v>
      </c>
      <c r="P20" s="415">
        <f>SUM('01 石巻市:34 南三陸町'!P20)</f>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28</v>
      </c>
      <c r="F21" s="420">
        <f t="shared" si="0"/>
        <v>3</v>
      </c>
      <c r="G21" s="419">
        <f>SUM('01 石巻市:34 南三陸町'!G21)</f>
        <v>0</v>
      </c>
      <c r="H21" s="419">
        <f>SUM('01 石巻市:34 南三陸町'!H21)</f>
        <v>0</v>
      </c>
      <c r="I21" s="419">
        <f>SUM('01 石巻市:34 南三陸町'!I21)</f>
        <v>1</v>
      </c>
      <c r="J21" s="419">
        <f>SUM('01 石巻市:34 南三陸町'!J21)</f>
        <v>0</v>
      </c>
      <c r="K21" s="419">
        <f>SUM('01 石巻市:34 南三陸町'!K21)</f>
        <v>11</v>
      </c>
      <c r="L21" s="419">
        <f>SUM('01 石巻市:34 南三陸町'!L21)</f>
        <v>0</v>
      </c>
      <c r="M21" s="419">
        <f>SUM('01 石巻市:34 南三陸町'!M21)</f>
        <v>3</v>
      </c>
      <c r="N21" s="419">
        <f>SUM('01 石巻市:34 南三陸町'!N21)</f>
        <v>0</v>
      </c>
      <c r="O21" s="419">
        <f>SUM('01 石巻市:34 南三陸町'!O21)</f>
        <v>13</v>
      </c>
      <c r="P21" s="419">
        <f>SUM('01 石巻市:34 南三陸町'!P21)</f>
        <v>3</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1</v>
      </c>
      <c r="F22" s="407">
        <f t="shared" si="0"/>
        <v>1</v>
      </c>
      <c r="G22" s="429">
        <f>SUM('01 石巻市:34 南三陸町'!G22)</f>
        <v>0</v>
      </c>
      <c r="H22" s="429">
        <f>SUM('01 石巻市:34 南三陸町'!H22)</f>
        <v>0</v>
      </c>
      <c r="I22" s="429">
        <f>SUM('01 石巻市:34 南三陸町'!I22)</f>
        <v>0</v>
      </c>
      <c r="J22" s="429">
        <f>SUM('01 石巻市:34 南三陸町'!J22)</f>
        <v>0</v>
      </c>
      <c r="K22" s="429">
        <f>SUM('01 石巻市:34 南三陸町'!K22)</f>
        <v>0</v>
      </c>
      <c r="L22" s="429">
        <f>SUM('01 石巻市:34 南三陸町'!L22)</f>
        <v>0</v>
      </c>
      <c r="M22" s="429">
        <f>SUM('01 石巻市:34 南三陸町'!M22)</f>
        <v>1</v>
      </c>
      <c r="N22" s="429">
        <f>SUM('01 石巻市:34 南三陸町'!N22)</f>
        <v>1</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510</v>
      </c>
      <c r="F23" s="426">
        <f t="shared" si="0"/>
        <v>39</v>
      </c>
      <c r="G23" s="425">
        <f>SUM('01 石巻市:34 南三陸町'!G23)</f>
        <v>25</v>
      </c>
      <c r="H23" s="425">
        <f>SUM('01 石巻市:34 南三陸町'!H23)</f>
        <v>0</v>
      </c>
      <c r="I23" s="425">
        <f>SUM('01 石巻市:34 南三陸町'!I23)</f>
        <v>22</v>
      </c>
      <c r="J23" s="425">
        <f>SUM('01 石巻市:34 南三陸町'!J23)</f>
        <v>0</v>
      </c>
      <c r="K23" s="425">
        <f>SUM('01 石巻市:34 南三陸町'!K23)</f>
        <v>269</v>
      </c>
      <c r="L23" s="425">
        <f>SUM('01 石巻市:34 南三陸町'!L23)</f>
        <v>23</v>
      </c>
      <c r="M23" s="425">
        <f>SUM('01 石巻市:34 南三陸町'!M23)</f>
        <v>194</v>
      </c>
      <c r="N23" s="425">
        <f>SUM('01 石巻市:34 南三陸町'!N23)</f>
        <v>16</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397</v>
      </c>
      <c r="F24" s="423">
        <f t="shared" si="0"/>
        <v>22</v>
      </c>
      <c r="G24" s="423">
        <f t="shared" ref="G24:R24" si="4">SUM(G26,G28,G30,G32)</f>
        <v>211</v>
      </c>
      <c r="H24" s="423">
        <f t="shared" si="4"/>
        <v>9</v>
      </c>
      <c r="I24" s="423">
        <f t="shared" si="4"/>
        <v>95</v>
      </c>
      <c r="J24" s="423">
        <f t="shared" si="4"/>
        <v>5</v>
      </c>
      <c r="K24" s="423">
        <f t="shared" si="4"/>
        <v>37</v>
      </c>
      <c r="L24" s="423">
        <f t="shared" si="4"/>
        <v>2</v>
      </c>
      <c r="M24" s="423">
        <f t="shared" si="4"/>
        <v>25</v>
      </c>
      <c r="N24" s="423">
        <f t="shared" si="4"/>
        <v>5</v>
      </c>
      <c r="O24" s="423">
        <f t="shared" si="4"/>
        <v>13</v>
      </c>
      <c r="P24" s="423">
        <f t="shared" si="4"/>
        <v>0</v>
      </c>
      <c r="Q24" s="423">
        <f t="shared" si="4"/>
        <v>16</v>
      </c>
      <c r="R24" s="423">
        <f t="shared" si="4"/>
        <v>1</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20531</v>
      </c>
      <c r="F25" s="404">
        <f t="shared" si="0"/>
        <v>815</v>
      </c>
      <c r="G25" s="404">
        <f t="shared" ref="G25:R25" si="6">SUM(G27,G29,G31,G33)</f>
        <v>3223</v>
      </c>
      <c r="H25" s="404">
        <f t="shared" si="6"/>
        <v>225</v>
      </c>
      <c r="I25" s="404">
        <f t="shared" si="6"/>
        <v>4071</v>
      </c>
      <c r="J25" s="404">
        <f t="shared" si="6"/>
        <v>209</v>
      </c>
      <c r="K25" s="404">
        <f t="shared" si="6"/>
        <v>3336</v>
      </c>
      <c r="L25" s="404">
        <f t="shared" si="6"/>
        <v>94</v>
      </c>
      <c r="M25" s="404">
        <f t="shared" si="6"/>
        <v>5158</v>
      </c>
      <c r="N25" s="404">
        <f t="shared" si="6"/>
        <v>120</v>
      </c>
      <c r="O25" s="404">
        <f t="shared" si="6"/>
        <v>3467</v>
      </c>
      <c r="P25" s="404">
        <f t="shared" si="6"/>
        <v>142</v>
      </c>
      <c r="Q25" s="404">
        <f t="shared" si="6"/>
        <v>1276</v>
      </c>
      <c r="R25" s="404">
        <f t="shared" si="6"/>
        <v>25</v>
      </c>
      <c r="S25" s="401" t="str">
        <f t="shared" si="5"/>
        <v/>
      </c>
    </row>
    <row r="26" spans="2:20" ht="24.75" customHeight="1">
      <c r="B26" s="599" t="s">
        <v>127</v>
      </c>
      <c r="C26" s="406" t="s">
        <v>84</v>
      </c>
      <c r="D26" s="405" t="s">
        <v>126</v>
      </c>
      <c r="E26" s="404">
        <f t="shared" si="1"/>
        <v>87</v>
      </c>
      <c r="F26" s="404">
        <f t="shared" si="0"/>
        <v>3</v>
      </c>
      <c r="G26" s="415">
        <f>SUM('01 石巻市:34 南三陸町'!G26)</f>
        <v>32</v>
      </c>
      <c r="H26" s="415">
        <f>SUM('01 石巻市:34 南三陸町'!H26)</f>
        <v>1</v>
      </c>
      <c r="I26" s="415">
        <f>SUM('01 石巻市:34 南三陸町'!I26)</f>
        <v>19</v>
      </c>
      <c r="J26" s="415">
        <f>SUM('01 石巻市:34 南三陸町'!J26)</f>
        <v>0</v>
      </c>
      <c r="K26" s="415">
        <f>SUM('01 石巻市:34 南三陸町'!K26)</f>
        <v>13</v>
      </c>
      <c r="L26" s="415">
        <f>SUM('01 石巻市:34 南三陸町'!L26)</f>
        <v>0</v>
      </c>
      <c r="M26" s="415">
        <f>SUM('01 石巻市:34 南三陸町'!M26)</f>
        <v>11</v>
      </c>
      <c r="N26" s="415">
        <f>SUM('01 石巻市:34 南三陸町'!N26)</f>
        <v>2</v>
      </c>
      <c r="O26" s="415">
        <f>SUM('01 石巻市:34 南三陸町'!O26)</f>
        <v>7</v>
      </c>
      <c r="P26" s="415">
        <f>SUM('01 石巻市:34 南三陸町'!P26)</f>
        <v>0</v>
      </c>
      <c r="Q26" s="415">
        <f>SUM('01 石巻市:34 南三陸町'!Q26)</f>
        <v>5</v>
      </c>
      <c r="R26" s="415">
        <f>SUM('01 石巻市:34 南三陸町'!R26)</f>
        <v>0</v>
      </c>
      <c r="S26" s="401" t="str">
        <f t="shared" si="5"/>
        <v/>
      </c>
    </row>
    <row r="27" spans="2:20" ht="24.75" customHeight="1">
      <c r="B27" s="587"/>
      <c r="C27" s="406" t="s">
        <v>82</v>
      </c>
      <c r="D27" s="405" t="s">
        <v>125</v>
      </c>
      <c r="E27" s="404">
        <f t="shared" si="1"/>
        <v>7575</v>
      </c>
      <c r="F27" s="404">
        <f t="shared" si="0"/>
        <v>376</v>
      </c>
      <c r="G27" s="415">
        <f>SUM('01 石巻市:34 南三陸町'!G27)</f>
        <v>2053</v>
      </c>
      <c r="H27" s="415">
        <f>SUM('01 石巻市:34 南三陸町'!H27)</f>
        <v>171</v>
      </c>
      <c r="I27" s="415">
        <f>SUM('01 石巻市:34 南三陸町'!I27)</f>
        <v>2459</v>
      </c>
      <c r="J27" s="415">
        <f>SUM('01 石巻市:34 南三陸町'!J27)</f>
        <v>108</v>
      </c>
      <c r="K27" s="415">
        <f>SUM('01 石巻市:34 南三陸町'!K27)</f>
        <v>1186</v>
      </c>
      <c r="L27" s="415">
        <f>SUM('01 石巻市:34 南三陸町'!L27)</f>
        <v>42</v>
      </c>
      <c r="M27" s="415">
        <f>SUM('01 石巻市:34 南三陸町'!M27)</f>
        <v>803</v>
      </c>
      <c r="N27" s="415">
        <f>SUM('01 石巻市:34 南三陸町'!N27)</f>
        <v>24</v>
      </c>
      <c r="O27" s="415">
        <f>SUM('01 石巻市:34 南三陸町'!O27)</f>
        <v>599</v>
      </c>
      <c r="P27" s="415">
        <f>SUM('01 石巻市:34 南三陸町'!P27)</f>
        <v>17</v>
      </c>
      <c r="Q27" s="415">
        <f>SUM('01 石巻市:34 南三陸町'!Q27)</f>
        <v>475</v>
      </c>
      <c r="R27" s="415">
        <f>SUM('01 石巻市:34 南三陸町'!R27)</f>
        <v>14</v>
      </c>
      <c r="S27" s="401" t="str">
        <f t="shared" si="5"/>
        <v/>
      </c>
    </row>
    <row r="28" spans="2:20" ht="24.75" customHeight="1">
      <c r="B28" s="599" t="s">
        <v>124</v>
      </c>
      <c r="C28" s="406" t="s">
        <v>84</v>
      </c>
      <c r="D28" s="405" t="s">
        <v>123</v>
      </c>
      <c r="E28" s="404">
        <f t="shared" si="1"/>
        <v>113</v>
      </c>
      <c r="F28" s="404">
        <f t="shared" si="0"/>
        <v>6</v>
      </c>
      <c r="G28" s="415">
        <f>SUM('01 石巻市:34 南三陸町'!G28)</f>
        <v>36</v>
      </c>
      <c r="H28" s="415">
        <f>SUM('01 石巻市:34 南三陸町'!H28)</f>
        <v>1</v>
      </c>
      <c r="I28" s="415">
        <f>SUM('01 石巻市:34 南三陸町'!I28)</f>
        <v>43</v>
      </c>
      <c r="J28" s="415">
        <f>SUM('01 石巻市:34 南三陸町'!J28)</f>
        <v>2</v>
      </c>
      <c r="K28" s="415">
        <f>SUM('01 石巻市:34 南三陸町'!K28)</f>
        <v>13</v>
      </c>
      <c r="L28" s="415">
        <f>SUM('01 石巻市:34 南三陸町'!L28)</f>
        <v>1</v>
      </c>
      <c r="M28" s="415">
        <f>SUM('01 石巻市:34 南三陸町'!M28)</f>
        <v>10</v>
      </c>
      <c r="N28" s="415">
        <f>SUM('01 石巻市:34 南三陸町'!N28)</f>
        <v>1</v>
      </c>
      <c r="O28" s="415">
        <f>SUM('01 石巻市:34 南三陸町'!O28)</f>
        <v>2</v>
      </c>
      <c r="P28" s="415">
        <f>SUM('01 石巻市:34 南三陸町'!P28)</f>
        <v>0</v>
      </c>
      <c r="Q28" s="415">
        <f>SUM('01 石巻市:34 南三陸町'!Q28)</f>
        <v>9</v>
      </c>
      <c r="R28" s="415">
        <f>SUM('01 石巻市:34 南三陸町'!R28)</f>
        <v>1</v>
      </c>
      <c r="S28" s="401" t="str">
        <f t="shared" si="5"/>
        <v/>
      </c>
    </row>
    <row r="29" spans="2:20" ht="24.75" customHeight="1">
      <c r="B29" s="587"/>
      <c r="C29" s="406" t="s">
        <v>82</v>
      </c>
      <c r="D29" s="405" t="s">
        <v>122</v>
      </c>
      <c r="E29" s="404">
        <f t="shared" si="1"/>
        <v>11213</v>
      </c>
      <c r="F29" s="404">
        <f t="shared" si="0"/>
        <v>310</v>
      </c>
      <c r="G29" s="415">
        <f>SUM('01 石巻市:34 南三陸町'!G29)</f>
        <v>718</v>
      </c>
      <c r="H29" s="415">
        <f>SUM('01 石巻市:34 南三陸町'!H29)</f>
        <v>30</v>
      </c>
      <c r="I29" s="415">
        <f>SUM('01 石巻市:34 南三陸町'!I29)</f>
        <v>1011</v>
      </c>
      <c r="J29" s="415">
        <f>SUM('01 石巻市:34 南三陸町'!J29)</f>
        <v>38</v>
      </c>
      <c r="K29" s="415">
        <f>SUM('01 石巻市:34 南三陸町'!K29)</f>
        <v>1831</v>
      </c>
      <c r="L29" s="415">
        <f>SUM('01 石巻市:34 南三陸町'!L29)</f>
        <v>23</v>
      </c>
      <c r="M29" s="415">
        <f>SUM('01 石巻市:34 南三陸町'!M29)</f>
        <v>4277</v>
      </c>
      <c r="N29" s="415">
        <f>SUM('01 石巻市:34 南三陸町'!N29)</f>
        <v>96</v>
      </c>
      <c r="O29" s="415">
        <f>SUM('01 石巻市:34 南三陸町'!O29)</f>
        <v>2615</v>
      </c>
      <c r="P29" s="415">
        <f>SUM('01 石巻市:34 南三陸町'!P29)</f>
        <v>112</v>
      </c>
      <c r="Q29" s="415">
        <f>SUM('01 石巻市:34 南三陸町'!Q29)</f>
        <v>761</v>
      </c>
      <c r="R29" s="415">
        <f>SUM('01 石巻市:34 南三陸町'!R29)</f>
        <v>11</v>
      </c>
      <c r="S29" s="401" t="str">
        <f t="shared" si="5"/>
        <v/>
      </c>
      <c r="T29" s="401"/>
    </row>
    <row r="30" spans="2:20" ht="24.75" customHeight="1">
      <c r="B30" s="599" t="s">
        <v>121</v>
      </c>
      <c r="C30" s="406" t="s">
        <v>84</v>
      </c>
      <c r="D30" s="405" t="s">
        <v>120</v>
      </c>
      <c r="E30" s="404">
        <f t="shared" si="1"/>
        <v>28</v>
      </c>
      <c r="F30" s="404">
        <f t="shared" si="0"/>
        <v>2</v>
      </c>
      <c r="G30" s="415">
        <f>SUM('01 石巻市:34 南三陸町'!G30)</f>
        <v>13</v>
      </c>
      <c r="H30" s="415">
        <f>SUM('01 石巻市:34 南三陸町'!H30)</f>
        <v>1</v>
      </c>
      <c r="I30" s="415">
        <f>SUM('01 石巻市:34 南三陸町'!I30)</f>
        <v>7</v>
      </c>
      <c r="J30" s="415">
        <f>SUM('01 石巻市:34 南三陸町'!J30)</f>
        <v>0</v>
      </c>
      <c r="K30" s="415">
        <f>SUM('01 石巻市:34 南三陸町'!K30)</f>
        <v>5</v>
      </c>
      <c r="L30" s="415">
        <f>SUM('01 石巻市:34 南三陸町'!L30)</f>
        <v>1</v>
      </c>
      <c r="M30" s="415">
        <f>SUM('01 石巻市:34 南三陸町'!M30)</f>
        <v>0</v>
      </c>
      <c r="N30" s="415">
        <f>SUM('01 石巻市:34 南三陸町'!N30)</f>
        <v>0</v>
      </c>
      <c r="O30" s="415">
        <f>SUM('01 石巻市:34 南三陸町'!O30)</f>
        <v>2</v>
      </c>
      <c r="P30" s="415">
        <f>SUM('01 石巻市:34 南三陸町'!P30)</f>
        <v>0</v>
      </c>
      <c r="Q30" s="415">
        <f>SUM('01 石巻市:34 南三陸町'!Q30)</f>
        <v>1</v>
      </c>
      <c r="R30" s="415">
        <f>SUM('01 石巻市:34 南三陸町'!R30)</f>
        <v>0</v>
      </c>
      <c r="S30" s="401" t="str">
        <f t="shared" si="5"/>
        <v/>
      </c>
      <c r="T30" s="401"/>
    </row>
    <row r="31" spans="2:20" ht="24.75" customHeight="1">
      <c r="B31" s="587"/>
      <c r="C31" s="406" t="s">
        <v>82</v>
      </c>
      <c r="D31" s="405" t="s">
        <v>119</v>
      </c>
      <c r="E31" s="404">
        <f t="shared" si="1"/>
        <v>1021</v>
      </c>
      <c r="F31" s="404">
        <f t="shared" si="0"/>
        <v>108</v>
      </c>
      <c r="G31" s="415">
        <f>SUM('01 石巻市:34 南三陸町'!G31)</f>
        <v>160</v>
      </c>
      <c r="H31" s="415">
        <f>SUM('01 石巻市:34 南三陸町'!H31)</f>
        <v>13</v>
      </c>
      <c r="I31" s="415">
        <f>SUM('01 石巻市:34 南三陸町'!I31)</f>
        <v>442</v>
      </c>
      <c r="J31" s="415">
        <f>SUM('01 石巻市:34 南三陸町'!J31)</f>
        <v>57</v>
      </c>
      <c r="K31" s="415">
        <f>SUM('01 石巻市:34 南三陸町'!K31)</f>
        <v>229</v>
      </c>
      <c r="L31" s="415">
        <f>SUM('01 石巻市:34 南三陸町'!L31)</f>
        <v>25</v>
      </c>
      <c r="M31" s="415">
        <f>SUM('01 石巻市:34 南三陸町'!M31)</f>
        <v>13</v>
      </c>
      <c r="N31" s="415">
        <f>SUM('01 石巻市:34 南三陸町'!N31)</f>
        <v>0</v>
      </c>
      <c r="O31" s="415">
        <f>SUM('01 石巻市:34 南三陸町'!O31)</f>
        <v>176</v>
      </c>
      <c r="P31" s="415">
        <f>SUM('01 石巻市:34 南三陸町'!P31)</f>
        <v>13</v>
      </c>
      <c r="Q31" s="415">
        <f>SUM('01 石巻市:34 南三陸町'!Q31)</f>
        <v>1</v>
      </c>
      <c r="R31" s="415">
        <f>SUM('01 石巻市:34 南三陸町'!R31)</f>
        <v>0</v>
      </c>
      <c r="S31" s="401" t="str">
        <f t="shared" si="5"/>
        <v/>
      </c>
    </row>
    <row r="32" spans="2:20" ht="24.75" customHeight="1">
      <c r="B32" s="599" t="s">
        <v>118</v>
      </c>
      <c r="C32" s="406" t="s">
        <v>84</v>
      </c>
      <c r="D32" s="405" t="s">
        <v>117</v>
      </c>
      <c r="E32" s="404">
        <f t="shared" si="1"/>
        <v>169</v>
      </c>
      <c r="F32" s="404">
        <f t="shared" si="0"/>
        <v>11</v>
      </c>
      <c r="G32" s="404">
        <f t="shared" ref="G32:R32" si="7">SUM(G34,G36)</f>
        <v>130</v>
      </c>
      <c r="H32" s="404">
        <f t="shared" si="7"/>
        <v>6</v>
      </c>
      <c r="I32" s="404">
        <f t="shared" si="7"/>
        <v>26</v>
      </c>
      <c r="J32" s="404">
        <f t="shared" si="7"/>
        <v>3</v>
      </c>
      <c r="K32" s="404">
        <f t="shared" si="7"/>
        <v>6</v>
      </c>
      <c r="L32" s="404">
        <f t="shared" si="7"/>
        <v>0</v>
      </c>
      <c r="M32" s="404">
        <f t="shared" si="7"/>
        <v>4</v>
      </c>
      <c r="N32" s="404">
        <f t="shared" si="7"/>
        <v>2</v>
      </c>
      <c r="O32" s="404">
        <f t="shared" si="7"/>
        <v>2</v>
      </c>
      <c r="P32" s="404">
        <f t="shared" si="7"/>
        <v>0</v>
      </c>
      <c r="Q32" s="404">
        <f t="shared" si="7"/>
        <v>1</v>
      </c>
      <c r="R32" s="404">
        <f t="shared" si="7"/>
        <v>0</v>
      </c>
      <c r="S32" s="401" t="str">
        <f t="shared" si="5"/>
        <v/>
      </c>
    </row>
    <row r="33" spans="2:19" ht="24.75" customHeight="1">
      <c r="B33" s="587"/>
      <c r="C33" s="406" t="s">
        <v>82</v>
      </c>
      <c r="D33" s="405" t="s">
        <v>116</v>
      </c>
      <c r="E33" s="404">
        <f t="shared" si="1"/>
        <v>722</v>
      </c>
      <c r="F33" s="404">
        <f t="shared" si="0"/>
        <v>21</v>
      </c>
      <c r="G33" s="404">
        <f t="shared" ref="G33:R33" si="8">SUM(G35,G37)</f>
        <v>292</v>
      </c>
      <c r="H33" s="404">
        <f t="shared" si="8"/>
        <v>11</v>
      </c>
      <c r="I33" s="404">
        <f t="shared" si="8"/>
        <v>159</v>
      </c>
      <c r="J33" s="404">
        <f t="shared" si="8"/>
        <v>6</v>
      </c>
      <c r="K33" s="404">
        <f t="shared" si="8"/>
        <v>90</v>
      </c>
      <c r="L33" s="404">
        <f t="shared" si="8"/>
        <v>4</v>
      </c>
      <c r="M33" s="404">
        <f t="shared" si="8"/>
        <v>65</v>
      </c>
      <c r="N33" s="404">
        <f t="shared" si="8"/>
        <v>0</v>
      </c>
      <c r="O33" s="404">
        <f t="shared" si="8"/>
        <v>77</v>
      </c>
      <c r="P33" s="404">
        <f t="shared" si="8"/>
        <v>0</v>
      </c>
      <c r="Q33" s="404">
        <f t="shared" si="8"/>
        <v>39</v>
      </c>
      <c r="R33" s="404">
        <f t="shared" si="8"/>
        <v>0</v>
      </c>
      <c r="S33" s="401" t="str">
        <f t="shared" si="5"/>
        <v/>
      </c>
    </row>
    <row r="34" spans="2:19" ht="24.75" customHeight="1">
      <c r="B34" s="599" t="s">
        <v>115</v>
      </c>
      <c r="C34" s="406" t="s">
        <v>84</v>
      </c>
      <c r="D34" s="405" t="s">
        <v>114</v>
      </c>
      <c r="E34" s="404">
        <f t="shared" si="1"/>
        <v>24</v>
      </c>
      <c r="F34" s="404">
        <f t="shared" si="0"/>
        <v>3</v>
      </c>
      <c r="G34" s="415">
        <f>SUM('01 石巻市:34 南三陸町'!G34)</f>
        <v>17</v>
      </c>
      <c r="H34" s="415">
        <f>SUM('01 石巻市:34 南三陸町'!H34)</f>
        <v>1</v>
      </c>
      <c r="I34" s="415">
        <f>SUM('01 石巻市:34 南三陸町'!I34)</f>
        <v>2</v>
      </c>
      <c r="J34" s="415">
        <f>SUM('01 石巻市:34 南三陸町'!J34)</f>
        <v>1</v>
      </c>
      <c r="K34" s="415">
        <f>SUM('01 石巻市:34 南三陸町'!K34)</f>
        <v>2</v>
      </c>
      <c r="L34" s="415">
        <f>SUM('01 石巻市:34 南三陸町'!L34)</f>
        <v>0</v>
      </c>
      <c r="M34" s="415">
        <f>SUM('01 石巻市:34 南三陸町'!M34)</f>
        <v>2</v>
      </c>
      <c r="N34" s="415">
        <f>SUM('01 石巻市:34 南三陸町'!N34)</f>
        <v>1</v>
      </c>
      <c r="O34" s="415">
        <f>SUM('01 石巻市:34 南三陸町'!O34)</f>
        <v>1</v>
      </c>
      <c r="P34" s="415">
        <f>SUM('01 石巻市:34 南三陸町'!P34)</f>
        <v>0</v>
      </c>
      <c r="Q34" s="415">
        <f>SUM('01 石巻市:34 南三陸町'!Q34)</f>
        <v>0</v>
      </c>
      <c r="R34" s="415">
        <f>SUM('01 石巻市:34 南三陸町'!R34)</f>
        <v>0</v>
      </c>
      <c r="S34" s="401" t="str">
        <f t="shared" si="5"/>
        <v/>
      </c>
    </row>
    <row r="35" spans="2:19" ht="24.75" customHeight="1">
      <c r="B35" s="587"/>
      <c r="C35" s="406" t="s">
        <v>82</v>
      </c>
      <c r="D35" s="405" t="s">
        <v>113</v>
      </c>
      <c r="E35" s="404">
        <f t="shared" si="1"/>
        <v>435</v>
      </c>
      <c r="F35" s="404">
        <f t="shared" si="0"/>
        <v>20</v>
      </c>
      <c r="G35" s="415">
        <f>SUM('01 石巻市:34 南三陸町'!G35)</f>
        <v>195</v>
      </c>
      <c r="H35" s="415">
        <f>SUM('01 石巻市:34 南三陸町'!H35)</f>
        <v>11</v>
      </c>
      <c r="I35" s="415">
        <f>SUM('01 石巻市:34 南三陸町'!I35)</f>
        <v>96</v>
      </c>
      <c r="J35" s="415">
        <f>SUM('01 石巻市:34 南三陸町'!J35)</f>
        <v>5</v>
      </c>
      <c r="K35" s="415">
        <f>SUM('01 石巻市:34 南三陸町'!K35)</f>
        <v>56</v>
      </c>
      <c r="L35" s="415">
        <f>SUM('01 石巻市:34 南三陸町'!L35)</f>
        <v>4</v>
      </c>
      <c r="M35" s="415">
        <f>SUM('01 石巻市:34 南三陸町'!M35)</f>
        <v>40</v>
      </c>
      <c r="N35" s="415">
        <f>SUM('01 石巻市:34 南三陸町'!N35)</f>
        <v>0</v>
      </c>
      <c r="O35" s="415">
        <f>SUM('01 石巻市:34 南三陸町'!O35)</f>
        <v>36</v>
      </c>
      <c r="P35" s="415">
        <f>SUM('01 石巻市:34 南三陸町'!P35)</f>
        <v>0</v>
      </c>
      <c r="Q35" s="415">
        <f>SUM('01 石巻市:34 南三陸町'!Q35)</f>
        <v>12</v>
      </c>
      <c r="R35" s="415">
        <f>SUM('01 石巻市:34 南三陸町'!R35)</f>
        <v>0</v>
      </c>
      <c r="S35" s="401" t="str">
        <f t="shared" si="5"/>
        <v/>
      </c>
    </row>
    <row r="36" spans="2:19" ht="24.75" customHeight="1">
      <c r="B36" s="599" t="s">
        <v>112</v>
      </c>
      <c r="C36" s="406" t="s">
        <v>84</v>
      </c>
      <c r="D36" s="405" t="s">
        <v>111</v>
      </c>
      <c r="E36" s="404">
        <f t="shared" si="1"/>
        <v>145</v>
      </c>
      <c r="F36" s="404">
        <f t="shared" si="0"/>
        <v>8</v>
      </c>
      <c r="G36" s="415">
        <f>SUM('01 石巻市:34 南三陸町'!G36)</f>
        <v>113</v>
      </c>
      <c r="H36" s="415">
        <f>SUM('01 石巻市:34 南三陸町'!H36)</f>
        <v>5</v>
      </c>
      <c r="I36" s="415">
        <f>SUM('01 石巻市:34 南三陸町'!I36)</f>
        <v>24</v>
      </c>
      <c r="J36" s="415">
        <f>SUM('01 石巻市:34 南三陸町'!J36)</f>
        <v>2</v>
      </c>
      <c r="K36" s="415">
        <f>SUM('01 石巻市:34 南三陸町'!K36)</f>
        <v>4</v>
      </c>
      <c r="L36" s="415">
        <f>SUM('01 石巻市:34 南三陸町'!L36)</f>
        <v>0</v>
      </c>
      <c r="M36" s="415">
        <f>SUM('01 石巻市:34 南三陸町'!M36)</f>
        <v>2</v>
      </c>
      <c r="N36" s="415">
        <f>SUM('01 石巻市:34 南三陸町'!N36)</f>
        <v>1</v>
      </c>
      <c r="O36" s="415">
        <f>SUM('01 石巻市:34 南三陸町'!O36)</f>
        <v>1</v>
      </c>
      <c r="P36" s="415">
        <f>SUM('01 石巻市:34 南三陸町'!P36)</f>
        <v>0</v>
      </c>
      <c r="Q36" s="415">
        <f>SUM('01 石巻市:34 南三陸町'!Q36)</f>
        <v>1</v>
      </c>
      <c r="R36" s="415">
        <f>SUM('01 石巻市:34 南三陸町'!R36)</f>
        <v>0</v>
      </c>
      <c r="S36" s="401" t="str">
        <f t="shared" si="5"/>
        <v/>
      </c>
    </row>
    <row r="37" spans="2:19" ht="24.75" customHeight="1" thickBot="1">
      <c r="B37" s="588"/>
      <c r="C37" s="422" t="s">
        <v>82</v>
      </c>
      <c r="D37" s="421" t="s">
        <v>110</v>
      </c>
      <c r="E37" s="420">
        <f t="shared" si="1"/>
        <v>287</v>
      </c>
      <c r="F37" s="420">
        <f t="shared" si="0"/>
        <v>1</v>
      </c>
      <c r="G37" s="419">
        <f>SUM('01 石巻市:34 南三陸町'!G37)</f>
        <v>97</v>
      </c>
      <c r="H37" s="419">
        <f>SUM('01 石巻市:34 南三陸町'!H37)</f>
        <v>0</v>
      </c>
      <c r="I37" s="419">
        <f>SUM('01 石巻市:34 南三陸町'!I37)</f>
        <v>63</v>
      </c>
      <c r="J37" s="419">
        <f>SUM('01 石巻市:34 南三陸町'!J37)</f>
        <v>1</v>
      </c>
      <c r="K37" s="419">
        <f>SUM('01 石巻市:34 南三陸町'!K37)</f>
        <v>34</v>
      </c>
      <c r="L37" s="419">
        <f>SUM('01 石巻市:34 南三陸町'!L37)</f>
        <v>0</v>
      </c>
      <c r="M37" s="419">
        <f>SUM('01 石巻市:34 南三陸町'!M37)</f>
        <v>25</v>
      </c>
      <c r="N37" s="419">
        <f>SUM('01 石巻市:34 南三陸町'!N37)</f>
        <v>0</v>
      </c>
      <c r="O37" s="419">
        <f>SUM('01 石巻市:34 南三陸町'!O37)</f>
        <v>41</v>
      </c>
      <c r="P37" s="419">
        <f>SUM('01 石巻市:34 南三陸町'!P37)</f>
        <v>0</v>
      </c>
      <c r="Q37" s="419">
        <f>SUM('01 石巻市:34 南三陸町'!Q37)</f>
        <v>27</v>
      </c>
      <c r="R37" s="419">
        <f>SUM('01 石巻市:34 南三陸町'!R37)</f>
        <v>0</v>
      </c>
      <c r="S37" s="401" t="str">
        <f t="shared" si="5"/>
        <v/>
      </c>
    </row>
    <row r="38" spans="2:19" ht="24.75" customHeight="1" thickTop="1">
      <c r="B38" s="590" t="s">
        <v>109</v>
      </c>
      <c r="C38" s="418" t="s">
        <v>84</v>
      </c>
      <c r="D38" s="417" t="s">
        <v>108</v>
      </c>
      <c r="E38" s="407">
        <f t="shared" si="1"/>
        <v>140</v>
      </c>
      <c r="F38" s="407">
        <f t="shared" si="0"/>
        <v>16</v>
      </c>
      <c r="G38" s="407">
        <f t="shared" ref="G38:N39" si="9">SUM(G40,G42,G44,G46,G48,G50,G52)</f>
        <v>84</v>
      </c>
      <c r="H38" s="407">
        <f t="shared" si="9"/>
        <v>11</v>
      </c>
      <c r="I38" s="407">
        <f t="shared" si="9"/>
        <v>3</v>
      </c>
      <c r="J38" s="407">
        <f t="shared" si="9"/>
        <v>0</v>
      </c>
      <c r="K38" s="407">
        <f t="shared" si="9"/>
        <v>17</v>
      </c>
      <c r="L38" s="407">
        <f t="shared" si="9"/>
        <v>1</v>
      </c>
      <c r="M38" s="407">
        <f t="shared" si="9"/>
        <v>36</v>
      </c>
      <c r="N38" s="407">
        <f t="shared" si="9"/>
        <v>4</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16341</v>
      </c>
      <c r="F39" s="404">
        <f t="shared" si="0"/>
        <v>1575</v>
      </c>
      <c r="G39" s="404">
        <f t="shared" si="9"/>
        <v>9300</v>
      </c>
      <c r="H39" s="404">
        <f t="shared" si="9"/>
        <v>869</v>
      </c>
      <c r="I39" s="404">
        <f t="shared" si="9"/>
        <v>190</v>
      </c>
      <c r="J39" s="404">
        <f t="shared" si="9"/>
        <v>11</v>
      </c>
      <c r="K39" s="404">
        <f t="shared" si="9"/>
        <v>2497</v>
      </c>
      <c r="L39" s="404">
        <f t="shared" si="9"/>
        <v>271</v>
      </c>
      <c r="M39" s="404">
        <f t="shared" si="9"/>
        <v>4354</v>
      </c>
      <c r="N39" s="404">
        <f t="shared" si="9"/>
        <v>424</v>
      </c>
      <c r="O39" s="414"/>
      <c r="P39" s="414"/>
      <c r="Q39" s="414"/>
      <c r="R39" s="414"/>
      <c r="S39" s="401" t="str">
        <f t="shared" si="10"/>
        <v/>
      </c>
    </row>
    <row r="40" spans="2:19" ht="24.75" customHeight="1">
      <c r="B40" s="599" t="s">
        <v>106</v>
      </c>
      <c r="C40" s="406" t="s">
        <v>84</v>
      </c>
      <c r="D40" s="405" t="s">
        <v>105</v>
      </c>
      <c r="E40" s="404">
        <f t="shared" si="1"/>
        <v>42</v>
      </c>
      <c r="F40" s="404">
        <f t="shared" si="0"/>
        <v>3</v>
      </c>
      <c r="G40" s="415">
        <f>SUM('01 石巻市:34 南三陸町'!G40)</f>
        <v>23</v>
      </c>
      <c r="H40" s="415">
        <f>SUM('01 石巻市:34 南三陸町'!H40)</f>
        <v>2</v>
      </c>
      <c r="I40" s="415">
        <f>SUM('01 石巻市:34 南三陸町'!I40)</f>
        <v>1</v>
      </c>
      <c r="J40" s="415">
        <f>SUM('01 石巻市:34 南三陸町'!J40)</f>
        <v>0</v>
      </c>
      <c r="K40" s="415">
        <f>SUM('01 石巻市:34 南三陸町'!K40)</f>
        <v>6</v>
      </c>
      <c r="L40" s="415">
        <f>SUM('01 石巻市:34 南三陸町'!L40)</f>
        <v>1</v>
      </c>
      <c r="M40" s="415">
        <f>SUM('01 石巻市:34 南三陸町'!M40)</f>
        <v>12</v>
      </c>
      <c r="N40" s="415">
        <f>SUM('01 石巻市:34 南三陸町'!N40)</f>
        <v>0</v>
      </c>
      <c r="O40" s="414"/>
      <c r="P40" s="414"/>
      <c r="Q40" s="414"/>
      <c r="R40" s="414"/>
      <c r="S40" s="401" t="str">
        <f t="shared" si="10"/>
        <v/>
      </c>
    </row>
    <row r="41" spans="2:19" ht="24.75" customHeight="1">
      <c r="B41" s="587"/>
      <c r="C41" s="406" t="s">
        <v>82</v>
      </c>
      <c r="D41" s="405" t="s">
        <v>104</v>
      </c>
      <c r="E41" s="404">
        <f t="shared" si="1"/>
        <v>8992</v>
      </c>
      <c r="F41" s="404">
        <f t="shared" si="0"/>
        <v>697</v>
      </c>
      <c r="G41" s="415">
        <f>SUM('01 石巻市:34 南三陸町'!G41)</f>
        <v>5993</v>
      </c>
      <c r="H41" s="415">
        <f>SUM('01 石巻市:34 南三陸町'!H41)</f>
        <v>650</v>
      </c>
      <c r="I41" s="415">
        <f>SUM('01 石巻市:34 南三陸町'!I41)</f>
        <v>58</v>
      </c>
      <c r="J41" s="415">
        <f>SUM('01 石巻市:34 南三陸町'!J41)</f>
        <v>1</v>
      </c>
      <c r="K41" s="415">
        <f>SUM('01 石巻市:34 南三陸町'!K41)</f>
        <v>1277</v>
      </c>
      <c r="L41" s="415">
        <f>SUM('01 石巻市:34 南三陸町'!L41)</f>
        <v>25</v>
      </c>
      <c r="M41" s="415">
        <f>SUM('01 石巻市:34 南三陸町'!M41)</f>
        <v>1664</v>
      </c>
      <c r="N41" s="415">
        <f>SUM('01 石巻市:34 南三陸町'!N41)</f>
        <v>21</v>
      </c>
      <c r="O41" s="414"/>
      <c r="P41" s="414"/>
      <c r="Q41" s="414"/>
      <c r="R41" s="414"/>
      <c r="S41" s="401" t="str">
        <f t="shared" si="10"/>
        <v/>
      </c>
    </row>
    <row r="42" spans="2:19" ht="24.75" customHeight="1">
      <c r="B42" s="599" t="s">
        <v>103</v>
      </c>
      <c r="C42" s="406" t="s">
        <v>84</v>
      </c>
      <c r="D42" s="405" t="s">
        <v>102</v>
      </c>
      <c r="E42" s="404">
        <f t="shared" si="1"/>
        <v>20</v>
      </c>
      <c r="F42" s="404">
        <f t="shared" si="0"/>
        <v>1</v>
      </c>
      <c r="G42" s="415">
        <f>SUM('01 石巻市:34 南三陸町'!G42)</f>
        <v>17</v>
      </c>
      <c r="H42" s="415">
        <f>SUM('01 石巻市:34 南三陸町'!H42)</f>
        <v>1</v>
      </c>
      <c r="I42" s="415">
        <f>SUM('01 石巻市:34 南三陸町'!I42)</f>
        <v>0</v>
      </c>
      <c r="J42" s="415">
        <f>SUM('01 石巻市:34 南三陸町'!J42)</f>
        <v>0</v>
      </c>
      <c r="K42" s="415">
        <f>SUM('01 石巻市:34 南三陸町'!K42)</f>
        <v>0</v>
      </c>
      <c r="L42" s="415">
        <f>SUM('01 石巻市:34 南三陸町'!L42)</f>
        <v>0</v>
      </c>
      <c r="M42" s="415">
        <f>SUM('01 石巻市:34 南三陸町'!M42)</f>
        <v>3</v>
      </c>
      <c r="N42" s="415">
        <f>SUM('01 石巻市:34 南三陸町'!N42)</f>
        <v>0</v>
      </c>
      <c r="O42" s="414"/>
      <c r="P42" s="414"/>
      <c r="Q42" s="414"/>
      <c r="R42" s="414"/>
      <c r="S42" s="401" t="str">
        <f t="shared" si="10"/>
        <v/>
      </c>
    </row>
    <row r="43" spans="2:19" ht="24.75" customHeight="1">
      <c r="B43" s="587"/>
      <c r="C43" s="406" t="s">
        <v>82</v>
      </c>
      <c r="D43" s="405" t="s">
        <v>101</v>
      </c>
      <c r="E43" s="404">
        <f t="shared" si="1"/>
        <v>3745</v>
      </c>
      <c r="F43" s="404">
        <f t="shared" si="0"/>
        <v>325</v>
      </c>
      <c r="G43" s="415">
        <f>SUM('01 石巻市:34 南三陸町'!G43)</f>
        <v>3105</v>
      </c>
      <c r="H43" s="415">
        <f>SUM('01 石巻市:34 南三陸町'!H43)</f>
        <v>189</v>
      </c>
      <c r="I43" s="415">
        <f>SUM('01 石巻市:34 南三陸町'!I43)</f>
        <v>28</v>
      </c>
      <c r="J43" s="415">
        <f>SUM('01 石巻市:34 南三陸町'!J43)</f>
        <v>0</v>
      </c>
      <c r="K43" s="415">
        <f>SUM('01 石巻市:34 南三陸町'!K43)</f>
        <v>593</v>
      </c>
      <c r="L43" s="415">
        <f>SUM('01 石巻市:34 南三陸町'!L43)</f>
        <v>124</v>
      </c>
      <c r="M43" s="415">
        <f>SUM('01 石巻市:34 南三陸町'!M43)</f>
        <v>19</v>
      </c>
      <c r="N43" s="415">
        <f>SUM('01 石巻市:34 南三陸町'!N43)</f>
        <v>12</v>
      </c>
      <c r="O43" s="414"/>
      <c r="P43" s="414"/>
      <c r="Q43" s="414"/>
      <c r="R43" s="414"/>
      <c r="S43" s="401" t="str">
        <f t="shared" si="10"/>
        <v/>
      </c>
    </row>
    <row r="44" spans="2:19" ht="24.75" customHeight="1">
      <c r="B44" s="599" t="s">
        <v>100</v>
      </c>
      <c r="C44" s="406" t="s">
        <v>84</v>
      </c>
      <c r="D44" s="405" t="s">
        <v>99</v>
      </c>
      <c r="E44" s="404">
        <f t="shared" si="1"/>
        <v>39</v>
      </c>
      <c r="F44" s="404">
        <f t="shared" si="0"/>
        <v>6</v>
      </c>
      <c r="G44" s="415">
        <f>SUM('01 石巻市:34 南三陸町'!G44)</f>
        <v>29</v>
      </c>
      <c r="H44" s="415">
        <f>SUM('01 石巻市:34 南三陸町'!H44)</f>
        <v>6</v>
      </c>
      <c r="I44" s="415">
        <f>SUM('01 石巻市:34 南三陸町'!I44)</f>
        <v>1</v>
      </c>
      <c r="J44" s="415">
        <f>SUM('01 石巻市:34 南三陸町'!J44)</f>
        <v>0</v>
      </c>
      <c r="K44" s="415">
        <f>SUM('01 石巻市:34 南三陸町'!K44)</f>
        <v>8</v>
      </c>
      <c r="L44" s="415">
        <f>SUM('01 石巻市:34 南三陸町'!L44)</f>
        <v>0</v>
      </c>
      <c r="M44" s="415">
        <f>SUM('01 石巻市:34 南三陸町'!M44)</f>
        <v>1</v>
      </c>
      <c r="N44" s="415">
        <f>SUM('01 石巻市:34 南三陸町'!N44)</f>
        <v>0</v>
      </c>
      <c r="O44" s="414"/>
      <c r="P44" s="414"/>
      <c r="Q44" s="414"/>
      <c r="R44" s="414"/>
      <c r="S44" s="401" t="str">
        <f t="shared" si="10"/>
        <v/>
      </c>
    </row>
    <row r="45" spans="2:19" ht="24.75" customHeight="1">
      <c r="B45" s="587"/>
      <c r="C45" s="406" t="s">
        <v>82</v>
      </c>
      <c r="D45" s="405" t="s">
        <v>98</v>
      </c>
      <c r="E45" s="404">
        <f t="shared" si="1"/>
        <v>751</v>
      </c>
      <c r="F45" s="404">
        <f t="shared" si="0"/>
        <v>173</v>
      </c>
      <c r="G45" s="415">
        <f>SUM('01 石巻市:34 南三陸町'!G45)</f>
        <v>118</v>
      </c>
      <c r="H45" s="415">
        <f>SUM('01 石巻市:34 南三陸町'!H45)</f>
        <v>25</v>
      </c>
      <c r="I45" s="415">
        <f>SUM('01 石巻市:34 南三陸町'!I45)</f>
        <v>19</v>
      </c>
      <c r="J45" s="415">
        <f>SUM('01 石巻市:34 南三陸町'!J45)</f>
        <v>1</v>
      </c>
      <c r="K45" s="415">
        <f>SUM('01 石巻市:34 南三陸町'!K45)</f>
        <v>478</v>
      </c>
      <c r="L45" s="415">
        <f>SUM('01 石巻市:34 南三陸町'!L45)</f>
        <v>116</v>
      </c>
      <c r="M45" s="415">
        <f>SUM('01 石巻市:34 南三陸町'!M45)</f>
        <v>136</v>
      </c>
      <c r="N45" s="415">
        <f>SUM('01 石巻市:34 南三陸町'!N45)</f>
        <v>31</v>
      </c>
      <c r="O45" s="414"/>
      <c r="P45" s="414"/>
      <c r="Q45" s="414"/>
      <c r="R45" s="414"/>
      <c r="S45" s="401" t="str">
        <f t="shared" si="10"/>
        <v/>
      </c>
    </row>
    <row r="46" spans="2:19" ht="24.75" customHeight="1">
      <c r="B46" s="586" t="s">
        <v>97</v>
      </c>
      <c r="C46" s="406" t="s">
        <v>84</v>
      </c>
      <c r="D46" s="405" t="s">
        <v>96</v>
      </c>
      <c r="E46" s="404">
        <f t="shared" si="1"/>
        <v>23</v>
      </c>
      <c r="F46" s="404">
        <f t="shared" si="0"/>
        <v>3</v>
      </c>
      <c r="G46" s="415">
        <f>SUM('01 石巻市:34 南三陸町'!G46)</f>
        <v>2</v>
      </c>
      <c r="H46" s="415">
        <f>SUM('01 石巻市:34 南三陸町'!H46)</f>
        <v>0</v>
      </c>
      <c r="I46" s="415">
        <f>SUM('01 石巻市:34 南三陸町'!I46)</f>
        <v>1</v>
      </c>
      <c r="J46" s="415">
        <f>SUM('01 石巻市:34 南三陸町'!J46)</f>
        <v>0</v>
      </c>
      <c r="K46" s="415">
        <f>SUM('01 石巻市:34 南三陸町'!K46)</f>
        <v>2</v>
      </c>
      <c r="L46" s="415">
        <f>SUM('01 石巻市:34 南三陸町'!L46)</f>
        <v>0</v>
      </c>
      <c r="M46" s="415">
        <f>SUM('01 石巻市:34 南三陸町'!M46)</f>
        <v>18</v>
      </c>
      <c r="N46" s="415">
        <f>SUM('01 石巻市:34 南三陸町'!N46)</f>
        <v>3</v>
      </c>
      <c r="O46" s="414"/>
      <c r="P46" s="414"/>
      <c r="Q46" s="414"/>
      <c r="R46" s="414"/>
      <c r="S46" s="401" t="str">
        <f t="shared" si="10"/>
        <v/>
      </c>
    </row>
    <row r="47" spans="2:19" ht="24.75" customHeight="1">
      <c r="B47" s="587"/>
      <c r="C47" s="406" t="s">
        <v>82</v>
      </c>
      <c r="D47" s="405" t="s">
        <v>95</v>
      </c>
      <c r="E47" s="404">
        <f t="shared" si="1"/>
        <v>2652</v>
      </c>
      <c r="F47" s="404">
        <f t="shared" si="0"/>
        <v>363</v>
      </c>
      <c r="G47" s="415">
        <f>SUM('01 石巻市:34 南三陸町'!G47)</f>
        <v>14</v>
      </c>
      <c r="H47" s="415">
        <f>SUM('01 石巻市:34 南三陸町'!H47)</f>
        <v>0</v>
      </c>
      <c r="I47" s="415">
        <f>SUM('01 石巻市:34 南三陸町'!I47)</f>
        <v>17</v>
      </c>
      <c r="J47" s="415">
        <f>SUM('01 石巻市:34 南三陸町'!J47)</f>
        <v>0</v>
      </c>
      <c r="K47" s="415">
        <f>SUM('01 石巻市:34 南三陸町'!K47)</f>
        <v>120</v>
      </c>
      <c r="L47" s="415">
        <f>SUM('01 石巻市:34 南三陸町'!L47)</f>
        <v>6</v>
      </c>
      <c r="M47" s="415">
        <f>SUM('01 石巻市:34 南三陸町'!M47)</f>
        <v>2501</v>
      </c>
      <c r="N47" s="415">
        <f>SUM('01 石巻市:34 南三陸町'!N47)</f>
        <v>357</v>
      </c>
      <c r="O47" s="414"/>
      <c r="P47" s="414"/>
      <c r="Q47" s="414"/>
      <c r="R47" s="414"/>
      <c r="S47" s="401" t="str">
        <f t="shared" si="10"/>
        <v/>
      </c>
    </row>
    <row r="48" spans="2:19" ht="24.75" customHeight="1">
      <c r="B48" s="599" t="s">
        <v>94</v>
      </c>
      <c r="C48" s="406" t="s">
        <v>84</v>
      </c>
      <c r="D48" s="405" t="s">
        <v>93</v>
      </c>
      <c r="E48" s="404">
        <f t="shared" si="1"/>
        <v>4</v>
      </c>
      <c r="F48" s="404">
        <f t="shared" si="0"/>
        <v>1</v>
      </c>
      <c r="G48" s="415">
        <f>SUM('01 石巻市:34 南三陸町'!G48)</f>
        <v>1</v>
      </c>
      <c r="H48" s="415">
        <f>SUM('01 石巻市:34 南三陸町'!H48)</f>
        <v>0</v>
      </c>
      <c r="I48" s="415">
        <f>SUM('01 石巻市:34 南三陸町'!I48)</f>
        <v>0</v>
      </c>
      <c r="J48" s="415">
        <f>SUM('01 石巻市:34 南三陸町'!J48)</f>
        <v>0</v>
      </c>
      <c r="K48" s="415">
        <f>SUM('01 石巻市:34 南三陸町'!K48)</f>
        <v>1</v>
      </c>
      <c r="L48" s="415">
        <f>SUM('01 石巻市:34 南三陸町'!L48)</f>
        <v>0</v>
      </c>
      <c r="M48" s="415">
        <f>SUM('01 石巻市:34 南三陸町'!M48)</f>
        <v>2</v>
      </c>
      <c r="N48" s="415">
        <f>SUM('01 石巻市:34 南三陸町'!N48)</f>
        <v>1</v>
      </c>
      <c r="O48" s="414"/>
      <c r="P48" s="414"/>
      <c r="Q48" s="414"/>
      <c r="R48" s="414"/>
      <c r="S48" s="401" t="str">
        <f t="shared" si="10"/>
        <v/>
      </c>
    </row>
    <row r="49" spans="1:19" ht="24.75" customHeight="1">
      <c r="B49" s="587"/>
      <c r="C49" s="406" t="s">
        <v>82</v>
      </c>
      <c r="D49" s="405" t="s">
        <v>92</v>
      </c>
      <c r="E49" s="404">
        <f t="shared" si="1"/>
        <v>37</v>
      </c>
      <c r="F49" s="404">
        <f t="shared" si="0"/>
        <v>1</v>
      </c>
      <c r="G49" s="415">
        <f>SUM('01 石巻市:34 南三陸町'!G49)</f>
        <v>11</v>
      </c>
      <c r="H49" s="415">
        <f>SUM('01 石巻市:34 南三陸町'!H49)</f>
        <v>0</v>
      </c>
      <c r="I49" s="415">
        <f>SUM('01 石巻市:34 南三陸町'!I49)</f>
        <v>5</v>
      </c>
      <c r="J49" s="415">
        <f>SUM('01 石巻市:34 南三陸町'!J49)</f>
        <v>0</v>
      </c>
      <c r="K49" s="415">
        <f>SUM('01 石巻市:34 南三陸町'!K49)</f>
        <v>8</v>
      </c>
      <c r="L49" s="415">
        <f>SUM('01 石巻市:34 南三陸町'!L49)</f>
        <v>0</v>
      </c>
      <c r="M49" s="415">
        <f>SUM('01 石巻市:34 南三陸町'!M49)</f>
        <v>13</v>
      </c>
      <c r="N49" s="415">
        <f>SUM('01 石巻市:34 南三陸町'!N49)</f>
        <v>1</v>
      </c>
      <c r="O49" s="414"/>
      <c r="P49" s="414"/>
      <c r="Q49" s="414"/>
      <c r="R49" s="414"/>
      <c r="S49" s="401" t="str">
        <f t="shared" si="10"/>
        <v/>
      </c>
    </row>
    <row r="50" spans="1:19" ht="24.75" customHeight="1">
      <c r="B50" s="599" t="s">
        <v>91</v>
      </c>
      <c r="C50" s="406" t="s">
        <v>84</v>
      </c>
      <c r="D50" s="405" t="s">
        <v>90</v>
      </c>
      <c r="E50" s="404">
        <f t="shared" si="1"/>
        <v>0</v>
      </c>
      <c r="F50" s="404">
        <f t="shared" si="0"/>
        <v>0</v>
      </c>
      <c r="G50" s="415">
        <f>SUM('01 石巻市:34 南三陸町'!G50)</f>
        <v>0</v>
      </c>
      <c r="H50" s="415">
        <f>SUM('01 石巻市:34 南三陸町'!H50)</f>
        <v>0</v>
      </c>
      <c r="I50" s="415">
        <f>SUM('01 石巻市:34 南三陸町'!I50)</f>
        <v>0</v>
      </c>
      <c r="J50" s="415">
        <f>SUM('01 石巻市:34 南三陸町'!J50)</f>
        <v>0</v>
      </c>
      <c r="K50" s="415">
        <f>SUM('01 石巻市:34 南三陸町'!K50)</f>
        <v>0</v>
      </c>
      <c r="L50" s="415">
        <f>SUM('01 石巻市:34 南三陸町'!L50)</f>
        <v>0</v>
      </c>
      <c r="M50" s="415">
        <f>SUM('01 石巻市:34 南三陸町'!M50)</f>
        <v>0</v>
      </c>
      <c r="N50" s="415">
        <f>SUM('01 石巻市:34 南三陸町'!N50)</f>
        <v>0</v>
      </c>
      <c r="O50" s="414"/>
      <c r="P50" s="414"/>
      <c r="Q50" s="414"/>
      <c r="R50" s="414"/>
      <c r="S50" s="401" t="str">
        <f t="shared" si="10"/>
        <v/>
      </c>
    </row>
    <row r="51" spans="1:19" ht="24.75" customHeight="1">
      <c r="B51" s="587"/>
      <c r="C51" s="406" t="s">
        <v>82</v>
      </c>
      <c r="D51" s="405" t="s">
        <v>89</v>
      </c>
      <c r="E51" s="404">
        <f t="shared" si="1"/>
        <v>77</v>
      </c>
      <c r="F51" s="404">
        <f t="shared" si="0"/>
        <v>3</v>
      </c>
      <c r="G51" s="415">
        <f>SUM('01 石巻市:34 南三陸町'!G51)</f>
        <v>8</v>
      </c>
      <c r="H51" s="415">
        <f>SUM('01 石巻市:34 南三陸町'!H51)</f>
        <v>0</v>
      </c>
      <c r="I51" s="415">
        <f>SUM('01 石巻市:34 南三陸町'!I51)</f>
        <v>40</v>
      </c>
      <c r="J51" s="415">
        <f>SUM('01 石巻市:34 南三陸町'!J51)</f>
        <v>2</v>
      </c>
      <c r="K51" s="415">
        <f>SUM('01 石巻市:34 南三陸町'!K51)</f>
        <v>12</v>
      </c>
      <c r="L51" s="415">
        <f>SUM('01 石巻市:34 南三陸町'!L51)</f>
        <v>0</v>
      </c>
      <c r="M51" s="415">
        <f>SUM('01 石巻市:34 南三陸町'!M51)</f>
        <v>17</v>
      </c>
      <c r="N51" s="415">
        <f>SUM('01 石巻市:34 南三陸町'!N51)</f>
        <v>1</v>
      </c>
      <c r="O51" s="414"/>
      <c r="P51" s="414"/>
      <c r="Q51" s="414"/>
      <c r="R51" s="414"/>
      <c r="S51" s="401" t="str">
        <f t="shared" si="10"/>
        <v/>
      </c>
    </row>
    <row r="52" spans="1:19" ht="24.75" customHeight="1">
      <c r="B52" s="599" t="s">
        <v>88</v>
      </c>
      <c r="C52" s="406" t="s">
        <v>84</v>
      </c>
      <c r="D52" s="405" t="s">
        <v>87</v>
      </c>
      <c r="E52" s="404">
        <f t="shared" si="1"/>
        <v>12</v>
      </c>
      <c r="F52" s="404">
        <f t="shared" si="0"/>
        <v>2</v>
      </c>
      <c r="G52" s="415">
        <f>SUM('01 石巻市:34 南三陸町'!G52)</f>
        <v>12</v>
      </c>
      <c r="H52" s="415">
        <f>SUM('01 石巻市:34 南三陸町'!H52)</f>
        <v>2</v>
      </c>
      <c r="I52" s="415">
        <f>SUM('01 石巻市:34 南三陸町'!I52)</f>
        <v>0</v>
      </c>
      <c r="J52" s="415">
        <f>SUM('01 石巻市:34 南三陸町'!J52)</f>
        <v>0</v>
      </c>
      <c r="K52" s="415">
        <f>SUM('01 石巻市:34 南三陸町'!K52)</f>
        <v>0</v>
      </c>
      <c r="L52" s="415">
        <f>SUM('01 石巻市:34 南三陸町'!L52)</f>
        <v>0</v>
      </c>
      <c r="M52" s="415">
        <f>SUM('01 石巻市:34 南三陸町'!M52)</f>
        <v>0</v>
      </c>
      <c r="N52" s="415">
        <f>SUM('01 石巻市:34 南三陸町'!N52)</f>
        <v>0</v>
      </c>
      <c r="O52" s="414"/>
      <c r="P52" s="414"/>
      <c r="Q52" s="414"/>
      <c r="R52" s="414"/>
      <c r="S52" s="401" t="str">
        <f t="shared" si="10"/>
        <v/>
      </c>
    </row>
    <row r="53" spans="1:19" ht="24.75" customHeight="1" thickBot="1">
      <c r="B53" s="588"/>
      <c r="C53" s="413" t="s">
        <v>82</v>
      </c>
      <c r="D53" s="405" t="s">
        <v>86</v>
      </c>
      <c r="E53" s="412">
        <f t="shared" si="1"/>
        <v>87</v>
      </c>
      <c r="F53" s="412">
        <f t="shared" si="0"/>
        <v>13</v>
      </c>
      <c r="G53" s="411">
        <f>SUM('01 石巻市:34 南三陸町'!G53)</f>
        <v>51</v>
      </c>
      <c r="H53" s="411">
        <f>SUM('01 石巻市:34 南三陸町'!H53)</f>
        <v>5</v>
      </c>
      <c r="I53" s="411">
        <f>SUM('01 石巻市:34 南三陸町'!I53)</f>
        <v>23</v>
      </c>
      <c r="J53" s="411">
        <f>SUM('01 石巻市:34 南三陸町'!J53)</f>
        <v>7</v>
      </c>
      <c r="K53" s="411">
        <f>SUM('01 石巻市:34 南三陸町'!K53)</f>
        <v>9</v>
      </c>
      <c r="L53" s="411">
        <f>SUM('01 石巻市:34 南三陸町'!L53)</f>
        <v>0</v>
      </c>
      <c r="M53" s="411">
        <f>SUM('01 石巻市:34 南三陸町'!M53)</f>
        <v>4</v>
      </c>
      <c r="N53" s="411">
        <f>SUM('01 石巻市:34 南三陸町'!N53)</f>
        <v>1</v>
      </c>
      <c r="O53" s="410"/>
      <c r="P53" s="410"/>
      <c r="Q53" s="410"/>
      <c r="R53" s="410"/>
      <c r="S53" s="401" t="str">
        <f t="shared" si="10"/>
        <v/>
      </c>
    </row>
    <row r="54" spans="1:19" ht="24.75" customHeight="1" thickTop="1">
      <c r="B54" s="600" t="s">
        <v>85</v>
      </c>
      <c r="C54" s="409" t="s">
        <v>84</v>
      </c>
      <c r="D54" s="408" t="s">
        <v>83</v>
      </c>
      <c r="E54" s="407">
        <f t="shared" si="1"/>
        <v>676</v>
      </c>
      <c r="F54" s="407">
        <f t="shared" si="0"/>
        <v>50</v>
      </c>
      <c r="G54" s="407">
        <f t="shared" ref="G54:R54" si="11">SUM(G12,G16,G22,G24,G38)</f>
        <v>307</v>
      </c>
      <c r="H54" s="407">
        <f t="shared" si="11"/>
        <v>21</v>
      </c>
      <c r="I54" s="407">
        <f t="shared" si="11"/>
        <v>157</v>
      </c>
      <c r="J54" s="407">
        <f t="shared" si="11"/>
        <v>7</v>
      </c>
      <c r="K54" s="407">
        <f t="shared" si="11"/>
        <v>69</v>
      </c>
      <c r="L54" s="407">
        <f t="shared" si="11"/>
        <v>5</v>
      </c>
      <c r="M54" s="407">
        <f t="shared" si="11"/>
        <v>79</v>
      </c>
      <c r="N54" s="407">
        <f t="shared" si="11"/>
        <v>10</v>
      </c>
      <c r="O54" s="404">
        <f t="shared" si="11"/>
        <v>18</v>
      </c>
      <c r="P54" s="404">
        <f t="shared" si="11"/>
        <v>1</v>
      </c>
      <c r="Q54" s="404">
        <f t="shared" si="11"/>
        <v>46</v>
      </c>
      <c r="R54" s="404">
        <f t="shared" si="11"/>
        <v>6</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43227</v>
      </c>
      <c r="F55" s="404">
        <f t="shared" si="0"/>
        <v>2775</v>
      </c>
      <c r="G55" s="404">
        <f t="shared" ref="G55:R55" si="12">SUM(G13,G17,G23,G25,G39)</f>
        <v>13439</v>
      </c>
      <c r="H55" s="404">
        <f t="shared" si="12"/>
        <v>1115</v>
      </c>
      <c r="I55" s="404">
        <f t="shared" si="12"/>
        <v>5988</v>
      </c>
      <c r="J55" s="404">
        <f t="shared" si="12"/>
        <v>279</v>
      </c>
      <c r="K55" s="404">
        <f t="shared" si="12"/>
        <v>6659</v>
      </c>
      <c r="L55" s="404">
        <f t="shared" si="12"/>
        <v>407</v>
      </c>
      <c r="M55" s="404">
        <f t="shared" si="12"/>
        <v>10778</v>
      </c>
      <c r="N55" s="404">
        <f t="shared" si="12"/>
        <v>666</v>
      </c>
      <c r="O55" s="404">
        <f t="shared" si="12"/>
        <v>3860</v>
      </c>
      <c r="P55" s="404">
        <f t="shared" si="12"/>
        <v>185</v>
      </c>
      <c r="Q55" s="404">
        <f t="shared" si="12"/>
        <v>2503</v>
      </c>
      <c r="R55" s="404">
        <f t="shared" si="12"/>
        <v>123</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selectLockedCells="1"/>
  <mergeCells count="31">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O9:O10"/>
    <mergeCell ref="Q9:Q10"/>
    <mergeCell ref="B12:B13"/>
    <mergeCell ref="B14:B15"/>
    <mergeCell ref="B16:B17"/>
    <mergeCell ref="B18:B19"/>
    <mergeCell ref="B20:B21"/>
    <mergeCell ref="B22:B23"/>
    <mergeCell ref="B24:B2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JA12:JN55 SW12:TJ55 ACS12:ADF55 AMO12:ANB55 AWK12:AWX55 BGG12:BGT55 BQC12:BQP55 BZY12:CAL55 CJU12:CKH55 CTQ12:CUD55 DDM12:DDZ55 DNI12:DNV55 DXE12:DXR55 EHA12:EHN55 EQW12:ERJ55 FAS12:FBF55 FKO12:FLB55 FUK12:FUX55 GEG12:GET55 GOC12:GOP55 GXY12:GYL55 HHU12:HIH55 HRQ12:HSD55 IBM12:IBZ55 ILI12:ILV55 IVE12:IVR55 JFA12:JFN55 JOW12:JPJ55 JYS12:JZF55 KIO12:KJB55 KSK12:KSX55 LCG12:LCT55 LMC12:LMP55 LVY12:LWL55 MFU12:MGH55 MPQ12:MQD55 MZM12:MZZ55 NJI12:NJV55 NTE12:NTR55 ODA12:ODN55 OMW12:ONJ55 OWS12:OXF55 PGO12:PHB55 PQK12:PQX55 QAG12:QAT55 QKC12:QKP55 QTY12:QUL55 RDU12:REH55 RNQ12:ROD55 RXM12:RXZ55 SHI12:SHV55 SRE12:SRR55 TBA12:TBN55 TKW12:TLJ55 TUS12:TVF55 UEO12:UFB55 UOK12:UOX55 UYG12:UYT55 VIC12:VIP55 VRY12:VSL55 WBU12:WCH55 WLQ12:WMD55 WVM12:WVZ55 E65548:R65591 JA65548:JN65591 SW65548:TJ65591 ACS65548:ADF65591 AMO65548:ANB65591 AWK65548:AWX65591 BGG65548:BGT65591 BQC65548:BQP65591 BZY65548:CAL65591 CJU65548:CKH65591 CTQ65548:CUD65591 DDM65548:DDZ65591 DNI65548:DNV65591 DXE65548:DXR65591 EHA65548:EHN65591 EQW65548:ERJ65591 FAS65548:FBF65591 FKO65548:FLB65591 FUK65548:FUX65591 GEG65548:GET65591 GOC65548:GOP65591 GXY65548:GYL65591 HHU65548:HIH65591 HRQ65548:HSD65591 IBM65548:IBZ65591 ILI65548:ILV65591 IVE65548:IVR65591 JFA65548:JFN65591 JOW65548:JPJ65591 JYS65548:JZF65591 KIO65548:KJB65591 KSK65548:KSX65591 LCG65548:LCT65591 LMC65548:LMP65591 LVY65548:LWL65591 MFU65548:MGH65591 MPQ65548:MQD65591 MZM65548:MZZ65591 NJI65548:NJV65591 NTE65548:NTR65591 ODA65548:ODN65591 OMW65548:ONJ65591 OWS65548:OXF65591 PGO65548:PHB65591 PQK65548:PQX65591 QAG65548:QAT65591 QKC65548:QKP65591 QTY65548:QUL65591 RDU65548:REH65591 RNQ65548:ROD65591 RXM65548:RXZ65591 SHI65548:SHV65591 SRE65548:SRR65591 TBA65548:TBN65591 TKW65548:TLJ65591 TUS65548:TVF65591 UEO65548:UFB65591 UOK65548:UOX65591 UYG65548:UYT65591 VIC65548:VIP65591 VRY65548:VSL65591 WBU65548:WCH65591 WLQ65548:WMD65591 WVM65548:WVZ65591 E131084:R131127 JA131084:JN131127 SW131084:TJ131127 ACS131084:ADF131127 AMO131084:ANB131127 AWK131084:AWX131127 BGG131084:BGT131127 BQC131084:BQP131127 BZY131084:CAL131127 CJU131084:CKH131127 CTQ131084:CUD131127 DDM131084:DDZ131127 DNI131084:DNV131127 DXE131084:DXR131127 EHA131084:EHN131127 EQW131084:ERJ131127 FAS131084:FBF131127 FKO131084:FLB131127 FUK131084:FUX131127 GEG131084:GET131127 GOC131084:GOP131127 GXY131084:GYL131127 HHU131084:HIH131127 HRQ131084:HSD131127 IBM131084:IBZ131127 ILI131084:ILV131127 IVE131084:IVR131127 JFA131084:JFN131127 JOW131084:JPJ131127 JYS131084:JZF131127 KIO131084:KJB131127 KSK131084:KSX131127 LCG131084:LCT131127 LMC131084:LMP131127 LVY131084:LWL131127 MFU131084:MGH131127 MPQ131084:MQD131127 MZM131084:MZZ131127 NJI131084:NJV131127 NTE131084:NTR131127 ODA131084:ODN131127 OMW131084:ONJ131127 OWS131084:OXF131127 PGO131084:PHB131127 PQK131084:PQX131127 QAG131084:QAT131127 QKC131084:QKP131127 QTY131084:QUL131127 RDU131084:REH131127 RNQ131084:ROD131127 RXM131084:RXZ131127 SHI131084:SHV131127 SRE131084:SRR131127 TBA131084:TBN131127 TKW131084:TLJ131127 TUS131084:TVF131127 UEO131084:UFB131127 UOK131084:UOX131127 UYG131084:UYT131127 VIC131084:VIP131127 VRY131084:VSL131127 WBU131084:WCH131127 WLQ131084:WMD131127 WVM131084:WVZ131127 E196620:R196663 JA196620:JN196663 SW196620:TJ196663 ACS196620:ADF196663 AMO196620:ANB196663 AWK196620:AWX196663 BGG196620:BGT196663 BQC196620:BQP196663 BZY196620:CAL196663 CJU196620:CKH196663 CTQ196620:CUD196663 DDM196620:DDZ196663 DNI196620:DNV196663 DXE196620:DXR196663 EHA196620:EHN196663 EQW196620:ERJ196663 FAS196620:FBF196663 FKO196620:FLB196663 FUK196620:FUX196663 GEG196620:GET196663 GOC196620:GOP196663 GXY196620:GYL196663 HHU196620:HIH196663 HRQ196620:HSD196663 IBM196620:IBZ196663 ILI196620:ILV196663 IVE196620:IVR196663 JFA196620:JFN196663 JOW196620:JPJ196663 JYS196620:JZF196663 KIO196620:KJB196663 KSK196620:KSX196663 LCG196620:LCT196663 LMC196620:LMP196663 LVY196620:LWL196663 MFU196620:MGH196663 MPQ196620:MQD196663 MZM196620:MZZ196663 NJI196620:NJV196663 NTE196620:NTR196663 ODA196620:ODN196663 OMW196620:ONJ196663 OWS196620:OXF196663 PGO196620:PHB196663 PQK196620:PQX196663 QAG196620:QAT196663 QKC196620:QKP196663 QTY196620:QUL196663 RDU196620:REH196663 RNQ196620:ROD196663 RXM196620:RXZ196663 SHI196620:SHV196663 SRE196620:SRR196663 TBA196620:TBN196663 TKW196620:TLJ196663 TUS196620:TVF196663 UEO196620:UFB196663 UOK196620:UOX196663 UYG196620:UYT196663 VIC196620:VIP196663 VRY196620:VSL196663 WBU196620:WCH196663 WLQ196620:WMD196663 WVM196620:WVZ196663 E262156:R262199 JA262156:JN262199 SW262156:TJ262199 ACS262156:ADF262199 AMO262156:ANB262199 AWK262156:AWX262199 BGG262156:BGT262199 BQC262156:BQP262199 BZY262156:CAL262199 CJU262156:CKH262199 CTQ262156:CUD262199 DDM262156:DDZ262199 DNI262156:DNV262199 DXE262156:DXR262199 EHA262156:EHN262199 EQW262156:ERJ262199 FAS262156:FBF262199 FKO262156:FLB262199 FUK262156:FUX262199 GEG262156:GET262199 GOC262156:GOP262199 GXY262156:GYL262199 HHU262156:HIH262199 HRQ262156:HSD262199 IBM262156:IBZ262199 ILI262156:ILV262199 IVE262156:IVR262199 JFA262156:JFN262199 JOW262156:JPJ262199 JYS262156:JZF262199 KIO262156:KJB262199 KSK262156:KSX262199 LCG262156:LCT262199 LMC262156:LMP262199 LVY262156:LWL262199 MFU262156:MGH262199 MPQ262156:MQD262199 MZM262156:MZZ262199 NJI262156:NJV262199 NTE262156:NTR262199 ODA262156:ODN262199 OMW262156:ONJ262199 OWS262156:OXF262199 PGO262156:PHB262199 PQK262156:PQX262199 QAG262156:QAT262199 QKC262156:QKP262199 QTY262156:QUL262199 RDU262156:REH262199 RNQ262156:ROD262199 RXM262156:RXZ262199 SHI262156:SHV262199 SRE262156:SRR262199 TBA262156:TBN262199 TKW262156:TLJ262199 TUS262156:TVF262199 UEO262156:UFB262199 UOK262156:UOX262199 UYG262156:UYT262199 VIC262156:VIP262199 VRY262156:VSL262199 WBU262156:WCH262199 WLQ262156:WMD262199 WVM262156:WVZ262199 E327692:R327735 JA327692:JN327735 SW327692:TJ327735 ACS327692:ADF327735 AMO327692:ANB327735 AWK327692:AWX327735 BGG327692:BGT327735 BQC327692:BQP327735 BZY327692:CAL327735 CJU327692:CKH327735 CTQ327692:CUD327735 DDM327692:DDZ327735 DNI327692:DNV327735 DXE327692:DXR327735 EHA327692:EHN327735 EQW327692:ERJ327735 FAS327692:FBF327735 FKO327692:FLB327735 FUK327692:FUX327735 GEG327692:GET327735 GOC327692:GOP327735 GXY327692:GYL327735 HHU327692:HIH327735 HRQ327692:HSD327735 IBM327692:IBZ327735 ILI327692:ILV327735 IVE327692:IVR327735 JFA327692:JFN327735 JOW327692:JPJ327735 JYS327692:JZF327735 KIO327692:KJB327735 KSK327692:KSX327735 LCG327692:LCT327735 LMC327692:LMP327735 LVY327692:LWL327735 MFU327692:MGH327735 MPQ327692:MQD327735 MZM327692:MZZ327735 NJI327692:NJV327735 NTE327692:NTR327735 ODA327692:ODN327735 OMW327692:ONJ327735 OWS327692:OXF327735 PGO327692:PHB327735 PQK327692:PQX327735 QAG327692:QAT327735 QKC327692:QKP327735 QTY327692:QUL327735 RDU327692:REH327735 RNQ327692:ROD327735 RXM327692:RXZ327735 SHI327692:SHV327735 SRE327692:SRR327735 TBA327692:TBN327735 TKW327692:TLJ327735 TUS327692:TVF327735 UEO327692:UFB327735 UOK327692:UOX327735 UYG327692:UYT327735 VIC327692:VIP327735 VRY327692:VSL327735 WBU327692:WCH327735 WLQ327692:WMD327735 WVM327692:WVZ327735 E393228:R393271 JA393228:JN393271 SW393228:TJ393271 ACS393228:ADF393271 AMO393228:ANB393271 AWK393228:AWX393271 BGG393228:BGT393271 BQC393228:BQP393271 BZY393228:CAL393271 CJU393228:CKH393271 CTQ393228:CUD393271 DDM393228:DDZ393271 DNI393228:DNV393271 DXE393228:DXR393271 EHA393228:EHN393271 EQW393228:ERJ393271 FAS393228:FBF393271 FKO393228:FLB393271 FUK393228:FUX393271 GEG393228:GET393271 GOC393228:GOP393271 GXY393228:GYL393271 HHU393228:HIH393271 HRQ393228:HSD393271 IBM393228:IBZ393271 ILI393228:ILV393271 IVE393228:IVR393271 JFA393228:JFN393271 JOW393228:JPJ393271 JYS393228:JZF393271 KIO393228:KJB393271 KSK393228:KSX393271 LCG393228:LCT393271 LMC393228:LMP393271 LVY393228:LWL393271 MFU393228:MGH393271 MPQ393228:MQD393271 MZM393228:MZZ393271 NJI393228:NJV393271 NTE393228:NTR393271 ODA393228:ODN393271 OMW393228:ONJ393271 OWS393228:OXF393271 PGO393228:PHB393271 PQK393228:PQX393271 QAG393228:QAT393271 QKC393228:QKP393271 QTY393228:QUL393271 RDU393228:REH393271 RNQ393228:ROD393271 RXM393228:RXZ393271 SHI393228:SHV393271 SRE393228:SRR393271 TBA393228:TBN393271 TKW393228:TLJ393271 TUS393228:TVF393271 UEO393228:UFB393271 UOK393228:UOX393271 UYG393228:UYT393271 VIC393228:VIP393271 VRY393228:VSL393271 WBU393228:WCH393271 WLQ393228:WMD393271 WVM393228:WVZ393271 E458764:R458807 JA458764:JN458807 SW458764:TJ458807 ACS458764:ADF458807 AMO458764:ANB458807 AWK458764:AWX458807 BGG458764:BGT458807 BQC458764:BQP458807 BZY458764:CAL458807 CJU458764:CKH458807 CTQ458764:CUD458807 DDM458764:DDZ458807 DNI458764:DNV458807 DXE458764:DXR458807 EHA458764:EHN458807 EQW458764:ERJ458807 FAS458764:FBF458807 FKO458764:FLB458807 FUK458764:FUX458807 GEG458764:GET458807 GOC458764:GOP458807 GXY458764:GYL458807 HHU458764:HIH458807 HRQ458764:HSD458807 IBM458764:IBZ458807 ILI458764:ILV458807 IVE458764:IVR458807 JFA458764:JFN458807 JOW458764:JPJ458807 JYS458764:JZF458807 KIO458764:KJB458807 KSK458764:KSX458807 LCG458764:LCT458807 LMC458764:LMP458807 LVY458764:LWL458807 MFU458764:MGH458807 MPQ458764:MQD458807 MZM458764:MZZ458807 NJI458764:NJV458807 NTE458764:NTR458807 ODA458764:ODN458807 OMW458764:ONJ458807 OWS458764:OXF458807 PGO458764:PHB458807 PQK458764:PQX458807 QAG458764:QAT458807 QKC458764:QKP458807 QTY458764:QUL458807 RDU458764:REH458807 RNQ458764:ROD458807 RXM458764:RXZ458807 SHI458764:SHV458807 SRE458764:SRR458807 TBA458764:TBN458807 TKW458764:TLJ458807 TUS458764:TVF458807 UEO458764:UFB458807 UOK458764:UOX458807 UYG458764:UYT458807 VIC458764:VIP458807 VRY458764:VSL458807 WBU458764:WCH458807 WLQ458764:WMD458807 WVM458764:WVZ458807 E524300:R524343 JA524300:JN524343 SW524300:TJ524343 ACS524300:ADF524343 AMO524300:ANB524343 AWK524300:AWX524343 BGG524300:BGT524343 BQC524300:BQP524343 BZY524300:CAL524343 CJU524300:CKH524343 CTQ524300:CUD524343 DDM524300:DDZ524343 DNI524300:DNV524343 DXE524300:DXR524343 EHA524300:EHN524343 EQW524300:ERJ524343 FAS524300:FBF524343 FKO524300:FLB524343 FUK524300:FUX524343 GEG524300:GET524343 GOC524300:GOP524343 GXY524300:GYL524343 HHU524300:HIH524343 HRQ524300:HSD524343 IBM524300:IBZ524343 ILI524300:ILV524343 IVE524300:IVR524343 JFA524300:JFN524343 JOW524300:JPJ524343 JYS524300:JZF524343 KIO524300:KJB524343 KSK524300:KSX524343 LCG524300:LCT524343 LMC524300:LMP524343 LVY524300:LWL524343 MFU524300:MGH524343 MPQ524300:MQD524343 MZM524300:MZZ524343 NJI524300:NJV524343 NTE524300:NTR524343 ODA524300:ODN524343 OMW524300:ONJ524343 OWS524300:OXF524343 PGO524300:PHB524343 PQK524300:PQX524343 QAG524300:QAT524343 QKC524300:QKP524343 QTY524300:QUL524343 RDU524300:REH524343 RNQ524300:ROD524343 RXM524300:RXZ524343 SHI524300:SHV524343 SRE524300:SRR524343 TBA524300:TBN524343 TKW524300:TLJ524343 TUS524300:TVF524343 UEO524300:UFB524343 UOK524300:UOX524343 UYG524300:UYT524343 VIC524300:VIP524343 VRY524300:VSL524343 WBU524300:WCH524343 WLQ524300:WMD524343 WVM524300:WVZ524343 E589836:R589879 JA589836:JN589879 SW589836:TJ589879 ACS589836:ADF589879 AMO589836:ANB589879 AWK589836:AWX589879 BGG589836:BGT589879 BQC589836:BQP589879 BZY589836:CAL589879 CJU589836:CKH589879 CTQ589836:CUD589879 DDM589836:DDZ589879 DNI589836:DNV589879 DXE589836:DXR589879 EHA589836:EHN589879 EQW589836:ERJ589879 FAS589836:FBF589879 FKO589836:FLB589879 FUK589836:FUX589879 GEG589836:GET589879 GOC589836:GOP589879 GXY589836:GYL589879 HHU589836:HIH589879 HRQ589836:HSD589879 IBM589836:IBZ589879 ILI589836:ILV589879 IVE589836:IVR589879 JFA589836:JFN589879 JOW589836:JPJ589879 JYS589836:JZF589879 KIO589836:KJB589879 KSK589836:KSX589879 LCG589836:LCT589879 LMC589836:LMP589879 LVY589836:LWL589879 MFU589836:MGH589879 MPQ589836:MQD589879 MZM589836:MZZ589879 NJI589836:NJV589879 NTE589836:NTR589879 ODA589836:ODN589879 OMW589836:ONJ589879 OWS589836:OXF589879 PGO589836:PHB589879 PQK589836:PQX589879 QAG589836:QAT589879 QKC589836:QKP589879 QTY589836:QUL589879 RDU589836:REH589879 RNQ589836:ROD589879 RXM589836:RXZ589879 SHI589836:SHV589879 SRE589836:SRR589879 TBA589836:TBN589879 TKW589836:TLJ589879 TUS589836:TVF589879 UEO589836:UFB589879 UOK589836:UOX589879 UYG589836:UYT589879 VIC589836:VIP589879 VRY589836:VSL589879 WBU589836:WCH589879 WLQ589836:WMD589879 WVM589836:WVZ589879 E655372:R655415 JA655372:JN655415 SW655372:TJ655415 ACS655372:ADF655415 AMO655372:ANB655415 AWK655372:AWX655415 BGG655372:BGT655415 BQC655372:BQP655415 BZY655372:CAL655415 CJU655372:CKH655415 CTQ655372:CUD655415 DDM655372:DDZ655415 DNI655372:DNV655415 DXE655372:DXR655415 EHA655372:EHN655415 EQW655372:ERJ655415 FAS655372:FBF655415 FKO655372:FLB655415 FUK655372:FUX655415 GEG655372:GET655415 GOC655372:GOP655415 GXY655372:GYL655415 HHU655372:HIH655415 HRQ655372:HSD655415 IBM655372:IBZ655415 ILI655372:ILV655415 IVE655372:IVR655415 JFA655372:JFN655415 JOW655372:JPJ655415 JYS655372:JZF655415 KIO655372:KJB655415 KSK655372:KSX655415 LCG655372:LCT655415 LMC655372:LMP655415 LVY655372:LWL655415 MFU655372:MGH655415 MPQ655372:MQD655415 MZM655372:MZZ655415 NJI655372:NJV655415 NTE655372:NTR655415 ODA655372:ODN655415 OMW655372:ONJ655415 OWS655372:OXF655415 PGO655372:PHB655415 PQK655372:PQX655415 QAG655372:QAT655415 QKC655372:QKP655415 QTY655372:QUL655415 RDU655372:REH655415 RNQ655372:ROD655415 RXM655372:RXZ655415 SHI655372:SHV655415 SRE655372:SRR655415 TBA655372:TBN655415 TKW655372:TLJ655415 TUS655372:TVF655415 UEO655372:UFB655415 UOK655372:UOX655415 UYG655372:UYT655415 VIC655372:VIP655415 VRY655372:VSL655415 WBU655372:WCH655415 WLQ655372:WMD655415 WVM655372:WVZ655415 E720908:R720951 JA720908:JN720951 SW720908:TJ720951 ACS720908:ADF720951 AMO720908:ANB720951 AWK720908:AWX720951 BGG720908:BGT720951 BQC720908:BQP720951 BZY720908:CAL720951 CJU720908:CKH720951 CTQ720908:CUD720951 DDM720908:DDZ720951 DNI720908:DNV720951 DXE720908:DXR720951 EHA720908:EHN720951 EQW720908:ERJ720951 FAS720908:FBF720951 FKO720908:FLB720951 FUK720908:FUX720951 GEG720908:GET720951 GOC720908:GOP720951 GXY720908:GYL720951 HHU720908:HIH720951 HRQ720908:HSD720951 IBM720908:IBZ720951 ILI720908:ILV720951 IVE720908:IVR720951 JFA720908:JFN720951 JOW720908:JPJ720951 JYS720908:JZF720951 KIO720908:KJB720951 KSK720908:KSX720951 LCG720908:LCT720951 LMC720908:LMP720951 LVY720908:LWL720951 MFU720908:MGH720951 MPQ720908:MQD720951 MZM720908:MZZ720951 NJI720908:NJV720951 NTE720908:NTR720951 ODA720908:ODN720951 OMW720908:ONJ720951 OWS720908:OXF720951 PGO720908:PHB720951 PQK720908:PQX720951 QAG720908:QAT720951 QKC720908:QKP720951 QTY720908:QUL720951 RDU720908:REH720951 RNQ720908:ROD720951 RXM720908:RXZ720951 SHI720908:SHV720951 SRE720908:SRR720951 TBA720908:TBN720951 TKW720908:TLJ720951 TUS720908:TVF720951 UEO720908:UFB720951 UOK720908:UOX720951 UYG720908:UYT720951 VIC720908:VIP720951 VRY720908:VSL720951 WBU720908:WCH720951 WLQ720908:WMD720951 WVM720908:WVZ720951 E786444:R786487 JA786444:JN786487 SW786444:TJ786487 ACS786444:ADF786487 AMO786444:ANB786487 AWK786444:AWX786487 BGG786444:BGT786487 BQC786444:BQP786487 BZY786444:CAL786487 CJU786444:CKH786487 CTQ786444:CUD786487 DDM786444:DDZ786487 DNI786444:DNV786487 DXE786444:DXR786487 EHA786444:EHN786487 EQW786444:ERJ786487 FAS786444:FBF786487 FKO786444:FLB786487 FUK786444:FUX786487 GEG786444:GET786487 GOC786444:GOP786487 GXY786444:GYL786487 HHU786444:HIH786487 HRQ786444:HSD786487 IBM786444:IBZ786487 ILI786444:ILV786487 IVE786444:IVR786487 JFA786444:JFN786487 JOW786444:JPJ786487 JYS786444:JZF786487 KIO786444:KJB786487 KSK786444:KSX786487 LCG786444:LCT786487 LMC786444:LMP786487 LVY786444:LWL786487 MFU786444:MGH786487 MPQ786444:MQD786487 MZM786444:MZZ786487 NJI786444:NJV786487 NTE786444:NTR786487 ODA786444:ODN786487 OMW786444:ONJ786487 OWS786444:OXF786487 PGO786444:PHB786487 PQK786444:PQX786487 QAG786444:QAT786487 QKC786444:QKP786487 QTY786444:QUL786487 RDU786444:REH786487 RNQ786444:ROD786487 RXM786444:RXZ786487 SHI786444:SHV786487 SRE786444:SRR786487 TBA786444:TBN786487 TKW786444:TLJ786487 TUS786444:TVF786487 UEO786444:UFB786487 UOK786444:UOX786487 UYG786444:UYT786487 VIC786444:VIP786487 VRY786444:VSL786487 WBU786444:WCH786487 WLQ786444:WMD786487 WVM786444:WVZ786487 E851980:R852023 JA851980:JN852023 SW851980:TJ852023 ACS851980:ADF852023 AMO851980:ANB852023 AWK851980:AWX852023 BGG851980:BGT852023 BQC851980:BQP852023 BZY851980:CAL852023 CJU851980:CKH852023 CTQ851980:CUD852023 DDM851980:DDZ852023 DNI851980:DNV852023 DXE851980:DXR852023 EHA851980:EHN852023 EQW851980:ERJ852023 FAS851980:FBF852023 FKO851980:FLB852023 FUK851980:FUX852023 GEG851980:GET852023 GOC851980:GOP852023 GXY851980:GYL852023 HHU851980:HIH852023 HRQ851980:HSD852023 IBM851980:IBZ852023 ILI851980:ILV852023 IVE851980:IVR852023 JFA851980:JFN852023 JOW851980:JPJ852023 JYS851980:JZF852023 KIO851980:KJB852023 KSK851980:KSX852023 LCG851980:LCT852023 LMC851980:LMP852023 LVY851980:LWL852023 MFU851980:MGH852023 MPQ851980:MQD852023 MZM851980:MZZ852023 NJI851980:NJV852023 NTE851980:NTR852023 ODA851980:ODN852023 OMW851980:ONJ852023 OWS851980:OXF852023 PGO851980:PHB852023 PQK851980:PQX852023 QAG851980:QAT852023 QKC851980:QKP852023 QTY851980:QUL852023 RDU851980:REH852023 RNQ851980:ROD852023 RXM851980:RXZ852023 SHI851980:SHV852023 SRE851980:SRR852023 TBA851980:TBN852023 TKW851980:TLJ852023 TUS851980:TVF852023 UEO851980:UFB852023 UOK851980:UOX852023 UYG851980:UYT852023 VIC851980:VIP852023 VRY851980:VSL852023 WBU851980:WCH852023 WLQ851980:WMD852023 WVM851980:WVZ852023 E917516:R917559 JA917516:JN917559 SW917516:TJ917559 ACS917516:ADF917559 AMO917516:ANB917559 AWK917516:AWX917559 BGG917516:BGT917559 BQC917516:BQP917559 BZY917516:CAL917559 CJU917516:CKH917559 CTQ917516:CUD917559 DDM917516:DDZ917559 DNI917516:DNV917559 DXE917516:DXR917559 EHA917516:EHN917559 EQW917516:ERJ917559 FAS917516:FBF917559 FKO917516:FLB917559 FUK917516:FUX917559 GEG917516:GET917559 GOC917516:GOP917559 GXY917516:GYL917559 HHU917516:HIH917559 HRQ917516:HSD917559 IBM917516:IBZ917559 ILI917516:ILV917559 IVE917516:IVR917559 JFA917516:JFN917559 JOW917516:JPJ917559 JYS917516:JZF917559 KIO917516:KJB917559 KSK917516:KSX917559 LCG917516:LCT917559 LMC917516:LMP917559 LVY917516:LWL917559 MFU917516:MGH917559 MPQ917516:MQD917559 MZM917516:MZZ917559 NJI917516:NJV917559 NTE917516:NTR917559 ODA917516:ODN917559 OMW917516:ONJ917559 OWS917516:OXF917559 PGO917516:PHB917559 PQK917516:PQX917559 QAG917516:QAT917559 QKC917516:QKP917559 QTY917516:QUL917559 RDU917516:REH917559 RNQ917516:ROD917559 RXM917516:RXZ917559 SHI917516:SHV917559 SRE917516:SRR917559 TBA917516:TBN917559 TKW917516:TLJ917559 TUS917516:TVF917559 UEO917516:UFB917559 UOK917516:UOX917559 UYG917516:UYT917559 VIC917516:VIP917559 VRY917516:VSL917559 WBU917516:WCH917559 WLQ917516:WMD917559 WVM917516:WVZ917559 E983052:R983095 JA983052:JN983095 SW983052:TJ983095 ACS983052:ADF983095 AMO983052:ANB983095 AWK983052:AWX983095 BGG983052:BGT983095 BQC983052:BQP983095 BZY983052:CAL983095 CJU983052:CKH983095 CTQ983052:CUD983095 DDM983052:DDZ983095 DNI983052:DNV983095 DXE983052:DXR983095 EHA983052:EHN983095 EQW983052:ERJ983095 FAS983052:FBF983095 FKO983052:FLB983095 FUK983052:FUX983095 GEG983052:GET983095 GOC983052:GOP983095 GXY983052:GYL983095 HHU983052:HIH983095 HRQ983052:HSD983095 IBM983052:IBZ983095 ILI983052:ILV983095 IVE983052:IVR983095 JFA983052:JFN983095 JOW983052:JPJ983095 JYS983052:JZF983095 KIO983052:KJB983095 KSK983052:KSX983095 LCG983052:LCT983095 LMC983052:LMP983095 LVY983052:LWL983095 MFU983052:MGH983095 MPQ983052:MQD983095 MZM983052:MZZ983095 NJI983052:NJV983095 NTE983052:NTR983095 ODA983052:ODN983095 OMW983052:ONJ983095 OWS983052:OXF983095 PGO983052:PHB983095 PQK983052:PQX983095 QAG983052:QAT983095 QKC983052:QKP983095 QTY983052:QUL983095 RDU983052:REH983095 RNQ983052:ROD983095 RXM983052:RXZ983095 SHI983052:SHV983095 SRE983052:SRR983095 TBA983052:TBN983095 TKW983052:TLJ983095 TUS983052:TVF983095 UEO983052:UFB983095 UOK983052:UOX983095 UYG983052:UYT983095 VIC983052:VIP983095 VRY983052:VSL983095 WBU983052:WCH983095 WLQ983052:WMD983095 WVM983052:WVZ983095">
      <formula1>-999999999</formula1>
      <formula2>9999999999</formula2>
    </dataValidation>
    <dataValidation imeMode="off"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dataValidations>
  <printOptions horizontalCentered="1" verticalCentered="1"/>
  <pageMargins left="0.25" right="0.28000000000000003" top="0.98425196850393704" bottom="0.61" header="0.77" footer="0.51181102362204722"/>
  <pageSetup paperSize="9" scale="34" orientation="landscape" r:id="rId1"/>
  <headerFooter alignWithMargins="0">
    <oddHeader>&amp;R&amp;18&amp;D &amp;A</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8" zoomScale="50" zoomScaleNormal="50" workbookViewId="0">
      <selection activeCell="G96" sqref="G96"/>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184</v>
      </c>
      <c r="Q2" s="465"/>
    </row>
    <row r="3" spans="1:33" ht="14.25" customHeight="1">
      <c r="B3" s="593"/>
      <c r="O3" s="464" t="s">
        <v>178</v>
      </c>
      <c r="P3" s="604" t="s">
        <v>183</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220</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０４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75">
        <f>SUM(G12+I12+K12+M12+O12+Q12)</f>
        <v>7</v>
      </c>
      <c r="F12" s="475">
        <f>SUM(H12+J12+L12+N12+P12+R12)</f>
        <v>0</v>
      </c>
      <c r="G12" s="476">
        <v>2</v>
      </c>
      <c r="H12" s="476">
        <v>0</v>
      </c>
      <c r="I12" s="476">
        <v>0</v>
      </c>
      <c r="J12" s="476">
        <v>0</v>
      </c>
      <c r="K12" s="476">
        <v>0</v>
      </c>
      <c r="L12" s="476">
        <v>0</v>
      </c>
      <c r="M12" s="476">
        <v>1</v>
      </c>
      <c r="N12" s="476">
        <v>0</v>
      </c>
      <c r="O12" s="476">
        <v>2</v>
      </c>
      <c r="P12" s="476">
        <v>0</v>
      </c>
      <c r="Q12" s="476">
        <v>2</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75">
        <f>SUM(G13+I13+K13+M13+O13+Q13)</f>
        <v>333</v>
      </c>
      <c r="F13" s="475">
        <f t="shared" ref="F13:F55" si="0">SUM(H13+J13+L13+N13+P13+R13)</f>
        <v>21</v>
      </c>
      <c r="G13" s="476">
        <v>128</v>
      </c>
      <c r="H13" s="476">
        <v>4</v>
      </c>
      <c r="I13" s="476">
        <v>98</v>
      </c>
      <c r="J13" s="476">
        <v>8</v>
      </c>
      <c r="K13" s="476">
        <v>25</v>
      </c>
      <c r="L13" s="476">
        <v>1</v>
      </c>
      <c r="M13" s="476">
        <v>23</v>
      </c>
      <c r="N13" s="476">
        <v>2</v>
      </c>
      <c r="O13" s="476">
        <v>47</v>
      </c>
      <c r="P13" s="476">
        <v>6</v>
      </c>
      <c r="Q13" s="476">
        <v>12</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77"/>
      <c r="F14" s="475">
        <f t="shared" si="0"/>
        <v>0</v>
      </c>
      <c r="G14" s="477"/>
      <c r="H14" s="476">
        <v>0</v>
      </c>
      <c r="I14" s="477"/>
      <c r="J14" s="476">
        <v>0</v>
      </c>
      <c r="K14" s="477"/>
      <c r="L14" s="476">
        <v>0</v>
      </c>
      <c r="M14" s="477"/>
      <c r="N14" s="476">
        <v>0</v>
      </c>
      <c r="O14" s="477"/>
      <c r="P14" s="476">
        <v>0</v>
      </c>
      <c r="Q14" s="477"/>
      <c r="R14" s="476">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78"/>
      <c r="F15" s="479">
        <f t="shared" si="0"/>
        <v>0</v>
      </c>
      <c r="G15" s="478"/>
      <c r="H15" s="480">
        <v>0</v>
      </c>
      <c r="I15" s="478"/>
      <c r="J15" s="480">
        <v>0</v>
      </c>
      <c r="K15" s="478"/>
      <c r="L15" s="480">
        <v>0</v>
      </c>
      <c r="M15" s="478"/>
      <c r="N15" s="480">
        <v>0</v>
      </c>
      <c r="O15" s="478"/>
      <c r="P15" s="480">
        <v>0</v>
      </c>
      <c r="Q15" s="478"/>
      <c r="R15" s="480">
        <v>0</v>
      </c>
      <c r="S15" s="401"/>
      <c r="T15" s="401"/>
    </row>
    <row r="16" spans="1:33" ht="24.75" customHeight="1" thickTop="1">
      <c r="B16" s="598" t="s">
        <v>142</v>
      </c>
      <c r="C16" s="409" t="s">
        <v>84</v>
      </c>
      <c r="D16" s="408" t="s">
        <v>141</v>
      </c>
      <c r="E16" s="481">
        <f t="shared" ref="E16:E54" si="1">SUM(G16+I16+K16+M16+O16+Q16)</f>
        <v>12</v>
      </c>
      <c r="F16" s="481">
        <f t="shared" si="0"/>
        <v>1</v>
      </c>
      <c r="G16" s="481">
        <f t="shared" ref="G16:R17" si="2">SUM(G18,G20)</f>
        <v>0</v>
      </c>
      <c r="H16" s="481">
        <f t="shared" si="2"/>
        <v>0</v>
      </c>
      <c r="I16" s="481">
        <f t="shared" si="2"/>
        <v>5</v>
      </c>
      <c r="J16" s="481">
        <f t="shared" si="2"/>
        <v>0</v>
      </c>
      <c r="K16" s="481">
        <f t="shared" si="2"/>
        <v>0</v>
      </c>
      <c r="L16" s="481">
        <f t="shared" si="2"/>
        <v>0</v>
      </c>
      <c r="M16" s="481">
        <f t="shared" si="2"/>
        <v>3</v>
      </c>
      <c r="N16" s="481">
        <f t="shared" si="2"/>
        <v>0</v>
      </c>
      <c r="O16" s="481">
        <f t="shared" si="2"/>
        <v>0</v>
      </c>
      <c r="P16" s="481">
        <f t="shared" si="2"/>
        <v>0</v>
      </c>
      <c r="Q16" s="481">
        <f t="shared" si="2"/>
        <v>4</v>
      </c>
      <c r="R16" s="481">
        <f t="shared" si="2"/>
        <v>1</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75">
        <f t="shared" si="1"/>
        <v>443</v>
      </c>
      <c r="F17" s="475">
        <f t="shared" si="0"/>
        <v>45</v>
      </c>
      <c r="G17" s="475">
        <f t="shared" si="2"/>
        <v>8</v>
      </c>
      <c r="H17" s="475">
        <f t="shared" si="2"/>
        <v>0</v>
      </c>
      <c r="I17" s="475">
        <f t="shared" si="2"/>
        <v>84</v>
      </c>
      <c r="J17" s="475">
        <f t="shared" si="2"/>
        <v>0</v>
      </c>
      <c r="K17" s="475">
        <f t="shared" si="2"/>
        <v>65</v>
      </c>
      <c r="L17" s="475">
        <f t="shared" si="2"/>
        <v>4</v>
      </c>
      <c r="M17" s="475">
        <f t="shared" si="2"/>
        <v>180</v>
      </c>
      <c r="N17" s="475">
        <f t="shared" si="2"/>
        <v>29</v>
      </c>
      <c r="O17" s="475">
        <f t="shared" si="2"/>
        <v>1</v>
      </c>
      <c r="P17" s="475">
        <f t="shared" si="2"/>
        <v>0</v>
      </c>
      <c r="Q17" s="475">
        <f t="shared" si="2"/>
        <v>105</v>
      </c>
      <c r="R17" s="475">
        <f t="shared" si="2"/>
        <v>12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75">
        <f t="shared" si="1"/>
        <v>12</v>
      </c>
      <c r="F18" s="475">
        <f t="shared" si="0"/>
        <v>1</v>
      </c>
      <c r="G18" s="476">
        <v>0</v>
      </c>
      <c r="H18" s="476">
        <v>0</v>
      </c>
      <c r="I18" s="476">
        <v>5</v>
      </c>
      <c r="J18" s="476">
        <v>0</v>
      </c>
      <c r="K18" s="476">
        <v>0</v>
      </c>
      <c r="L18" s="476">
        <v>0</v>
      </c>
      <c r="M18" s="476">
        <v>3</v>
      </c>
      <c r="N18" s="476">
        <v>0</v>
      </c>
      <c r="O18" s="476">
        <v>0</v>
      </c>
      <c r="P18" s="476">
        <v>0</v>
      </c>
      <c r="Q18" s="476">
        <v>4</v>
      </c>
      <c r="R18" s="476">
        <v>1</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75">
        <f t="shared" si="1"/>
        <v>442</v>
      </c>
      <c r="F19" s="475">
        <f t="shared" si="0"/>
        <v>45</v>
      </c>
      <c r="G19" s="476">
        <v>8</v>
      </c>
      <c r="H19" s="476">
        <v>0</v>
      </c>
      <c r="I19" s="476">
        <v>84</v>
      </c>
      <c r="J19" s="476">
        <v>0</v>
      </c>
      <c r="K19" s="476">
        <v>64</v>
      </c>
      <c r="L19" s="476">
        <v>4</v>
      </c>
      <c r="M19" s="476">
        <v>180</v>
      </c>
      <c r="N19" s="476">
        <v>29</v>
      </c>
      <c r="O19" s="476">
        <v>1</v>
      </c>
      <c r="P19" s="476">
        <v>0</v>
      </c>
      <c r="Q19" s="476">
        <v>105</v>
      </c>
      <c r="R19" s="476">
        <v>12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75">
        <f t="shared" si="1"/>
        <v>0</v>
      </c>
      <c r="F20" s="475">
        <f t="shared" si="0"/>
        <v>0</v>
      </c>
      <c r="G20" s="476">
        <v>0</v>
      </c>
      <c r="H20" s="476">
        <v>0</v>
      </c>
      <c r="I20" s="476">
        <v>0</v>
      </c>
      <c r="J20" s="476">
        <v>0</v>
      </c>
      <c r="K20" s="476">
        <v>0</v>
      </c>
      <c r="L20" s="476">
        <v>0</v>
      </c>
      <c r="M20" s="476">
        <v>0</v>
      </c>
      <c r="N20" s="476">
        <v>0</v>
      </c>
      <c r="O20" s="476">
        <v>0</v>
      </c>
      <c r="P20" s="476">
        <v>0</v>
      </c>
      <c r="Q20" s="477"/>
      <c r="R20" s="477"/>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82">
        <f t="shared" si="1"/>
        <v>1</v>
      </c>
      <c r="F21" s="482">
        <f t="shared" si="0"/>
        <v>0</v>
      </c>
      <c r="G21" s="483">
        <v>0</v>
      </c>
      <c r="H21" s="483">
        <v>0</v>
      </c>
      <c r="I21" s="483">
        <v>0</v>
      </c>
      <c r="J21" s="483">
        <v>0</v>
      </c>
      <c r="K21" s="483">
        <v>1</v>
      </c>
      <c r="L21" s="483">
        <v>0</v>
      </c>
      <c r="M21" s="483">
        <v>0</v>
      </c>
      <c r="N21" s="483">
        <v>0</v>
      </c>
      <c r="O21" s="483">
        <v>0</v>
      </c>
      <c r="P21" s="483">
        <v>0</v>
      </c>
      <c r="Q21" s="484"/>
      <c r="R21" s="484"/>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85">
        <f t="shared" si="1"/>
        <v>0</v>
      </c>
      <c r="F22" s="485">
        <f t="shared" si="0"/>
        <v>0</v>
      </c>
      <c r="G22" s="486">
        <v>0</v>
      </c>
      <c r="H22" s="486">
        <v>0</v>
      </c>
      <c r="I22" s="486">
        <v>0</v>
      </c>
      <c r="J22" s="486">
        <v>0</v>
      </c>
      <c r="K22" s="486">
        <v>0</v>
      </c>
      <c r="L22" s="486">
        <v>0</v>
      </c>
      <c r="M22" s="486">
        <v>0</v>
      </c>
      <c r="N22" s="486">
        <v>0</v>
      </c>
      <c r="O22" s="487"/>
      <c r="P22" s="487"/>
      <c r="Q22" s="487"/>
      <c r="R22" s="487"/>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79">
        <f t="shared" si="1"/>
        <v>59</v>
      </c>
      <c r="F23" s="479">
        <f t="shared" si="0"/>
        <v>3</v>
      </c>
      <c r="G23" s="480">
        <v>3</v>
      </c>
      <c r="H23" s="480">
        <v>0</v>
      </c>
      <c r="I23" s="480">
        <v>2</v>
      </c>
      <c r="J23" s="480">
        <v>0</v>
      </c>
      <c r="K23" s="480">
        <v>28</v>
      </c>
      <c r="L23" s="480">
        <v>3</v>
      </c>
      <c r="M23" s="480">
        <v>26</v>
      </c>
      <c r="N23" s="480">
        <v>0</v>
      </c>
      <c r="O23" s="478"/>
      <c r="P23" s="478"/>
      <c r="Q23" s="478"/>
      <c r="R23" s="478"/>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81">
        <f t="shared" si="1"/>
        <v>30</v>
      </c>
      <c r="F24" s="481">
        <f t="shared" si="0"/>
        <v>3</v>
      </c>
      <c r="G24" s="481">
        <f t="shared" ref="G24:R25" si="3">SUM(G26,G28,G30,G32)</f>
        <v>18</v>
      </c>
      <c r="H24" s="481">
        <f t="shared" si="3"/>
        <v>2</v>
      </c>
      <c r="I24" s="481">
        <f t="shared" si="3"/>
        <v>3</v>
      </c>
      <c r="J24" s="481">
        <f t="shared" si="3"/>
        <v>0</v>
      </c>
      <c r="K24" s="481">
        <f t="shared" si="3"/>
        <v>5</v>
      </c>
      <c r="L24" s="481">
        <f t="shared" si="3"/>
        <v>0</v>
      </c>
      <c r="M24" s="481">
        <f t="shared" si="3"/>
        <v>3</v>
      </c>
      <c r="N24" s="481">
        <f t="shared" si="3"/>
        <v>1</v>
      </c>
      <c r="O24" s="481">
        <f t="shared" si="3"/>
        <v>1</v>
      </c>
      <c r="P24" s="481">
        <f t="shared" si="3"/>
        <v>0</v>
      </c>
      <c r="Q24" s="481">
        <f t="shared" si="3"/>
        <v>0</v>
      </c>
      <c r="R24" s="481">
        <f t="shared" si="3"/>
        <v>0</v>
      </c>
      <c r="S24" s="401" t="str">
        <f t="shared" ref="S24:S37" si="4">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75">
        <f t="shared" si="1"/>
        <v>2104</v>
      </c>
      <c r="F25" s="475">
        <f t="shared" si="0"/>
        <v>66</v>
      </c>
      <c r="G25" s="475">
        <f t="shared" si="3"/>
        <v>329</v>
      </c>
      <c r="H25" s="475">
        <f t="shared" si="3"/>
        <v>16</v>
      </c>
      <c r="I25" s="475">
        <f t="shared" si="3"/>
        <v>402</v>
      </c>
      <c r="J25" s="475">
        <f t="shared" si="3"/>
        <v>14</v>
      </c>
      <c r="K25" s="475">
        <f t="shared" si="3"/>
        <v>398</v>
      </c>
      <c r="L25" s="475">
        <f t="shared" si="3"/>
        <v>11</v>
      </c>
      <c r="M25" s="475">
        <f t="shared" si="3"/>
        <v>556</v>
      </c>
      <c r="N25" s="475">
        <f t="shared" si="3"/>
        <v>16</v>
      </c>
      <c r="O25" s="475">
        <f t="shared" si="3"/>
        <v>306</v>
      </c>
      <c r="P25" s="475">
        <f t="shared" si="3"/>
        <v>6</v>
      </c>
      <c r="Q25" s="475">
        <f t="shared" si="3"/>
        <v>113</v>
      </c>
      <c r="R25" s="475">
        <f t="shared" si="3"/>
        <v>3</v>
      </c>
      <c r="S25" s="401" t="str">
        <f t="shared" si="4"/>
        <v/>
      </c>
    </row>
    <row r="26" spans="2:20" ht="24.75" customHeight="1">
      <c r="B26" s="599" t="s">
        <v>127</v>
      </c>
      <c r="C26" s="406" t="s">
        <v>84</v>
      </c>
      <c r="D26" s="405" t="s">
        <v>126</v>
      </c>
      <c r="E26" s="475">
        <f t="shared" si="1"/>
        <v>8</v>
      </c>
      <c r="F26" s="475">
        <f t="shared" si="0"/>
        <v>0</v>
      </c>
      <c r="G26" s="476">
        <v>4</v>
      </c>
      <c r="H26" s="476">
        <v>0</v>
      </c>
      <c r="I26" s="476">
        <v>0</v>
      </c>
      <c r="J26" s="476">
        <v>0</v>
      </c>
      <c r="K26" s="476">
        <v>2</v>
      </c>
      <c r="L26" s="476">
        <v>0</v>
      </c>
      <c r="M26" s="476">
        <v>1</v>
      </c>
      <c r="N26" s="476">
        <v>0</v>
      </c>
      <c r="O26" s="476">
        <v>1</v>
      </c>
      <c r="P26" s="476">
        <v>0</v>
      </c>
      <c r="Q26" s="476">
        <v>0</v>
      </c>
      <c r="R26" s="476">
        <v>0</v>
      </c>
      <c r="S26" s="401" t="str">
        <f t="shared" si="4"/>
        <v/>
      </c>
    </row>
    <row r="27" spans="2:20" ht="24.75" customHeight="1">
      <c r="B27" s="587"/>
      <c r="C27" s="406" t="s">
        <v>82</v>
      </c>
      <c r="D27" s="405" t="s">
        <v>125</v>
      </c>
      <c r="E27" s="475">
        <f t="shared" si="1"/>
        <v>827</v>
      </c>
      <c r="F27" s="475">
        <f t="shared" si="0"/>
        <v>43</v>
      </c>
      <c r="G27" s="476">
        <v>217</v>
      </c>
      <c r="H27" s="476">
        <v>14</v>
      </c>
      <c r="I27" s="476">
        <v>261</v>
      </c>
      <c r="J27" s="476">
        <v>11</v>
      </c>
      <c r="K27" s="476">
        <v>148</v>
      </c>
      <c r="L27" s="476">
        <v>5</v>
      </c>
      <c r="M27" s="476">
        <v>94</v>
      </c>
      <c r="N27" s="476">
        <v>8</v>
      </c>
      <c r="O27" s="476">
        <v>66</v>
      </c>
      <c r="P27" s="476">
        <v>3</v>
      </c>
      <c r="Q27" s="476">
        <v>41</v>
      </c>
      <c r="R27" s="476">
        <v>2</v>
      </c>
      <c r="S27" s="401" t="str">
        <f t="shared" si="4"/>
        <v/>
      </c>
    </row>
    <row r="28" spans="2:20" ht="24.75" customHeight="1">
      <c r="B28" s="599" t="s">
        <v>124</v>
      </c>
      <c r="C28" s="406" t="s">
        <v>84</v>
      </c>
      <c r="D28" s="405" t="s">
        <v>123</v>
      </c>
      <c r="E28" s="475">
        <f t="shared" si="1"/>
        <v>6</v>
      </c>
      <c r="F28" s="475">
        <f t="shared" si="0"/>
        <v>0</v>
      </c>
      <c r="G28" s="476">
        <v>4</v>
      </c>
      <c r="H28" s="476">
        <v>0</v>
      </c>
      <c r="I28" s="476">
        <v>2</v>
      </c>
      <c r="J28" s="476">
        <v>0</v>
      </c>
      <c r="K28" s="476">
        <v>0</v>
      </c>
      <c r="L28" s="476">
        <v>0</v>
      </c>
      <c r="M28" s="476">
        <v>0</v>
      </c>
      <c r="N28" s="476">
        <v>0</v>
      </c>
      <c r="O28" s="476">
        <v>0</v>
      </c>
      <c r="P28" s="476">
        <v>0</v>
      </c>
      <c r="Q28" s="476">
        <v>0</v>
      </c>
      <c r="R28" s="476">
        <v>0</v>
      </c>
      <c r="S28" s="401" t="str">
        <f t="shared" si="4"/>
        <v/>
      </c>
    </row>
    <row r="29" spans="2:20" ht="24.75" customHeight="1">
      <c r="B29" s="587"/>
      <c r="C29" s="406" t="s">
        <v>82</v>
      </c>
      <c r="D29" s="405" t="s">
        <v>122</v>
      </c>
      <c r="E29" s="475">
        <f t="shared" si="1"/>
        <v>1168</v>
      </c>
      <c r="F29" s="475">
        <f t="shared" si="0"/>
        <v>20</v>
      </c>
      <c r="G29" s="476">
        <v>80</v>
      </c>
      <c r="H29" s="476">
        <v>2</v>
      </c>
      <c r="I29" s="476">
        <v>107</v>
      </c>
      <c r="J29" s="476">
        <v>2</v>
      </c>
      <c r="K29" s="476">
        <v>228</v>
      </c>
      <c r="L29" s="476">
        <v>4</v>
      </c>
      <c r="M29" s="476">
        <v>457</v>
      </c>
      <c r="N29" s="476">
        <v>8</v>
      </c>
      <c r="O29" s="476">
        <v>224</v>
      </c>
      <c r="P29" s="476">
        <v>3</v>
      </c>
      <c r="Q29" s="476">
        <v>72</v>
      </c>
      <c r="R29" s="476">
        <v>1</v>
      </c>
      <c r="S29" s="401" t="str">
        <f t="shared" si="4"/>
        <v/>
      </c>
      <c r="T29" s="401"/>
    </row>
    <row r="30" spans="2:20" ht="24.75" customHeight="1">
      <c r="B30" s="599" t="s">
        <v>121</v>
      </c>
      <c r="C30" s="406" t="s">
        <v>84</v>
      </c>
      <c r="D30" s="405" t="s">
        <v>120</v>
      </c>
      <c r="E30" s="475">
        <f t="shared" si="1"/>
        <v>3</v>
      </c>
      <c r="F30" s="475">
        <f t="shared" si="0"/>
        <v>1</v>
      </c>
      <c r="G30" s="476">
        <v>1</v>
      </c>
      <c r="H30" s="476">
        <v>1</v>
      </c>
      <c r="I30" s="476">
        <v>0</v>
      </c>
      <c r="J30" s="476">
        <v>0</v>
      </c>
      <c r="K30" s="476">
        <v>2</v>
      </c>
      <c r="L30" s="476">
        <v>0</v>
      </c>
      <c r="M30" s="476">
        <v>0</v>
      </c>
      <c r="N30" s="476">
        <v>0</v>
      </c>
      <c r="O30" s="476">
        <v>0</v>
      </c>
      <c r="P30" s="476">
        <v>0</v>
      </c>
      <c r="Q30" s="476">
        <v>0</v>
      </c>
      <c r="R30" s="476">
        <v>0</v>
      </c>
      <c r="S30" s="401" t="str">
        <f t="shared" si="4"/>
        <v/>
      </c>
      <c r="T30" s="401"/>
    </row>
    <row r="31" spans="2:20" ht="24.75" customHeight="1">
      <c r="B31" s="587"/>
      <c r="C31" s="406" t="s">
        <v>82</v>
      </c>
      <c r="D31" s="405" t="s">
        <v>119</v>
      </c>
      <c r="E31" s="475">
        <f t="shared" si="1"/>
        <v>60</v>
      </c>
      <c r="F31" s="475">
        <f t="shared" si="0"/>
        <v>3</v>
      </c>
      <c r="G31" s="476">
        <v>8</v>
      </c>
      <c r="H31" s="476">
        <v>0</v>
      </c>
      <c r="I31" s="476">
        <v>19</v>
      </c>
      <c r="J31" s="476">
        <v>1</v>
      </c>
      <c r="K31" s="476">
        <v>19</v>
      </c>
      <c r="L31" s="476">
        <v>2</v>
      </c>
      <c r="M31" s="476">
        <v>0</v>
      </c>
      <c r="N31" s="476">
        <v>0</v>
      </c>
      <c r="O31" s="476">
        <v>14</v>
      </c>
      <c r="P31" s="476">
        <v>0</v>
      </c>
      <c r="Q31" s="476">
        <v>0</v>
      </c>
      <c r="R31" s="476">
        <v>0</v>
      </c>
      <c r="S31" s="401" t="str">
        <f t="shared" si="4"/>
        <v/>
      </c>
    </row>
    <row r="32" spans="2:20" ht="24.75" customHeight="1">
      <c r="B32" s="599" t="s">
        <v>118</v>
      </c>
      <c r="C32" s="406" t="s">
        <v>84</v>
      </c>
      <c r="D32" s="405" t="s">
        <v>117</v>
      </c>
      <c r="E32" s="475">
        <f t="shared" si="1"/>
        <v>13</v>
      </c>
      <c r="F32" s="475">
        <f t="shared" si="0"/>
        <v>2</v>
      </c>
      <c r="G32" s="475">
        <f t="shared" ref="G32:R33" si="5">SUM(G34,G36)</f>
        <v>9</v>
      </c>
      <c r="H32" s="475">
        <f t="shared" si="5"/>
        <v>1</v>
      </c>
      <c r="I32" s="475">
        <f t="shared" si="5"/>
        <v>1</v>
      </c>
      <c r="J32" s="475">
        <f t="shared" si="5"/>
        <v>0</v>
      </c>
      <c r="K32" s="475">
        <f t="shared" si="5"/>
        <v>1</v>
      </c>
      <c r="L32" s="475">
        <f t="shared" si="5"/>
        <v>0</v>
      </c>
      <c r="M32" s="475">
        <f t="shared" si="5"/>
        <v>2</v>
      </c>
      <c r="N32" s="475">
        <f t="shared" si="5"/>
        <v>1</v>
      </c>
      <c r="O32" s="475">
        <f t="shared" si="5"/>
        <v>0</v>
      </c>
      <c r="P32" s="475">
        <f t="shared" si="5"/>
        <v>0</v>
      </c>
      <c r="Q32" s="475">
        <f t="shared" si="5"/>
        <v>0</v>
      </c>
      <c r="R32" s="475">
        <f t="shared" si="5"/>
        <v>0</v>
      </c>
      <c r="S32" s="401" t="str">
        <f t="shared" si="4"/>
        <v/>
      </c>
    </row>
    <row r="33" spans="2:19" ht="24.75" customHeight="1">
      <c r="B33" s="587"/>
      <c r="C33" s="406" t="s">
        <v>82</v>
      </c>
      <c r="D33" s="405" t="s">
        <v>116</v>
      </c>
      <c r="E33" s="475">
        <f t="shared" si="1"/>
        <v>49</v>
      </c>
      <c r="F33" s="475">
        <f t="shared" si="0"/>
        <v>0</v>
      </c>
      <c r="G33" s="475">
        <f t="shared" si="5"/>
        <v>24</v>
      </c>
      <c r="H33" s="475">
        <f t="shared" si="5"/>
        <v>0</v>
      </c>
      <c r="I33" s="475">
        <f t="shared" si="5"/>
        <v>15</v>
      </c>
      <c r="J33" s="475">
        <f t="shared" si="5"/>
        <v>0</v>
      </c>
      <c r="K33" s="475">
        <f t="shared" si="5"/>
        <v>3</v>
      </c>
      <c r="L33" s="475">
        <f t="shared" si="5"/>
        <v>0</v>
      </c>
      <c r="M33" s="475">
        <f t="shared" si="5"/>
        <v>5</v>
      </c>
      <c r="N33" s="475">
        <f t="shared" si="5"/>
        <v>0</v>
      </c>
      <c r="O33" s="475">
        <f t="shared" si="5"/>
        <v>2</v>
      </c>
      <c r="P33" s="475">
        <f t="shared" si="5"/>
        <v>0</v>
      </c>
      <c r="Q33" s="475">
        <f t="shared" si="5"/>
        <v>0</v>
      </c>
      <c r="R33" s="475">
        <f t="shared" si="5"/>
        <v>0</v>
      </c>
      <c r="S33" s="401" t="str">
        <f t="shared" si="4"/>
        <v/>
      </c>
    </row>
    <row r="34" spans="2:19" ht="24.75" customHeight="1">
      <c r="B34" s="599" t="s">
        <v>115</v>
      </c>
      <c r="C34" s="406" t="s">
        <v>84</v>
      </c>
      <c r="D34" s="405" t="s">
        <v>114</v>
      </c>
      <c r="E34" s="475">
        <f t="shared" si="1"/>
        <v>2</v>
      </c>
      <c r="F34" s="475">
        <f t="shared" si="0"/>
        <v>0</v>
      </c>
      <c r="G34" s="476">
        <v>2</v>
      </c>
      <c r="H34" s="476">
        <v>0</v>
      </c>
      <c r="I34" s="476">
        <v>0</v>
      </c>
      <c r="J34" s="476">
        <v>0</v>
      </c>
      <c r="K34" s="476">
        <v>0</v>
      </c>
      <c r="L34" s="476">
        <v>0</v>
      </c>
      <c r="M34" s="476">
        <v>0</v>
      </c>
      <c r="N34" s="476">
        <v>0</v>
      </c>
      <c r="O34" s="476">
        <v>0</v>
      </c>
      <c r="P34" s="476">
        <v>0</v>
      </c>
      <c r="Q34" s="476">
        <v>0</v>
      </c>
      <c r="R34" s="476">
        <v>0</v>
      </c>
      <c r="S34" s="401" t="str">
        <f t="shared" si="4"/>
        <v/>
      </c>
    </row>
    <row r="35" spans="2:19" ht="24.75" customHeight="1">
      <c r="B35" s="587"/>
      <c r="C35" s="406" t="s">
        <v>82</v>
      </c>
      <c r="D35" s="405" t="s">
        <v>113</v>
      </c>
      <c r="E35" s="475">
        <f t="shared" si="1"/>
        <v>27</v>
      </c>
      <c r="F35" s="475">
        <f t="shared" si="0"/>
        <v>0</v>
      </c>
      <c r="G35" s="476">
        <v>17</v>
      </c>
      <c r="H35" s="476">
        <v>0</v>
      </c>
      <c r="I35" s="476">
        <v>4</v>
      </c>
      <c r="J35" s="476">
        <v>0</v>
      </c>
      <c r="K35" s="476">
        <v>2</v>
      </c>
      <c r="L35" s="476">
        <v>0</v>
      </c>
      <c r="M35" s="476">
        <v>3</v>
      </c>
      <c r="N35" s="476">
        <v>0</v>
      </c>
      <c r="O35" s="476">
        <v>1</v>
      </c>
      <c r="P35" s="476">
        <v>0</v>
      </c>
      <c r="Q35" s="476">
        <v>0</v>
      </c>
      <c r="R35" s="476">
        <v>0</v>
      </c>
      <c r="S35" s="401" t="str">
        <f t="shared" si="4"/>
        <v/>
      </c>
    </row>
    <row r="36" spans="2:19" ht="24.75" customHeight="1">
      <c r="B36" s="599" t="s">
        <v>112</v>
      </c>
      <c r="C36" s="406" t="s">
        <v>84</v>
      </c>
      <c r="D36" s="405" t="s">
        <v>111</v>
      </c>
      <c r="E36" s="475">
        <f t="shared" si="1"/>
        <v>11</v>
      </c>
      <c r="F36" s="475">
        <f t="shared" si="0"/>
        <v>2</v>
      </c>
      <c r="G36" s="476">
        <v>7</v>
      </c>
      <c r="H36" s="476">
        <v>1</v>
      </c>
      <c r="I36" s="476">
        <v>1</v>
      </c>
      <c r="J36" s="476">
        <v>0</v>
      </c>
      <c r="K36" s="476">
        <v>1</v>
      </c>
      <c r="L36" s="476">
        <v>0</v>
      </c>
      <c r="M36" s="476">
        <v>2</v>
      </c>
      <c r="N36" s="476">
        <v>1</v>
      </c>
      <c r="O36" s="476">
        <v>0</v>
      </c>
      <c r="P36" s="476">
        <v>0</v>
      </c>
      <c r="Q36" s="476">
        <v>0</v>
      </c>
      <c r="R36" s="476">
        <v>0</v>
      </c>
      <c r="S36" s="401" t="str">
        <f t="shared" si="4"/>
        <v/>
      </c>
    </row>
    <row r="37" spans="2:19" ht="24.75" customHeight="1" thickBot="1">
      <c r="B37" s="588"/>
      <c r="C37" s="422" t="s">
        <v>82</v>
      </c>
      <c r="D37" s="421" t="s">
        <v>110</v>
      </c>
      <c r="E37" s="482">
        <f t="shared" si="1"/>
        <v>22</v>
      </c>
      <c r="F37" s="482">
        <f t="shared" si="0"/>
        <v>0</v>
      </c>
      <c r="G37" s="483">
        <v>7</v>
      </c>
      <c r="H37" s="483">
        <v>0</v>
      </c>
      <c r="I37" s="483">
        <v>11</v>
      </c>
      <c r="J37" s="483">
        <v>0</v>
      </c>
      <c r="K37" s="483">
        <v>1</v>
      </c>
      <c r="L37" s="483">
        <v>0</v>
      </c>
      <c r="M37" s="483">
        <v>2</v>
      </c>
      <c r="N37" s="483">
        <v>0</v>
      </c>
      <c r="O37" s="483">
        <v>1</v>
      </c>
      <c r="P37" s="483">
        <v>0</v>
      </c>
      <c r="Q37" s="483">
        <v>0</v>
      </c>
      <c r="R37" s="483">
        <v>0</v>
      </c>
      <c r="S37" s="401" t="str">
        <f t="shared" si="4"/>
        <v/>
      </c>
    </row>
    <row r="38" spans="2:19" ht="24.75" customHeight="1" thickTop="1">
      <c r="B38" s="590" t="s">
        <v>109</v>
      </c>
      <c r="C38" s="418" t="s">
        <v>84</v>
      </c>
      <c r="D38" s="417" t="s">
        <v>108</v>
      </c>
      <c r="E38" s="485">
        <f t="shared" si="1"/>
        <v>15</v>
      </c>
      <c r="F38" s="485">
        <f>SUM(H38+J38+L38+N38+P38+R38)</f>
        <v>1</v>
      </c>
      <c r="G38" s="485">
        <f>SUM(G40,G42,G44,G46,G48,G50,G52)</f>
        <v>9</v>
      </c>
      <c r="H38" s="485">
        <f>SUM(H40,H42,H44,H46,H48,H50,H52)</f>
        <v>1</v>
      </c>
      <c r="I38" s="485">
        <f t="shared" ref="I38:N38" si="6">SUM(I40,I42,I44,I46,I48,I50,I52)</f>
        <v>0</v>
      </c>
      <c r="J38" s="485">
        <f t="shared" si="6"/>
        <v>0</v>
      </c>
      <c r="K38" s="485">
        <f t="shared" si="6"/>
        <v>3</v>
      </c>
      <c r="L38" s="485">
        <f t="shared" si="6"/>
        <v>0</v>
      </c>
      <c r="M38" s="485">
        <f t="shared" si="6"/>
        <v>3</v>
      </c>
      <c r="N38" s="485">
        <f t="shared" si="6"/>
        <v>0</v>
      </c>
      <c r="O38" s="487"/>
      <c r="P38" s="487"/>
      <c r="Q38" s="487"/>
      <c r="R38" s="487"/>
      <c r="S38" s="401" t="str">
        <f t="shared" ref="S38:S53" si="7">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75">
        <f t="shared" si="1"/>
        <v>2194</v>
      </c>
      <c r="F39" s="475">
        <f>SUM(H39+J39+L39+N39+P39+R39)</f>
        <v>209</v>
      </c>
      <c r="G39" s="475">
        <f>SUM(G41,G43,G45,G47,G49,G51,G53)</f>
        <v>1298</v>
      </c>
      <c r="H39" s="475">
        <f t="shared" ref="H39:N39" si="8">SUM(H41,H43,H45,H47,H49,H51,H53)</f>
        <v>128</v>
      </c>
      <c r="I39" s="475">
        <f t="shared" si="8"/>
        <v>22</v>
      </c>
      <c r="J39" s="475">
        <f t="shared" si="8"/>
        <v>0</v>
      </c>
      <c r="K39" s="475">
        <f t="shared" si="8"/>
        <v>295</v>
      </c>
      <c r="L39" s="475">
        <f t="shared" si="8"/>
        <v>31</v>
      </c>
      <c r="M39" s="475">
        <f t="shared" si="8"/>
        <v>579</v>
      </c>
      <c r="N39" s="475">
        <f t="shared" si="8"/>
        <v>50</v>
      </c>
      <c r="O39" s="477"/>
      <c r="P39" s="477"/>
      <c r="Q39" s="477"/>
      <c r="R39" s="477"/>
      <c r="S39" s="401" t="str">
        <f t="shared" si="7"/>
        <v/>
      </c>
    </row>
    <row r="40" spans="2:19" ht="24.75" customHeight="1">
      <c r="B40" s="599" t="s">
        <v>106</v>
      </c>
      <c r="C40" s="406" t="s">
        <v>84</v>
      </c>
      <c r="D40" s="405" t="s">
        <v>105</v>
      </c>
      <c r="E40" s="475">
        <f t="shared" si="1"/>
        <v>3</v>
      </c>
      <c r="F40" s="475">
        <f t="shared" si="0"/>
        <v>0</v>
      </c>
      <c r="G40" s="476">
        <v>2</v>
      </c>
      <c r="H40" s="476">
        <v>0</v>
      </c>
      <c r="I40" s="476">
        <v>0</v>
      </c>
      <c r="J40" s="476">
        <v>0</v>
      </c>
      <c r="K40" s="476">
        <v>0</v>
      </c>
      <c r="L40" s="476">
        <v>0</v>
      </c>
      <c r="M40" s="476">
        <v>1</v>
      </c>
      <c r="N40" s="476">
        <v>0</v>
      </c>
      <c r="O40" s="477"/>
      <c r="P40" s="477"/>
      <c r="Q40" s="477"/>
      <c r="R40" s="477"/>
      <c r="S40" s="401" t="str">
        <f t="shared" si="7"/>
        <v/>
      </c>
    </row>
    <row r="41" spans="2:19" ht="24.75" customHeight="1">
      <c r="B41" s="587"/>
      <c r="C41" s="406" t="s">
        <v>82</v>
      </c>
      <c r="D41" s="405" t="s">
        <v>104</v>
      </c>
      <c r="E41" s="475">
        <f t="shared" si="1"/>
        <v>1256</v>
      </c>
      <c r="F41" s="475">
        <f t="shared" si="0"/>
        <v>97</v>
      </c>
      <c r="G41" s="476">
        <v>856</v>
      </c>
      <c r="H41" s="476">
        <v>94</v>
      </c>
      <c r="I41" s="476">
        <v>7</v>
      </c>
      <c r="J41" s="476">
        <v>0</v>
      </c>
      <c r="K41" s="476">
        <v>157</v>
      </c>
      <c r="L41" s="476">
        <v>1</v>
      </c>
      <c r="M41" s="476">
        <v>236</v>
      </c>
      <c r="N41" s="476">
        <v>2</v>
      </c>
      <c r="O41" s="477"/>
      <c r="P41" s="477"/>
      <c r="Q41" s="477"/>
      <c r="R41" s="477"/>
      <c r="S41" s="401" t="str">
        <f t="shared" si="7"/>
        <v/>
      </c>
    </row>
    <row r="42" spans="2:19" ht="24.75" customHeight="1">
      <c r="B42" s="599" t="s">
        <v>103</v>
      </c>
      <c r="C42" s="406" t="s">
        <v>84</v>
      </c>
      <c r="D42" s="405" t="s">
        <v>102</v>
      </c>
      <c r="E42" s="475">
        <f t="shared" si="1"/>
        <v>2</v>
      </c>
      <c r="F42" s="475">
        <f t="shared" si="0"/>
        <v>1</v>
      </c>
      <c r="G42" s="476">
        <v>2</v>
      </c>
      <c r="H42" s="476">
        <v>1</v>
      </c>
      <c r="I42" s="476">
        <v>0</v>
      </c>
      <c r="J42" s="476">
        <v>0</v>
      </c>
      <c r="K42" s="476">
        <v>0</v>
      </c>
      <c r="L42" s="476">
        <v>0</v>
      </c>
      <c r="M42" s="476">
        <v>0</v>
      </c>
      <c r="N42" s="476">
        <v>0</v>
      </c>
      <c r="O42" s="477"/>
      <c r="P42" s="477"/>
      <c r="Q42" s="477"/>
      <c r="R42" s="477"/>
      <c r="S42" s="401" t="str">
        <f t="shared" si="7"/>
        <v/>
      </c>
    </row>
    <row r="43" spans="2:19" ht="24.75" customHeight="1">
      <c r="B43" s="587"/>
      <c r="C43" s="406" t="s">
        <v>82</v>
      </c>
      <c r="D43" s="405" t="s">
        <v>101</v>
      </c>
      <c r="E43" s="475">
        <f t="shared" si="1"/>
        <v>499</v>
      </c>
      <c r="F43" s="475">
        <f t="shared" si="0"/>
        <v>47</v>
      </c>
      <c r="G43" s="476">
        <v>423</v>
      </c>
      <c r="H43" s="476">
        <v>33</v>
      </c>
      <c r="I43" s="476">
        <v>5</v>
      </c>
      <c r="J43" s="476">
        <v>0</v>
      </c>
      <c r="K43" s="476">
        <v>69</v>
      </c>
      <c r="L43" s="476">
        <v>13</v>
      </c>
      <c r="M43" s="476">
        <v>2</v>
      </c>
      <c r="N43" s="476">
        <v>1</v>
      </c>
      <c r="O43" s="477"/>
      <c r="P43" s="477"/>
      <c r="Q43" s="477"/>
      <c r="R43" s="477"/>
      <c r="S43" s="401" t="str">
        <f t="shared" si="7"/>
        <v/>
      </c>
    </row>
    <row r="44" spans="2:19" ht="24.75" customHeight="1">
      <c r="B44" s="599" t="s">
        <v>100</v>
      </c>
      <c r="C44" s="406" t="s">
        <v>84</v>
      </c>
      <c r="D44" s="405" t="s">
        <v>99</v>
      </c>
      <c r="E44" s="475">
        <f t="shared" si="1"/>
        <v>7</v>
      </c>
      <c r="F44" s="475">
        <f t="shared" si="0"/>
        <v>0</v>
      </c>
      <c r="G44" s="476">
        <v>4</v>
      </c>
      <c r="H44" s="476">
        <v>0</v>
      </c>
      <c r="I44" s="476">
        <v>0</v>
      </c>
      <c r="J44" s="476">
        <v>0</v>
      </c>
      <c r="K44" s="476">
        <v>3</v>
      </c>
      <c r="L44" s="476">
        <v>0</v>
      </c>
      <c r="M44" s="476">
        <v>0</v>
      </c>
      <c r="N44" s="476">
        <v>0</v>
      </c>
      <c r="O44" s="477"/>
      <c r="P44" s="477"/>
      <c r="Q44" s="477"/>
      <c r="R44" s="477"/>
      <c r="S44" s="401" t="str">
        <f t="shared" si="7"/>
        <v/>
      </c>
    </row>
    <row r="45" spans="2:19" ht="24.75" customHeight="1">
      <c r="B45" s="587"/>
      <c r="C45" s="406" t="s">
        <v>82</v>
      </c>
      <c r="D45" s="405" t="s">
        <v>98</v>
      </c>
      <c r="E45" s="475">
        <f t="shared" si="1"/>
        <v>77</v>
      </c>
      <c r="F45" s="475">
        <f t="shared" si="0"/>
        <v>23</v>
      </c>
      <c r="G45" s="476">
        <v>8</v>
      </c>
      <c r="H45" s="476">
        <v>1</v>
      </c>
      <c r="I45" s="476">
        <v>1</v>
      </c>
      <c r="J45" s="476">
        <v>0</v>
      </c>
      <c r="K45" s="476">
        <v>50</v>
      </c>
      <c r="L45" s="476">
        <v>15</v>
      </c>
      <c r="M45" s="476">
        <v>18</v>
      </c>
      <c r="N45" s="476">
        <v>7</v>
      </c>
      <c r="O45" s="477"/>
      <c r="P45" s="477"/>
      <c r="Q45" s="477"/>
      <c r="R45" s="477"/>
      <c r="S45" s="401" t="str">
        <f t="shared" si="7"/>
        <v/>
      </c>
    </row>
    <row r="46" spans="2:19" ht="24.75" customHeight="1">
      <c r="B46" s="586" t="s">
        <v>97</v>
      </c>
      <c r="C46" s="406" t="s">
        <v>84</v>
      </c>
      <c r="D46" s="405" t="s">
        <v>96</v>
      </c>
      <c r="E46" s="475">
        <f t="shared" si="1"/>
        <v>2</v>
      </c>
      <c r="F46" s="475">
        <f t="shared" si="0"/>
        <v>0</v>
      </c>
      <c r="G46" s="476">
        <v>0</v>
      </c>
      <c r="H46" s="476">
        <v>0</v>
      </c>
      <c r="I46" s="476">
        <v>0</v>
      </c>
      <c r="J46" s="476">
        <v>0</v>
      </c>
      <c r="K46" s="476">
        <v>0</v>
      </c>
      <c r="L46" s="476">
        <v>0</v>
      </c>
      <c r="M46" s="476">
        <v>2</v>
      </c>
      <c r="N46" s="476">
        <v>0</v>
      </c>
      <c r="O46" s="477"/>
      <c r="P46" s="477"/>
      <c r="Q46" s="477"/>
      <c r="R46" s="477"/>
      <c r="S46" s="401" t="str">
        <f t="shared" si="7"/>
        <v/>
      </c>
    </row>
    <row r="47" spans="2:19" ht="24.75" customHeight="1">
      <c r="B47" s="587"/>
      <c r="C47" s="406" t="s">
        <v>82</v>
      </c>
      <c r="D47" s="405" t="s">
        <v>95</v>
      </c>
      <c r="E47" s="475">
        <f t="shared" si="1"/>
        <v>338</v>
      </c>
      <c r="F47" s="475">
        <f t="shared" si="0"/>
        <v>41</v>
      </c>
      <c r="G47" s="476">
        <v>1</v>
      </c>
      <c r="H47" s="476">
        <v>0</v>
      </c>
      <c r="I47" s="476">
        <v>3</v>
      </c>
      <c r="J47" s="476">
        <v>0</v>
      </c>
      <c r="K47" s="476">
        <v>17</v>
      </c>
      <c r="L47" s="476">
        <v>2</v>
      </c>
      <c r="M47" s="476">
        <v>317</v>
      </c>
      <c r="N47" s="476">
        <v>39</v>
      </c>
      <c r="O47" s="477"/>
      <c r="P47" s="477"/>
      <c r="Q47" s="477"/>
      <c r="R47" s="477"/>
      <c r="S47" s="401" t="str">
        <f t="shared" si="7"/>
        <v/>
      </c>
    </row>
    <row r="48" spans="2:19" ht="24.75" customHeight="1">
      <c r="B48" s="599" t="s">
        <v>94</v>
      </c>
      <c r="C48" s="406" t="s">
        <v>84</v>
      </c>
      <c r="D48" s="405" t="s">
        <v>93</v>
      </c>
      <c r="E48" s="475">
        <f t="shared" si="1"/>
        <v>0</v>
      </c>
      <c r="F48" s="475">
        <f t="shared" si="0"/>
        <v>0</v>
      </c>
      <c r="G48" s="476">
        <v>0</v>
      </c>
      <c r="H48" s="476">
        <v>0</v>
      </c>
      <c r="I48" s="476">
        <v>0</v>
      </c>
      <c r="J48" s="476">
        <v>0</v>
      </c>
      <c r="K48" s="476">
        <v>0</v>
      </c>
      <c r="L48" s="476">
        <v>0</v>
      </c>
      <c r="M48" s="476">
        <v>0</v>
      </c>
      <c r="N48" s="476">
        <v>0</v>
      </c>
      <c r="O48" s="477"/>
      <c r="P48" s="477"/>
      <c r="Q48" s="477"/>
      <c r="R48" s="477"/>
      <c r="S48" s="401" t="str">
        <f t="shared" si="7"/>
        <v/>
      </c>
    </row>
    <row r="49" spans="1:19" ht="24.75" customHeight="1">
      <c r="B49" s="587"/>
      <c r="C49" s="406" t="s">
        <v>82</v>
      </c>
      <c r="D49" s="405" t="s">
        <v>92</v>
      </c>
      <c r="E49" s="475">
        <f t="shared" si="1"/>
        <v>5</v>
      </c>
      <c r="F49" s="475">
        <f t="shared" si="0"/>
        <v>0</v>
      </c>
      <c r="G49" s="476">
        <v>3</v>
      </c>
      <c r="H49" s="476">
        <v>0</v>
      </c>
      <c r="I49" s="476">
        <v>1</v>
      </c>
      <c r="J49" s="476">
        <v>0</v>
      </c>
      <c r="K49" s="476">
        <v>0</v>
      </c>
      <c r="L49" s="476">
        <v>0</v>
      </c>
      <c r="M49" s="476">
        <v>1</v>
      </c>
      <c r="N49" s="476">
        <v>0</v>
      </c>
      <c r="O49" s="477"/>
      <c r="P49" s="477"/>
      <c r="Q49" s="477"/>
      <c r="R49" s="477"/>
      <c r="S49" s="401" t="str">
        <f t="shared" si="7"/>
        <v/>
      </c>
    </row>
    <row r="50" spans="1:19" ht="24.75" customHeight="1">
      <c r="B50" s="599" t="s">
        <v>91</v>
      </c>
      <c r="C50" s="406" t="s">
        <v>84</v>
      </c>
      <c r="D50" s="405" t="s">
        <v>90</v>
      </c>
      <c r="E50" s="475">
        <f t="shared" si="1"/>
        <v>0</v>
      </c>
      <c r="F50" s="475">
        <f t="shared" si="0"/>
        <v>0</v>
      </c>
      <c r="G50" s="476">
        <v>0</v>
      </c>
      <c r="H50" s="476">
        <v>0</v>
      </c>
      <c r="I50" s="476">
        <v>0</v>
      </c>
      <c r="J50" s="476">
        <v>0</v>
      </c>
      <c r="K50" s="476">
        <v>0</v>
      </c>
      <c r="L50" s="476">
        <v>0</v>
      </c>
      <c r="M50" s="476">
        <v>0</v>
      </c>
      <c r="N50" s="476">
        <v>0</v>
      </c>
      <c r="O50" s="477"/>
      <c r="P50" s="477"/>
      <c r="Q50" s="477"/>
      <c r="R50" s="477"/>
      <c r="S50" s="401" t="str">
        <f t="shared" si="7"/>
        <v/>
      </c>
    </row>
    <row r="51" spans="1:19" ht="24.75" customHeight="1">
      <c r="B51" s="587"/>
      <c r="C51" s="406" t="s">
        <v>82</v>
      </c>
      <c r="D51" s="405" t="s">
        <v>89</v>
      </c>
      <c r="E51" s="475">
        <f t="shared" si="1"/>
        <v>12</v>
      </c>
      <c r="F51" s="475">
        <f t="shared" si="0"/>
        <v>0</v>
      </c>
      <c r="G51" s="476">
        <v>1</v>
      </c>
      <c r="H51" s="476">
        <v>0</v>
      </c>
      <c r="I51" s="476">
        <v>5</v>
      </c>
      <c r="J51" s="476">
        <v>0</v>
      </c>
      <c r="K51" s="476">
        <v>2</v>
      </c>
      <c r="L51" s="476">
        <v>0</v>
      </c>
      <c r="M51" s="476">
        <v>4</v>
      </c>
      <c r="N51" s="476">
        <v>0</v>
      </c>
      <c r="O51" s="477"/>
      <c r="P51" s="477"/>
      <c r="Q51" s="477"/>
      <c r="R51" s="477"/>
      <c r="S51" s="401" t="str">
        <f t="shared" si="7"/>
        <v/>
      </c>
    </row>
    <row r="52" spans="1:19" ht="24.75" customHeight="1">
      <c r="B52" s="599" t="s">
        <v>88</v>
      </c>
      <c r="C52" s="406" t="s">
        <v>84</v>
      </c>
      <c r="D52" s="405" t="s">
        <v>87</v>
      </c>
      <c r="E52" s="475">
        <f t="shared" si="1"/>
        <v>1</v>
      </c>
      <c r="F52" s="475">
        <f t="shared" si="0"/>
        <v>0</v>
      </c>
      <c r="G52" s="476">
        <v>1</v>
      </c>
      <c r="H52" s="476">
        <v>0</v>
      </c>
      <c r="I52" s="476">
        <v>0</v>
      </c>
      <c r="J52" s="476">
        <v>0</v>
      </c>
      <c r="K52" s="476">
        <v>0</v>
      </c>
      <c r="L52" s="476">
        <v>0</v>
      </c>
      <c r="M52" s="476">
        <v>0</v>
      </c>
      <c r="N52" s="476">
        <v>0</v>
      </c>
      <c r="O52" s="477"/>
      <c r="P52" s="477"/>
      <c r="Q52" s="477"/>
      <c r="R52" s="477"/>
      <c r="S52" s="401" t="str">
        <f t="shared" si="7"/>
        <v/>
      </c>
    </row>
    <row r="53" spans="1:19" ht="24.75" customHeight="1" thickBot="1">
      <c r="B53" s="588"/>
      <c r="C53" s="413" t="s">
        <v>82</v>
      </c>
      <c r="D53" s="405" t="s">
        <v>86</v>
      </c>
      <c r="E53" s="488">
        <f t="shared" si="1"/>
        <v>7</v>
      </c>
      <c r="F53" s="488">
        <f t="shared" si="0"/>
        <v>1</v>
      </c>
      <c r="G53" s="489">
        <v>6</v>
      </c>
      <c r="H53" s="489">
        <v>0</v>
      </c>
      <c r="I53" s="489">
        <v>0</v>
      </c>
      <c r="J53" s="489">
        <v>0</v>
      </c>
      <c r="K53" s="489">
        <v>0</v>
      </c>
      <c r="L53" s="489">
        <v>0</v>
      </c>
      <c r="M53" s="489">
        <v>1</v>
      </c>
      <c r="N53" s="489">
        <v>1</v>
      </c>
      <c r="O53" s="490"/>
      <c r="P53" s="490"/>
      <c r="Q53" s="490"/>
      <c r="R53" s="490"/>
      <c r="S53" s="401" t="str">
        <f t="shared" si="7"/>
        <v/>
      </c>
    </row>
    <row r="54" spans="1:19" ht="24.75" customHeight="1" thickTop="1">
      <c r="B54" s="600" t="s">
        <v>85</v>
      </c>
      <c r="C54" s="409" t="s">
        <v>84</v>
      </c>
      <c r="D54" s="408" t="s">
        <v>83</v>
      </c>
      <c r="E54" s="485">
        <f t="shared" si="1"/>
        <v>64</v>
      </c>
      <c r="F54" s="485">
        <f>SUM(H54+J54+L54+N54+P54+R54)</f>
        <v>5</v>
      </c>
      <c r="G54" s="475">
        <f t="shared" ref="G54:R55" si="9">SUM(G12,G16,G22,G24,G38)</f>
        <v>29</v>
      </c>
      <c r="H54" s="475">
        <f t="shared" si="9"/>
        <v>3</v>
      </c>
      <c r="I54" s="475">
        <f t="shared" si="9"/>
        <v>8</v>
      </c>
      <c r="J54" s="475">
        <f t="shared" si="9"/>
        <v>0</v>
      </c>
      <c r="K54" s="475">
        <f t="shared" si="9"/>
        <v>8</v>
      </c>
      <c r="L54" s="475">
        <f t="shared" si="9"/>
        <v>0</v>
      </c>
      <c r="M54" s="475">
        <f t="shared" si="9"/>
        <v>10</v>
      </c>
      <c r="N54" s="475">
        <f t="shared" si="9"/>
        <v>1</v>
      </c>
      <c r="O54" s="475">
        <f t="shared" si="9"/>
        <v>3</v>
      </c>
      <c r="P54" s="475">
        <f t="shared" si="9"/>
        <v>0</v>
      </c>
      <c r="Q54" s="475">
        <f t="shared" si="9"/>
        <v>6</v>
      </c>
      <c r="R54" s="475">
        <f t="shared" si="9"/>
        <v>1</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75">
        <f>SUM(G55+I55+K55+M55+O55+Q55)</f>
        <v>5133</v>
      </c>
      <c r="F55" s="475">
        <f t="shared" si="0"/>
        <v>344</v>
      </c>
      <c r="G55" s="475">
        <f t="shared" si="9"/>
        <v>1766</v>
      </c>
      <c r="H55" s="475">
        <f t="shared" si="9"/>
        <v>148</v>
      </c>
      <c r="I55" s="475">
        <f t="shared" si="9"/>
        <v>608</v>
      </c>
      <c r="J55" s="475">
        <f t="shared" si="9"/>
        <v>22</v>
      </c>
      <c r="K55" s="475">
        <f t="shared" si="9"/>
        <v>811</v>
      </c>
      <c r="L55" s="475">
        <f t="shared" si="9"/>
        <v>50</v>
      </c>
      <c r="M55" s="475">
        <f t="shared" si="9"/>
        <v>1364</v>
      </c>
      <c r="N55" s="475">
        <f t="shared" si="9"/>
        <v>97</v>
      </c>
      <c r="O55" s="475">
        <f t="shared" si="9"/>
        <v>354</v>
      </c>
      <c r="P55" s="475">
        <f t="shared" si="9"/>
        <v>12</v>
      </c>
      <c r="Q55" s="475">
        <f t="shared" si="9"/>
        <v>230</v>
      </c>
      <c r="R55" s="475">
        <f t="shared" si="9"/>
        <v>15</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selectLockedCells="1"/>
  <mergeCells count="33">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6:B27"/>
    <mergeCell ref="B28:B29"/>
    <mergeCell ref="P3:Q5"/>
    <mergeCell ref="O9:O10"/>
    <mergeCell ref="Q9:Q10"/>
    <mergeCell ref="B12:B13"/>
    <mergeCell ref="B14:B15"/>
    <mergeCell ref="B16:B17"/>
    <mergeCell ref="B22:B23"/>
    <mergeCell ref="B24:B25"/>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8" scale="53" orientation="landscape" r:id="rId1"/>
  <headerFooter alignWithMargins="0">
    <oddHeader>&amp;R&amp;18&amp;D &amp;A</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185</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3</v>
      </c>
      <c r="F12" s="404">
        <f>SUM(H12+J12+L12+N12+P12+R12)</f>
        <v>1</v>
      </c>
      <c r="G12" s="476">
        <v>0</v>
      </c>
      <c r="H12" s="476">
        <v>0</v>
      </c>
      <c r="I12" s="476">
        <v>1</v>
      </c>
      <c r="J12" s="476">
        <v>0</v>
      </c>
      <c r="K12" s="476">
        <v>1</v>
      </c>
      <c r="L12" s="476">
        <v>1</v>
      </c>
      <c r="M12" s="476">
        <v>0</v>
      </c>
      <c r="N12" s="476">
        <v>0</v>
      </c>
      <c r="O12" s="476">
        <v>0</v>
      </c>
      <c r="P12" s="476">
        <v>0</v>
      </c>
      <c r="Q12" s="476">
        <v>1</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133</v>
      </c>
      <c r="F13" s="404">
        <f>SUM(H13+J13+L13+N13+P13+R13 )</f>
        <v>9</v>
      </c>
      <c r="G13" s="476">
        <v>48</v>
      </c>
      <c r="H13" s="476">
        <v>1</v>
      </c>
      <c r="I13" s="476">
        <v>47</v>
      </c>
      <c r="J13" s="476">
        <v>4</v>
      </c>
      <c r="K13" s="476">
        <v>7</v>
      </c>
      <c r="L13" s="476">
        <v>1</v>
      </c>
      <c r="M13" s="476">
        <v>12</v>
      </c>
      <c r="N13" s="476">
        <v>0</v>
      </c>
      <c r="O13" s="476">
        <v>17</v>
      </c>
      <c r="P13" s="476">
        <v>2</v>
      </c>
      <c r="Q13" s="476">
        <v>2</v>
      </c>
      <c r="R13" s="476">
        <v>1</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0</v>
      </c>
      <c r="F16" s="423">
        <f t="shared" si="0"/>
        <v>0</v>
      </c>
      <c r="G16" s="423">
        <f t="shared" ref="G16:R16" si="2">SUM(G18,G20)</f>
        <v>0</v>
      </c>
      <c r="H16" s="423">
        <f t="shared" si="2"/>
        <v>0</v>
      </c>
      <c r="I16" s="423">
        <f t="shared" si="2"/>
        <v>0</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151</v>
      </c>
      <c r="F17" s="404">
        <f t="shared" si="0"/>
        <v>8</v>
      </c>
      <c r="G17" s="404">
        <f t="shared" ref="G17:R17" si="3">SUM(G19,G21)</f>
        <v>3</v>
      </c>
      <c r="H17" s="404">
        <f t="shared" si="3"/>
        <v>0</v>
      </c>
      <c r="I17" s="404">
        <f t="shared" si="3"/>
        <v>35</v>
      </c>
      <c r="J17" s="404">
        <f t="shared" si="3"/>
        <v>1</v>
      </c>
      <c r="K17" s="404">
        <f t="shared" si="3"/>
        <v>17</v>
      </c>
      <c r="L17" s="404">
        <f t="shared" si="3"/>
        <v>1</v>
      </c>
      <c r="M17" s="404">
        <f t="shared" si="3"/>
        <v>46</v>
      </c>
      <c r="N17" s="404">
        <f t="shared" si="3"/>
        <v>4</v>
      </c>
      <c r="O17" s="404">
        <f t="shared" si="3"/>
        <v>0</v>
      </c>
      <c r="P17" s="404">
        <f t="shared" si="3"/>
        <v>0</v>
      </c>
      <c r="Q17" s="404">
        <f t="shared" si="3"/>
        <v>50</v>
      </c>
      <c r="R17" s="404">
        <f t="shared" si="3"/>
        <v>2</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0</v>
      </c>
      <c r="F18" s="404">
        <f t="shared" si="0"/>
        <v>0</v>
      </c>
      <c r="G18" s="476">
        <v>0</v>
      </c>
      <c r="H18" s="476">
        <v>0</v>
      </c>
      <c r="I18" s="476">
        <v>0</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150</v>
      </c>
      <c r="F19" s="404">
        <f t="shared" si="0"/>
        <v>8</v>
      </c>
      <c r="G19" s="476">
        <v>3</v>
      </c>
      <c r="H19" s="476">
        <v>0</v>
      </c>
      <c r="I19" s="476">
        <v>35</v>
      </c>
      <c r="J19" s="476">
        <v>1</v>
      </c>
      <c r="K19" s="476">
        <v>16</v>
      </c>
      <c r="L19" s="476">
        <v>1</v>
      </c>
      <c r="M19" s="476">
        <v>46</v>
      </c>
      <c r="N19" s="476">
        <v>4</v>
      </c>
      <c r="O19" s="476">
        <v>0</v>
      </c>
      <c r="P19" s="476">
        <v>0</v>
      </c>
      <c r="Q19" s="476">
        <v>50</v>
      </c>
      <c r="R19" s="476">
        <v>2</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1</v>
      </c>
      <c r="F21" s="420">
        <f t="shared" si="0"/>
        <v>0</v>
      </c>
      <c r="G21" s="483">
        <v>0</v>
      </c>
      <c r="H21" s="483">
        <v>0</v>
      </c>
      <c r="I21" s="483">
        <v>0</v>
      </c>
      <c r="J21" s="483">
        <v>0</v>
      </c>
      <c r="K21" s="483">
        <v>1</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30</v>
      </c>
      <c r="F23" s="426">
        <f t="shared" si="0"/>
        <v>2</v>
      </c>
      <c r="G23" s="480">
        <v>1</v>
      </c>
      <c r="H23" s="480">
        <v>0</v>
      </c>
      <c r="I23" s="480">
        <v>1</v>
      </c>
      <c r="J23" s="480">
        <v>0</v>
      </c>
      <c r="K23" s="480">
        <v>16</v>
      </c>
      <c r="L23" s="480">
        <v>1</v>
      </c>
      <c r="M23" s="480">
        <v>12</v>
      </c>
      <c r="N23" s="480">
        <v>1</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14</v>
      </c>
      <c r="F24" s="423">
        <f t="shared" si="0"/>
        <v>0</v>
      </c>
      <c r="G24" s="423">
        <f t="shared" ref="G24:R24" si="4">SUM(G26,G28,G30,G32)</f>
        <v>9</v>
      </c>
      <c r="H24" s="423">
        <f t="shared" si="4"/>
        <v>0</v>
      </c>
      <c r="I24" s="423">
        <f t="shared" si="4"/>
        <v>3</v>
      </c>
      <c r="J24" s="423">
        <f t="shared" si="4"/>
        <v>0</v>
      </c>
      <c r="K24" s="423">
        <f t="shared" si="4"/>
        <v>2</v>
      </c>
      <c r="L24" s="423">
        <f t="shared" si="4"/>
        <v>0</v>
      </c>
      <c r="M24" s="423">
        <f t="shared" si="4"/>
        <v>0</v>
      </c>
      <c r="N24" s="423">
        <f t="shared" si="4"/>
        <v>0</v>
      </c>
      <c r="O24" s="423">
        <f t="shared" si="4"/>
        <v>0</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960</v>
      </c>
      <c r="F25" s="404">
        <f t="shared" si="0"/>
        <v>44</v>
      </c>
      <c r="G25" s="404">
        <f t="shared" ref="G25:R25" si="6">SUM(G27,G29,G31,G33)</f>
        <v>208</v>
      </c>
      <c r="H25" s="404">
        <f t="shared" si="6"/>
        <v>14</v>
      </c>
      <c r="I25" s="404">
        <f t="shared" si="6"/>
        <v>202</v>
      </c>
      <c r="J25" s="404">
        <f t="shared" si="6"/>
        <v>13</v>
      </c>
      <c r="K25" s="404">
        <f t="shared" si="6"/>
        <v>127</v>
      </c>
      <c r="L25" s="404">
        <f t="shared" si="6"/>
        <v>5</v>
      </c>
      <c r="M25" s="404">
        <f t="shared" si="6"/>
        <v>232</v>
      </c>
      <c r="N25" s="404">
        <f t="shared" si="6"/>
        <v>7</v>
      </c>
      <c r="O25" s="404">
        <f t="shared" si="6"/>
        <v>139</v>
      </c>
      <c r="P25" s="404">
        <f t="shared" si="6"/>
        <v>5</v>
      </c>
      <c r="Q25" s="404">
        <f t="shared" si="6"/>
        <v>52</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358</v>
      </c>
      <c r="F27" s="404">
        <f t="shared" si="0"/>
        <v>20</v>
      </c>
      <c r="G27" s="476">
        <v>137</v>
      </c>
      <c r="H27" s="476">
        <v>11</v>
      </c>
      <c r="I27" s="476">
        <v>119</v>
      </c>
      <c r="J27" s="476">
        <v>5</v>
      </c>
      <c r="K27" s="476">
        <v>32</v>
      </c>
      <c r="L27" s="476">
        <v>3</v>
      </c>
      <c r="M27" s="476">
        <v>28</v>
      </c>
      <c r="N27" s="476">
        <v>0</v>
      </c>
      <c r="O27" s="476">
        <v>26</v>
      </c>
      <c r="P27" s="476">
        <v>1</v>
      </c>
      <c r="Q27" s="476">
        <v>16</v>
      </c>
      <c r="R27" s="476">
        <v>0</v>
      </c>
      <c r="S27" s="401" t="str">
        <f t="shared" si="5"/>
        <v/>
      </c>
    </row>
    <row r="28" spans="2:20" ht="24.75" customHeight="1">
      <c r="B28" s="599" t="s">
        <v>124</v>
      </c>
      <c r="C28" s="406" t="s">
        <v>84</v>
      </c>
      <c r="D28" s="405" t="s">
        <v>123</v>
      </c>
      <c r="E28" s="404">
        <f t="shared" si="1"/>
        <v>6</v>
      </c>
      <c r="F28" s="404">
        <f t="shared" si="0"/>
        <v>0</v>
      </c>
      <c r="G28" s="476">
        <v>2</v>
      </c>
      <c r="H28" s="476">
        <v>0</v>
      </c>
      <c r="I28" s="476">
        <v>2</v>
      </c>
      <c r="J28" s="476">
        <v>0</v>
      </c>
      <c r="K28" s="476">
        <v>2</v>
      </c>
      <c r="L28" s="476">
        <v>0</v>
      </c>
      <c r="M28" s="476">
        <v>0</v>
      </c>
      <c r="N28" s="476">
        <v>0</v>
      </c>
      <c r="O28" s="476">
        <v>0</v>
      </c>
      <c r="P28" s="476">
        <v>0</v>
      </c>
      <c r="Q28" s="476">
        <v>0</v>
      </c>
      <c r="R28" s="476">
        <v>0</v>
      </c>
      <c r="S28" s="401" t="str">
        <f t="shared" si="5"/>
        <v/>
      </c>
    </row>
    <row r="29" spans="2:20" ht="24.75" customHeight="1">
      <c r="B29" s="587"/>
      <c r="C29" s="406" t="s">
        <v>82</v>
      </c>
      <c r="D29" s="405" t="s">
        <v>122</v>
      </c>
      <c r="E29" s="404">
        <f t="shared" si="1"/>
        <v>523</v>
      </c>
      <c r="F29" s="404">
        <f t="shared" si="0"/>
        <v>20</v>
      </c>
      <c r="G29" s="476">
        <v>42</v>
      </c>
      <c r="H29" s="476">
        <v>2</v>
      </c>
      <c r="I29" s="476">
        <v>57</v>
      </c>
      <c r="J29" s="476">
        <v>6</v>
      </c>
      <c r="K29" s="476">
        <v>82</v>
      </c>
      <c r="L29" s="476">
        <v>1</v>
      </c>
      <c r="M29" s="476">
        <v>203</v>
      </c>
      <c r="N29" s="476">
        <v>7</v>
      </c>
      <c r="O29" s="476">
        <v>103</v>
      </c>
      <c r="P29" s="476">
        <v>4</v>
      </c>
      <c r="Q29" s="476">
        <v>36</v>
      </c>
      <c r="R29" s="476">
        <v>0</v>
      </c>
      <c r="S29" s="401" t="str">
        <f t="shared" si="5"/>
        <v/>
      </c>
      <c r="T29" s="401"/>
    </row>
    <row r="30" spans="2:20" ht="24.75" customHeight="1">
      <c r="B30" s="599" t="s">
        <v>121</v>
      </c>
      <c r="C30" s="406" t="s">
        <v>84</v>
      </c>
      <c r="D30" s="405" t="s">
        <v>120</v>
      </c>
      <c r="E30" s="404">
        <f t="shared" si="1"/>
        <v>1</v>
      </c>
      <c r="F30" s="404">
        <f t="shared" si="0"/>
        <v>0</v>
      </c>
      <c r="G30" s="476">
        <v>1</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63</v>
      </c>
      <c r="F31" s="404">
        <f t="shared" si="0"/>
        <v>4</v>
      </c>
      <c r="G31" s="476">
        <v>17</v>
      </c>
      <c r="H31" s="476">
        <v>1</v>
      </c>
      <c r="I31" s="476">
        <v>23</v>
      </c>
      <c r="J31" s="476">
        <v>2</v>
      </c>
      <c r="K31" s="476">
        <v>13</v>
      </c>
      <c r="L31" s="476">
        <v>1</v>
      </c>
      <c r="M31" s="476">
        <v>1</v>
      </c>
      <c r="N31" s="476">
        <v>0</v>
      </c>
      <c r="O31" s="476">
        <v>9</v>
      </c>
      <c r="P31" s="476">
        <v>0</v>
      </c>
      <c r="Q31" s="476">
        <v>0</v>
      </c>
      <c r="R31" s="476">
        <v>0</v>
      </c>
      <c r="S31" s="401" t="str">
        <f t="shared" si="5"/>
        <v/>
      </c>
    </row>
    <row r="32" spans="2:20" ht="24.75" customHeight="1">
      <c r="B32" s="599" t="s">
        <v>118</v>
      </c>
      <c r="C32" s="406" t="s">
        <v>84</v>
      </c>
      <c r="D32" s="405" t="s">
        <v>117</v>
      </c>
      <c r="E32" s="404">
        <f t="shared" si="1"/>
        <v>7</v>
      </c>
      <c r="F32" s="404">
        <f t="shared" si="0"/>
        <v>0</v>
      </c>
      <c r="G32" s="404">
        <f t="shared" ref="G32:R32" si="7">SUM(G34,G36)</f>
        <v>6</v>
      </c>
      <c r="H32" s="404">
        <f t="shared" si="7"/>
        <v>0</v>
      </c>
      <c r="I32" s="404">
        <f t="shared" si="7"/>
        <v>1</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16</v>
      </c>
      <c r="F33" s="404">
        <f t="shared" si="0"/>
        <v>0</v>
      </c>
      <c r="G33" s="404">
        <f t="shared" ref="G33:R33" si="8">SUM(G35,G37)</f>
        <v>12</v>
      </c>
      <c r="H33" s="404">
        <f t="shared" si="8"/>
        <v>0</v>
      </c>
      <c r="I33" s="404">
        <f t="shared" si="8"/>
        <v>3</v>
      </c>
      <c r="J33" s="404">
        <f t="shared" si="8"/>
        <v>0</v>
      </c>
      <c r="K33" s="404">
        <f t="shared" si="8"/>
        <v>0</v>
      </c>
      <c r="L33" s="404">
        <f t="shared" si="8"/>
        <v>0</v>
      </c>
      <c r="M33" s="404">
        <f t="shared" si="8"/>
        <v>0</v>
      </c>
      <c r="N33" s="404">
        <f t="shared" si="8"/>
        <v>0</v>
      </c>
      <c r="O33" s="404">
        <f t="shared" si="8"/>
        <v>1</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9</v>
      </c>
      <c r="F35" s="404">
        <f t="shared" si="0"/>
        <v>0</v>
      </c>
      <c r="G35" s="476">
        <v>7</v>
      </c>
      <c r="H35" s="476">
        <v>0</v>
      </c>
      <c r="I35" s="476">
        <v>1</v>
      </c>
      <c r="J35" s="476">
        <v>0</v>
      </c>
      <c r="K35" s="476">
        <v>0</v>
      </c>
      <c r="L35" s="476">
        <v>0</v>
      </c>
      <c r="M35" s="476">
        <v>0</v>
      </c>
      <c r="N35" s="476">
        <v>0</v>
      </c>
      <c r="O35" s="476">
        <v>1</v>
      </c>
      <c r="P35" s="476">
        <v>0</v>
      </c>
      <c r="Q35" s="476">
        <v>0</v>
      </c>
      <c r="R35" s="476">
        <v>0</v>
      </c>
      <c r="S35" s="401" t="str">
        <f t="shared" si="5"/>
        <v/>
      </c>
    </row>
    <row r="36" spans="2:19" ht="24.75" customHeight="1">
      <c r="B36" s="599" t="s">
        <v>112</v>
      </c>
      <c r="C36" s="406" t="s">
        <v>84</v>
      </c>
      <c r="D36" s="405" t="s">
        <v>111</v>
      </c>
      <c r="E36" s="404">
        <f t="shared" si="1"/>
        <v>7</v>
      </c>
      <c r="F36" s="404">
        <f t="shared" si="0"/>
        <v>0</v>
      </c>
      <c r="G36" s="476">
        <v>6</v>
      </c>
      <c r="H36" s="476">
        <v>0</v>
      </c>
      <c r="I36" s="476">
        <v>1</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7</v>
      </c>
      <c r="F37" s="420">
        <f t="shared" si="0"/>
        <v>0</v>
      </c>
      <c r="G37" s="483">
        <v>5</v>
      </c>
      <c r="H37" s="483">
        <v>0</v>
      </c>
      <c r="I37" s="483">
        <v>2</v>
      </c>
      <c r="J37" s="483">
        <v>0</v>
      </c>
      <c r="K37" s="483">
        <v>0</v>
      </c>
      <c r="L37" s="483">
        <v>0</v>
      </c>
      <c r="M37" s="483">
        <v>0</v>
      </c>
      <c r="N37" s="483">
        <v>0</v>
      </c>
      <c r="O37" s="483">
        <v>0</v>
      </c>
      <c r="P37" s="483">
        <v>0</v>
      </c>
      <c r="Q37" s="483">
        <v>0</v>
      </c>
      <c r="R37" s="483">
        <v>0</v>
      </c>
      <c r="S37" s="401" t="str">
        <f t="shared" si="5"/>
        <v/>
      </c>
    </row>
    <row r="38" spans="2:19" ht="24.75" customHeight="1" thickTop="1">
      <c r="B38" s="590" t="s">
        <v>109</v>
      </c>
      <c r="C38" s="418" t="s">
        <v>84</v>
      </c>
      <c r="D38" s="417" t="s">
        <v>108</v>
      </c>
      <c r="E38" s="407">
        <f t="shared" si="1"/>
        <v>6</v>
      </c>
      <c r="F38" s="407">
        <f t="shared" si="0"/>
        <v>0</v>
      </c>
      <c r="G38" s="407">
        <f t="shared" ref="G38:N39" si="9">SUM(G40,G42,G44,G46,G48,G50,G52)</f>
        <v>3</v>
      </c>
      <c r="H38" s="407">
        <f t="shared" si="9"/>
        <v>0</v>
      </c>
      <c r="I38" s="407">
        <f t="shared" si="9"/>
        <v>1</v>
      </c>
      <c r="J38" s="407">
        <f t="shared" si="9"/>
        <v>0</v>
      </c>
      <c r="K38" s="407">
        <f t="shared" si="9"/>
        <v>0</v>
      </c>
      <c r="L38" s="407">
        <f t="shared" si="9"/>
        <v>0</v>
      </c>
      <c r="M38" s="407">
        <f t="shared" si="9"/>
        <v>2</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840</v>
      </c>
      <c r="F39" s="404">
        <f t="shared" si="0"/>
        <v>100</v>
      </c>
      <c r="G39" s="404">
        <f t="shared" si="9"/>
        <v>449</v>
      </c>
      <c r="H39" s="404">
        <f t="shared" si="9"/>
        <v>41</v>
      </c>
      <c r="I39" s="404">
        <f t="shared" si="9"/>
        <v>12</v>
      </c>
      <c r="J39" s="404">
        <f t="shared" si="9"/>
        <v>1</v>
      </c>
      <c r="K39" s="404">
        <f t="shared" si="9"/>
        <v>162</v>
      </c>
      <c r="L39" s="404">
        <f t="shared" si="9"/>
        <v>26</v>
      </c>
      <c r="M39" s="404">
        <f t="shared" si="9"/>
        <v>217</v>
      </c>
      <c r="N39" s="404">
        <f t="shared" si="9"/>
        <v>32</v>
      </c>
      <c r="O39" s="414"/>
      <c r="P39" s="414"/>
      <c r="Q39" s="414"/>
      <c r="R39" s="414"/>
      <c r="S39" s="401" t="str">
        <f t="shared" si="10"/>
        <v/>
      </c>
    </row>
    <row r="40" spans="2:19" ht="24.75" customHeight="1">
      <c r="B40" s="599" t="s">
        <v>106</v>
      </c>
      <c r="C40" s="406" t="s">
        <v>84</v>
      </c>
      <c r="D40" s="405" t="s">
        <v>105</v>
      </c>
      <c r="E40" s="404">
        <f t="shared" si="1"/>
        <v>0</v>
      </c>
      <c r="F40" s="404">
        <f t="shared" si="0"/>
        <v>0</v>
      </c>
      <c r="G40" s="476">
        <v>0</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441</v>
      </c>
      <c r="F41" s="404">
        <f t="shared" si="0"/>
        <v>38</v>
      </c>
      <c r="G41" s="476">
        <v>294</v>
      </c>
      <c r="H41" s="476">
        <v>32</v>
      </c>
      <c r="I41" s="476">
        <v>7</v>
      </c>
      <c r="J41" s="476">
        <v>0</v>
      </c>
      <c r="K41" s="476">
        <v>76</v>
      </c>
      <c r="L41" s="476">
        <v>5</v>
      </c>
      <c r="M41" s="476">
        <v>64</v>
      </c>
      <c r="N41" s="476">
        <v>1</v>
      </c>
      <c r="O41" s="414"/>
      <c r="P41" s="414"/>
      <c r="Q41" s="414"/>
      <c r="R41" s="414"/>
      <c r="S41" s="401" t="str">
        <f t="shared" si="10"/>
        <v/>
      </c>
    </row>
    <row r="42" spans="2:19" ht="24.75" customHeight="1">
      <c r="B42" s="599" t="s">
        <v>103</v>
      </c>
      <c r="C42" s="406" t="s">
        <v>84</v>
      </c>
      <c r="D42" s="405" t="s">
        <v>102</v>
      </c>
      <c r="E42" s="404">
        <f t="shared" si="1"/>
        <v>1</v>
      </c>
      <c r="F42" s="404">
        <f t="shared" si="0"/>
        <v>0</v>
      </c>
      <c r="G42" s="476">
        <v>1</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203</v>
      </c>
      <c r="F43" s="404">
        <f t="shared" si="0"/>
        <v>22</v>
      </c>
      <c r="G43" s="476">
        <v>146</v>
      </c>
      <c r="H43" s="476">
        <v>8</v>
      </c>
      <c r="I43" s="476">
        <v>3</v>
      </c>
      <c r="J43" s="476">
        <v>0</v>
      </c>
      <c r="K43" s="476">
        <v>54</v>
      </c>
      <c r="L43" s="476">
        <v>14</v>
      </c>
      <c r="M43" s="476">
        <v>0</v>
      </c>
      <c r="N43" s="476">
        <v>0</v>
      </c>
      <c r="O43" s="414"/>
      <c r="P43" s="414"/>
      <c r="Q43" s="414"/>
      <c r="R43" s="414"/>
      <c r="S43" s="401" t="str">
        <f t="shared" si="10"/>
        <v/>
      </c>
    </row>
    <row r="44" spans="2:19" ht="24.75" customHeight="1">
      <c r="B44" s="599" t="s">
        <v>100</v>
      </c>
      <c r="C44" s="406" t="s">
        <v>84</v>
      </c>
      <c r="D44" s="405" t="s">
        <v>99</v>
      </c>
      <c r="E44" s="404">
        <f t="shared" si="1"/>
        <v>3</v>
      </c>
      <c r="F44" s="404">
        <f t="shared" si="0"/>
        <v>0</v>
      </c>
      <c r="G44" s="476">
        <v>2</v>
      </c>
      <c r="H44" s="476">
        <v>0</v>
      </c>
      <c r="I44" s="476">
        <v>1</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34</v>
      </c>
      <c r="F45" s="404">
        <f t="shared" si="0"/>
        <v>9</v>
      </c>
      <c r="G45" s="476">
        <v>5</v>
      </c>
      <c r="H45" s="476">
        <v>1</v>
      </c>
      <c r="I45" s="476">
        <v>1</v>
      </c>
      <c r="J45" s="476">
        <v>0</v>
      </c>
      <c r="K45" s="476">
        <v>27</v>
      </c>
      <c r="L45" s="476">
        <v>7</v>
      </c>
      <c r="M45" s="476">
        <v>1</v>
      </c>
      <c r="N45" s="476">
        <v>1</v>
      </c>
      <c r="O45" s="414"/>
      <c r="P45" s="414"/>
      <c r="Q45" s="414"/>
      <c r="R45" s="414"/>
      <c r="S45" s="401" t="str">
        <f t="shared" si="10"/>
        <v/>
      </c>
    </row>
    <row r="46" spans="2:19" ht="24.75" customHeight="1">
      <c r="B46" s="586" t="s">
        <v>97</v>
      </c>
      <c r="C46" s="406" t="s">
        <v>84</v>
      </c>
      <c r="D46" s="405" t="s">
        <v>96</v>
      </c>
      <c r="E46" s="404">
        <f t="shared" si="1"/>
        <v>2</v>
      </c>
      <c r="F46" s="404">
        <f t="shared" si="0"/>
        <v>0</v>
      </c>
      <c r="G46" s="476">
        <v>0</v>
      </c>
      <c r="H46" s="476">
        <v>0</v>
      </c>
      <c r="I46" s="476">
        <v>0</v>
      </c>
      <c r="J46" s="476">
        <v>0</v>
      </c>
      <c r="K46" s="476">
        <v>0</v>
      </c>
      <c r="L46" s="476">
        <v>0</v>
      </c>
      <c r="M46" s="476">
        <v>2</v>
      </c>
      <c r="N46" s="476">
        <v>0</v>
      </c>
      <c r="O46" s="414"/>
      <c r="P46" s="414"/>
      <c r="Q46" s="414"/>
      <c r="R46" s="414"/>
      <c r="S46" s="401" t="str">
        <f t="shared" si="10"/>
        <v/>
      </c>
    </row>
    <row r="47" spans="2:19" ht="24.75" customHeight="1">
      <c r="B47" s="587"/>
      <c r="C47" s="406" t="s">
        <v>82</v>
      </c>
      <c r="D47" s="405" t="s">
        <v>95</v>
      </c>
      <c r="E47" s="404">
        <f t="shared" si="1"/>
        <v>155</v>
      </c>
      <c r="F47" s="404">
        <f t="shared" si="0"/>
        <v>30</v>
      </c>
      <c r="G47" s="476">
        <v>0</v>
      </c>
      <c r="H47" s="476">
        <v>0</v>
      </c>
      <c r="I47" s="476">
        <v>0</v>
      </c>
      <c r="J47" s="476">
        <v>0</v>
      </c>
      <c r="K47" s="476">
        <v>4</v>
      </c>
      <c r="L47" s="476">
        <v>0</v>
      </c>
      <c r="M47" s="476">
        <v>151</v>
      </c>
      <c r="N47" s="476">
        <v>30</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4</v>
      </c>
      <c r="F51" s="404">
        <f t="shared" si="0"/>
        <v>1</v>
      </c>
      <c r="G51" s="476">
        <v>2</v>
      </c>
      <c r="H51" s="476">
        <v>0</v>
      </c>
      <c r="I51" s="476">
        <v>0</v>
      </c>
      <c r="J51" s="476">
        <v>1</v>
      </c>
      <c r="K51" s="476">
        <v>1</v>
      </c>
      <c r="L51" s="476">
        <v>0</v>
      </c>
      <c r="M51" s="476">
        <v>1</v>
      </c>
      <c r="N51" s="476">
        <v>0</v>
      </c>
      <c r="O51" s="414"/>
      <c r="P51" s="414"/>
      <c r="Q51" s="414"/>
      <c r="R51" s="414"/>
      <c r="S51" s="401" t="str">
        <f t="shared" si="10"/>
        <v>表頭(5)表頭(6)につき審査要領3を確認してください！</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3</v>
      </c>
      <c r="F53" s="412">
        <f t="shared" si="0"/>
        <v>0</v>
      </c>
      <c r="G53" s="489">
        <v>2</v>
      </c>
      <c r="H53" s="489">
        <v>0</v>
      </c>
      <c r="I53" s="489">
        <v>1</v>
      </c>
      <c r="J53" s="489">
        <v>0</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23</v>
      </c>
      <c r="F54" s="407">
        <f t="shared" si="0"/>
        <v>1</v>
      </c>
      <c r="G54" s="404">
        <f t="shared" ref="G54:R54" si="11">SUM(G12,G16,G22,G24,G38)</f>
        <v>12</v>
      </c>
      <c r="H54" s="404">
        <f t="shared" si="11"/>
        <v>0</v>
      </c>
      <c r="I54" s="404">
        <f t="shared" si="11"/>
        <v>5</v>
      </c>
      <c r="J54" s="404">
        <f t="shared" si="11"/>
        <v>0</v>
      </c>
      <c r="K54" s="404">
        <f t="shared" si="11"/>
        <v>3</v>
      </c>
      <c r="L54" s="404">
        <f t="shared" si="11"/>
        <v>1</v>
      </c>
      <c r="M54" s="404">
        <f t="shared" si="11"/>
        <v>2</v>
      </c>
      <c r="N54" s="404">
        <f t="shared" si="11"/>
        <v>0</v>
      </c>
      <c r="O54" s="404">
        <f t="shared" si="11"/>
        <v>0</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2114</v>
      </c>
      <c r="F55" s="404">
        <f t="shared" si="0"/>
        <v>163</v>
      </c>
      <c r="G55" s="404">
        <f t="shared" ref="G55:R55" si="12">SUM(G13,G17,G23,G25,G39)</f>
        <v>709</v>
      </c>
      <c r="H55" s="404">
        <f t="shared" si="12"/>
        <v>56</v>
      </c>
      <c r="I55" s="404">
        <f t="shared" si="12"/>
        <v>297</v>
      </c>
      <c r="J55" s="404">
        <f t="shared" si="12"/>
        <v>19</v>
      </c>
      <c r="K55" s="404">
        <f t="shared" si="12"/>
        <v>329</v>
      </c>
      <c r="L55" s="404">
        <f t="shared" si="12"/>
        <v>34</v>
      </c>
      <c r="M55" s="404">
        <f t="shared" si="12"/>
        <v>519</v>
      </c>
      <c r="N55" s="404">
        <f t="shared" si="12"/>
        <v>44</v>
      </c>
      <c r="O55" s="404">
        <f t="shared" si="12"/>
        <v>156</v>
      </c>
      <c r="P55" s="404">
        <f t="shared" si="12"/>
        <v>7</v>
      </c>
      <c r="Q55" s="404">
        <f t="shared" si="12"/>
        <v>104</v>
      </c>
      <c r="R55" s="404">
        <f t="shared" si="12"/>
        <v>3</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5" orientation="landscape" r:id="rId1"/>
  <headerFooter alignWithMargins="0">
    <oddHeader>&amp;R&amp;18&amp;D &amp;A</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HAK31" zoomScale="50" zoomScaleNormal="50"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186</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IF(ISBLANK(C6),"←都道府県等番号を半角４桁で入力して下さい！",IF(ISNA(VLOOKUP($C$6,[2]都道府県・指定都市・中核市!$A$1:$B$115,,FALSE)),"←都道府県等番号（半角４桁）を確認して下さい！",""))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0</v>
      </c>
      <c r="F12" s="404">
        <f>SUM(H12+J12+L12+N12+P12+R12)</f>
        <v>0</v>
      </c>
      <c r="G12" s="476">
        <v>0</v>
      </c>
      <c r="H12" s="476">
        <v>0</v>
      </c>
      <c r="I12" s="476">
        <v>0</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115</v>
      </c>
      <c r="F13" s="404">
        <f>SUM(H13+J13+L13+N13+P13+R13 )</f>
        <v>6</v>
      </c>
      <c r="G13" s="476">
        <v>51</v>
      </c>
      <c r="H13" s="476">
        <v>2</v>
      </c>
      <c r="I13" s="476">
        <v>37</v>
      </c>
      <c r="J13" s="476">
        <v>3</v>
      </c>
      <c r="K13" s="476">
        <v>4</v>
      </c>
      <c r="L13" s="476">
        <v>0</v>
      </c>
      <c r="M13" s="476">
        <v>8</v>
      </c>
      <c r="N13" s="476">
        <v>1</v>
      </c>
      <c r="O13" s="476">
        <v>11</v>
      </c>
      <c r="P13" s="476">
        <v>0</v>
      </c>
      <c r="Q13" s="476">
        <v>4</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2">
        <v>0</v>
      </c>
      <c r="I15" s="424"/>
      <c r="J15" s="472">
        <v>0</v>
      </c>
      <c r="K15" s="424"/>
      <c r="L15" s="472">
        <v>0</v>
      </c>
      <c r="M15" s="424"/>
      <c r="N15" s="472">
        <v>0</v>
      </c>
      <c r="O15" s="424"/>
      <c r="P15" s="472">
        <v>0</v>
      </c>
      <c r="Q15" s="424"/>
      <c r="R15" s="472">
        <v>0</v>
      </c>
      <c r="S15" s="401"/>
      <c r="T15" s="401"/>
    </row>
    <row r="16" spans="1:33" ht="24.75" customHeight="1" thickTop="1">
      <c r="B16" s="598" t="s">
        <v>142</v>
      </c>
      <c r="C16" s="409" t="s">
        <v>84</v>
      </c>
      <c r="D16" s="408" t="s">
        <v>141</v>
      </c>
      <c r="E16" s="423">
        <f t="shared" ref="E16:E55" si="1">SUM(G16+I16+K16+M16+O16+Q16)</f>
        <v>3</v>
      </c>
      <c r="F16" s="423">
        <f t="shared" si="0"/>
        <v>0</v>
      </c>
      <c r="G16" s="423">
        <f t="shared" ref="G16:R16" si="2">SUM(G18,G20)</f>
        <v>0</v>
      </c>
      <c r="H16" s="423">
        <f t="shared" si="2"/>
        <v>0</v>
      </c>
      <c r="I16" s="423">
        <f t="shared" si="2"/>
        <v>0</v>
      </c>
      <c r="J16" s="423">
        <f t="shared" si="2"/>
        <v>0</v>
      </c>
      <c r="K16" s="423">
        <f t="shared" si="2"/>
        <v>1</v>
      </c>
      <c r="L16" s="423">
        <f t="shared" si="2"/>
        <v>0</v>
      </c>
      <c r="M16" s="423">
        <f t="shared" si="2"/>
        <v>1</v>
      </c>
      <c r="N16" s="423">
        <f t="shared" si="2"/>
        <v>0</v>
      </c>
      <c r="O16" s="423">
        <f t="shared" si="2"/>
        <v>0</v>
      </c>
      <c r="P16" s="423">
        <f t="shared" si="2"/>
        <v>0</v>
      </c>
      <c r="Q16" s="423">
        <f t="shared" si="2"/>
        <v>1</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166</v>
      </c>
      <c r="F17" s="404">
        <f t="shared" si="0"/>
        <v>11</v>
      </c>
      <c r="G17" s="404">
        <f t="shared" ref="G17:R17" si="3">SUM(G19,G21)</f>
        <v>1</v>
      </c>
      <c r="H17" s="404">
        <f t="shared" si="3"/>
        <v>0</v>
      </c>
      <c r="I17" s="404">
        <f t="shared" si="3"/>
        <v>44</v>
      </c>
      <c r="J17" s="404">
        <f t="shared" si="3"/>
        <v>0</v>
      </c>
      <c r="K17" s="404">
        <f t="shared" si="3"/>
        <v>18</v>
      </c>
      <c r="L17" s="404">
        <f t="shared" si="3"/>
        <v>0</v>
      </c>
      <c r="M17" s="404">
        <f t="shared" si="3"/>
        <v>54</v>
      </c>
      <c r="N17" s="404">
        <f t="shared" si="3"/>
        <v>5</v>
      </c>
      <c r="O17" s="404">
        <f t="shared" si="3"/>
        <v>2</v>
      </c>
      <c r="P17" s="404">
        <f t="shared" si="3"/>
        <v>1</v>
      </c>
      <c r="Q17" s="404">
        <f t="shared" si="3"/>
        <v>47</v>
      </c>
      <c r="R17" s="404">
        <f t="shared" si="3"/>
        <v>5</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3</v>
      </c>
      <c r="F18" s="404">
        <f t="shared" si="0"/>
        <v>0</v>
      </c>
      <c r="G18" s="476">
        <v>0</v>
      </c>
      <c r="H18" s="476">
        <v>0</v>
      </c>
      <c r="I18" s="476">
        <v>0</v>
      </c>
      <c r="J18" s="476">
        <v>0</v>
      </c>
      <c r="K18" s="476">
        <v>1</v>
      </c>
      <c r="L18" s="476">
        <v>0</v>
      </c>
      <c r="M18" s="476">
        <v>1</v>
      </c>
      <c r="N18" s="476">
        <v>0</v>
      </c>
      <c r="O18" s="476">
        <v>0</v>
      </c>
      <c r="P18" s="476">
        <v>0</v>
      </c>
      <c r="Q18" s="476">
        <v>1</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164</v>
      </c>
      <c r="F19" s="404">
        <f t="shared" si="0"/>
        <v>10</v>
      </c>
      <c r="G19" s="476">
        <v>1</v>
      </c>
      <c r="H19" s="476">
        <v>0</v>
      </c>
      <c r="I19" s="476">
        <v>44</v>
      </c>
      <c r="J19" s="476">
        <v>0</v>
      </c>
      <c r="K19" s="476">
        <v>18</v>
      </c>
      <c r="L19" s="476">
        <v>0</v>
      </c>
      <c r="M19" s="476">
        <v>54</v>
      </c>
      <c r="N19" s="476">
        <v>5</v>
      </c>
      <c r="O19" s="476">
        <v>0</v>
      </c>
      <c r="P19" s="476">
        <v>0</v>
      </c>
      <c r="Q19" s="476">
        <v>47</v>
      </c>
      <c r="R19" s="476">
        <v>5</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2</v>
      </c>
      <c r="F21" s="420">
        <f t="shared" si="0"/>
        <v>1</v>
      </c>
      <c r="G21" s="483">
        <v>0</v>
      </c>
      <c r="H21" s="483">
        <v>0</v>
      </c>
      <c r="I21" s="483">
        <v>0</v>
      </c>
      <c r="J21" s="483">
        <v>0</v>
      </c>
      <c r="K21" s="483">
        <v>0</v>
      </c>
      <c r="L21" s="483">
        <v>0</v>
      </c>
      <c r="M21" s="483">
        <v>0</v>
      </c>
      <c r="N21" s="483">
        <v>0</v>
      </c>
      <c r="O21" s="483">
        <v>2</v>
      </c>
      <c r="P21" s="483">
        <v>1</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0</v>
      </c>
      <c r="F22" s="407">
        <f t="shared" si="0"/>
        <v>0</v>
      </c>
      <c r="G22" s="486">
        <v>0</v>
      </c>
      <c r="H22" s="486">
        <v>0</v>
      </c>
      <c r="I22" s="486">
        <v>0</v>
      </c>
      <c r="J22" s="486">
        <v>0</v>
      </c>
      <c r="K22" s="486">
        <v>0</v>
      </c>
      <c r="L22" s="486">
        <v>0</v>
      </c>
      <c r="M22" s="486">
        <v>0</v>
      </c>
      <c r="N22" s="486">
        <v>0</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31</v>
      </c>
      <c r="F23" s="426">
        <f t="shared" si="0"/>
        <v>2</v>
      </c>
      <c r="G23" s="480">
        <v>1</v>
      </c>
      <c r="H23" s="480">
        <v>0</v>
      </c>
      <c r="I23" s="480">
        <v>1</v>
      </c>
      <c r="J23" s="480">
        <v>0</v>
      </c>
      <c r="K23" s="480">
        <v>20</v>
      </c>
      <c r="L23" s="480">
        <v>1</v>
      </c>
      <c r="M23" s="480">
        <v>9</v>
      </c>
      <c r="N23" s="480">
        <v>1</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19</v>
      </c>
      <c r="F24" s="423">
        <f t="shared" si="0"/>
        <v>1</v>
      </c>
      <c r="G24" s="423">
        <f t="shared" ref="G24:R24" si="4">SUM(G26,G28,G30,G32)</f>
        <v>11</v>
      </c>
      <c r="H24" s="423">
        <f t="shared" si="4"/>
        <v>1</v>
      </c>
      <c r="I24" s="423">
        <f t="shared" si="4"/>
        <v>6</v>
      </c>
      <c r="J24" s="423">
        <f t="shared" si="4"/>
        <v>0</v>
      </c>
      <c r="K24" s="423">
        <f t="shared" si="4"/>
        <v>0</v>
      </c>
      <c r="L24" s="423">
        <f t="shared" si="4"/>
        <v>0</v>
      </c>
      <c r="M24" s="423">
        <f t="shared" si="4"/>
        <v>1</v>
      </c>
      <c r="N24" s="423">
        <f t="shared" si="4"/>
        <v>0</v>
      </c>
      <c r="O24" s="423">
        <f t="shared" si="4"/>
        <v>1</v>
      </c>
      <c r="P24" s="423">
        <f t="shared" si="4"/>
        <v>0</v>
      </c>
      <c r="Q24" s="423">
        <f t="shared" si="4"/>
        <v>0</v>
      </c>
      <c r="R24" s="423">
        <f t="shared" si="4"/>
        <v>0</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1126</v>
      </c>
      <c r="F25" s="404">
        <f t="shared" si="0"/>
        <v>57</v>
      </c>
      <c r="G25" s="404">
        <f t="shared" ref="G25:R25" si="6">SUM(G27,G29,G31,G33)</f>
        <v>168</v>
      </c>
      <c r="H25" s="404">
        <f t="shared" si="6"/>
        <v>10</v>
      </c>
      <c r="I25" s="404">
        <f t="shared" si="6"/>
        <v>265</v>
      </c>
      <c r="J25" s="404">
        <f t="shared" si="6"/>
        <v>23</v>
      </c>
      <c r="K25" s="404">
        <f t="shared" si="6"/>
        <v>203</v>
      </c>
      <c r="L25" s="404">
        <f t="shared" si="6"/>
        <v>11</v>
      </c>
      <c r="M25" s="404">
        <f t="shared" si="6"/>
        <v>238</v>
      </c>
      <c r="N25" s="404">
        <f t="shared" si="6"/>
        <v>6</v>
      </c>
      <c r="O25" s="404">
        <f t="shared" si="6"/>
        <v>198</v>
      </c>
      <c r="P25" s="404">
        <f t="shared" si="6"/>
        <v>6</v>
      </c>
      <c r="Q25" s="404">
        <f t="shared" si="6"/>
        <v>54</v>
      </c>
      <c r="R25" s="404">
        <f t="shared" si="6"/>
        <v>1</v>
      </c>
      <c r="S25" s="401" t="str">
        <f t="shared" si="5"/>
        <v/>
      </c>
    </row>
    <row r="26" spans="2:20" ht="24.75" customHeight="1">
      <c r="B26" s="599" t="s">
        <v>127</v>
      </c>
      <c r="C26" s="406" t="s">
        <v>84</v>
      </c>
      <c r="D26" s="405" t="s">
        <v>126</v>
      </c>
      <c r="E26" s="404">
        <f t="shared" si="1"/>
        <v>4</v>
      </c>
      <c r="F26" s="404">
        <f t="shared" si="0"/>
        <v>0</v>
      </c>
      <c r="G26" s="476">
        <v>2</v>
      </c>
      <c r="H26" s="476">
        <v>0</v>
      </c>
      <c r="I26" s="476">
        <v>1</v>
      </c>
      <c r="J26" s="476">
        <v>0</v>
      </c>
      <c r="K26" s="476">
        <v>0</v>
      </c>
      <c r="L26" s="476">
        <v>0</v>
      </c>
      <c r="M26" s="476">
        <v>0</v>
      </c>
      <c r="N26" s="476">
        <v>0</v>
      </c>
      <c r="O26" s="476">
        <v>1</v>
      </c>
      <c r="P26" s="476">
        <v>0</v>
      </c>
      <c r="Q26" s="476">
        <v>0</v>
      </c>
      <c r="R26" s="476">
        <v>0</v>
      </c>
      <c r="S26" s="401" t="str">
        <f t="shared" si="5"/>
        <v/>
      </c>
    </row>
    <row r="27" spans="2:20" ht="24.75" customHeight="1">
      <c r="B27" s="587"/>
      <c r="C27" s="406" t="s">
        <v>82</v>
      </c>
      <c r="D27" s="405" t="s">
        <v>125</v>
      </c>
      <c r="E27" s="404">
        <f t="shared" si="1"/>
        <v>446</v>
      </c>
      <c r="F27" s="404">
        <f t="shared" si="0"/>
        <v>22</v>
      </c>
      <c r="G27" s="476">
        <v>119</v>
      </c>
      <c r="H27" s="476">
        <v>7</v>
      </c>
      <c r="I27" s="476">
        <v>162</v>
      </c>
      <c r="J27" s="476">
        <v>9</v>
      </c>
      <c r="K27" s="476">
        <v>82</v>
      </c>
      <c r="L27" s="476">
        <v>4</v>
      </c>
      <c r="M27" s="476">
        <v>33</v>
      </c>
      <c r="N27" s="476">
        <v>1</v>
      </c>
      <c r="O27" s="476">
        <v>35</v>
      </c>
      <c r="P27" s="476">
        <v>0</v>
      </c>
      <c r="Q27" s="476">
        <v>15</v>
      </c>
      <c r="R27" s="476">
        <v>1</v>
      </c>
      <c r="S27" s="401" t="str">
        <f t="shared" si="5"/>
        <v/>
      </c>
    </row>
    <row r="28" spans="2:20" ht="24.75" customHeight="1">
      <c r="B28" s="599" t="s">
        <v>124</v>
      </c>
      <c r="C28" s="406" t="s">
        <v>84</v>
      </c>
      <c r="D28" s="405" t="s">
        <v>123</v>
      </c>
      <c r="E28" s="404">
        <f t="shared" si="1"/>
        <v>6</v>
      </c>
      <c r="F28" s="404">
        <f t="shared" si="0"/>
        <v>0</v>
      </c>
      <c r="G28" s="476">
        <v>1</v>
      </c>
      <c r="H28" s="476">
        <v>0</v>
      </c>
      <c r="I28" s="476">
        <v>4</v>
      </c>
      <c r="J28" s="476">
        <v>0</v>
      </c>
      <c r="K28" s="476">
        <v>0</v>
      </c>
      <c r="L28" s="476">
        <v>0</v>
      </c>
      <c r="M28" s="476">
        <v>1</v>
      </c>
      <c r="N28" s="476">
        <v>0</v>
      </c>
      <c r="O28" s="476">
        <v>0</v>
      </c>
      <c r="P28" s="476">
        <v>0</v>
      </c>
      <c r="Q28" s="476">
        <v>0</v>
      </c>
      <c r="R28" s="476">
        <v>0</v>
      </c>
      <c r="S28" s="401" t="str">
        <f t="shared" si="5"/>
        <v/>
      </c>
    </row>
    <row r="29" spans="2:20" ht="24.75" customHeight="1">
      <c r="B29" s="587"/>
      <c r="C29" s="406" t="s">
        <v>82</v>
      </c>
      <c r="D29" s="405" t="s">
        <v>122</v>
      </c>
      <c r="E29" s="404">
        <f t="shared" si="1"/>
        <v>598</v>
      </c>
      <c r="F29" s="404">
        <f t="shared" si="0"/>
        <v>22</v>
      </c>
      <c r="G29" s="476">
        <v>32</v>
      </c>
      <c r="H29" s="476">
        <v>3</v>
      </c>
      <c r="I29" s="476">
        <v>64</v>
      </c>
      <c r="J29" s="476">
        <v>4</v>
      </c>
      <c r="K29" s="476">
        <v>107</v>
      </c>
      <c r="L29" s="476">
        <v>4</v>
      </c>
      <c r="M29" s="476">
        <v>203</v>
      </c>
      <c r="N29" s="476">
        <v>5</v>
      </c>
      <c r="O29" s="476">
        <v>153</v>
      </c>
      <c r="P29" s="476">
        <v>6</v>
      </c>
      <c r="Q29" s="476">
        <v>39</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59</v>
      </c>
      <c r="F31" s="404">
        <f t="shared" si="0"/>
        <v>13</v>
      </c>
      <c r="G31" s="476">
        <v>7</v>
      </c>
      <c r="H31" s="476">
        <v>0</v>
      </c>
      <c r="I31" s="476">
        <v>32</v>
      </c>
      <c r="J31" s="476">
        <v>10</v>
      </c>
      <c r="K31" s="476">
        <v>12</v>
      </c>
      <c r="L31" s="476">
        <v>3</v>
      </c>
      <c r="M31" s="476">
        <v>0</v>
      </c>
      <c r="N31" s="476">
        <v>0</v>
      </c>
      <c r="O31" s="476">
        <v>8</v>
      </c>
      <c r="P31" s="476">
        <v>0</v>
      </c>
      <c r="Q31" s="476">
        <v>0</v>
      </c>
      <c r="R31" s="476">
        <v>0</v>
      </c>
      <c r="S31" s="401" t="str">
        <f t="shared" si="5"/>
        <v/>
      </c>
    </row>
    <row r="32" spans="2:20" ht="24.75" customHeight="1">
      <c r="B32" s="599" t="s">
        <v>118</v>
      </c>
      <c r="C32" s="406" t="s">
        <v>84</v>
      </c>
      <c r="D32" s="405" t="s">
        <v>117</v>
      </c>
      <c r="E32" s="404">
        <f t="shared" si="1"/>
        <v>9</v>
      </c>
      <c r="F32" s="404">
        <f t="shared" si="0"/>
        <v>1</v>
      </c>
      <c r="G32" s="404">
        <f t="shared" ref="G32:R32" si="7">SUM(G34,G36)</f>
        <v>8</v>
      </c>
      <c r="H32" s="404">
        <f t="shared" si="7"/>
        <v>1</v>
      </c>
      <c r="I32" s="404">
        <f t="shared" si="7"/>
        <v>1</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23</v>
      </c>
      <c r="F33" s="404">
        <f t="shared" si="0"/>
        <v>0</v>
      </c>
      <c r="G33" s="404">
        <f t="shared" ref="G33:R33" si="8">SUM(G35,G37)</f>
        <v>10</v>
      </c>
      <c r="H33" s="404">
        <f t="shared" si="8"/>
        <v>0</v>
      </c>
      <c r="I33" s="404">
        <f t="shared" si="8"/>
        <v>7</v>
      </c>
      <c r="J33" s="404">
        <f t="shared" si="8"/>
        <v>0</v>
      </c>
      <c r="K33" s="404">
        <f t="shared" si="8"/>
        <v>2</v>
      </c>
      <c r="L33" s="404">
        <f t="shared" si="8"/>
        <v>0</v>
      </c>
      <c r="M33" s="404">
        <f t="shared" si="8"/>
        <v>2</v>
      </c>
      <c r="N33" s="404">
        <f t="shared" si="8"/>
        <v>0</v>
      </c>
      <c r="O33" s="404">
        <f t="shared" si="8"/>
        <v>2</v>
      </c>
      <c r="P33" s="404">
        <f t="shared" si="8"/>
        <v>0</v>
      </c>
      <c r="Q33" s="404">
        <f t="shared" si="8"/>
        <v>0</v>
      </c>
      <c r="R33" s="404">
        <f t="shared" si="8"/>
        <v>0</v>
      </c>
      <c r="S33" s="401" t="str">
        <f t="shared" si="5"/>
        <v/>
      </c>
    </row>
    <row r="34" spans="2:19" ht="24.75" customHeight="1">
      <c r="B34" s="599" t="s">
        <v>115</v>
      </c>
      <c r="C34" s="406" t="s">
        <v>84</v>
      </c>
      <c r="D34" s="405" t="s">
        <v>114</v>
      </c>
      <c r="E34" s="404">
        <f t="shared" si="1"/>
        <v>1</v>
      </c>
      <c r="F34" s="404">
        <f t="shared" si="0"/>
        <v>0</v>
      </c>
      <c r="G34" s="476">
        <v>1</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11</v>
      </c>
      <c r="F35" s="404">
        <f t="shared" si="0"/>
        <v>0</v>
      </c>
      <c r="G35" s="476">
        <v>5</v>
      </c>
      <c r="H35" s="476">
        <v>0</v>
      </c>
      <c r="I35" s="476">
        <v>1</v>
      </c>
      <c r="J35" s="476">
        <v>0</v>
      </c>
      <c r="K35" s="476">
        <v>2</v>
      </c>
      <c r="L35" s="476">
        <v>0</v>
      </c>
      <c r="M35" s="476">
        <v>1</v>
      </c>
      <c r="N35" s="476">
        <v>0</v>
      </c>
      <c r="O35" s="476">
        <v>2</v>
      </c>
      <c r="P35" s="476">
        <v>0</v>
      </c>
      <c r="Q35" s="476">
        <v>0</v>
      </c>
      <c r="R35" s="476">
        <v>0</v>
      </c>
      <c r="S35" s="401" t="str">
        <f t="shared" si="5"/>
        <v/>
      </c>
    </row>
    <row r="36" spans="2:19" ht="24.75" customHeight="1">
      <c r="B36" s="599" t="s">
        <v>112</v>
      </c>
      <c r="C36" s="406" t="s">
        <v>84</v>
      </c>
      <c r="D36" s="405" t="s">
        <v>111</v>
      </c>
      <c r="E36" s="404">
        <f t="shared" si="1"/>
        <v>8</v>
      </c>
      <c r="F36" s="404">
        <f t="shared" si="0"/>
        <v>1</v>
      </c>
      <c r="G36" s="476">
        <v>7</v>
      </c>
      <c r="H36" s="476">
        <v>1</v>
      </c>
      <c r="I36" s="476">
        <v>1</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12</v>
      </c>
      <c r="F37" s="420">
        <f t="shared" si="0"/>
        <v>0</v>
      </c>
      <c r="G37" s="483">
        <v>5</v>
      </c>
      <c r="H37" s="483">
        <v>0</v>
      </c>
      <c r="I37" s="483">
        <v>6</v>
      </c>
      <c r="J37" s="483">
        <v>0</v>
      </c>
      <c r="K37" s="483">
        <v>0</v>
      </c>
      <c r="L37" s="483">
        <v>0</v>
      </c>
      <c r="M37" s="483">
        <v>1</v>
      </c>
      <c r="N37" s="483">
        <v>0</v>
      </c>
      <c r="O37" s="483">
        <v>0</v>
      </c>
      <c r="P37" s="483">
        <v>0</v>
      </c>
      <c r="Q37" s="483">
        <v>0</v>
      </c>
      <c r="R37" s="483">
        <v>0</v>
      </c>
      <c r="S37" s="401" t="str">
        <f t="shared" si="5"/>
        <v/>
      </c>
    </row>
    <row r="38" spans="2:19" ht="24.75" customHeight="1" thickTop="1">
      <c r="B38" s="590" t="s">
        <v>109</v>
      </c>
      <c r="C38" s="418" t="s">
        <v>84</v>
      </c>
      <c r="D38" s="417" t="s">
        <v>108</v>
      </c>
      <c r="E38" s="407">
        <f t="shared" si="1"/>
        <v>5</v>
      </c>
      <c r="F38" s="407">
        <f t="shared" si="0"/>
        <v>0</v>
      </c>
      <c r="G38" s="407">
        <f t="shared" ref="G38:N39" si="9">SUM(G40,G42,G44,G46,G48,G50,G52)</f>
        <v>3</v>
      </c>
      <c r="H38" s="407">
        <f t="shared" si="9"/>
        <v>0</v>
      </c>
      <c r="I38" s="407">
        <f t="shared" si="9"/>
        <v>1</v>
      </c>
      <c r="J38" s="407">
        <f t="shared" si="9"/>
        <v>0</v>
      </c>
      <c r="K38" s="407">
        <f t="shared" si="9"/>
        <v>0</v>
      </c>
      <c r="L38" s="407">
        <f t="shared" si="9"/>
        <v>0</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861</v>
      </c>
      <c r="F39" s="404">
        <f t="shared" si="0"/>
        <v>111</v>
      </c>
      <c r="G39" s="404">
        <f t="shared" si="9"/>
        <v>521</v>
      </c>
      <c r="H39" s="404">
        <f t="shared" si="9"/>
        <v>69</v>
      </c>
      <c r="I39" s="404">
        <f t="shared" si="9"/>
        <v>12</v>
      </c>
      <c r="J39" s="404">
        <f t="shared" si="9"/>
        <v>0</v>
      </c>
      <c r="K39" s="404">
        <f t="shared" si="9"/>
        <v>142</v>
      </c>
      <c r="L39" s="404">
        <f t="shared" si="9"/>
        <v>18</v>
      </c>
      <c r="M39" s="404">
        <f t="shared" si="9"/>
        <v>186</v>
      </c>
      <c r="N39" s="404">
        <f t="shared" si="9"/>
        <v>24</v>
      </c>
      <c r="O39" s="414"/>
      <c r="P39" s="414"/>
      <c r="Q39" s="414"/>
      <c r="R39" s="414"/>
      <c r="S39" s="401" t="str">
        <f t="shared" si="10"/>
        <v/>
      </c>
    </row>
    <row r="40" spans="2:19" ht="24.75" customHeight="1">
      <c r="B40" s="599" t="s">
        <v>106</v>
      </c>
      <c r="C40" s="406" t="s">
        <v>84</v>
      </c>
      <c r="D40" s="405" t="s">
        <v>105</v>
      </c>
      <c r="E40" s="404">
        <f t="shared" si="1"/>
        <v>3</v>
      </c>
      <c r="F40" s="404">
        <f t="shared" si="0"/>
        <v>0</v>
      </c>
      <c r="G40" s="476">
        <v>2</v>
      </c>
      <c r="H40" s="476">
        <v>0</v>
      </c>
      <c r="I40" s="476">
        <v>1</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492</v>
      </c>
      <c r="F41" s="404">
        <f t="shared" si="0"/>
        <v>53</v>
      </c>
      <c r="G41" s="476">
        <v>334</v>
      </c>
      <c r="H41" s="476">
        <v>51</v>
      </c>
      <c r="I41" s="476">
        <v>5</v>
      </c>
      <c r="J41" s="476">
        <v>0</v>
      </c>
      <c r="K41" s="476">
        <v>92</v>
      </c>
      <c r="L41" s="476">
        <v>2</v>
      </c>
      <c r="M41" s="476">
        <v>61</v>
      </c>
      <c r="N41" s="476">
        <v>0</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181</v>
      </c>
      <c r="F43" s="404">
        <f t="shared" si="0"/>
        <v>20</v>
      </c>
      <c r="G43" s="476">
        <v>173</v>
      </c>
      <c r="H43" s="476">
        <v>16</v>
      </c>
      <c r="I43" s="476">
        <v>1</v>
      </c>
      <c r="J43" s="476">
        <v>0</v>
      </c>
      <c r="K43" s="476">
        <v>7</v>
      </c>
      <c r="L43" s="476">
        <v>4</v>
      </c>
      <c r="M43" s="476">
        <v>0</v>
      </c>
      <c r="N43" s="476">
        <v>0</v>
      </c>
      <c r="O43" s="414"/>
      <c r="P43" s="414"/>
      <c r="Q43" s="414"/>
      <c r="R43" s="414"/>
      <c r="S43" s="401" t="str">
        <f t="shared" si="10"/>
        <v/>
      </c>
    </row>
    <row r="44" spans="2:19" ht="24.75" customHeight="1">
      <c r="B44" s="599" t="s">
        <v>100</v>
      </c>
      <c r="C44" s="406" t="s">
        <v>84</v>
      </c>
      <c r="D44" s="405" t="s">
        <v>99</v>
      </c>
      <c r="E44" s="404">
        <f t="shared" si="1"/>
        <v>1</v>
      </c>
      <c r="F44" s="404">
        <f t="shared" si="0"/>
        <v>0</v>
      </c>
      <c r="G44" s="476">
        <v>1</v>
      </c>
      <c r="H44" s="476">
        <v>0</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49</v>
      </c>
      <c r="F45" s="404">
        <f t="shared" si="0"/>
        <v>15</v>
      </c>
      <c r="G45" s="476">
        <v>12</v>
      </c>
      <c r="H45" s="476">
        <v>2</v>
      </c>
      <c r="I45" s="476">
        <v>0</v>
      </c>
      <c r="J45" s="476">
        <v>0</v>
      </c>
      <c r="K45" s="476">
        <v>34</v>
      </c>
      <c r="L45" s="476">
        <v>12</v>
      </c>
      <c r="M45" s="476">
        <v>3</v>
      </c>
      <c r="N45" s="476">
        <v>1</v>
      </c>
      <c r="O45" s="414"/>
      <c r="P45" s="414"/>
      <c r="Q45" s="414"/>
      <c r="R45" s="414"/>
      <c r="S45" s="401" t="str">
        <f t="shared" si="10"/>
        <v/>
      </c>
    </row>
    <row r="46" spans="2:19" ht="24.75" customHeight="1">
      <c r="B46" s="586" t="s">
        <v>97</v>
      </c>
      <c r="C46" s="406" t="s">
        <v>84</v>
      </c>
      <c r="D46" s="405" t="s">
        <v>96</v>
      </c>
      <c r="E46" s="404">
        <f t="shared" si="1"/>
        <v>1</v>
      </c>
      <c r="F46" s="404">
        <f t="shared" si="0"/>
        <v>0</v>
      </c>
      <c r="G46" s="476">
        <v>0</v>
      </c>
      <c r="H46" s="476">
        <v>0</v>
      </c>
      <c r="I46" s="476">
        <v>0</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132</v>
      </c>
      <c r="F47" s="404">
        <f t="shared" si="0"/>
        <v>23</v>
      </c>
      <c r="G47" s="476">
        <v>1</v>
      </c>
      <c r="H47" s="476">
        <v>0</v>
      </c>
      <c r="I47" s="476">
        <v>2</v>
      </c>
      <c r="J47" s="476">
        <v>0</v>
      </c>
      <c r="K47" s="476">
        <v>7</v>
      </c>
      <c r="L47" s="476">
        <v>0</v>
      </c>
      <c r="M47" s="476">
        <v>122</v>
      </c>
      <c r="N47" s="476">
        <v>23</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3</v>
      </c>
      <c r="F49" s="404">
        <f t="shared" si="0"/>
        <v>0</v>
      </c>
      <c r="G49" s="476">
        <v>0</v>
      </c>
      <c r="H49" s="476">
        <v>0</v>
      </c>
      <c r="I49" s="476">
        <v>2</v>
      </c>
      <c r="J49" s="476">
        <v>0</v>
      </c>
      <c r="K49" s="476">
        <v>1</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1</v>
      </c>
      <c r="F51" s="404">
        <f t="shared" si="0"/>
        <v>0</v>
      </c>
      <c r="G51" s="476">
        <v>0</v>
      </c>
      <c r="H51" s="476">
        <v>0</v>
      </c>
      <c r="I51" s="476">
        <v>1</v>
      </c>
      <c r="J51" s="476">
        <v>0</v>
      </c>
      <c r="K51" s="476">
        <v>0</v>
      </c>
      <c r="L51" s="476">
        <v>0</v>
      </c>
      <c r="M51" s="476">
        <v>0</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3</v>
      </c>
      <c r="F53" s="412">
        <f t="shared" si="0"/>
        <v>0</v>
      </c>
      <c r="G53" s="489">
        <v>1</v>
      </c>
      <c r="H53" s="489">
        <v>0</v>
      </c>
      <c r="I53" s="489">
        <v>1</v>
      </c>
      <c r="J53" s="489">
        <v>0</v>
      </c>
      <c r="K53" s="489">
        <v>1</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27</v>
      </c>
      <c r="F54" s="407">
        <f t="shared" si="0"/>
        <v>1</v>
      </c>
      <c r="G54" s="404">
        <f t="shared" ref="G54:R54" si="11">SUM(G12,G16,G22,G24,G38)</f>
        <v>14</v>
      </c>
      <c r="H54" s="404">
        <f t="shared" si="11"/>
        <v>1</v>
      </c>
      <c r="I54" s="404">
        <f t="shared" si="11"/>
        <v>7</v>
      </c>
      <c r="J54" s="404">
        <f t="shared" si="11"/>
        <v>0</v>
      </c>
      <c r="K54" s="404">
        <f t="shared" si="11"/>
        <v>1</v>
      </c>
      <c r="L54" s="404">
        <f t="shared" si="11"/>
        <v>0</v>
      </c>
      <c r="M54" s="404">
        <f t="shared" si="11"/>
        <v>3</v>
      </c>
      <c r="N54" s="404">
        <f t="shared" si="11"/>
        <v>0</v>
      </c>
      <c r="O54" s="404">
        <f t="shared" si="11"/>
        <v>1</v>
      </c>
      <c r="P54" s="404">
        <f t="shared" si="11"/>
        <v>0</v>
      </c>
      <c r="Q54" s="404">
        <f t="shared" si="11"/>
        <v>1</v>
      </c>
      <c r="R54" s="404">
        <f t="shared" si="11"/>
        <v>0</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2299</v>
      </c>
      <c r="F55" s="404">
        <f t="shared" si="0"/>
        <v>187</v>
      </c>
      <c r="G55" s="404">
        <f t="shared" ref="G55:R55" si="12">SUM(G13,G17,G23,G25,G39)</f>
        <v>742</v>
      </c>
      <c r="H55" s="404">
        <f t="shared" si="12"/>
        <v>81</v>
      </c>
      <c r="I55" s="404">
        <f t="shared" si="12"/>
        <v>359</v>
      </c>
      <c r="J55" s="404">
        <f t="shared" si="12"/>
        <v>26</v>
      </c>
      <c r="K55" s="404">
        <f t="shared" si="12"/>
        <v>387</v>
      </c>
      <c r="L55" s="404">
        <f t="shared" si="12"/>
        <v>30</v>
      </c>
      <c r="M55" s="404">
        <f t="shared" si="12"/>
        <v>495</v>
      </c>
      <c r="N55" s="404">
        <f t="shared" si="12"/>
        <v>37</v>
      </c>
      <c r="O55" s="404">
        <f t="shared" si="12"/>
        <v>211</v>
      </c>
      <c r="P55" s="404">
        <f t="shared" si="12"/>
        <v>7</v>
      </c>
      <c r="Q55" s="404">
        <f t="shared" si="12"/>
        <v>105</v>
      </c>
      <c r="R55" s="404">
        <f t="shared" si="12"/>
        <v>6</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P3:Q5"/>
    <mergeCell ref="R3:R5"/>
    <mergeCell ref="B2:B3"/>
    <mergeCell ref="J4:M4"/>
    <mergeCell ref="E9:E10"/>
    <mergeCell ref="G9:G10"/>
    <mergeCell ref="I9:I10"/>
    <mergeCell ref="K9:K10"/>
    <mergeCell ref="M9:M10"/>
    <mergeCell ref="B30:B31"/>
    <mergeCell ref="O9:O10"/>
    <mergeCell ref="Q9:Q10"/>
    <mergeCell ref="B12:B13"/>
    <mergeCell ref="B14:B15"/>
    <mergeCell ref="B16:B17"/>
    <mergeCell ref="B18:B19"/>
    <mergeCell ref="B20:B21"/>
    <mergeCell ref="B26:B27"/>
    <mergeCell ref="B28:B29"/>
    <mergeCell ref="B22:B23"/>
    <mergeCell ref="B24:B25"/>
    <mergeCell ref="B54:B55"/>
    <mergeCell ref="B32:B33"/>
    <mergeCell ref="B34:B35"/>
    <mergeCell ref="B36:B37"/>
    <mergeCell ref="B38:B39"/>
    <mergeCell ref="B40:B41"/>
    <mergeCell ref="B42:B43"/>
    <mergeCell ref="B44:B45"/>
    <mergeCell ref="B46:B47"/>
    <mergeCell ref="B48:B49"/>
    <mergeCell ref="B50:B51"/>
    <mergeCell ref="B52:B53"/>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4" orientation="landscape" r:id="rId1"/>
  <headerFooter alignWithMargins="0">
    <oddHeader>&amp;R&amp;18&amp;D &amp;A</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65"/>
  <sheetViews>
    <sheetView showGridLines="0" topLeftCell="A31" zoomScale="46" zoomScaleNormal="46" workbookViewId="0">
      <selection activeCell="G40" sqref="G40:N53"/>
    </sheetView>
  </sheetViews>
  <sheetFormatPr defaultRowHeight="12"/>
  <cols>
    <col min="1" max="1" width="2.75" style="394" customWidth="1"/>
    <col min="2" max="2" width="19.875" style="394" customWidth="1"/>
    <col min="3" max="3" width="12.125" style="394" customWidth="1"/>
    <col min="4" max="4" width="4.75" style="394" customWidth="1"/>
    <col min="5" max="18" width="19" style="394" customWidth="1"/>
    <col min="19" max="19" width="10.125" style="394" bestFit="1" customWidth="1"/>
    <col min="20" max="20" width="9.375" style="394" customWidth="1"/>
    <col min="21" max="23" width="9" style="394"/>
    <col min="24" max="24" width="9.625" style="394" customWidth="1"/>
    <col min="25" max="16384" width="9" style="394"/>
  </cols>
  <sheetData>
    <row r="1" spans="1:33" ht="14.25">
      <c r="A1" s="469"/>
      <c r="B1" s="468"/>
    </row>
    <row r="2" spans="1:33" ht="24.75" thickBot="1">
      <c r="B2" s="593"/>
      <c r="J2" s="467" t="s">
        <v>180</v>
      </c>
      <c r="O2" s="466" t="s">
        <v>179</v>
      </c>
      <c r="Q2" s="465"/>
    </row>
    <row r="3" spans="1:33" ht="14.25" customHeight="1">
      <c r="B3" s="593"/>
      <c r="O3" s="464" t="s">
        <v>178</v>
      </c>
      <c r="P3" s="604" t="s">
        <v>187</v>
      </c>
      <c r="Q3" s="605"/>
      <c r="R3" s="601" t="s">
        <v>182</v>
      </c>
    </row>
    <row r="4" spans="1:33" ht="18.75" customHeight="1">
      <c r="J4" s="583" t="s">
        <v>177</v>
      </c>
      <c r="K4" s="583"/>
      <c r="L4" s="583"/>
      <c r="M4" s="583"/>
      <c r="O4" s="464" t="s">
        <v>176</v>
      </c>
      <c r="P4" s="606"/>
      <c r="Q4" s="607"/>
      <c r="R4" s="602"/>
    </row>
    <row r="5" spans="1:33" ht="17.25" customHeight="1" thickBot="1">
      <c r="E5" s="462" t="s">
        <v>175</v>
      </c>
      <c r="F5" s="461"/>
      <c r="G5" s="461"/>
      <c r="H5" s="461"/>
      <c r="I5" s="461"/>
      <c r="J5" s="461"/>
      <c r="K5" s="460"/>
      <c r="O5" s="459" t="s">
        <v>174</v>
      </c>
      <c r="P5" s="608"/>
      <c r="Q5" s="609"/>
      <c r="R5" s="603"/>
    </row>
    <row r="6" spans="1:33" ht="24.95" customHeight="1">
      <c r="B6" s="456" t="s">
        <v>181</v>
      </c>
      <c r="C6" s="474"/>
      <c r="D6" s="453"/>
      <c r="E6" s="454" t="str">
        <f>IF(ISBLANK(C6),"←都道府県等番号を半角４桁で入力して下さい！",IF(ISNA(VLOOKUP($C$6,#REF!,,FALSE)),"←都道府県等番号（半角４桁）を確認して下さい！",""))</f>
        <v>←都道府県等番号を半角４桁で入力して下さい！</v>
      </c>
      <c r="F6" s="453"/>
      <c r="G6" s="453"/>
      <c r="H6" s="453"/>
      <c r="I6" s="453"/>
      <c r="O6" s="452" t="str">
        <f>"令和      "&amp;DBCS(LEFTB(B6,2))&amp;"     年 度 分 報 告"</f>
        <v>令和      ０３     年 度 分 報 告</v>
      </c>
      <c r="P6" s="451"/>
      <c r="Q6" s="450"/>
      <c r="R6" s="449"/>
    </row>
    <row r="7" spans="1:33" ht="18.75">
      <c r="B7" s="448" t="s">
        <v>172</v>
      </c>
      <c r="C7" s="448" t="s">
        <v>171</v>
      </c>
      <c r="E7" s="447"/>
      <c r="G7" s="447"/>
      <c r="I7" s="473" t="str">
        <f>IF(COUNTBLANK(E12:R13)+COUNTBLANK(F14:F15)+COUNTBLANK(H14:H15)+COUNTBLANK(J14:J15)+COUNTBLANK(L14:L15)+COUNTBLANK(N14:N15)+COUNTBLANK(P14:P15)+COUNTBLANK(R14:R15)+COUNTBLANK(E16:R19)+COUNTBLANK(E20:P21)+COUNTBLANK(E22:N23)+COUNTBLANK(E24:R37)+COUNTBLANK(E38:N53)+COUNTBLANK(E54:R55)=0,"","※値がない欄にも「0」を入力して下さい！")</f>
        <v/>
      </c>
    </row>
    <row r="9" spans="1:33" ht="18" customHeight="1">
      <c r="B9" s="445"/>
      <c r="C9" s="444"/>
      <c r="D9" s="443"/>
      <c r="E9" s="584" t="s">
        <v>170</v>
      </c>
      <c r="F9" s="442"/>
      <c r="G9" s="584" t="s">
        <v>169</v>
      </c>
      <c r="H9" s="442"/>
      <c r="I9" s="584" t="s">
        <v>168</v>
      </c>
      <c r="J9" s="442"/>
      <c r="K9" s="584" t="s">
        <v>167</v>
      </c>
      <c r="L9" s="440"/>
      <c r="M9" s="584" t="s">
        <v>166</v>
      </c>
      <c r="N9" s="440"/>
      <c r="O9" s="584" t="s">
        <v>165</v>
      </c>
      <c r="P9" s="441"/>
      <c r="Q9" s="584" t="s">
        <v>164</v>
      </c>
      <c r="R9" s="440"/>
    </row>
    <row r="10" spans="1:33" ht="38.1" customHeight="1">
      <c r="B10" s="439"/>
      <c r="C10" s="438"/>
      <c r="D10" s="437"/>
      <c r="E10" s="585"/>
      <c r="F10" s="436" t="s">
        <v>163</v>
      </c>
      <c r="G10" s="585"/>
      <c r="H10" s="436" t="s">
        <v>163</v>
      </c>
      <c r="I10" s="585"/>
      <c r="J10" s="436" t="s">
        <v>163</v>
      </c>
      <c r="K10" s="585"/>
      <c r="L10" s="436" t="s">
        <v>163</v>
      </c>
      <c r="M10" s="585"/>
      <c r="N10" s="436" t="s">
        <v>163</v>
      </c>
      <c r="O10" s="585"/>
      <c r="P10" s="436" t="s">
        <v>163</v>
      </c>
      <c r="Q10" s="585"/>
      <c r="R10" s="436" t="s">
        <v>163</v>
      </c>
    </row>
    <row r="11" spans="1:33" ht="21.75" customHeight="1">
      <c r="B11" s="435"/>
      <c r="C11" s="434"/>
      <c r="D11" s="433"/>
      <c r="E11" s="431" t="s">
        <v>162</v>
      </c>
      <c r="F11" s="431" t="s">
        <v>161</v>
      </c>
      <c r="G11" s="431" t="s">
        <v>160</v>
      </c>
      <c r="H11" s="431" t="s">
        <v>159</v>
      </c>
      <c r="I11" s="431" t="s">
        <v>158</v>
      </c>
      <c r="J11" s="431" t="s">
        <v>157</v>
      </c>
      <c r="K11" s="431" t="s">
        <v>156</v>
      </c>
      <c r="L11" s="432" t="s">
        <v>155</v>
      </c>
      <c r="M11" s="431" t="s">
        <v>154</v>
      </c>
      <c r="N11" s="431" t="s">
        <v>153</v>
      </c>
      <c r="O11" s="431" t="s">
        <v>152</v>
      </c>
      <c r="P11" s="431" t="s">
        <v>151</v>
      </c>
      <c r="Q11" s="431" t="s">
        <v>150</v>
      </c>
      <c r="R11" s="431" t="s">
        <v>149</v>
      </c>
    </row>
    <row r="12" spans="1:33" ht="24.75" customHeight="1">
      <c r="B12" s="594" t="s">
        <v>148</v>
      </c>
      <c r="C12" s="406" t="s">
        <v>84</v>
      </c>
      <c r="D12" s="405" t="s">
        <v>147</v>
      </c>
      <c r="E12" s="404">
        <f>SUM(G12+I12+K12+M12+O12+Q12)</f>
        <v>1</v>
      </c>
      <c r="F12" s="404">
        <f>SUM(H12+J12+L12+N12+P12+R12)</f>
        <v>0</v>
      </c>
      <c r="G12" s="476">
        <v>0</v>
      </c>
      <c r="H12" s="476">
        <v>0</v>
      </c>
      <c r="I12" s="476">
        <v>1</v>
      </c>
      <c r="J12" s="476">
        <v>0</v>
      </c>
      <c r="K12" s="476">
        <v>0</v>
      </c>
      <c r="L12" s="476">
        <v>0</v>
      </c>
      <c r="M12" s="476">
        <v>0</v>
      </c>
      <c r="N12" s="476">
        <v>0</v>
      </c>
      <c r="O12" s="476">
        <v>0</v>
      </c>
      <c r="P12" s="476">
        <v>0</v>
      </c>
      <c r="Q12" s="476">
        <v>0</v>
      </c>
      <c r="R12" s="476">
        <v>0</v>
      </c>
      <c r="S12" s="401" t="str">
        <f>IF(H12&gt;=H14,"","表頭(4)表側(01)(03)につき審査要領2を確認してください！")
&amp;IF(J12&gt;=J14,"","表頭(6)表側(01)(03)につき審査要領2を確認してください！")
&amp;IF(L12&gt;=L14,"","表頭(8)表側(01)(03)につき審査要領2を確認してください！")
&amp;IF(N12&gt;=N14,"","表頭(１0)表側(01)(03)につき審査要領2を確認してください！")
&amp;IF(P12&gt;=P14,"","表頭(１2)表側(01)(03)につき審査要領2を確認してください！")
&amp;IF(R12&gt;=R14,"","表頭(１4)表側(01)(03)につき審査要領2を確認してください！")
&amp;IF(E12&gt;=F12,"","表頭(１)表頭(2)につき審査要領3を確認してください！")
&amp;IF(G12&gt;=H12,"","表頭(3)表頭(4)につき審査要領3を確認してください！")
&amp;IF(I12&gt;=J12,"","表頭(5)表頭(6)につき審査要領3を確認してください！")
&amp;IF(K12&gt;=L12,"","表頭(7)表頭(8)につき審査要領3を確認してください！")
&amp;IF(M12&gt;=N12,"","表頭(9)表頭(10)につき審査要領3を確認してください！")
&amp;IF(O12&gt;=P12,"","表頭(11)表頭(12)につき審査要領3を確認してください！")
&amp;IF(Q12&gt;=R12,"","表頭(13)表頭(14)につき審査要領3を確認してください！")</f>
        <v/>
      </c>
    </row>
    <row r="13" spans="1:33" ht="24.75" customHeight="1">
      <c r="B13" s="595"/>
      <c r="C13" s="406" t="s">
        <v>82</v>
      </c>
      <c r="D13" s="405" t="s">
        <v>146</v>
      </c>
      <c r="E13" s="404">
        <f>SUM(G13+I13+K13+M13+O13+Q13)</f>
        <v>72</v>
      </c>
      <c r="F13" s="404">
        <f>SUM(H13+J13+L13+N13+P13+R13 )</f>
        <v>7</v>
      </c>
      <c r="G13" s="476">
        <v>22</v>
      </c>
      <c r="H13" s="476">
        <v>1</v>
      </c>
      <c r="I13" s="476">
        <v>31</v>
      </c>
      <c r="J13" s="476">
        <v>4</v>
      </c>
      <c r="K13" s="476">
        <v>3</v>
      </c>
      <c r="L13" s="476">
        <v>0</v>
      </c>
      <c r="M13" s="476">
        <v>4</v>
      </c>
      <c r="N13" s="476">
        <v>0</v>
      </c>
      <c r="O13" s="476">
        <v>10</v>
      </c>
      <c r="P13" s="476">
        <v>2</v>
      </c>
      <c r="Q13" s="476">
        <v>2</v>
      </c>
      <c r="R13" s="476">
        <v>0</v>
      </c>
      <c r="S13" s="401" t="str">
        <f>IF(H13&gt;=H15,"","表頭(4)表側(02)(04)につき審査要領2を確認してください！")
&amp;IF(J13&gt;=J15,"","表頭(6)表側(02)(04)につき審査要領2を確認してください！")
&amp;IF(L13&gt;=L15,"","表頭(8)表側(02)(04)につき審査要領2を確認してください！")
&amp;IF(N13&gt;=N15,"","表頭(１0)表側(02)(04)につき審査要領2を確認してください！")
&amp;IF(P13&gt;=P15,"","表頭(１2)表側(02)(04)につき審査要領2を確認してください！")
&amp;IF(R13&gt;=R15,"","表頭(１4)表側(02)(04)につき審査要領2を確認してください！")
&amp;IF(E13&gt;=F13,"","表頭(１)表頭(2)につき審査要領3を確認してください！")
&amp;IF(G13&gt;=H13,"","表頭(3)表頭(4)につき審査要領3を確認してください！")
&amp;IF(I13&gt;=J13,"","表頭(5)表頭(6)につき審査要領3を確認してください！")
&amp;IF(K13&gt;=L13,"","表頭(7)表頭(8)につき審査要領3を確認してください！")
&amp;IF(M13&gt;=N13,"","表頭(9)表頭(10)につき審査要領3を確認してください！")
&amp;IF(O13&gt;=P13,"","表頭(11)表頭(12)につき審査要領3を確認してください！")
&amp;IF(Q13&gt;=R13,"","表頭(13)表頭(14)につき審査要領3を確認してください！")</f>
        <v/>
      </c>
    </row>
    <row r="14" spans="1:33" ht="24.75" customHeight="1">
      <c r="B14" s="596" t="s">
        <v>145</v>
      </c>
      <c r="C14" s="406" t="s">
        <v>84</v>
      </c>
      <c r="D14" s="405" t="s">
        <v>144</v>
      </c>
      <c r="E14" s="414"/>
      <c r="F14" s="404">
        <f t="shared" ref="F14:F55" si="0">SUM(H14+J14+L14+N14+P14+R14)</f>
        <v>0</v>
      </c>
      <c r="G14" s="414"/>
      <c r="H14" s="470">
        <v>0</v>
      </c>
      <c r="I14" s="414"/>
      <c r="J14" s="470">
        <v>0</v>
      </c>
      <c r="K14" s="414"/>
      <c r="L14" s="470">
        <v>0</v>
      </c>
      <c r="M14" s="414"/>
      <c r="N14" s="470">
        <v>0</v>
      </c>
      <c r="O14" s="414"/>
      <c r="P14" s="470">
        <v>0</v>
      </c>
      <c r="Q14" s="414"/>
      <c r="R14" s="470">
        <v>0</v>
      </c>
      <c r="S14" s="401"/>
      <c r="T14" s="401"/>
      <c r="U14" s="401"/>
      <c r="V14" s="401"/>
      <c r="W14" s="401"/>
      <c r="X14" s="401"/>
      <c r="Y14" s="401"/>
      <c r="Z14" s="401"/>
      <c r="AA14" s="401"/>
      <c r="AB14" s="401"/>
      <c r="AC14" s="401"/>
      <c r="AD14" s="401"/>
      <c r="AE14" s="401"/>
      <c r="AF14" s="401"/>
      <c r="AG14" s="401"/>
    </row>
    <row r="15" spans="1:33" ht="24.75" customHeight="1" thickBot="1">
      <c r="B15" s="597"/>
      <c r="C15" s="428" t="s">
        <v>82</v>
      </c>
      <c r="D15" s="427" t="s">
        <v>143</v>
      </c>
      <c r="E15" s="424"/>
      <c r="F15" s="426">
        <f t="shared" si="0"/>
        <v>0</v>
      </c>
      <c r="G15" s="424"/>
      <c r="H15" s="470">
        <v>0</v>
      </c>
      <c r="I15" s="424"/>
      <c r="J15" s="470">
        <v>0</v>
      </c>
      <c r="K15" s="424"/>
      <c r="L15" s="470">
        <v>0</v>
      </c>
      <c r="M15" s="424"/>
      <c r="N15" s="470">
        <v>0</v>
      </c>
      <c r="O15" s="424"/>
      <c r="P15" s="470">
        <v>0</v>
      </c>
      <c r="Q15" s="424"/>
      <c r="R15" s="470">
        <v>0</v>
      </c>
      <c r="S15" s="401"/>
      <c r="T15" s="401"/>
    </row>
    <row r="16" spans="1:33" ht="24.75" customHeight="1" thickTop="1">
      <c r="B16" s="598" t="s">
        <v>142</v>
      </c>
      <c r="C16" s="409" t="s">
        <v>84</v>
      </c>
      <c r="D16" s="408" t="s">
        <v>141</v>
      </c>
      <c r="E16" s="423">
        <f t="shared" ref="E16:E55" si="1">SUM(G16+I16+K16+M16+O16+Q16)</f>
        <v>1</v>
      </c>
      <c r="F16" s="423">
        <f t="shared" si="0"/>
        <v>0</v>
      </c>
      <c r="G16" s="423">
        <f t="shared" ref="G16:R16" si="2">SUM(G18,G20)</f>
        <v>0</v>
      </c>
      <c r="H16" s="423">
        <f t="shared" si="2"/>
        <v>0</v>
      </c>
      <c r="I16" s="423">
        <f t="shared" si="2"/>
        <v>1</v>
      </c>
      <c r="J16" s="423">
        <f t="shared" si="2"/>
        <v>0</v>
      </c>
      <c r="K16" s="423">
        <f t="shared" si="2"/>
        <v>0</v>
      </c>
      <c r="L16" s="423">
        <f t="shared" si="2"/>
        <v>0</v>
      </c>
      <c r="M16" s="423">
        <f t="shared" si="2"/>
        <v>0</v>
      </c>
      <c r="N16" s="423">
        <f t="shared" si="2"/>
        <v>0</v>
      </c>
      <c r="O16" s="423">
        <f t="shared" si="2"/>
        <v>0</v>
      </c>
      <c r="P16" s="423">
        <f t="shared" si="2"/>
        <v>0</v>
      </c>
      <c r="Q16" s="423">
        <f t="shared" si="2"/>
        <v>0</v>
      </c>
      <c r="R16" s="423">
        <f t="shared" si="2"/>
        <v>0</v>
      </c>
      <c r="S16" s="401" t="str">
        <f>IF(E16&gt;=F16,"","表頭(１)表頭(2)につき審査要領3を確認してください！")
&amp;IF(G16&gt;=H16,"","表頭(3)表頭(4)につき審査要領3を確認してください！")
&amp;IF(I16&gt;=J16,"","表頭(5)表頭(6)につき審査要領3を確認してください！")
&amp;IF(K16&gt;=L16,"","表頭(7)表頭(8)につき審査要領3を確認してください！")
&amp;IF(M16&gt;=N16,"","表頭(9)表頭(10)につき審査要領3を確認してください！")
&amp;IF(O16&gt;=P16,"","表頭(11)表頭(12)につき審査要領3を確認してください！")
&amp;IF(Q16&gt;=R16,"","表頭(13)表頭(14)につき審査要領3を確認してください！")</f>
        <v/>
      </c>
    </row>
    <row r="17" spans="2:20" ht="24.75" customHeight="1">
      <c r="B17" s="590"/>
      <c r="C17" s="406" t="s">
        <v>82</v>
      </c>
      <c r="D17" s="405" t="s">
        <v>140</v>
      </c>
      <c r="E17" s="404">
        <f t="shared" si="1"/>
        <v>82</v>
      </c>
      <c r="F17" s="404">
        <f t="shared" si="0"/>
        <v>2</v>
      </c>
      <c r="G17" s="404">
        <f t="shared" ref="G17:R17" si="3">SUM(G19,G21)</f>
        <v>2</v>
      </c>
      <c r="H17" s="404">
        <f t="shared" si="3"/>
        <v>0</v>
      </c>
      <c r="I17" s="404">
        <f t="shared" si="3"/>
        <v>25</v>
      </c>
      <c r="J17" s="404">
        <f t="shared" si="3"/>
        <v>0</v>
      </c>
      <c r="K17" s="404">
        <f t="shared" si="3"/>
        <v>11</v>
      </c>
      <c r="L17" s="404">
        <f t="shared" si="3"/>
        <v>0</v>
      </c>
      <c r="M17" s="404">
        <f t="shared" si="3"/>
        <v>19</v>
      </c>
      <c r="N17" s="404">
        <f t="shared" si="3"/>
        <v>1</v>
      </c>
      <c r="O17" s="404">
        <f t="shared" si="3"/>
        <v>0</v>
      </c>
      <c r="P17" s="404">
        <f t="shared" si="3"/>
        <v>0</v>
      </c>
      <c r="Q17" s="404">
        <f t="shared" si="3"/>
        <v>25</v>
      </c>
      <c r="R17" s="404">
        <f t="shared" si="3"/>
        <v>1</v>
      </c>
      <c r="S17" s="401" t="str">
        <f>IF(E17&gt;=F17,"","表頭(１)表頭(2)につき審査要領3を確認してください！")
&amp;IF(G17&gt;=H17,"","表頭(3)表頭(4)につき審査要領3を確認してください！")
&amp;IF(I17&gt;=J17,"","表頭(5)表頭(6)につき審査要領3を確認してください！")
&amp;IF(K17&gt;=L17,"","表頭(7)表頭(8)につき審査要領3を確認してください！")
&amp;IF(M17&gt;=N17,"","表頭(9)表頭(10)につき審査要領3を確認してください！")
&amp;IF(O17&gt;=P17,"","表頭(11)表頭(12)につき審査要領3を確認してください！")
&amp;IF(Q17&gt;=R17,"","表頭(13)表頭(14)につき審査要領3を確認してください！")</f>
        <v/>
      </c>
    </row>
    <row r="18" spans="2:20" ht="24.75" customHeight="1">
      <c r="B18" s="586" t="s">
        <v>139</v>
      </c>
      <c r="C18" s="406" t="s">
        <v>84</v>
      </c>
      <c r="D18" s="405" t="s">
        <v>138</v>
      </c>
      <c r="E18" s="404">
        <f t="shared" si="1"/>
        <v>1</v>
      </c>
      <c r="F18" s="404">
        <f t="shared" si="0"/>
        <v>0</v>
      </c>
      <c r="G18" s="476">
        <v>0</v>
      </c>
      <c r="H18" s="476">
        <v>0</v>
      </c>
      <c r="I18" s="476">
        <v>1</v>
      </c>
      <c r="J18" s="476">
        <v>0</v>
      </c>
      <c r="K18" s="476">
        <v>0</v>
      </c>
      <c r="L18" s="476">
        <v>0</v>
      </c>
      <c r="M18" s="476">
        <v>0</v>
      </c>
      <c r="N18" s="476">
        <v>0</v>
      </c>
      <c r="O18" s="476">
        <v>0</v>
      </c>
      <c r="P18" s="476">
        <v>0</v>
      </c>
      <c r="Q18" s="476">
        <v>0</v>
      </c>
      <c r="R18" s="476">
        <v>0</v>
      </c>
      <c r="S18" s="401" t="str">
        <f>IF(E18&gt;=F18,"","表頭(１)表頭(2)につき審査要領3を確認してください！")
&amp;IF(G18&gt;=H18,"","表頭(3)表頭(4)につき審査要領3を確認してください！")
&amp;IF(I18&gt;=J18,"","表頭(5)表頭(6)につき審査要領3を確認してください！")
&amp;IF(K18&gt;=L18,"","表頭(7)表頭(8)につき審査要領3を確認してください！")
&amp;IF(M18&gt;=N18,"","表頭(9)表頭(10)につき審査要領3を確認してください！")
&amp;IF(O18&gt;=P18,"","表頭(11)表頭(12)につき審査要領3を確認してください！")
&amp;IF(Q18&gt;=R18,"","表頭(13)表頭(14)につき審査要領3を確認してください！")</f>
        <v/>
      </c>
    </row>
    <row r="19" spans="2:20" ht="24.75" customHeight="1">
      <c r="B19" s="587"/>
      <c r="C19" s="406" t="s">
        <v>82</v>
      </c>
      <c r="D19" s="405" t="s">
        <v>137</v>
      </c>
      <c r="E19" s="404">
        <f t="shared" si="1"/>
        <v>82</v>
      </c>
      <c r="F19" s="404">
        <f t="shared" si="0"/>
        <v>2</v>
      </c>
      <c r="G19" s="476">
        <v>2</v>
      </c>
      <c r="H19" s="476">
        <v>0</v>
      </c>
      <c r="I19" s="476">
        <v>25</v>
      </c>
      <c r="J19" s="476">
        <v>0</v>
      </c>
      <c r="K19" s="476">
        <v>11</v>
      </c>
      <c r="L19" s="476">
        <v>0</v>
      </c>
      <c r="M19" s="476">
        <v>19</v>
      </c>
      <c r="N19" s="476">
        <v>1</v>
      </c>
      <c r="O19" s="476">
        <v>0</v>
      </c>
      <c r="P19" s="476">
        <v>0</v>
      </c>
      <c r="Q19" s="476">
        <v>25</v>
      </c>
      <c r="R19" s="476">
        <v>1</v>
      </c>
      <c r="S19" s="401" t="str">
        <f>IF(E19&gt;=F19,"","表頭(１)表頭(2)につき審査要領3を確認してください！")
&amp;IF(G19&gt;=H19,"","表頭(3)表頭(4)につき審査要領3を確認してください！")
&amp;IF(I19&gt;=J19,"","表頭(5)表頭(6)につき審査要領3を確認してください！")
&amp;IF(K19&gt;=L19,"","表頭(7)表頭(8)につき審査要領3を確認してください！")
&amp;IF(M19&gt;=N19,"","表頭(9)表頭(10)につき審査要領3を確認してください！")
&amp;IF(O19&gt;=P19,"","表頭(11)表頭(12)につき審査要領3を確認してください！")
&amp;IF(Q19&gt;=R19,"","表頭(13)表頭(14)につき審査要領3を確認してください！")</f>
        <v/>
      </c>
    </row>
    <row r="20" spans="2:20" ht="24.75" customHeight="1">
      <c r="B20" s="586" t="s">
        <v>136</v>
      </c>
      <c r="C20" s="406" t="s">
        <v>84</v>
      </c>
      <c r="D20" s="405" t="s">
        <v>135</v>
      </c>
      <c r="E20" s="404">
        <f t="shared" si="1"/>
        <v>0</v>
      </c>
      <c r="F20" s="404">
        <f t="shared" si="0"/>
        <v>0</v>
      </c>
      <c r="G20" s="476">
        <v>0</v>
      </c>
      <c r="H20" s="476">
        <v>0</v>
      </c>
      <c r="I20" s="476">
        <v>0</v>
      </c>
      <c r="J20" s="476">
        <v>0</v>
      </c>
      <c r="K20" s="476">
        <v>0</v>
      </c>
      <c r="L20" s="476">
        <v>0</v>
      </c>
      <c r="M20" s="476">
        <v>0</v>
      </c>
      <c r="N20" s="476">
        <v>0</v>
      </c>
      <c r="O20" s="476">
        <v>0</v>
      </c>
      <c r="P20" s="476">
        <v>0</v>
      </c>
      <c r="Q20" s="414"/>
      <c r="R20" s="414"/>
      <c r="S20" s="401" t="str">
        <f>IF(E20&gt;=F20,"","表頭(１)表頭(2)につき審査要領3を確認してください！")
&amp;IF(G20&gt;=H20,"","表頭(3)表頭(4)につき審査要領3を確認してください！")
&amp;IF(I20&gt;=J20,"","表頭(5)表頭(6)につき審査要領3を確認してください！")
&amp;IF(K20&gt;=L20,"","表頭(7)表頭(8)につき審査要領3を確認してください！")
&amp;IF(M20&gt;=N20,"","表頭(9)表頭(10)につき審査要領3を確認してください！")
&amp;IF(O20&gt;=P20,"","表頭(11)表頭(12)につき審査要領3を確認してください！")</f>
        <v/>
      </c>
    </row>
    <row r="21" spans="2:20" ht="24.75" customHeight="1" thickBot="1">
      <c r="B21" s="588"/>
      <c r="C21" s="422" t="s">
        <v>82</v>
      </c>
      <c r="D21" s="421" t="s">
        <v>134</v>
      </c>
      <c r="E21" s="420">
        <f t="shared" si="1"/>
        <v>0</v>
      </c>
      <c r="F21" s="420">
        <f t="shared" si="0"/>
        <v>0</v>
      </c>
      <c r="G21" s="483">
        <v>0</v>
      </c>
      <c r="H21" s="483">
        <v>0</v>
      </c>
      <c r="I21" s="483">
        <v>0</v>
      </c>
      <c r="J21" s="483">
        <v>0</v>
      </c>
      <c r="K21" s="483">
        <v>0</v>
      </c>
      <c r="L21" s="483">
        <v>0</v>
      </c>
      <c r="M21" s="483">
        <v>0</v>
      </c>
      <c r="N21" s="483">
        <v>0</v>
      </c>
      <c r="O21" s="483">
        <v>0</v>
      </c>
      <c r="P21" s="483">
        <v>0</v>
      </c>
      <c r="Q21" s="430"/>
      <c r="R21" s="430"/>
      <c r="S21" s="401" t="str">
        <f>IF(E21&gt;=F21,"","表頭(１)表頭(2)につき審査要領3を確認してください！")
&amp;IF(G21&gt;=H21,"","表頭(3)表頭(4)につき審査要領3を確認してください！")
&amp;IF(I21&gt;=J21,"","表頭(5)表頭(6)につき審査要領3を確認してください！")
&amp;IF(K21&gt;=L21,"","表頭(7)表頭(8)につき審査要領3を確認してください！")
&amp;IF(M21&gt;=N21,"","表頭(9)表頭(10)につき審査要領3を確認してください！")
&amp;IF(O21&gt;=P21,"","表頭(11)表頭(12)につき審査要領3を確認してください！")</f>
        <v/>
      </c>
    </row>
    <row r="22" spans="2:20" ht="24.75" customHeight="1" thickTop="1">
      <c r="B22" s="589" t="s">
        <v>133</v>
      </c>
      <c r="C22" s="418" t="s">
        <v>84</v>
      </c>
      <c r="D22" s="417" t="s">
        <v>132</v>
      </c>
      <c r="E22" s="407">
        <f t="shared" si="1"/>
        <v>1</v>
      </c>
      <c r="F22" s="407">
        <f t="shared" si="0"/>
        <v>1</v>
      </c>
      <c r="G22" s="486">
        <v>0</v>
      </c>
      <c r="H22" s="486">
        <v>0</v>
      </c>
      <c r="I22" s="486">
        <v>0</v>
      </c>
      <c r="J22" s="486">
        <v>0</v>
      </c>
      <c r="K22" s="486">
        <v>0</v>
      </c>
      <c r="L22" s="486">
        <v>0</v>
      </c>
      <c r="M22" s="486">
        <v>1</v>
      </c>
      <c r="N22" s="486">
        <v>1</v>
      </c>
      <c r="O22" s="416"/>
      <c r="P22" s="416"/>
      <c r="Q22" s="416"/>
      <c r="R22" s="416"/>
      <c r="S22" s="401" t="str">
        <f>IF(E22&gt;=F22,"","表頭(１)表頭(2)につき審査要領3を確認してください！")
&amp;IF(G22&gt;=H22,"","表頭(3)表頭(4)につき審査要領3を確認してください！")
&amp;IF(I22&gt;=J22,"","表頭(5)表頭(6)につき審査要領3を確認してください！")
&amp;IF(K22&gt;=L22,"","表頭(7)表頭(8)につき審査要領3を確認してください！")
&amp;IF(M22&gt;=N22,"","表頭(9)表頭(10)につき審査要領3を確認してください！")</f>
        <v/>
      </c>
    </row>
    <row r="23" spans="2:20" ht="24.75" customHeight="1" thickBot="1">
      <c r="B23" s="590"/>
      <c r="C23" s="428" t="s">
        <v>82</v>
      </c>
      <c r="D23" s="427" t="s">
        <v>131</v>
      </c>
      <c r="E23" s="426">
        <f t="shared" si="1"/>
        <v>11</v>
      </c>
      <c r="F23" s="426">
        <f t="shared" si="0"/>
        <v>2</v>
      </c>
      <c r="G23" s="480">
        <v>0</v>
      </c>
      <c r="H23" s="480">
        <v>0</v>
      </c>
      <c r="I23" s="480">
        <v>0</v>
      </c>
      <c r="J23" s="480">
        <v>0</v>
      </c>
      <c r="K23" s="480">
        <v>9</v>
      </c>
      <c r="L23" s="480">
        <v>2</v>
      </c>
      <c r="M23" s="480">
        <v>2</v>
      </c>
      <c r="N23" s="480">
        <v>0</v>
      </c>
      <c r="O23" s="424"/>
      <c r="P23" s="424"/>
      <c r="Q23" s="424"/>
      <c r="R23" s="424"/>
      <c r="S23" s="401" t="str">
        <f>IF(E23&gt;=F23,"","表頭(１)表頭(2)につき審査要領3を確認してください！")
&amp;IF(G23&gt;=H23,"","表頭(3)表頭(4)につき審査要領3を確認してください！")
&amp;IF(I23&gt;=J23,"","表頭(5)表頭(6)につき審査要領3を確認してください！")
&amp;IF(K23&gt;=L23,"","表頭(7)表頭(8)につき審査要領3を確認してください！")
&amp;IF(M23&gt;=N23,"","表頭(9)表頭(10)につき審査要領3を確認してください！")</f>
        <v/>
      </c>
    </row>
    <row r="24" spans="2:20" ht="24.75" customHeight="1" thickTop="1">
      <c r="B24" s="591" t="s">
        <v>130</v>
      </c>
      <c r="C24" s="409" t="s">
        <v>84</v>
      </c>
      <c r="D24" s="408" t="s">
        <v>129</v>
      </c>
      <c r="E24" s="423">
        <f t="shared" si="1"/>
        <v>7</v>
      </c>
      <c r="F24" s="423">
        <f t="shared" si="0"/>
        <v>1</v>
      </c>
      <c r="G24" s="423">
        <f t="shared" ref="G24:R24" si="4">SUM(G26,G28,G30,G32)</f>
        <v>4</v>
      </c>
      <c r="H24" s="423">
        <f t="shared" si="4"/>
        <v>0</v>
      </c>
      <c r="I24" s="423">
        <f t="shared" si="4"/>
        <v>1</v>
      </c>
      <c r="J24" s="423">
        <f t="shared" si="4"/>
        <v>0</v>
      </c>
      <c r="K24" s="423">
        <f t="shared" si="4"/>
        <v>0</v>
      </c>
      <c r="L24" s="423">
        <f t="shared" si="4"/>
        <v>0</v>
      </c>
      <c r="M24" s="423">
        <f t="shared" si="4"/>
        <v>1</v>
      </c>
      <c r="N24" s="423">
        <f t="shared" si="4"/>
        <v>0</v>
      </c>
      <c r="O24" s="423">
        <f t="shared" si="4"/>
        <v>0</v>
      </c>
      <c r="P24" s="423">
        <f t="shared" si="4"/>
        <v>0</v>
      </c>
      <c r="Q24" s="423">
        <f t="shared" si="4"/>
        <v>1</v>
      </c>
      <c r="R24" s="423">
        <f t="shared" si="4"/>
        <v>1</v>
      </c>
      <c r="S24" s="401" t="str">
        <f t="shared" ref="S24:S37" si="5">IF(E24&gt;=F24,"","表頭(１)表頭(2)につき審査要領3を確認してください！")
&amp;IF(G24&gt;=H24,"","表頭(3)表頭(4)につき審査要領3を確認してください！")
&amp;IF(I24&gt;=J24,"","表頭(5)表頭(6)につき審査要領3を確認してください！")
&amp;IF(K24&gt;=L24,"","表頭(7)表頭(8)につき審査要領3を確認してください！")
&amp;IF(M24&gt;=N24,"","表頭(9)表頭(10)につき審査要領3を確認してください！")
&amp;IF(O24&gt;=P24,"","表頭(11)表頭(12)につき審査要領3を確認してください！")
&amp;IF(Q24&gt;=R24,"","表頭(13)表頭(14)につき審査要領3を確認してください！")</f>
        <v/>
      </c>
    </row>
    <row r="25" spans="2:20" ht="24.75" customHeight="1">
      <c r="B25" s="592"/>
      <c r="C25" s="406" t="s">
        <v>82</v>
      </c>
      <c r="D25" s="405" t="s">
        <v>128</v>
      </c>
      <c r="E25" s="404">
        <f t="shared" si="1"/>
        <v>505</v>
      </c>
      <c r="F25" s="404">
        <f t="shared" si="0"/>
        <v>19</v>
      </c>
      <c r="G25" s="404">
        <f t="shared" ref="G25:R25" si="6">SUM(G27,G29,G31,G33)</f>
        <v>67</v>
      </c>
      <c r="H25" s="404">
        <f t="shared" si="6"/>
        <v>4</v>
      </c>
      <c r="I25" s="404">
        <f t="shared" si="6"/>
        <v>88</v>
      </c>
      <c r="J25" s="404">
        <f t="shared" si="6"/>
        <v>3</v>
      </c>
      <c r="K25" s="404">
        <f t="shared" si="6"/>
        <v>105</v>
      </c>
      <c r="L25" s="404">
        <f t="shared" si="6"/>
        <v>4</v>
      </c>
      <c r="M25" s="404">
        <f t="shared" si="6"/>
        <v>121</v>
      </c>
      <c r="N25" s="404">
        <f t="shared" si="6"/>
        <v>1</v>
      </c>
      <c r="O25" s="404">
        <f t="shared" si="6"/>
        <v>96</v>
      </c>
      <c r="P25" s="404">
        <f t="shared" si="6"/>
        <v>7</v>
      </c>
      <c r="Q25" s="404">
        <f t="shared" si="6"/>
        <v>28</v>
      </c>
      <c r="R25" s="404">
        <f t="shared" si="6"/>
        <v>0</v>
      </c>
      <c r="S25" s="401" t="str">
        <f t="shared" si="5"/>
        <v/>
      </c>
    </row>
    <row r="26" spans="2:20" ht="24.75" customHeight="1">
      <c r="B26" s="599" t="s">
        <v>127</v>
      </c>
      <c r="C26" s="406" t="s">
        <v>84</v>
      </c>
      <c r="D26" s="405" t="s">
        <v>126</v>
      </c>
      <c r="E26" s="404">
        <f t="shared" si="1"/>
        <v>0</v>
      </c>
      <c r="F26" s="404">
        <f t="shared" si="0"/>
        <v>0</v>
      </c>
      <c r="G26" s="476">
        <v>0</v>
      </c>
      <c r="H26" s="476">
        <v>0</v>
      </c>
      <c r="I26" s="476">
        <v>0</v>
      </c>
      <c r="J26" s="476">
        <v>0</v>
      </c>
      <c r="K26" s="476">
        <v>0</v>
      </c>
      <c r="L26" s="476">
        <v>0</v>
      </c>
      <c r="M26" s="476">
        <v>0</v>
      </c>
      <c r="N26" s="476">
        <v>0</v>
      </c>
      <c r="O26" s="476">
        <v>0</v>
      </c>
      <c r="P26" s="476">
        <v>0</v>
      </c>
      <c r="Q26" s="476">
        <v>0</v>
      </c>
      <c r="R26" s="476">
        <v>0</v>
      </c>
      <c r="S26" s="401" t="str">
        <f t="shared" si="5"/>
        <v/>
      </c>
    </row>
    <row r="27" spans="2:20" ht="24.75" customHeight="1">
      <c r="B27" s="587"/>
      <c r="C27" s="406" t="s">
        <v>82</v>
      </c>
      <c r="D27" s="405" t="s">
        <v>125</v>
      </c>
      <c r="E27" s="404">
        <f t="shared" si="1"/>
        <v>188</v>
      </c>
      <c r="F27" s="404">
        <f t="shared" si="0"/>
        <v>7</v>
      </c>
      <c r="G27" s="476">
        <v>39</v>
      </c>
      <c r="H27" s="476">
        <v>4</v>
      </c>
      <c r="I27" s="476">
        <v>52</v>
      </c>
      <c r="J27" s="476">
        <v>1</v>
      </c>
      <c r="K27" s="476">
        <v>40</v>
      </c>
      <c r="L27" s="476">
        <v>1</v>
      </c>
      <c r="M27" s="476">
        <v>25</v>
      </c>
      <c r="N27" s="476">
        <v>0</v>
      </c>
      <c r="O27" s="476">
        <v>22</v>
      </c>
      <c r="P27" s="476">
        <v>1</v>
      </c>
      <c r="Q27" s="476">
        <v>10</v>
      </c>
      <c r="R27" s="476">
        <v>0</v>
      </c>
      <c r="S27" s="401" t="str">
        <f t="shared" si="5"/>
        <v/>
      </c>
    </row>
    <row r="28" spans="2:20" ht="24.75" customHeight="1">
      <c r="B28" s="599" t="s">
        <v>124</v>
      </c>
      <c r="C28" s="406" t="s">
        <v>84</v>
      </c>
      <c r="D28" s="405" t="s">
        <v>123</v>
      </c>
      <c r="E28" s="404">
        <f t="shared" si="1"/>
        <v>4</v>
      </c>
      <c r="F28" s="404">
        <f t="shared" si="0"/>
        <v>1</v>
      </c>
      <c r="G28" s="476">
        <v>1</v>
      </c>
      <c r="H28" s="476">
        <v>0</v>
      </c>
      <c r="I28" s="476">
        <v>1</v>
      </c>
      <c r="J28" s="476">
        <v>0</v>
      </c>
      <c r="K28" s="476">
        <v>0</v>
      </c>
      <c r="L28" s="476">
        <v>0</v>
      </c>
      <c r="M28" s="476">
        <v>1</v>
      </c>
      <c r="N28" s="476">
        <v>0</v>
      </c>
      <c r="O28" s="476">
        <v>0</v>
      </c>
      <c r="P28" s="476">
        <v>0</v>
      </c>
      <c r="Q28" s="476">
        <v>1</v>
      </c>
      <c r="R28" s="476">
        <v>1</v>
      </c>
      <c r="S28" s="401" t="str">
        <f t="shared" si="5"/>
        <v/>
      </c>
    </row>
    <row r="29" spans="2:20" ht="24.75" customHeight="1">
      <c r="B29" s="587"/>
      <c r="C29" s="406" t="s">
        <v>82</v>
      </c>
      <c r="D29" s="405" t="s">
        <v>122</v>
      </c>
      <c r="E29" s="404">
        <f t="shared" si="1"/>
        <v>268</v>
      </c>
      <c r="F29" s="404">
        <f t="shared" si="0"/>
        <v>5</v>
      </c>
      <c r="G29" s="476">
        <v>11</v>
      </c>
      <c r="H29" s="476">
        <v>0</v>
      </c>
      <c r="I29" s="476">
        <v>24</v>
      </c>
      <c r="J29" s="476">
        <v>0</v>
      </c>
      <c r="K29" s="476">
        <v>55</v>
      </c>
      <c r="L29" s="476">
        <v>1</v>
      </c>
      <c r="M29" s="476">
        <v>95</v>
      </c>
      <c r="N29" s="476">
        <v>1</v>
      </c>
      <c r="O29" s="476">
        <v>65</v>
      </c>
      <c r="P29" s="476">
        <v>3</v>
      </c>
      <c r="Q29" s="476">
        <v>18</v>
      </c>
      <c r="R29" s="476">
        <v>0</v>
      </c>
      <c r="S29" s="401" t="str">
        <f t="shared" si="5"/>
        <v/>
      </c>
      <c r="T29" s="401"/>
    </row>
    <row r="30" spans="2:20" ht="24.75" customHeight="1">
      <c r="B30" s="599" t="s">
        <v>121</v>
      </c>
      <c r="C30" s="406" t="s">
        <v>84</v>
      </c>
      <c r="D30" s="405" t="s">
        <v>120</v>
      </c>
      <c r="E30" s="404">
        <f t="shared" si="1"/>
        <v>0</v>
      </c>
      <c r="F30" s="404">
        <f t="shared" si="0"/>
        <v>0</v>
      </c>
      <c r="G30" s="476">
        <v>0</v>
      </c>
      <c r="H30" s="476">
        <v>0</v>
      </c>
      <c r="I30" s="476">
        <v>0</v>
      </c>
      <c r="J30" s="476">
        <v>0</v>
      </c>
      <c r="K30" s="476">
        <v>0</v>
      </c>
      <c r="L30" s="476">
        <v>0</v>
      </c>
      <c r="M30" s="476">
        <v>0</v>
      </c>
      <c r="N30" s="476">
        <v>0</v>
      </c>
      <c r="O30" s="476">
        <v>0</v>
      </c>
      <c r="P30" s="476">
        <v>0</v>
      </c>
      <c r="Q30" s="476">
        <v>0</v>
      </c>
      <c r="R30" s="476">
        <v>0</v>
      </c>
      <c r="S30" s="401" t="str">
        <f t="shared" si="5"/>
        <v/>
      </c>
      <c r="T30" s="401"/>
    </row>
    <row r="31" spans="2:20" ht="24.75" customHeight="1">
      <c r="B31" s="587"/>
      <c r="C31" s="406" t="s">
        <v>82</v>
      </c>
      <c r="D31" s="405" t="s">
        <v>119</v>
      </c>
      <c r="E31" s="404">
        <f t="shared" si="1"/>
        <v>31</v>
      </c>
      <c r="F31" s="404">
        <f t="shared" si="0"/>
        <v>7</v>
      </c>
      <c r="G31" s="476">
        <v>3</v>
      </c>
      <c r="H31" s="476">
        <v>0</v>
      </c>
      <c r="I31" s="476">
        <v>11</v>
      </c>
      <c r="J31" s="476">
        <v>2</v>
      </c>
      <c r="K31" s="476">
        <v>9</v>
      </c>
      <c r="L31" s="476">
        <v>2</v>
      </c>
      <c r="M31" s="476">
        <v>0</v>
      </c>
      <c r="N31" s="476">
        <v>0</v>
      </c>
      <c r="O31" s="476">
        <v>8</v>
      </c>
      <c r="P31" s="476">
        <v>3</v>
      </c>
      <c r="Q31" s="476">
        <v>0</v>
      </c>
      <c r="R31" s="476">
        <v>0</v>
      </c>
      <c r="S31" s="401" t="str">
        <f t="shared" si="5"/>
        <v/>
      </c>
    </row>
    <row r="32" spans="2:20" ht="24.75" customHeight="1">
      <c r="B32" s="599" t="s">
        <v>118</v>
      </c>
      <c r="C32" s="406" t="s">
        <v>84</v>
      </c>
      <c r="D32" s="405" t="s">
        <v>117</v>
      </c>
      <c r="E32" s="404">
        <f t="shared" si="1"/>
        <v>3</v>
      </c>
      <c r="F32" s="404">
        <f t="shared" si="0"/>
        <v>0</v>
      </c>
      <c r="G32" s="404">
        <f t="shared" ref="G32:R32" si="7">SUM(G34,G36)</f>
        <v>3</v>
      </c>
      <c r="H32" s="404">
        <f t="shared" si="7"/>
        <v>0</v>
      </c>
      <c r="I32" s="404">
        <f t="shared" si="7"/>
        <v>0</v>
      </c>
      <c r="J32" s="404">
        <f t="shared" si="7"/>
        <v>0</v>
      </c>
      <c r="K32" s="404">
        <f t="shared" si="7"/>
        <v>0</v>
      </c>
      <c r="L32" s="404">
        <f t="shared" si="7"/>
        <v>0</v>
      </c>
      <c r="M32" s="404">
        <f t="shared" si="7"/>
        <v>0</v>
      </c>
      <c r="N32" s="404">
        <f t="shared" si="7"/>
        <v>0</v>
      </c>
      <c r="O32" s="404">
        <f t="shared" si="7"/>
        <v>0</v>
      </c>
      <c r="P32" s="404">
        <f t="shared" si="7"/>
        <v>0</v>
      </c>
      <c r="Q32" s="404">
        <f t="shared" si="7"/>
        <v>0</v>
      </c>
      <c r="R32" s="404">
        <f t="shared" si="7"/>
        <v>0</v>
      </c>
      <c r="S32" s="401" t="str">
        <f t="shared" si="5"/>
        <v/>
      </c>
    </row>
    <row r="33" spans="2:19" ht="24.75" customHeight="1">
      <c r="B33" s="587"/>
      <c r="C33" s="406" t="s">
        <v>82</v>
      </c>
      <c r="D33" s="405" t="s">
        <v>116</v>
      </c>
      <c r="E33" s="404">
        <f t="shared" si="1"/>
        <v>18</v>
      </c>
      <c r="F33" s="404">
        <f t="shared" si="0"/>
        <v>0</v>
      </c>
      <c r="G33" s="404">
        <f t="shared" ref="G33:R33" si="8">SUM(G35,G37)</f>
        <v>14</v>
      </c>
      <c r="H33" s="404">
        <f t="shared" si="8"/>
        <v>0</v>
      </c>
      <c r="I33" s="404">
        <f t="shared" si="8"/>
        <v>1</v>
      </c>
      <c r="J33" s="404">
        <f t="shared" si="8"/>
        <v>0</v>
      </c>
      <c r="K33" s="404">
        <f t="shared" si="8"/>
        <v>1</v>
      </c>
      <c r="L33" s="404">
        <f t="shared" si="8"/>
        <v>0</v>
      </c>
      <c r="M33" s="404">
        <f t="shared" si="8"/>
        <v>1</v>
      </c>
      <c r="N33" s="404">
        <f t="shared" si="8"/>
        <v>0</v>
      </c>
      <c r="O33" s="404">
        <f t="shared" si="8"/>
        <v>1</v>
      </c>
      <c r="P33" s="404">
        <f t="shared" si="8"/>
        <v>0</v>
      </c>
      <c r="Q33" s="404">
        <f t="shared" si="8"/>
        <v>0</v>
      </c>
      <c r="R33" s="404">
        <f t="shared" si="8"/>
        <v>0</v>
      </c>
      <c r="S33" s="401" t="str">
        <f t="shared" si="5"/>
        <v/>
      </c>
    </row>
    <row r="34" spans="2:19" ht="24.75" customHeight="1">
      <c r="B34" s="599" t="s">
        <v>115</v>
      </c>
      <c r="C34" s="406" t="s">
        <v>84</v>
      </c>
      <c r="D34" s="405" t="s">
        <v>114</v>
      </c>
      <c r="E34" s="404">
        <f t="shared" si="1"/>
        <v>0</v>
      </c>
      <c r="F34" s="404">
        <f t="shared" si="0"/>
        <v>0</v>
      </c>
      <c r="G34" s="476">
        <v>0</v>
      </c>
      <c r="H34" s="476">
        <v>0</v>
      </c>
      <c r="I34" s="476">
        <v>0</v>
      </c>
      <c r="J34" s="476">
        <v>0</v>
      </c>
      <c r="K34" s="476">
        <v>0</v>
      </c>
      <c r="L34" s="476">
        <v>0</v>
      </c>
      <c r="M34" s="476">
        <v>0</v>
      </c>
      <c r="N34" s="476">
        <v>0</v>
      </c>
      <c r="O34" s="476">
        <v>0</v>
      </c>
      <c r="P34" s="476">
        <v>0</v>
      </c>
      <c r="Q34" s="476">
        <v>0</v>
      </c>
      <c r="R34" s="476">
        <v>0</v>
      </c>
      <c r="S34" s="401" t="str">
        <f t="shared" si="5"/>
        <v/>
      </c>
    </row>
    <row r="35" spans="2:19" ht="24.75" customHeight="1">
      <c r="B35" s="587"/>
      <c r="C35" s="406" t="s">
        <v>82</v>
      </c>
      <c r="D35" s="405" t="s">
        <v>113</v>
      </c>
      <c r="E35" s="404">
        <f t="shared" si="1"/>
        <v>6</v>
      </c>
      <c r="F35" s="404">
        <f t="shared" si="0"/>
        <v>0</v>
      </c>
      <c r="G35" s="476">
        <v>6</v>
      </c>
      <c r="H35" s="476">
        <v>0</v>
      </c>
      <c r="I35" s="476">
        <v>0</v>
      </c>
      <c r="J35" s="476">
        <v>0</v>
      </c>
      <c r="K35" s="476">
        <v>0</v>
      </c>
      <c r="L35" s="476">
        <v>0</v>
      </c>
      <c r="M35" s="476">
        <v>0</v>
      </c>
      <c r="N35" s="476">
        <v>0</v>
      </c>
      <c r="O35" s="476">
        <v>0</v>
      </c>
      <c r="P35" s="476">
        <v>0</v>
      </c>
      <c r="Q35" s="476">
        <v>0</v>
      </c>
      <c r="R35" s="476">
        <v>0</v>
      </c>
      <c r="S35" s="401" t="str">
        <f t="shared" si="5"/>
        <v/>
      </c>
    </row>
    <row r="36" spans="2:19" ht="24.75" customHeight="1">
      <c r="B36" s="599" t="s">
        <v>112</v>
      </c>
      <c r="C36" s="406" t="s">
        <v>84</v>
      </c>
      <c r="D36" s="405" t="s">
        <v>111</v>
      </c>
      <c r="E36" s="404">
        <f t="shared" si="1"/>
        <v>3</v>
      </c>
      <c r="F36" s="404">
        <f t="shared" si="0"/>
        <v>0</v>
      </c>
      <c r="G36" s="476">
        <v>3</v>
      </c>
      <c r="H36" s="476">
        <v>0</v>
      </c>
      <c r="I36" s="476">
        <v>0</v>
      </c>
      <c r="J36" s="476">
        <v>0</v>
      </c>
      <c r="K36" s="476">
        <v>0</v>
      </c>
      <c r="L36" s="476">
        <v>0</v>
      </c>
      <c r="M36" s="476">
        <v>0</v>
      </c>
      <c r="N36" s="476">
        <v>0</v>
      </c>
      <c r="O36" s="476">
        <v>0</v>
      </c>
      <c r="P36" s="476">
        <v>0</v>
      </c>
      <c r="Q36" s="476">
        <v>0</v>
      </c>
      <c r="R36" s="476">
        <v>0</v>
      </c>
      <c r="S36" s="401" t="str">
        <f t="shared" si="5"/>
        <v/>
      </c>
    </row>
    <row r="37" spans="2:19" ht="24.75" customHeight="1" thickBot="1">
      <c r="B37" s="588"/>
      <c r="C37" s="422" t="s">
        <v>82</v>
      </c>
      <c r="D37" s="421" t="s">
        <v>110</v>
      </c>
      <c r="E37" s="420">
        <f t="shared" si="1"/>
        <v>12</v>
      </c>
      <c r="F37" s="420">
        <f t="shared" si="0"/>
        <v>0</v>
      </c>
      <c r="G37" s="483">
        <v>8</v>
      </c>
      <c r="H37" s="483">
        <v>0</v>
      </c>
      <c r="I37" s="483">
        <v>1</v>
      </c>
      <c r="J37" s="483">
        <v>0</v>
      </c>
      <c r="K37" s="483">
        <v>1</v>
      </c>
      <c r="L37" s="483">
        <v>0</v>
      </c>
      <c r="M37" s="483">
        <v>1</v>
      </c>
      <c r="N37" s="483">
        <v>0</v>
      </c>
      <c r="O37" s="483">
        <v>1</v>
      </c>
      <c r="P37" s="483">
        <v>0</v>
      </c>
      <c r="Q37" s="483">
        <v>0</v>
      </c>
      <c r="R37" s="483">
        <v>0</v>
      </c>
      <c r="S37" s="401" t="str">
        <f t="shared" si="5"/>
        <v/>
      </c>
    </row>
    <row r="38" spans="2:19" ht="24.75" customHeight="1" thickTop="1">
      <c r="B38" s="590" t="s">
        <v>109</v>
      </c>
      <c r="C38" s="418" t="s">
        <v>84</v>
      </c>
      <c r="D38" s="417" t="s">
        <v>108</v>
      </c>
      <c r="E38" s="407">
        <f t="shared" si="1"/>
        <v>3</v>
      </c>
      <c r="F38" s="407">
        <f t="shared" si="0"/>
        <v>1</v>
      </c>
      <c r="G38" s="407">
        <f t="shared" ref="G38:N39" si="9">SUM(G40,G42,G44,G46,G48,G50,G52)</f>
        <v>2</v>
      </c>
      <c r="H38" s="407">
        <f t="shared" si="9"/>
        <v>1</v>
      </c>
      <c r="I38" s="407">
        <f t="shared" si="9"/>
        <v>0</v>
      </c>
      <c r="J38" s="407">
        <f t="shared" si="9"/>
        <v>0</v>
      </c>
      <c r="K38" s="407">
        <f t="shared" si="9"/>
        <v>0</v>
      </c>
      <c r="L38" s="407">
        <f t="shared" si="9"/>
        <v>0</v>
      </c>
      <c r="M38" s="407">
        <f t="shared" si="9"/>
        <v>1</v>
      </c>
      <c r="N38" s="407">
        <f t="shared" si="9"/>
        <v>0</v>
      </c>
      <c r="O38" s="416"/>
      <c r="P38" s="416"/>
      <c r="Q38" s="416"/>
      <c r="R38" s="416"/>
      <c r="S38" s="401" t="str">
        <f t="shared" ref="S38:S53" si="10">IF(E38&gt;=F38,"","表頭(１)表頭(2)につき審査要領3を確認してください！")
&amp;IF(G38&gt;=H38,"","表頭(3)表頭(4)につき審査要領3を確認してください！")
&amp;IF(I38&gt;=J38,"","表頭(5)表頭(6)につき審査要領3を確認してください！")
&amp;IF(K38&gt;=L38,"","表頭(7)表頭(8)につき審査要領3を確認してください！")
&amp;IF(M38&gt;=N38,"","表頭(9)表頭(10)につき審査要領3を確認してください！")</f>
        <v/>
      </c>
    </row>
    <row r="39" spans="2:19" ht="24.75" customHeight="1">
      <c r="B39" s="592"/>
      <c r="C39" s="406" t="s">
        <v>82</v>
      </c>
      <c r="D39" s="405" t="s">
        <v>107</v>
      </c>
      <c r="E39" s="404">
        <f t="shared" si="1"/>
        <v>415</v>
      </c>
      <c r="F39" s="404">
        <f t="shared" si="0"/>
        <v>38</v>
      </c>
      <c r="G39" s="404">
        <f t="shared" si="9"/>
        <v>247</v>
      </c>
      <c r="H39" s="404">
        <f t="shared" si="9"/>
        <v>18</v>
      </c>
      <c r="I39" s="404">
        <f t="shared" si="9"/>
        <v>6</v>
      </c>
      <c r="J39" s="404">
        <f t="shared" si="9"/>
        <v>1</v>
      </c>
      <c r="K39" s="404">
        <f t="shared" si="9"/>
        <v>59</v>
      </c>
      <c r="L39" s="404">
        <f t="shared" si="9"/>
        <v>8</v>
      </c>
      <c r="M39" s="404">
        <f t="shared" si="9"/>
        <v>103</v>
      </c>
      <c r="N39" s="404">
        <f t="shared" si="9"/>
        <v>11</v>
      </c>
      <c r="O39" s="414"/>
      <c r="P39" s="414"/>
      <c r="Q39" s="414"/>
      <c r="R39" s="414"/>
      <c r="S39" s="401" t="str">
        <f t="shared" si="10"/>
        <v/>
      </c>
    </row>
    <row r="40" spans="2:19" ht="24.75" customHeight="1">
      <c r="B40" s="599" t="s">
        <v>106</v>
      </c>
      <c r="C40" s="406" t="s">
        <v>84</v>
      </c>
      <c r="D40" s="405" t="s">
        <v>105</v>
      </c>
      <c r="E40" s="404">
        <f t="shared" si="1"/>
        <v>1</v>
      </c>
      <c r="F40" s="404">
        <f t="shared" si="0"/>
        <v>0</v>
      </c>
      <c r="G40" s="476">
        <v>1</v>
      </c>
      <c r="H40" s="476">
        <v>0</v>
      </c>
      <c r="I40" s="476">
        <v>0</v>
      </c>
      <c r="J40" s="476">
        <v>0</v>
      </c>
      <c r="K40" s="476">
        <v>0</v>
      </c>
      <c r="L40" s="476">
        <v>0</v>
      </c>
      <c r="M40" s="476">
        <v>0</v>
      </c>
      <c r="N40" s="476">
        <v>0</v>
      </c>
      <c r="O40" s="414"/>
      <c r="P40" s="414"/>
      <c r="Q40" s="414"/>
      <c r="R40" s="414"/>
      <c r="S40" s="401" t="str">
        <f t="shared" si="10"/>
        <v/>
      </c>
    </row>
    <row r="41" spans="2:19" ht="24.75" customHeight="1">
      <c r="B41" s="587"/>
      <c r="C41" s="406" t="s">
        <v>82</v>
      </c>
      <c r="D41" s="405" t="s">
        <v>104</v>
      </c>
      <c r="E41" s="404">
        <f t="shared" si="1"/>
        <v>213</v>
      </c>
      <c r="F41" s="404">
        <f t="shared" si="0"/>
        <v>16</v>
      </c>
      <c r="G41" s="476">
        <v>157</v>
      </c>
      <c r="H41" s="476">
        <v>15</v>
      </c>
      <c r="I41" s="476">
        <v>1</v>
      </c>
      <c r="J41" s="476">
        <v>0</v>
      </c>
      <c r="K41" s="476">
        <v>26</v>
      </c>
      <c r="L41" s="476">
        <v>0</v>
      </c>
      <c r="M41" s="476">
        <v>29</v>
      </c>
      <c r="N41" s="476">
        <v>1</v>
      </c>
      <c r="O41" s="414"/>
      <c r="P41" s="414"/>
      <c r="Q41" s="414"/>
      <c r="R41" s="414"/>
      <c r="S41" s="401" t="str">
        <f t="shared" si="10"/>
        <v/>
      </c>
    </row>
    <row r="42" spans="2:19" ht="24.75" customHeight="1">
      <c r="B42" s="599" t="s">
        <v>103</v>
      </c>
      <c r="C42" s="406" t="s">
        <v>84</v>
      </c>
      <c r="D42" s="405" t="s">
        <v>102</v>
      </c>
      <c r="E42" s="404">
        <f t="shared" si="1"/>
        <v>0</v>
      </c>
      <c r="F42" s="404">
        <f t="shared" si="0"/>
        <v>0</v>
      </c>
      <c r="G42" s="476">
        <v>0</v>
      </c>
      <c r="H42" s="476">
        <v>0</v>
      </c>
      <c r="I42" s="476">
        <v>0</v>
      </c>
      <c r="J42" s="476">
        <v>0</v>
      </c>
      <c r="K42" s="476">
        <v>0</v>
      </c>
      <c r="L42" s="476">
        <v>0</v>
      </c>
      <c r="M42" s="476">
        <v>0</v>
      </c>
      <c r="N42" s="476">
        <v>0</v>
      </c>
      <c r="O42" s="414"/>
      <c r="P42" s="414"/>
      <c r="Q42" s="414"/>
      <c r="R42" s="414"/>
      <c r="S42" s="401" t="str">
        <f t="shared" si="10"/>
        <v/>
      </c>
    </row>
    <row r="43" spans="2:19" ht="24.75" customHeight="1">
      <c r="B43" s="587"/>
      <c r="C43" s="406" t="s">
        <v>82</v>
      </c>
      <c r="D43" s="405" t="s">
        <v>101</v>
      </c>
      <c r="E43" s="404">
        <f t="shared" si="1"/>
        <v>107</v>
      </c>
      <c r="F43" s="404">
        <f t="shared" si="0"/>
        <v>4</v>
      </c>
      <c r="G43" s="476">
        <v>88</v>
      </c>
      <c r="H43" s="476">
        <v>2</v>
      </c>
      <c r="I43" s="476">
        <v>0</v>
      </c>
      <c r="J43" s="476">
        <v>0</v>
      </c>
      <c r="K43" s="476">
        <v>18</v>
      </c>
      <c r="L43" s="476">
        <v>2</v>
      </c>
      <c r="M43" s="476">
        <v>1</v>
      </c>
      <c r="N43" s="476">
        <v>0</v>
      </c>
      <c r="O43" s="414"/>
      <c r="P43" s="414"/>
      <c r="Q43" s="414"/>
      <c r="R43" s="414"/>
      <c r="S43" s="401" t="str">
        <f t="shared" si="10"/>
        <v/>
      </c>
    </row>
    <row r="44" spans="2:19" ht="24.75" customHeight="1">
      <c r="B44" s="599" t="s">
        <v>100</v>
      </c>
      <c r="C44" s="406" t="s">
        <v>84</v>
      </c>
      <c r="D44" s="405" t="s">
        <v>99</v>
      </c>
      <c r="E44" s="404">
        <f t="shared" si="1"/>
        <v>1</v>
      </c>
      <c r="F44" s="404">
        <f t="shared" si="0"/>
        <v>1</v>
      </c>
      <c r="G44" s="476">
        <v>1</v>
      </c>
      <c r="H44" s="476">
        <v>1</v>
      </c>
      <c r="I44" s="476">
        <v>0</v>
      </c>
      <c r="J44" s="476">
        <v>0</v>
      </c>
      <c r="K44" s="476">
        <v>0</v>
      </c>
      <c r="L44" s="476">
        <v>0</v>
      </c>
      <c r="M44" s="476">
        <v>0</v>
      </c>
      <c r="N44" s="476">
        <v>0</v>
      </c>
      <c r="O44" s="414"/>
      <c r="P44" s="414"/>
      <c r="Q44" s="414"/>
      <c r="R44" s="414"/>
      <c r="S44" s="401" t="str">
        <f t="shared" si="10"/>
        <v/>
      </c>
    </row>
    <row r="45" spans="2:19" ht="24.75" customHeight="1">
      <c r="B45" s="587"/>
      <c r="C45" s="406" t="s">
        <v>82</v>
      </c>
      <c r="D45" s="405" t="s">
        <v>98</v>
      </c>
      <c r="E45" s="404">
        <f t="shared" si="1"/>
        <v>17</v>
      </c>
      <c r="F45" s="404">
        <f t="shared" si="0"/>
        <v>5</v>
      </c>
      <c r="G45" s="476">
        <v>1</v>
      </c>
      <c r="H45" s="476">
        <v>0</v>
      </c>
      <c r="I45" s="476">
        <v>2</v>
      </c>
      <c r="J45" s="476">
        <v>0</v>
      </c>
      <c r="K45" s="476">
        <v>12</v>
      </c>
      <c r="L45" s="476">
        <v>5</v>
      </c>
      <c r="M45" s="476">
        <v>2</v>
      </c>
      <c r="N45" s="476">
        <v>0</v>
      </c>
      <c r="O45" s="414"/>
      <c r="P45" s="414"/>
      <c r="Q45" s="414"/>
      <c r="R45" s="414"/>
      <c r="S45" s="401" t="str">
        <f t="shared" si="10"/>
        <v/>
      </c>
    </row>
    <row r="46" spans="2:19" ht="24.75" customHeight="1">
      <c r="B46" s="586" t="s">
        <v>97</v>
      </c>
      <c r="C46" s="406" t="s">
        <v>84</v>
      </c>
      <c r="D46" s="405" t="s">
        <v>96</v>
      </c>
      <c r="E46" s="404">
        <f t="shared" si="1"/>
        <v>1</v>
      </c>
      <c r="F46" s="404">
        <f t="shared" si="0"/>
        <v>0</v>
      </c>
      <c r="G46" s="476">
        <v>0</v>
      </c>
      <c r="H46" s="476">
        <v>0</v>
      </c>
      <c r="I46" s="476">
        <v>0</v>
      </c>
      <c r="J46" s="476">
        <v>0</v>
      </c>
      <c r="K46" s="476">
        <v>0</v>
      </c>
      <c r="L46" s="476">
        <v>0</v>
      </c>
      <c r="M46" s="476">
        <v>1</v>
      </c>
      <c r="N46" s="476">
        <v>0</v>
      </c>
      <c r="O46" s="414"/>
      <c r="P46" s="414"/>
      <c r="Q46" s="414"/>
      <c r="R46" s="414"/>
      <c r="S46" s="401" t="str">
        <f t="shared" si="10"/>
        <v/>
      </c>
    </row>
    <row r="47" spans="2:19" ht="24.75" customHeight="1">
      <c r="B47" s="587"/>
      <c r="C47" s="406" t="s">
        <v>82</v>
      </c>
      <c r="D47" s="405" t="s">
        <v>95</v>
      </c>
      <c r="E47" s="404">
        <f t="shared" si="1"/>
        <v>73</v>
      </c>
      <c r="F47" s="404">
        <f t="shared" si="0"/>
        <v>11</v>
      </c>
      <c r="G47" s="476">
        <v>0</v>
      </c>
      <c r="H47" s="476">
        <v>0</v>
      </c>
      <c r="I47" s="476">
        <v>0</v>
      </c>
      <c r="J47" s="476">
        <v>0</v>
      </c>
      <c r="K47" s="476">
        <v>3</v>
      </c>
      <c r="L47" s="476">
        <v>1</v>
      </c>
      <c r="M47" s="476">
        <v>70</v>
      </c>
      <c r="N47" s="476">
        <v>10</v>
      </c>
      <c r="O47" s="414"/>
      <c r="P47" s="414"/>
      <c r="Q47" s="414"/>
      <c r="R47" s="414"/>
      <c r="S47" s="401" t="str">
        <f t="shared" si="10"/>
        <v/>
      </c>
    </row>
    <row r="48" spans="2:19" ht="24.75" customHeight="1">
      <c r="B48" s="599" t="s">
        <v>94</v>
      </c>
      <c r="C48" s="406" t="s">
        <v>84</v>
      </c>
      <c r="D48" s="405" t="s">
        <v>93</v>
      </c>
      <c r="E48" s="404">
        <f t="shared" si="1"/>
        <v>0</v>
      </c>
      <c r="F48" s="404">
        <f t="shared" si="0"/>
        <v>0</v>
      </c>
      <c r="G48" s="476">
        <v>0</v>
      </c>
      <c r="H48" s="476">
        <v>0</v>
      </c>
      <c r="I48" s="476">
        <v>0</v>
      </c>
      <c r="J48" s="476">
        <v>0</v>
      </c>
      <c r="K48" s="476">
        <v>0</v>
      </c>
      <c r="L48" s="476">
        <v>0</v>
      </c>
      <c r="M48" s="476">
        <v>0</v>
      </c>
      <c r="N48" s="476">
        <v>0</v>
      </c>
      <c r="O48" s="414"/>
      <c r="P48" s="414"/>
      <c r="Q48" s="414"/>
      <c r="R48" s="414"/>
      <c r="S48" s="401" t="str">
        <f t="shared" si="10"/>
        <v/>
      </c>
    </row>
    <row r="49" spans="1:19" ht="24.75" customHeight="1">
      <c r="B49" s="587"/>
      <c r="C49" s="406" t="s">
        <v>82</v>
      </c>
      <c r="D49" s="405" t="s">
        <v>92</v>
      </c>
      <c r="E49" s="404">
        <f t="shared" si="1"/>
        <v>0</v>
      </c>
      <c r="F49" s="404">
        <f t="shared" si="0"/>
        <v>0</v>
      </c>
      <c r="G49" s="476">
        <v>0</v>
      </c>
      <c r="H49" s="476">
        <v>0</v>
      </c>
      <c r="I49" s="476">
        <v>0</v>
      </c>
      <c r="J49" s="476">
        <v>0</v>
      </c>
      <c r="K49" s="476">
        <v>0</v>
      </c>
      <c r="L49" s="476">
        <v>0</v>
      </c>
      <c r="M49" s="476">
        <v>0</v>
      </c>
      <c r="N49" s="476">
        <v>0</v>
      </c>
      <c r="O49" s="414"/>
      <c r="P49" s="414"/>
      <c r="Q49" s="414"/>
      <c r="R49" s="414"/>
      <c r="S49" s="401" t="str">
        <f t="shared" si="10"/>
        <v/>
      </c>
    </row>
    <row r="50" spans="1:19" ht="24.75" customHeight="1">
      <c r="B50" s="599" t="s">
        <v>91</v>
      </c>
      <c r="C50" s="406" t="s">
        <v>84</v>
      </c>
      <c r="D50" s="405" t="s">
        <v>90</v>
      </c>
      <c r="E50" s="404">
        <f t="shared" si="1"/>
        <v>0</v>
      </c>
      <c r="F50" s="404">
        <f t="shared" si="0"/>
        <v>0</v>
      </c>
      <c r="G50" s="476">
        <v>0</v>
      </c>
      <c r="H50" s="476">
        <v>0</v>
      </c>
      <c r="I50" s="476">
        <v>0</v>
      </c>
      <c r="J50" s="476">
        <v>0</v>
      </c>
      <c r="K50" s="476">
        <v>0</v>
      </c>
      <c r="L50" s="476">
        <v>0</v>
      </c>
      <c r="M50" s="476">
        <v>0</v>
      </c>
      <c r="N50" s="476">
        <v>0</v>
      </c>
      <c r="O50" s="414"/>
      <c r="P50" s="414"/>
      <c r="Q50" s="414"/>
      <c r="R50" s="414"/>
      <c r="S50" s="401" t="str">
        <f t="shared" si="10"/>
        <v/>
      </c>
    </row>
    <row r="51" spans="1:19" ht="24.75" customHeight="1">
      <c r="B51" s="587"/>
      <c r="C51" s="406" t="s">
        <v>82</v>
      </c>
      <c r="D51" s="405" t="s">
        <v>89</v>
      </c>
      <c r="E51" s="404">
        <f t="shared" si="1"/>
        <v>2</v>
      </c>
      <c r="F51" s="404">
        <f t="shared" si="0"/>
        <v>0</v>
      </c>
      <c r="G51" s="476">
        <v>0</v>
      </c>
      <c r="H51" s="476">
        <v>0</v>
      </c>
      <c r="I51" s="476">
        <v>1</v>
      </c>
      <c r="J51" s="476">
        <v>0</v>
      </c>
      <c r="K51" s="476">
        <v>0</v>
      </c>
      <c r="L51" s="476">
        <v>0</v>
      </c>
      <c r="M51" s="476">
        <v>1</v>
      </c>
      <c r="N51" s="476">
        <v>0</v>
      </c>
      <c r="O51" s="414"/>
      <c r="P51" s="414"/>
      <c r="Q51" s="414"/>
      <c r="R51" s="414"/>
      <c r="S51" s="401" t="str">
        <f t="shared" si="10"/>
        <v/>
      </c>
    </row>
    <row r="52" spans="1:19" ht="24.75" customHeight="1">
      <c r="B52" s="599" t="s">
        <v>88</v>
      </c>
      <c r="C52" s="406" t="s">
        <v>84</v>
      </c>
      <c r="D52" s="405" t="s">
        <v>87</v>
      </c>
      <c r="E52" s="404">
        <f t="shared" si="1"/>
        <v>0</v>
      </c>
      <c r="F52" s="404">
        <f t="shared" si="0"/>
        <v>0</v>
      </c>
      <c r="G52" s="476">
        <v>0</v>
      </c>
      <c r="H52" s="476">
        <v>0</v>
      </c>
      <c r="I52" s="476">
        <v>0</v>
      </c>
      <c r="J52" s="476">
        <v>0</v>
      </c>
      <c r="K52" s="476">
        <v>0</v>
      </c>
      <c r="L52" s="476">
        <v>0</v>
      </c>
      <c r="M52" s="476">
        <v>0</v>
      </c>
      <c r="N52" s="476">
        <v>0</v>
      </c>
      <c r="O52" s="414"/>
      <c r="P52" s="414"/>
      <c r="Q52" s="414"/>
      <c r="R52" s="414"/>
      <c r="S52" s="401" t="str">
        <f t="shared" si="10"/>
        <v/>
      </c>
    </row>
    <row r="53" spans="1:19" ht="24.75" customHeight="1" thickBot="1">
      <c r="B53" s="588"/>
      <c r="C53" s="413" t="s">
        <v>82</v>
      </c>
      <c r="D53" s="405" t="s">
        <v>86</v>
      </c>
      <c r="E53" s="412">
        <f t="shared" si="1"/>
        <v>3</v>
      </c>
      <c r="F53" s="412">
        <f t="shared" si="0"/>
        <v>2</v>
      </c>
      <c r="G53" s="489">
        <v>1</v>
      </c>
      <c r="H53" s="489">
        <v>1</v>
      </c>
      <c r="I53" s="489">
        <v>2</v>
      </c>
      <c r="J53" s="489">
        <v>1</v>
      </c>
      <c r="K53" s="489">
        <v>0</v>
      </c>
      <c r="L53" s="489">
        <v>0</v>
      </c>
      <c r="M53" s="489">
        <v>0</v>
      </c>
      <c r="N53" s="489">
        <v>0</v>
      </c>
      <c r="O53" s="410"/>
      <c r="P53" s="410"/>
      <c r="Q53" s="410"/>
      <c r="R53" s="410"/>
      <c r="S53" s="401" t="str">
        <f t="shared" si="10"/>
        <v/>
      </c>
    </row>
    <row r="54" spans="1:19" ht="24.75" customHeight="1" thickTop="1">
      <c r="B54" s="600" t="s">
        <v>85</v>
      </c>
      <c r="C54" s="409" t="s">
        <v>84</v>
      </c>
      <c r="D54" s="408" t="s">
        <v>83</v>
      </c>
      <c r="E54" s="407">
        <f t="shared" si="1"/>
        <v>13</v>
      </c>
      <c r="F54" s="407">
        <f t="shared" si="0"/>
        <v>3</v>
      </c>
      <c r="G54" s="404">
        <f t="shared" ref="G54:R54" si="11">SUM(G12,G16,G22,G24,G38)</f>
        <v>6</v>
      </c>
      <c r="H54" s="404">
        <f t="shared" si="11"/>
        <v>1</v>
      </c>
      <c r="I54" s="404">
        <f t="shared" si="11"/>
        <v>3</v>
      </c>
      <c r="J54" s="404">
        <f t="shared" si="11"/>
        <v>0</v>
      </c>
      <c r="K54" s="404">
        <f t="shared" si="11"/>
        <v>0</v>
      </c>
      <c r="L54" s="404">
        <f t="shared" si="11"/>
        <v>0</v>
      </c>
      <c r="M54" s="404">
        <f t="shared" si="11"/>
        <v>3</v>
      </c>
      <c r="N54" s="404">
        <f t="shared" si="11"/>
        <v>1</v>
      </c>
      <c r="O54" s="404">
        <f t="shared" si="11"/>
        <v>0</v>
      </c>
      <c r="P54" s="404">
        <f t="shared" si="11"/>
        <v>0</v>
      </c>
      <c r="Q54" s="404">
        <f t="shared" si="11"/>
        <v>1</v>
      </c>
      <c r="R54" s="404">
        <f t="shared" si="11"/>
        <v>1</v>
      </c>
      <c r="S54" s="401" t="str">
        <f>IF(E54&gt;=F54,"","表頭(１)表頭(2)につき審査要領3を確認してください！")
&amp;IF(G54&gt;=H54,"","表頭(3)表頭(4)につき審査要領3を確認してください！")
&amp;IF(I54&gt;=J54,"","表頭(5)表頭(6)につき審査要領3を確認してください！")
&amp;IF(K54&gt;=L54,"","表頭(7)表頭(8)につき審査要領3を確認してください！")
&amp;IF(M54&gt;=N54,"","表頭(9)表頭(10)につき審査要領3を確認してください！")
&amp;IF(O54&gt;=P54,"","表頭(11)表頭(12)につき審査要領3を確認してください！")
&amp;IF(Q54&gt;=R54,"","表頭(13)表頭(14)につき審査要領3を確認してください！")</f>
        <v/>
      </c>
    </row>
    <row r="55" spans="1:19" ht="24.75" customHeight="1">
      <c r="B55" s="587"/>
      <c r="C55" s="406" t="s">
        <v>82</v>
      </c>
      <c r="D55" s="405" t="s">
        <v>81</v>
      </c>
      <c r="E55" s="404">
        <f t="shared" si="1"/>
        <v>1085</v>
      </c>
      <c r="F55" s="404">
        <f t="shared" si="0"/>
        <v>68</v>
      </c>
      <c r="G55" s="404">
        <f t="shared" ref="G55:R55" si="12">SUM(G13,G17,G23,G25,G39)</f>
        <v>338</v>
      </c>
      <c r="H55" s="404">
        <f t="shared" si="12"/>
        <v>23</v>
      </c>
      <c r="I55" s="404">
        <f t="shared" si="12"/>
        <v>150</v>
      </c>
      <c r="J55" s="404">
        <f t="shared" si="12"/>
        <v>8</v>
      </c>
      <c r="K55" s="404">
        <f t="shared" si="12"/>
        <v>187</v>
      </c>
      <c r="L55" s="404">
        <f t="shared" si="12"/>
        <v>14</v>
      </c>
      <c r="M55" s="404">
        <f t="shared" si="12"/>
        <v>249</v>
      </c>
      <c r="N55" s="404">
        <f t="shared" si="12"/>
        <v>13</v>
      </c>
      <c r="O55" s="404">
        <f t="shared" si="12"/>
        <v>106</v>
      </c>
      <c r="P55" s="404">
        <f t="shared" si="12"/>
        <v>9</v>
      </c>
      <c r="Q55" s="404">
        <f t="shared" si="12"/>
        <v>55</v>
      </c>
      <c r="R55" s="404">
        <f t="shared" si="12"/>
        <v>1</v>
      </c>
      <c r="S55" s="401" t="str">
        <f>IF(E55&gt;=F55,"","表頭(１)表頭(2)につき審査要領3を確認してください！")
&amp;IF(G55&gt;=H55,"","表頭(3)表頭(4)につき審査要領3を確認してください！")
&amp;IF(I55&gt;=J55,"","表頭(5)表頭(6)につき審査要領3を確認してください！")
&amp;IF(K55&gt;=L55,"","表頭(7)表頭(8)につき審査要領3を確認してください！")
&amp;IF(M55&gt;=N55,"","表頭(9)表頭(10)につき審査要領3を確認してください！")
&amp;IF(O55&gt;=P55,"","表頭(11)表頭(12)につき審査要領3を確認してください！")
&amp;IF(Q55&gt;=R55,"","表頭(13)表頭(14)につき審査要領3を確認してください！")</f>
        <v/>
      </c>
    </row>
    <row r="56" spans="1:19" ht="13.5">
      <c r="C56" s="402"/>
      <c r="S56" s="401" t="str">
        <f>IF(E54=G54+I54+K54+M54+O54+Q54,"","表頭(1)表側（43）につき審査要領1を確認してください！")&amp;IF(F54=H54+J54+L54+N54+P54+R54,"","表頭(2)表側（43）につき審査要領1を確認してください！")</f>
        <v/>
      </c>
    </row>
    <row r="57" spans="1:19" ht="13.5">
      <c r="B57" s="403" t="s">
        <v>80</v>
      </c>
      <c r="C57" s="402"/>
      <c r="S57" s="401" t="str">
        <f>IF(E55=G55+I55+K55+M55+O55+Q55,"","表頭(1)表側（44）につき審査要領1を確認してください！")&amp;IF(F55=H55+J55+L55+N55+P55+R55,"","表頭(2)表側（44）につき審査要領1を確認してください！")</f>
        <v/>
      </c>
    </row>
    <row r="58" spans="1:19" s="395" customFormat="1" ht="21" customHeight="1">
      <c r="B58" s="395" t="s">
        <v>79</v>
      </c>
      <c r="C58" s="400"/>
      <c r="S58" s="394"/>
    </row>
    <row r="59" spans="1:19" s="395" customFormat="1" ht="21" customHeight="1">
      <c r="B59" s="395" t="s">
        <v>78</v>
      </c>
      <c r="C59" s="400"/>
      <c r="S59" s="394"/>
    </row>
    <row r="60" spans="1:19" s="395" customFormat="1" ht="21" customHeight="1">
      <c r="B60" s="395" t="s">
        <v>77</v>
      </c>
      <c r="C60" s="400"/>
    </row>
    <row r="61" spans="1:19" s="395" customFormat="1" ht="21" customHeight="1">
      <c r="B61" s="399" t="s">
        <v>76</v>
      </c>
    </row>
    <row r="62" spans="1:19" s="395" customFormat="1" ht="21" customHeight="1">
      <c r="B62" s="399" t="s">
        <v>75</v>
      </c>
    </row>
    <row r="63" spans="1:19" s="396" customFormat="1" ht="28.5" customHeight="1">
      <c r="A63" s="396" t="s">
        <v>74</v>
      </c>
      <c r="B63" s="398" t="s">
        <v>73</v>
      </c>
      <c r="C63" s="397"/>
      <c r="D63" s="397"/>
      <c r="E63" s="397"/>
      <c r="F63" s="397"/>
      <c r="G63" s="397"/>
      <c r="H63" s="397"/>
      <c r="I63" s="397"/>
    </row>
    <row r="64" spans="1:19" ht="21" customHeight="1">
      <c r="S64" s="395"/>
    </row>
    <row r="65" spans="19:19" ht="15">
      <c r="S65" s="395"/>
    </row>
  </sheetData>
  <sheetProtection password="DC4B" sheet="1" selectLockedCells="1"/>
  <mergeCells count="33">
    <mergeCell ref="B26:B27"/>
    <mergeCell ref="B28:B29"/>
    <mergeCell ref="B30:B31"/>
    <mergeCell ref="B54:B55"/>
    <mergeCell ref="B32:B33"/>
    <mergeCell ref="B34:B35"/>
    <mergeCell ref="B36:B37"/>
    <mergeCell ref="B38:B39"/>
    <mergeCell ref="B40:B41"/>
    <mergeCell ref="B42:B43"/>
    <mergeCell ref="B44:B45"/>
    <mergeCell ref="B46:B47"/>
    <mergeCell ref="B48:B49"/>
    <mergeCell ref="B50:B51"/>
    <mergeCell ref="B52:B53"/>
    <mergeCell ref="B18:B19"/>
    <mergeCell ref="B20:B21"/>
    <mergeCell ref="B22:B23"/>
    <mergeCell ref="B24:B25"/>
    <mergeCell ref="P3:Q5"/>
    <mergeCell ref="O9:O10"/>
    <mergeCell ref="Q9:Q10"/>
    <mergeCell ref="B12:B13"/>
    <mergeCell ref="B14:B15"/>
    <mergeCell ref="B16:B17"/>
    <mergeCell ref="R3:R5"/>
    <mergeCell ref="B2:B3"/>
    <mergeCell ref="J4:M4"/>
    <mergeCell ref="E9:E10"/>
    <mergeCell ref="G9:G10"/>
    <mergeCell ref="I9:I10"/>
    <mergeCell ref="K9:K10"/>
    <mergeCell ref="M9:M10"/>
  </mergeCells>
  <phoneticPr fontId="16"/>
  <dataValidations count="2">
    <dataValidation type="whole" allowBlank="1" showInputMessage="1" showErrorMessage="1" error="セルに整数以外の値が入力されています。" sqref="E12:R55">
      <formula1>-999999999</formula1>
      <formula2>9999999999</formula2>
    </dataValidation>
    <dataValidation imeMode="off" allowBlank="1" showInputMessage="1" showErrorMessage="1" sqref="C6"/>
  </dataValidations>
  <printOptions horizontalCentered="1" verticalCentered="1"/>
  <pageMargins left="0.25" right="0.25" top="0.75" bottom="0.75" header="0.3" footer="0.3"/>
  <pageSetup paperSize="9" scale="35" orientation="landscape" r:id="rId1"/>
  <headerFooter alignWithMargins="0">
    <oddHeader>&amp;R&amp;18&amp;D &amp;A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41</vt:i4>
      </vt:variant>
    </vt:vector>
  </HeadingPairs>
  <TitlesOfParts>
    <vt:vector size="79" baseType="lpstr">
      <vt:lpstr>手帳所持件数（者＋児）</vt:lpstr>
      <vt:lpstr>手帳所持件数（者）</vt:lpstr>
      <vt:lpstr>手帳所持件数(児)</vt:lpstr>
      <vt:lpstr>14表</vt:lpstr>
      <vt:lpstr>01 石巻市</vt:lpstr>
      <vt:lpstr>02 塩竈市</vt:lpstr>
      <vt:lpstr>03 気仙沼市</vt:lpstr>
      <vt:lpstr>04 白石市</vt:lpstr>
      <vt:lpstr>05 名取市</vt:lpstr>
      <vt:lpstr>06 角田市</vt:lpstr>
      <vt:lpstr>07 多賀城市</vt:lpstr>
      <vt:lpstr>08 岩沼市</vt:lpstr>
      <vt:lpstr>09 登米市</vt:lpstr>
      <vt:lpstr>10 栗原市</vt:lpstr>
      <vt:lpstr>11 東松島市</vt:lpstr>
      <vt:lpstr>12 大崎市</vt:lpstr>
      <vt:lpstr>13 富谷市</vt:lpstr>
      <vt:lpstr>14 蔵王町</vt:lpstr>
      <vt:lpstr>15 七ヶ宿町</vt:lpstr>
      <vt:lpstr>16 大河原町</vt:lpstr>
      <vt:lpstr>17 村田町</vt:lpstr>
      <vt:lpstr>18 柴田町</vt:lpstr>
      <vt:lpstr>19 川崎町</vt:lpstr>
      <vt:lpstr>20 丸森町</vt:lpstr>
      <vt:lpstr>21 亘理町</vt:lpstr>
      <vt:lpstr>22 山元町</vt:lpstr>
      <vt:lpstr>23 松島町</vt:lpstr>
      <vt:lpstr>24 七ヶ浜町</vt:lpstr>
      <vt:lpstr>25 利府町</vt:lpstr>
      <vt:lpstr>26 大和町</vt:lpstr>
      <vt:lpstr>27 大郷町</vt:lpstr>
      <vt:lpstr>28 大衡村</vt:lpstr>
      <vt:lpstr>29 色麻町</vt:lpstr>
      <vt:lpstr>30 加美町</vt:lpstr>
      <vt:lpstr>31 涌谷町</vt:lpstr>
      <vt:lpstr>32 美里町</vt:lpstr>
      <vt:lpstr>33 女川町</vt:lpstr>
      <vt:lpstr>34 南三陸町</vt:lpstr>
      <vt:lpstr>'01 石巻市'!Print_Area</vt:lpstr>
      <vt:lpstr>'02 塩竈市'!Print_Area</vt:lpstr>
      <vt:lpstr>'03 気仙沼市'!Print_Area</vt:lpstr>
      <vt:lpstr>'04 白石市'!Print_Area</vt:lpstr>
      <vt:lpstr>'05 名取市'!Print_Area</vt:lpstr>
      <vt:lpstr>'06 角田市'!Print_Area</vt:lpstr>
      <vt:lpstr>'07 多賀城市'!Print_Area</vt:lpstr>
      <vt:lpstr>'08 岩沼市'!Print_Area</vt:lpstr>
      <vt:lpstr>'09 登米市'!Print_Area</vt:lpstr>
      <vt:lpstr>'10 栗原市'!Print_Area</vt:lpstr>
      <vt:lpstr>'11 東松島市'!Print_Area</vt:lpstr>
      <vt:lpstr>'12 大崎市'!Print_Area</vt:lpstr>
      <vt:lpstr>'13 富谷市'!Print_Area</vt:lpstr>
      <vt:lpstr>'14 蔵王町'!Print_Area</vt:lpstr>
      <vt:lpstr>'14表'!Print_Area</vt:lpstr>
      <vt:lpstr>'15 七ヶ宿町'!Print_Area</vt:lpstr>
      <vt:lpstr>'16 大河原町'!Print_Area</vt:lpstr>
      <vt:lpstr>'17 村田町'!Print_Area</vt:lpstr>
      <vt:lpstr>'18 柴田町'!Print_Area</vt:lpstr>
      <vt:lpstr>'19 川崎町'!Print_Area</vt:lpstr>
      <vt:lpstr>'20 丸森町'!Print_Area</vt:lpstr>
      <vt:lpstr>'21 亘理町'!Print_Area</vt:lpstr>
      <vt:lpstr>'22 山元町'!Print_Area</vt:lpstr>
      <vt:lpstr>'23 松島町'!Print_Area</vt:lpstr>
      <vt:lpstr>'24 七ヶ浜町'!Print_Area</vt:lpstr>
      <vt:lpstr>'25 利府町'!Print_Area</vt:lpstr>
      <vt:lpstr>'26 大和町'!Print_Area</vt:lpstr>
      <vt:lpstr>'27 大郷町'!Print_Area</vt:lpstr>
      <vt:lpstr>'28 大衡村'!Print_Area</vt:lpstr>
      <vt:lpstr>'29 色麻町'!Print_Area</vt:lpstr>
      <vt:lpstr>'30 加美町'!Print_Area</vt:lpstr>
      <vt:lpstr>'31 涌谷町'!Print_Area</vt:lpstr>
      <vt:lpstr>'32 美里町'!Print_Area</vt:lpstr>
      <vt:lpstr>'33 女川町'!Print_Area</vt:lpstr>
      <vt:lpstr>'34 南三陸町'!Print_Area</vt:lpstr>
      <vt:lpstr>'手帳所持件数(児)'!Print_Area</vt:lpstr>
      <vt:lpstr>'手帳所持件数（者）'!Print_Area</vt:lpstr>
      <vt:lpstr>'手帳所持件数（者＋児）'!Print_Area</vt:lpstr>
      <vt:lpstr>'手帳所持件数(児)'!Print_Titles</vt:lpstr>
      <vt:lpstr>'手帳所持件数（者）'!Print_Titles</vt:lpstr>
      <vt:lpstr>'手帳所持件数（者＋児）'!Print_Titles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2025-05-28T23:52:25Z</cp:lastPrinted>
  <dcterms:created xsi:type="dcterms:W3CDTF">1999-05-26T04:53:46Z</dcterms:created>
  <dcterms:modified xsi:type="dcterms:W3CDTF">2025-07-07T02:12:55Z</dcterms:modified>
</cp:coreProperties>
</file>