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Tw2-sv02\登米市水道事業所総合情報\01　水道管理課\00002 経営管理係\作成フォルダ\R3\R2公営企業経営比較分析表\R4.1.11_R2決算経営比較分析表\01回答\下水道\"/>
    </mc:Choice>
  </mc:AlternateContent>
  <xr:revisionPtr revIDLastSave="0" documentId="13_ncr:1_{DF83E9BF-B145-46F9-BA89-C413F31BE4C7}" xr6:coauthVersionLast="47" xr6:coauthVersionMax="47" xr10:uidLastSave="{00000000-0000-0000-0000-000000000000}"/>
  <workbookProtection workbookAlgorithmName="SHA-512" workbookHashValue="GECRTExXsWGMJYPhSnZsRU0d96Su/8moCd4cH0UuomwCN+0FbZ5eEyogcYOuJP90gBK37ZXvtAs0188z5QZWjw==" workbookSaltValue="NH1HJYCBiOVHb8tTiBDEn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AT8" i="4" s="1"/>
  <c r="S6" i="5"/>
  <c r="R6" i="5"/>
  <c r="AD10" i="4" s="1"/>
  <c r="Q6" i="5"/>
  <c r="P6" i="5"/>
  <c r="P10" i="4" s="1"/>
  <c r="O6" i="5"/>
  <c r="N6" i="5"/>
  <c r="B10" i="4" s="1"/>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I85" i="4"/>
  <c r="G85" i="4"/>
  <c r="F85" i="4"/>
  <c r="W10" i="4"/>
  <c r="I10" i="4"/>
  <c r="BB8" i="4"/>
  <c r="AL8" i="4"/>
  <c r="AD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<sst xmlns="http://schemas.openxmlformats.org/spreadsheetml/2006/main" count="319" uniqueCount="117">
  <si>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</si>
  <si>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</si>
  <si>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</si>
  <si>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</si>
  <si>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</si>
  <si>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</si>
  <si>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</si>
  <si>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</si>
  <si>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</si>
  <si>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</si>
  <si>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</si>
  <si>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</si>
  <si>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</si>
  <si>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</si>
  <si>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</si>
  <si>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</si>
  <si>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</si>
  <si>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</si>
  <si>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</si>
  <si>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</si>
  <si>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</si>
  <si>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</si>
  <si>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</si>
  <si>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</si>
  <si>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</si>
  <si>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</si>
  <si>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</si>
  <si>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</si>
  <si>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</si>
  <si>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</si>
  <si>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</si>
  <si>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</si>
  <si>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</si>
  <si>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</si>
  <si>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</si>
  <si>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</si>
  <si>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</si>
  <si>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</si>
  <si>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</si>
  <si>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</si>
  <si>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</si>
  <si>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</si>
  <si>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</si>
  <si>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</si>
  <si>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</si>
  <si>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</si>
  <si>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</si>
  <si>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</si>
  <si>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</si>
  <si>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</si>
  <si>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</si>
  <si>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</si>
  <si>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</si>
  <si>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</si>
  <si>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</si>
  <si>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</si>
  <si>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</si>
  <si>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</si>
  <si>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</si>
  <si>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</si>
  <si>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</si>
  <si>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</si>
  <si>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</si>
  <si>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</si>
  <si>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</si>
  <si>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</si>
  <si>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</si>
  <si>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</si>
  <si>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</si>
  <si>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</si>
  <si>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</si>
  <si>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</si>
  <si>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</si>
  <si>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</si>
  <si>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</si>
  <si>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</si>
  <si>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</si>
  <si>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</si>
  <si>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</si>
  <si>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</si>
  <si>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</si>
  <si>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</si>
  <si>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</si>
  <si>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</si>
  <si>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</si>
  <si>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</si>
  <si>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</si>
  <si>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</si>
  <si>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</si>
  <si>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</si>
  <si>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</si>
  <si>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</si>
  <si>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</si>
  <si>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</si>
  <si>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</si>
  <si>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</si>
  <si>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</si>
  <si>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</si>
  <si>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</si>
  <si>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</si>
  <si>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</si>
  <si>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</si>
  <si>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</si>
  <si>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</si>
  <si>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</si>
  <si>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</si>
  <si>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</si>
  <si>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</si>
  <si>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</si>
  <si>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</si>
  <si>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</si>
  <si>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</si>
  <si>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</si>
  <si>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</si>
  <si>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「①有形固定資産減価償却率」は、地方公営企業法適用前の減価償却累計額を控除した額を開始時点の資産として計上しているため、減価償却累計額が小さく、平均値を大きく下回った。
「②管渠老朽化率」「③管渠改善率」は、当該年度時点で法定耐用年数を超えている管渠がない状況である。ストックマネジメントを策定し、老朽化対策に取り組んでいる。</t>
    <rPh sb="2" eb="4">
      <t>ユウケイ</t>
    </rPh>
    <rPh sb="4" eb="6">
      <t>コテイ</t>
    </rPh>
    <rPh sb="6" eb="8">
      <t>シサン</t>
    </rPh>
    <rPh sb="8" eb="10">
      <t>ゲンカ</t>
    </rPh>
    <rPh sb="10" eb="12">
      <t>ショウキャク</t>
    </rPh>
    <rPh sb="12" eb="13">
      <t>リツ</t>
    </rPh>
    <rPh sb="16" eb="18">
      <t>チホウ</t>
    </rPh>
    <rPh sb="18" eb="20">
      <t>コウエイ</t>
    </rPh>
    <rPh sb="20" eb="22">
      <t>キギョウ</t>
    </rPh>
    <rPh sb="22" eb="23">
      <t>ホウ</t>
    </rPh>
    <rPh sb="23" eb="25">
      <t>テキヨウ</t>
    </rPh>
    <rPh sb="25" eb="26">
      <t>マエ</t>
    </rPh>
    <rPh sb="27" eb="29">
      <t>ゲンカ</t>
    </rPh>
    <rPh sb="29" eb="31">
      <t>ショウキャク</t>
    </rPh>
    <rPh sb="31" eb="33">
      <t>ルイケイ</t>
    </rPh>
    <rPh sb="33" eb="34">
      <t>ガク</t>
    </rPh>
    <rPh sb="35" eb="37">
      <t>コウジョ</t>
    </rPh>
    <rPh sb="39" eb="40">
      <t>ガク</t>
    </rPh>
    <rPh sb="41" eb="43">
      <t>カイシ</t>
    </rPh>
    <rPh sb="43" eb="45">
      <t>ジテン</t>
    </rPh>
    <rPh sb="46" eb="48">
      <t>シサン</t>
    </rPh>
    <rPh sb="51" eb="53">
      <t>ケイジョウ</t>
    </rPh>
    <rPh sb="60" eb="62">
      <t>ゲンカ</t>
    </rPh>
    <rPh sb="62" eb="64">
      <t>ショウキャク</t>
    </rPh>
    <rPh sb="64" eb="67">
      <t>ルイケイガク</t>
    </rPh>
    <rPh sb="68" eb="69">
      <t>チイ</t>
    </rPh>
    <rPh sb="72" eb="75">
      <t>ヘイキンチ</t>
    </rPh>
    <rPh sb="76" eb="77">
      <t>オオ</t>
    </rPh>
    <rPh sb="79" eb="81">
      <t>シタマワ</t>
    </rPh>
    <rPh sb="87" eb="89">
      <t>カンキョ</t>
    </rPh>
    <rPh sb="89" eb="92">
      <t>ロウキュウカ</t>
    </rPh>
    <rPh sb="92" eb="93">
      <t>リツ</t>
    </rPh>
    <rPh sb="96" eb="98">
      <t>カンキョ</t>
    </rPh>
    <rPh sb="98" eb="100">
      <t>カイゼン</t>
    </rPh>
    <rPh sb="100" eb="101">
      <t>リツ</t>
    </rPh>
    <rPh sb="104" eb="106">
      <t>トウガイ</t>
    </rPh>
    <rPh sb="106" eb="108">
      <t>ネンド</t>
    </rPh>
    <rPh sb="108" eb="110">
      <t>ジテン</t>
    </rPh>
    <rPh sb="111" eb="113">
      <t>ホウテイ</t>
    </rPh>
    <rPh sb="113" eb="115">
      <t>タイヨウ</t>
    </rPh>
    <rPh sb="115" eb="117">
      <t>ネンスウ</t>
    </rPh>
    <rPh sb="118" eb="119">
      <t>コ</t>
    </rPh>
    <rPh sb="123" eb="125">
      <t>カンキョ</t>
    </rPh>
    <rPh sb="128" eb="130">
      <t>ジョウキョウ</t>
    </rPh>
    <rPh sb="145" eb="147">
      <t>サクテイ</t>
    </rPh>
    <rPh sb="149" eb="152">
      <t>ロウキュウカ</t>
    </rPh>
    <rPh sb="152" eb="154">
      <t>タイサク</t>
    </rPh>
    <rPh sb="155" eb="156">
      <t>ト</t>
    </rPh>
    <rPh sb="157" eb="158">
      <t>ク</t>
    </rPh>
    <phoneticPr fontId="4"/>
  </si>
  <si>
    <t>　令和２年度より地方公営企業法を適用したため、当年度のみの数値となっている。
「①経常収支比率」は、100％を超え単年度黒字となった。
「②累積欠損比率」は、平均値を大きく上回っている。経費の削減等を行い改善を図っていく。
「③流動比率」は、建設改良費に充てた企業債償還金の割合が非常に高く、平均値を大きく下回っている。企業債償還金は減少傾向にあり、流動資産の確保に努めていく。
「④企業債残高対事業規模比率」は、企業債残高が高く平均値を大きく上回っている。建設投資において、自己資金が少ないため借入金に依存してきたことによるものである。
「⑥汚水処理原価」は類似団体よりも低いものの使用料単価も低いことから、「⑤経費回収率」は100％に達しておらず、汚水処理原価を使用料で賄えていない。汚水処理費の削減と使用料改定を行い、回収率の改善を図っていく。
「⑦施設利用率」「⑧水洗化率」は平均値を下回っている。令和５年度まで整備が続くことから、水洗化率の向上を図り、また、近隣施設との統合についても検討していく。</t>
    <rPh sb="1" eb="3">
      <t>レイワ</t>
    </rPh>
    <rPh sb="4" eb="6">
      <t>ネンド</t>
    </rPh>
    <rPh sb="8" eb="10">
      <t>チホウ</t>
    </rPh>
    <rPh sb="10" eb="12">
      <t>コウエイ</t>
    </rPh>
    <rPh sb="12" eb="14">
      <t>キギョウ</t>
    </rPh>
    <rPh sb="14" eb="15">
      <t>ホウ</t>
    </rPh>
    <rPh sb="16" eb="18">
      <t>テキヨウ</t>
    </rPh>
    <rPh sb="23" eb="26">
      <t>トウネンド</t>
    </rPh>
    <rPh sb="29" eb="31">
      <t>スウチ</t>
    </rPh>
    <rPh sb="41" eb="43">
      <t>ケイジョウ</t>
    </rPh>
    <rPh sb="43" eb="45">
      <t>シュウシ</t>
    </rPh>
    <rPh sb="45" eb="47">
      <t>ヒリツ</t>
    </rPh>
    <rPh sb="55" eb="56">
      <t>コ</t>
    </rPh>
    <rPh sb="57" eb="60">
      <t>タンネンド</t>
    </rPh>
    <rPh sb="60" eb="62">
      <t>クロジ</t>
    </rPh>
    <rPh sb="70" eb="72">
      <t>ルイセキ</t>
    </rPh>
    <rPh sb="72" eb="74">
      <t>ケッソン</t>
    </rPh>
    <rPh sb="74" eb="76">
      <t>ヒリツ</t>
    </rPh>
    <rPh sb="79" eb="81">
      <t>ヘイキン</t>
    </rPh>
    <rPh sb="81" eb="82">
      <t>アタイ</t>
    </rPh>
    <rPh sb="83" eb="84">
      <t>オオ</t>
    </rPh>
    <rPh sb="86" eb="88">
      <t>ウワマワ</t>
    </rPh>
    <rPh sb="93" eb="95">
      <t>ケイヒ</t>
    </rPh>
    <rPh sb="96" eb="98">
      <t>サクゲン</t>
    </rPh>
    <rPh sb="98" eb="99">
      <t>トウ</t>
    </rPh>
    <rPh sb="100" eb="101">
      <t>オコナ</t>
    </rPh>
    <rPh sb="102" eb="104">
      <t>カイゼン</t>
    </rPh>
    <rPh sb="105" eb="106">
      <t>ハカ</t>
    </rPh>
    <rPh sb="114" eb="116">
      <t>リュウドウ</t>
    </rPh>
    <rPh sb="116" eb="118">
      <t>ヒリツ</t>
    </rPh>
    <rPh sb="121" eb="123">
      <t>ケンセツ</t>
    </rPh>
    <rPh sb="123" eb="125">
      <t>カイリョウ</t>
    </rPh>
    <rPh sb="125" eb="126">
      <t>ヒ</t>
    </rPh>
    <rPh sb="127" eb="128">
      <t>ア</t>
    </rPh>
    <rPh sb="130" eb="132">
      <t>キギョウ</t>
    </rPh>
    <rPh sb="132" eb="133">
      <t>サイ</t>
    </rPh>
    <rPh sb="133" eb="135">
      <t>ショウカン</t>
    </rPh>
    <rPh sb="135" eb="136">
      <t>キン</t>
    </rPh>
    <rPh sb="137" eb="139">
      <t>ワリアイ</t>
    </rPh>
    <rPh sb="140" eb="142">
      <t>ヒジョウ</t>
    </rPh>
    <rPh sb="143" eb="144">
      <t>タカ</t>
    </rPh>
    <rPh sb="146" eb="149">
      <t>ヘイキンチ</t>
    </rPh>
    <rPh sb="150" eb="151">
      <t>オオ</t>
    </rPh>
    <rPh sb="153" eb="155">
      <t>シタマワ</t>
    </rPh>
    <rPh sb="160" eb="162">
      <t>キギョウ</t>
    </rPh>
    <rPh sb="162" eb="163">
      <t>サイ</t>
    </rPh>
    <rPh sb="163" eb="165">
      <t>ショウカン</t>
    </rPh>
    <rPh sb="165" eb="166">
      <t>キン</t>
    </rPh>
    <rPh sb="167" eb="169">
      <t>ゲンショウ</t>
    </rPh>
    <rPh sb="169" eb="171">
      <t>ケイコウ</t>
    </rPh>
    <rPh sb="175" eb="177">
      <t>リュウドウ</t>
    </rPh>
    <rPh sb="177" eb="179">
      <t>シサン</t>
    </rPh>
    <rPh sb="180" eb="182">
      <t>カクホ</t>
    </rPh>
    <rPh sb="183" eb="184">
      <t>ツト</t>
    </rPh>
    <rPh sb="192" eb="194">
      <t>キギョウ</t>
    </rPh>
    <rPh sb="194" eb="195">
      <t>サイ</t>
    </rPh>
    <rPh sb="195" eb="197">
      <t>ザンダカ</t>
    </rPh>
    <rPh sb="197" eb="198">
      <t>タイ</t>
    </rPh>
    <rPh sb="198" eb="200">
      <t>ジギョウ</t>
    </rPh>
    <rPh sb="200" eb="202">
      <t>キボ</t>
    </rPh>
    <rPh sb="202" eb="204">
      <t>ヒリツ</t>
    </rPh>
    <rPh sb="207" eb="209">
      <t>キギョウ</t>
    </rPh>
    <rPh sb="209" eb="210">
      <t>サイ</t>
    </rPh>
    <rPh sb="210" eb="212">
      <t>ザンダカ</t>
    </rPh>
    <rPh sb="213" eb="214">
      <t>タカ</t>
    </rPh>
    <rPh sb="215" eb="218">
      <t>ヘイキンチ</t>
    </rPh>
    <rPh sb="219" eb="220">
      <t>オオ</t>
    </rPh>
    <rPh sb="222" eb="224">
      <t>ウワマワ</t>
    </rPh>
    <rPh sb="229" eb="231">
      <t>ケンセツ</t>
    </rPh>
    <rPh sb="231" eb="233">
      <t>トウシ</t>
    </rPh>
    <rPh sb="238" eb="240">
      <t>ジコ</t>
    </rPh>
    <rPh sb="240" eb="242">
      <t>シキン</t>
    </rPh>
    <rPh sb="243" eb="244">
      <t>スク</t>
    </rPh>
    <rPh sb="248" eb="250">
      <t>カリイレ</t>
    </rPh>
    <rPh sb="250" eb="251">
      <t>キン</t>
    </rPh>
    <rPh sb="252" eb="254">
      <t>イゾン</t>
    </rPh>
    <rPh sb="272" eb="274">
      <t>オスイ</t>
    </rPh>
    <rPh sb="274" eb="276">
      <t>ショリ</t>
    </rPh>
    <rPh sb="276" eb="278">
      <t>ゲンカ</t>
    </rPh>
    <rPh sb="280" eb="282">
      <t>ルイジ</t>
    </rPh>
    <rPh sb="282" eb="284">
      <t>ダンタイ</t>
    </rPh>
    <rPh sb="307" eb="309">
      <t>ケイヒ</t>
    </rPh>
    <rPh sb="309" eb="311">
      <t>カイシュウ</t>
    </rPh>
    <rPh sb="311" eb="312">
      <t>リツ</t>
    </rPh>
    <rPh sb="319" eb="320">
      <t>タッ</t>
    </rPh>
    <rPh sb="326" eb="328">
      <t>オスイ</t>
    </rPh>
    <rPh sb="328" eb="330">
      <t>ショリ</t>
    </rPh>
    <rPh sb="330" eb="332">
      <t>ゲンカ</t>
    </rPh>
    <rPh sb="333" eb="336">
      <t>シヨウリョウ</t>
    </rPh>
    <rPh sb="337" eb="338">
      <t>マカナ</t>
    </rPh>
    <rPh sb="344" eb="346">
      <t>オスイ</t>
    </rPh>
    <rPh sb="346" eb="348">
      <t>ショリ</t>
    </rPh>
    <rPh sb="348" eb="349">
      <t>ヒ</t>
    </rPh>
    <rPh sb="350" eb="352">
      <t>サクゲン</t>
    </rPh>
    <rPh sb="353" eb="356">
      <t>シヨウリョウ</t>
    </rPh>
    <rPh sb="356" eb="358">
      <t>カイテイ</t>
    </rPh>
    <rPh sb="359" eb="360">
      <t>オコナ</t>
    </rPh>
    <rPh sb="362" eb="364">
      <t>カイシュウ</t>
    </rPh>
    <rPh sb="364" eb="365">
      <t>リツ</t>
    </rPh>
    <rPh sb="366" eb="368">
      <t>カイゼン</t>
    </rPh>
    <rPh sb="369" eb="370">
      <t>ハカ</t>
    </rPh>
    <rPh sb="378" eb="380">
      <t>シセツ</t>
    </rPh>
    <rPh sb="380" eb="382">
      <t>リヨウ</t>
    </rPh>
    <rPh sb="382" eb="383">
      <t>リツ</t>
    </rPh>
    <rPh sb="386" eb="389">
      <t>スイセンカ</t>
    </rPh>
    <rPh sb="389" eb="390">
      <t>リツ</t>
    </rPh>
    <rPh sb="392" eb="395">
      <t>ヘイキンチ</t>
    </rPh>
    <rPh sb="396" eb="398">
      <t>シタマワ</t>
    </rPh>
    <rPh sb="403" eb="405">
      <t>レイワ</t>
    </rPh>
    <rPh sb="406" eb="408">
      <t>ネンド</t>
    </rPh>
    <rPh sb="410" eb="412">
      <t>セイビ</t>
    </rPh>
    <rPh sb="413" eb="414">
      <t>ツヅ</t>
    </rPh>
    <rPh sb="420" eb="423">
      <t>スイセンカ</t>
    </rPh>
    <rPh sb="423" eb="424">
      <t>リツ</t>
    </rPh>
    <rPh sb="425" eb="427">
      <t>コウジョウ</t>
    </rPh>
    <rPh sb="428" eb="429">
      <t>ハカ</t>
    </rPh>
    <phoneticPr fontId="4"/>
  </si>
  <si>
    <t>　今年度から地方公営企業法を適用し初めての決算となったが、類似団体と比較すると、本市は「汚水処理原価」は低いものの、「使用料単価」も低いため、汚水処理費を使用料で賄えていない状況にある。適正な料金となるよう使用料の見直しを行うとともに、汚水処理費の削減を図っていく。
　また、水洗化率の向上については、水洗化の融資あっせん制度や排水設備工事補助金制度を継続し、市民の負担軽減を図りながら水洗化率の向上に努める。
　今後は、施設更新費用の増加や人口減少に伴う使用料の減少等が予測されるが、的確な経営分析を行い、持続可能な経営に努める必要がある。</t>
    <rPh sb="1" eb="4">
      <t>コンネンド</t>
    </rPh>
    <rPh sb="6" eb="8">
      <t>チホウ</t>
    </rPh>
    <rPh sb="8" eb="10">
      <t>コウエイ</t>
    </rPh>
    <rPh sb="10" eb="12">
      <t>キギョウ</t>
    </rPh>
    <rPh sb="12" eb="13">
      <t>ホウ</t>
    </rPh>
    <rPh sb="14" eb="16">
      <t>テキヨウ</t>
    </rPh>
    <rPh sb="17" eb="18">
      <t>ハジ</t>
    </rPh>
    <rPh sb="21" eb="23">
      <t>ケッサン</t>
    </rPh>
    <rPh sb="29" eb="31">
      <t>ルイジ</t>
    </rPh>
    <rPh sb="31" eb="33">
      <t>ダンタイ</t>
    </rPh>
    <rPh sb="34" eb="36">
      <t>ヒカク</t>
    </rPh>
    <rPh sb="40" eb="42">
      <t>ホンシ</t>
    </rPh>
    <rPh sb="44" eb="46">
      <t>オスイ</t>
    </rPh>
    <rPh sb="46" eb="48">
      <t>ショリ</t>
    </rPh>
    <rPh sb="48" eb="50">
      <t>ゲンカ</t>
    </rPh>
    <rPh sb="52" eb="53">
      <t>ヒク</t>
    </rPh>
    <rPh sb="59" eb="62">
      <t>シヨウリョウ</t>
    </rPh>
    <rPh sb="62" eb="64">
      <t>タンカ</t>
    </rPh>
    <rPh sb="66" eb="67">
      <t>ヒク</t>
    </rPh>
    <rPh sb="71" eb="73">
      <t>オスイ</t>
    </rPh>
    <rPh sb="73" eb="75">
      <t>ショリ</t>
    </rPh>
    <rPh sb="75" eb="76">
      <t>ヒ</t>
    </rPh>
    <rPh sb="77" eb="80">
      <t>シヨウリョウ</t>
    </rPh>
    <rPh sb="81" eb="82">
      <t>マカナ</t>
    </rPh>
    <rPh sb="87" eb="89">
      <t>ジョウキョウ</t>
    </rPh>
    <rPh sb="93" eb="95">
      <t>テキセイ</t>
    </rPh>
    <rPh sb="96" eb="98">
      <t>リョウキン</t>
    </rPh>
    <rPh sb="103" eb="106">
      <t>シヨウリョウ</t>
    </rPh>
    <rPh sb="107" eb="109">
      <t>ミナオ</t>
    </rPh>
    <rPh sb="111" eb="112">
      <t>オコナ</t>
    </rPh>
    <rPh sb="118" eb="120">
      <t>オスイ</t>
    </rPh>
    <rPh sb="120" eb="122">
      <t>ショリ</t>
    </rPh>
    <rPh sb="122" eb="123">
      <t>ヒ</t>
    </rPh>
    <rPh sb="124" eb="126">
      <t>サクゲン</t>
    </rPh>
    <rPh sb="127" eb="128">
      <t>ハカ</t>
    </rPh>
    <rPh sb="138" eb="141">
      <t>スイセンカ</t>
    </rPh>
    <rPh sb="141" eb="142">
      <t>リツ</t>
    </rPh>
    <rPh sb="143" eb="145">
      <t>コウジョウ</t>
    </rPh>
    <rPh sb="151" eb="154">
      <t>スイセンカ</t>
    </rPh>
    <rPh sb="155" eb="157">
      <t>ユウシ</t>
    </rPh>
    <rPh sb="161" eb="163">
      <t>セイド</t>
    </rPh>
    <rPh sb="164" eb="166">
      <t>ハイスイ</t>
    </rPh>
    <rPh sb="166" eb="168">
      <t>セツビ</t>
    </rPh>
    <rPh sb="168" eb="170">
      <t>コウジ</t>
    </rPh>
    <rPh sb="170" eb="173">
      <t>ホジョキン</t>
    </rPh>
    <rPh sb="173" eb="175">
      <t>セイド</t>
    </rPh>
    <rPh sb="176" eb="178">
      <t>ケイゾク</t>
    </rPh>
    <rPh sb="180" eb="182">
      <t>シミン</t>
    </rPh>
    <rPh sb="183" eb="185">
      <t>フタン</t>
    </rPh>
    <rPh sb="185" eb="187">
      <t>ケイゲン</t>
    </rPh>
    <rPh sb="188" eb="189">
      <t>ハカ</t>
    </rPh>
    <rPh sb="193" eb="196">
      <t>スイセンカ</t>
    </rPh>
    <rPh sb="196" eb="197">
      <t>リツ</t>
    </rPh>
    <rPh sb="198" eb="200">
      <t>コウジョウ</t>
    </rPh>
    <rPh sb="201" eb="202">
      <t>ツト</t>
    </rPh>
    <rPh sb="207" eb="209">
      <t>コンゴ</t>
    </rPh>
    <rPh sb="211" eb="213">
      <t>シセツ</t>
    </rPh>
    <rPh sb="213" eb="215">
      <t>コウシン</t>
    </rPh>
    <rPh sb="215" eb="217">
      <t>ヒヨウ</t>
    </rPh>
    <rPh sb="218" eb="220">
      <t>ゾウカ</t>
    </rPh>
    <rPh sb="221" eb="223">
      <t>ジンコウ</t>
    </rPh>
    <rPh sb="223" eb="225">
      <t>ゲンショウ</t>
    </rPh>
    <rPh sb="226" eb="227">
      <t>トモナ</t>
    </rPh>
    <rPh sb="228" eb="231">
      <t>シヨウリョウ</t>
    </rPh>
    <rPh sb="232" eb="234">
      <t>ゲンショウ</t>
    </rPh>
    <rPh sb="234" eb="235">
      <t>トウ</t>
    </rPh>
    <rPh sb="236" eb="238">
      <t>ヨソク</t>
    </rPh>
    <rPh sb="243" eb="245">
      <t>テキカク</t>
    </rPh>
    <rPh sb="246" eb="248">
      <t>ケイエイ</t>
    </rPh>
    <rPh sb="248" eb="250">
      <t>ブンセキ</t>
    </rPh>
    <rPh sb="251" eb="252">
      <t>オコナ</t>
    </rPh>
    <rPh sb="254" eb="256">
      <t>ジゾク</t>
    </rPh>
    <rPh sb="256" eb="258">
      <t>カノウ</t>
    </rPh>
    <rPh sb="259" eb="261">
      <t>ケイエイ</t>
    </rPh>
    <rPh sb="262" eb="263">
      <t>ツト</t>
    </rPh>
    <rPh sb="265" eb="26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</si>
</sst>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953-4476-9AF7-BB8FB881AAA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0.32</c:v>
                </c:pt>
              </c:numCache>
            </c:numRef>
          </c:val>
          <c:smooth val="0"/>
          <c:extLst>
            <c:ext xmlns:c16="http://schemas.microsoft.com/office/drawing/2014/chart" uri="{C3380CC4-5D6E-409C-BE32-E72D297353CC}">
              <c16:uniqueId val="{00000001-6953-4476-9AF7-BB8FB881AAA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40.56</c:v>
                </c:pt>
              </c:numCache>
            </c:numRef>
          </c:val>
          <c:extLst>
            <c:ext xmlns:c16="http://schemas.microsoft.com/office/drawing/2014/chart" uri="{C3380CC4-5D6E-409C-BE32-E72D297353CC}">
              <c16:uniqueId val="{00000000-57CB-4D0F-A645-74B2981B7BE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49.47</c:v>
                </c:pt>
              </c:numCache>
            </c:numRef>
          </c:val>
          <c:smooth val="0"/>
          <c:extLst>
            <c:ext xmlns:c16="http://schemas.microsoft.com/office/drawing/2014/chart" uri="{C3380CC4-5D6E-409C-BE32-E72D297353CC}">
              <c16:uniqueId val="{00000001-57CB-4D0F-A645-74B2981B7BE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79.44</c:v>
                </c:pt>
              </c:numCache>
            </c:numRef>
          </c:val>
          <c:extLst>
            <c:ext xmlns:c16="http://schemas.microsoft.com/office/drawing/2014/chart" uri="{C3380CC4-5D6E-409C-BE32-E72D297353CC}">
              <c16:uniqueId val="{00000000-AB13-4A5D-AC43-12193BF8A78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82.06</c:v>
                </c:pt>
              </c:numCache>
            </c:numRef>
          </c:val>
          <c:smooth val="0"/>
          <c:extLst>
            <c:ext xmlns:c16="http://schemas.microsoft.com/office/drawing/2014/chart" uri="{C3380CC4-5D6E-409C-BE32-E72D297353CC}">
              <c16:uniqueId val="{00000001-AB13-4A5D-AC43-12193BF8A78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c:v>
                </c:pt>
              </c:numCache>
            </c:numRef>
          </c:val>
          <c:extLst>
            <c:ext xmlns:c16="http://schemas.microsoft.com/office/drawing/2014/chart" uri="{C3380CC4-5D6E-409C-BE32-E72D297353CC}">
              <c16:uniqueId val="{00000000-E2C7-47D7-AFEB-430BF501994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107.81</c:v>
                </c:pt>
              </c:numCache>
            </c:numRef>
          </c:val>
          <c:smooth val="0"/>
          <c:extLst>
            <c:ext xmlns:c16="http://schemas.microsoft.com/office/drawing/2014/chart" uri="{C3380CC4-5D6E-409C-BE32-E72D297353CC}">
              <c16:uniqueId val="{00000001-E2C7-47D7-AFEB-430BF501994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3.39</c:v>
                </c:pt>
              </c:numCache>
            </c:numRef>
          </c:val>
          <c:extLst>
            <c:ext xmlns:c16="http://schemas.microsoft.com/office/drawing/2014/chart" uri="{C3380CC4-5D6E-409C-BE32-E72D297353CC}">
              <c16:uniqueId val="{00000000-978B-4C8A-B8C0-677DABF6B46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19.93</c:v>
                </c:pt>
              </c:numCache>
            </c:numRef>
          </c:val>
          <c:smooth val="0"/>
          <c:extLst>
            <c:ext xmlns:c16="http://schemas.microsoft.com/office/drawing/2014/chart" uri="{C3380CC4-5D6E-409C-BE32-E72D297353CC}">
              <c16:uniqueId val="{00000001-978B-4C8A-B8C0-677DABF6B46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2E8-486E-98A6-843CA5AEEDB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D2E8-486E-98A6-843CA5AEEDB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87.72</c:v>
                </c:pt>
              </c:numCache>
            </c:numRef>
          </c:val>
          <c:extLst>
            <c:ext xmlns:c16="http://schemas.microsoft.com/office/drawing/2014/chart" uri="{C3380CC4-5D6E-409C-BE32-E72D297353CC}">
              <c16:uniqueId val="{00000000-F2B1-4848-B8C0-4D016EE21BC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18.2</c:v>
                </c:pt>
              </c:numCache>
            </c:numRef>
          </c:val>
          <c:smooth val="0"/>
          <c:extLst>
            <c:ext xmlns:c16="http://schemas.microsoft.com/office/drawing/2014/chart" uri="{C3380CC4-5D6E-409C-BE32-E72D297353CC}">
              <c16:uniqueId val="{00000001-F2B1-4848-B8C0-4D016EE21BC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7.8</c:v>
                </c:pt>
              </c:numCache>
            </c:numRef>
          </c:val>
          <c:extLst>
            <c:ext xmlns:c16="http://schemas.microsoft.com/office/drawing/2014/chart" uri="{C3380CC4-5D6E-409C-BE32-E72D297353CC}">
              <c16:uniqueId val="{00000000-5C1B-40DE-BA19-B35C5EFF237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48.56</c:v>
                </c:pt>
              </c:numCache>
            </c:numRef>
          </c:val>
          <c:smooth val="0"/>
          <c:extLst>
            <c:ext xmlns:c16="http://schemas.microsoft.com/office/drawing/2014/chart" uri="{C3380CC4-5D6E-409C-BE32-E72D297353CC}">
              <c16:uniqueId val="{00000001-5C1B-40DE-BA19-B35C5EFF237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3428.51</c:v>
                </c:pt>
              </c:numCache>
            </c:numRef>
          </c:val>
          <c:extLst>
            <c:ext xmlns:c16="http://schemas.microsoft.com/office/drawing/2014/chart" uri="{C3380CC4-5D6E-409C-BE32-E72D297353CC}">
              <c16:uniqueId val="{00000000-42B3-4A29-8421-48175EBFD6D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1245.0999999999999</c:v>
                </c:pt>
              </c:numCache>
            </c:numRef>
          </c:val>
          <c:smooth val="0"/>
          <c:extLst>
            <c:ext xmlns:c16="http://schemas.microsoft.com/office/drawing/2014/chart" uri="{C3380CC4-5D6E-409C-BE32-E72D297353CC}">
              <c16:uniqueId val="{00000001-42B3-4A29-8421-48175EBFD6D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94.89</c:v>
                </c:pt>
              </c:numCache>
            </c:numRef>
          </c:val>
          <c:extLst>
            <c:ext xmlns:c16="http://schemas.microsoft.com/office/drawing/2014/chart" uri="{C3380CC4-5D6E-409C-BE32-E72D297353CC}">
              <c16:uniqueId val="{00000000-E6E8-4C0B-B366-B5C12D63703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79.77</c:v>
                </c:pt>
              </c:numCache>
            </c:numRef>
          </c:val>
          <c:smooth val="0"/>
          <c:extLst>
            <c:ext xmlns:c16="http://schemas.microsoft.com/office/drawing/2014/chart" uri="{C3380CC4-5D6E-409C-BE32-E72D297353CC}">
              <c16:uniqueId val="{00000001-E6E8-4C0B-B366-B5C12D63703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170.25</c:v>
                </c:pt>
              </c:numCache>
            </c:numRef>
          </c:val>
          <c:extLst>
            <c:ext xmlns:c16="http://schemas.microsoft.com/office/drawing/2014/chart" uri="{C3380CC4-5D6E-409C-BE32-E72D297353CC}">
              <c16:uniqueId val="{00000000-F38D-4568-8782-D3394D24247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214.56</c:v>
                </c:pt>
              </c:numCache>
            </c:numRef>
          </c:val>
          <c:smooth val="0"/>
          <c:extLst>
            <c:ext xmlns:c16="http://schemas.microsoft.com/office/drawing/2014/chart" uri="{C3380CC4-5D6E-409C-BE32-E72D297353CC}">
              <c16:uniqueId val="{00000001-F38D-4568-8782-D3394D24247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登米市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77392</v>
      </c>
      <c r="AM8" s="69"/>
      <c r="AN8" s="69"/>
      <c r="AO8" s="69"/>
      <c r="AP8" s="69"/>
      <c r="AQ8" s="69"/>
      <c r="AR8" s="69"/>
      <c r="AS8" s="69"/>
      <c r="AT8" s="68">
        <f>データ!T6</f>
        <v>536.12</v>
      </c>
      <c r="AU8" s="68"/>
      <c r="AV8" s="68"/>
      <c r="AW8" s="68"/>
      <c r="AX8" s="68"/>
      <c r="AY8" s="68"/>
      <c r="AZ8" s="68"/>
      <c r="BA8" s="68"/>
      <c r="BB8" s="68">
        <f>データ!U6</f>
        <v>144.36000000000001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53.93</v>
      </c>
      <c r="J10" s="68"/>
      <c r="K10" s="68"/>
      <c r="L10" s="68"/>
      <c r="M10" s="68"/>
      <c r="N10" s="68"/>
      <c r="O10" s="68"/>
      <c r="P10" s="68">
        <f>データ!P6</f>
        <v>23.98</v>
      </c>
      <c r="Q10" s="68"/>
      <c r="R10" s="68"/>
      <c r="S10" s="68"/>
      <c r="T10" s="68"/>
      <c r="U10" s="68"/>
      <c r="V10" s="68"/>
      <c r="W10" s="68">
        <f>データ!Q6</f>
        <v>67.48</v>
      </c>
      <c r="X10" s="68"/>
      <c r="Y10" s="68"/>
      <c r="Z10" s="68"/>
      <c r="AA10" s="68"/>
      <c r="AB10" s="68"/>
      <c r="AC10" s="68"/>
      <c r="AD10" s="69">
        <f>データ!R6</f>
        <v>3141</v>
      </c>
      <c r="AE10" s="69"/>
      <c r="AF10" s="69"/>
      <c r="AG10" s="69"/>
      <c r="AH10" s="69"/>
      <c r="AI10" s="69"/>
      <c r="AJ10" s="69"/>
      <c r="AK10" s="2"/>
      <c r="AL10" s="69">
        <f>データ!V6</f>
        <v>18445</v>
      </c>
      <c r="AM10" s="69"/>
      <c r="AN10" s="69"/>
      <c r="AO10" s="69"/>
      <c r="AP10" s="69"/>
      <c r="AQ10" s="69"/>
      <c r="AR10" s="69"/>
      <c r="AS10" s="69"/>
      <c r="AT10" s="68">
        <f>データ!W6</f>
        <v>7.71</v>
      </c>
      <c r="AU10" s="68"/>
      <c r="AV10" s="68"/>
      <c r="AW10" s="68"/>
      <c r="AX10" s="68"/>
      <c r="AY10" s="68"/>
      <c r="AZ10" s="68"/>
      <c r="BA10" s="68"/>
      <c r="BB10" s="68">
        <f>データ!X6</f>
        <v>2392.35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790XDjPg0ichdG+5lumPx0TFF9S/bVinbZHekHgbOPX8TmKN+0mofZJZLn1CHwXcEO9b9kQu3OlVRvu5biyRGw==" saltValue="+oZaDH7wL8KLEeyR6mxsI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42129</v>
      </c>
      <c r="D6" s="33">
        <f t="shared" si="3"/>
        <v>46</v>
      </c>
      <c r="E6" s="33">
        <f t="shared" si="3"/>
        <v>17</v>
      </c>
      <c r="F6" s="33">
        <f t="shared" si="3"/>
        <v>1</v>
      </c>
      <c r="G6" s="33">
        <f t="shared" si="3"/>
        <v>0</v>
      </c>
      <c r="H6" s="33" t="str">
        <f t="shared" si="3"/>
        <v>宮城県　登米市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53.93</v>
      </c>
      <c r="P6" s="34">
        <f t="shared" si="3"/>
        <v>23.98</v>
      </c>
      <c r="Q6" s="34">
        <f t="shared" si="3"/>
        <v>67.48</v>
      </c>
      <c r="R6" s="34">
        <f t="shared" si="3"/>
        <v>3141</v>
      </c>
      <c r="S6" s="34">
        <f t="shared" si="3"/>
        <v>77392</v>
      </c>
      <c r="T6" s="34">
        <f t="shared" si="3"/>
        <v>536.12</v>
      </c>
      <c r="U6" s="34">
        <f t="shared" si="3"/>
        <v>144.36000000000001</v>
      </c>
      <c r="V6" s="34">
        <f t="shared" si="3"/>
        <v>18445</v>
      </c>
      <c r="W6" s="34">
        <f t="shared" si="3"/>
        <v>7.71</v>
      </c>
      <c r="X6" s="34">
        <f t="shared" si="3"/>
        <v>2392.35</v>
      </c>
      <c r="Y6" s="35" t="str">
        <f>IF(Y7="",NA(),Y7)</f>
        <v>-</v>
      </c>
      <c r="Z6" s="35" t="str">
        <f t="shared" ref="Z6:AH6" si="4">IF(Z7="",NA(),Z7)</f>
        <v>-</v>
      </c>
      <c r="AA6" s="35" t="str">
        <f t="shared" si="4"/>
        <v>-</v>
      </c>
      <c r="AB6" s="35" t="str">
        <f t="shared" si="4"/>
        <v>-</v>
      </c>
      <c r="AC6" s="35">
        <f t="shared" si="4"/>
        <v>102</v>
      </c>
      <c r="AD6" s="35" t="str">
        <f t="shared" si="4"/>
        <v>-</v>
      </c>
      <c r="AE6" s="35" t="str">
        <f t="shared" si="4"/>
        <v>-</v>
      </c>
      <c r="AF6" s="35" t="str">
        <f t="shared" si="4"/>
        <v>-</v>
      </c>
      <c r="AG6" s="35" t="str">
        <f t="shared" si="4"/>
        <v>-</v>
      </c>
      <c r="AH6" s="35">
        <f t="shared" si="4"/>
        <v>107.81</v>
      </c>
      <c r="AI6" s="34" t="str">
        <f>IF(AI7="","",IF(AI7="-","【-】","【"&amp;SUBSTITUTE(TEXT(AI7,"#,##0.00"),"-","△")&amp;"】"))</f>
        <v>【106.67】</v>
      </c>
      <c r="AJ6" s="35" t="str">
        <f>IF(AJ7="",NA(),AJ7)</f>
        <v>-</v>
      </c>
      <c r="AK6" s="35" t="str">
        <f t="shared" ref="AK6:AS6" si="5">IF(AK7="",NA(),AK7)</f>
        <v>-</v>
      </c>
      <c r="AL6" s="35" t="str">
        <f t="shared" si="5"/>
        <v>-</v>
      </c>
      <c r="AM6" s="35" t="str">
        <f t="shared" si="5"/>
        <v>-</v>
      </c>
      <c r="AN6" s="35">
        <f t="shared" si="5"/>
        <v>87.72</v>
      </c>
      <c r="AO6" s="35" t="str">
        <f t="shared" si="5"/>
        <v>-</v>
      </c>
      <c r="AP6" s="35" t="str">
        <f t="shared" si="5"/>
        <v>-</v>
      </c>
      <c r="AQ6" s="35" t="str">
        <f t="shared" si="5"/>
        <v>-</v>
      </c>
      <c r="AR6" s="35" t="str">
        <f t="shared" si="5"/>
        <v>-</v>
      </c>
      <c r="AS6" s="35">
        <f t="shared" si="5"/>
        <v>18.2</v>
      </c>
      <c r="AT6" s="34" t="str">
        <f>IF(AT7="","",IF(AT7="-","【-】","【"&amp;SUBSTITUTE(TEXT(AT7,"#,##0.00"),"-","△")&amp;"】"))</f>
        <v>【3.64】</v>
      </c>
      <c r="AU6" s="35" t="str">
        <f>IF(AU7="",NA(),AU7)</f>
        <v>-</v>
      </c>
      <c r="AV6" s="35" t="str">
        <f t="shared" ref="AV6:BD6" si="6">IF(AV7="",NA(),AV7)</f>
        <v>-</v>
      </c>
      <c r="AW6" s="35" t="str">
        <f t="shared" si="6"/>
        <v>-</v>
      </c>
      <c r="AX6" s="35" t="str">
        <f t="shared" si="6"/>
        <v>-</v>
      </c>
      <c r="AY6" s="35">
        <f t="shared" si="6"/>
        <v>7.8</v>
      </c>
      <c r="AZ6" s="35" t="str">
        <f t="shared" si="6"/>
        <v>-</v>
      </c>
      <c r="BA6" s="35" t="str">
        <f t="shared" si="6"/>
        <v>-</v>
      </c>
      <c r="BB6" s="35" t="str">
        <f t="shared" si="6"/>
        <v>-</v>
      </c>
      <c r="BC6" s="35" t="str">
        <f t="shared" si="6"/>
        <v>-</v>
      </c>
      <c r="BD6" s="35">
        <f t="shared" si="6"/>
        <v>48.56</v>
      </c>
      <c r="BE6" s="34" t="str">
        <f>IF(BE7="","",IF(BE7="-","【-】","【"&amp;SUBSTITUTE(TEXT(BE7,"#,##0.00"),"-","△")&amp;"】"))</f>
        <v>【67.52】</v>
      </c>
      <c r="BF6" s="35" t="str">
        <f>IF(BF7="",NA(),BF7)</f>
        <v>-</v>
      </c>
      <c r="BG6" s="35" t="str">
        <f t="shared" ref="BG6:BO6" si="7">IF(BG7="",NA(),BG7)</f>
        <v>-</v>
      </c>
      <c r="BH6" s="35" t="str">
        <f t="shared" si="7"/>
        <v>-</v>
      </c>
      <c r="BI6" s="35" t="str">
        <f t="shared" si="7"/>
        <v>-</v>
      </c>
      <c r="BJ6" s="35">
        <f t="shared" si="7"/>
        <v>3428.51</v>
      </c>
      <c r="BK6" s="35" t="str">
        <f t="shared" si="7"/>
        <v>-</v>
      </c>
      <c r="BL6" s="35" t="str">
        <f t="shared" si="7"/>
        <v>-</v>
      </c>
      <c r="BM6" s="35" t="str">
        <f t="shared" si="7"/>
        <v>-</v>
      </c>
      <c r="BN6" s="35" t="str">
        <f t="shared" si="7"/>
        <v>-</v>
      </c>
      <c r="BO6" s="35">
        <f t="shared" si="7"/>
        <v>1245.0999999999999</v>
      </c>
      <c r="BP6" s="34" t="str">
        <f>IF(BP7="","",IF(BP7="-","【-】","【"&amp;SUBSTITUTE(TEXT(BP7,"#,##0.00"),"-","△")&amp;"】"))</f>
        <v>【705.21】</v>
      </c>
      <c r="BQ6" s="35" t="str">
        <f>IF(BQ7="",NA(),BQ7)</f>
        <v>-</v>
      </c>
      <c r="BR6" s="35" t="str">
        <f t="shared" ref="BR6:BZ6" si="8">IF(BR7="",NA(),BR7)</f>
        <v>-</v>
      </c>
      <c r="BS6" s="35" t="str">
        <f t="shared" si="8"/>
        <v>-</v>
      </c>
      <c r="BT6" s="35" t="str">
        <f t="shared" si="8"/>
        <v>-</v>
      </c>
      <c r="BU6" s="35">
        <f t="shared" si="8"/>
        <v>94.89</v>
      </c>
      <c r="BV6" s="35" t="str">
        <f t="shared" si="8"/>
        <v>-</v>
      </c>
      <c r="BW6" s="35" t="str">
        <f t="shared" si="8"/>
        <v>-</v>
      </c>
      <c r="BX6" s="35" t="str">
        <f t="shared" si="8"/>
        <v>-</v>
      </c>
      <c r="BY6" s="35" t="str">
        <f t="shared" si="8"/>
        <v>-</v>
      </c>
      <c r="BZ6" s="35">
        <f t="shared" si="8"/>
        <v>79.77</v>
      </c>
      <c r="CA6" s="34" t="str">
        <f>IF(CA7="","",IF(CA7="-","【-】","【"&amp;SUBSTITUTE(TEXT(CA7,"#,##0.00"),"-","△")&amp;"】"))</f>
        <v>【98.96】</v>
      </c>
      <c r="CB6" s="35" t="str">
        <f>IF(CB7="",NA(),CB7)</f>
        <v>-</v>
      </c>
      <c r="CC6" s="35" t="str">
        <f t="shared" ref="CC6:CK6" si="9">IF(CC7="",NA(),CC7)</f>
        <v>-</v>
      </c>
      <c r="CD6" s="35" t="str">
        <f t="shared" si="9"/>
        <v>-</v>
      </c>
      <c r="CE6" s="35" t="str">
        <f t="shared" si="9"/>
        <v>-</v>
      </c>
      <c r="CF6" s="35">
        <f t="shared" si="9"/>
        <v>170.25</v>
      </c>
      <c r="CG6" s="35" t="str">
        <f t="shared" si="9"/>
        <v>-</v>
      </c>
      <c r="CH6" s="35" t="str">
        <f t="shared" si="9"/>
        <v>-</v>
      </c>
      <c r="CI6" s="35" t="str">
        <f t="shared" si="9"/>
        <v>-</v>
      </c>
      <c r="CJ6" s="35" t="str">
        <f t="shared" si="9"/>
        <v>-</v>
      </c>
      <c r="CK6" s="35">
        <f t="shared" si="9"/>
        <v>214.56</v>
      </c>
      <c r="CL6" s="34" t="str">
        <f>IF(CL7="","",IF(CL7="-","【-】","【"&amp;SUBSTITUTE(TEXT(CL7,"#,##0.00"),"-","△")&amp;"】"))</f>
        <v>【134.52】</v>
      </c>
      <c r="CM6" s="35" t="str">
        <f>IF(CM7="",NA(),CM7)</f>
        <v>-</v>
      </c>
      <c r="CN6" s="35" t="str">
        <f t="shared" ref="CN6:CV6" si="10">IF(CN7="",NA(),CN7)</f>
        <v>-</v>
      </c>
      <c r="CO6" s="35" t="str">
        <f t="shared" si="10"/>
        <v>-</v>
      </c>
      <c r="CP6" s="35" t="str">
        <f t="shared" si="10"/>
        <v>-</v>
      </c>
      <c r="CQ6" s="35">
        <f t="shared" si="10"/>
        <v>40.56</v>
      </c>
      <c r="CR6" s="35" t="str">
        <f t="shared" si="10"/>
        <v>-</v>
      </c>
      <c r="CS6" s="35" t="str">
        <f t="shared" si="10"/>
        <v>-</v>
      </c>
      <c r="CT6" s="35" t="str">
        <f t="shared" si="10"/>
        <v>-</v>
      </c>
      <c r="CU6" s="35" t="str">
        <f t="shared" si="10"/>
        <v>-</v>
      </c>
      <c r="CV6" s="35">
        <f t="shared" si="10"/>
        <v>49.47</v>
      </c>
      <c r="CW6" s="34" t="str">
        <f>IF(CW7="","",IF(CW7="-","【-】","【"&amp;SUBSTITUTE(TEXT(CW7,"#,##0.00"),"-","△")&amp;"】"))</f>
        <v>【59.57】</v>
      </c>
      <c r="CX6" s="35" t="str">
        <f>IF(CX7="",NA(),CX7)</f>
        <v>-</v>
      </c>
      <c r="CY6" s="35" t="str">
        <f t="shared" ref="CY6:DG6" si="11">IF(CY7="",NA(),CY7)</f>
        <v>-</v>
      </c>
      <c r="CZ6" s="35" t="str">
        <f t="shared" si="11"/>
        <v>-</v>
      </c>
      <c r="DA6" s="35" t="str">
        <f t="shared" si="11"/>
        <v>-</v>
      </c>
      <c r="DB6" s="35">
        <f t="shared" si="11"/>
        <v>79.44</v>
      </c>
      <c r="DC6" s="35" t="str">
        <f t="shared" si="11"/>
        <v>-</v>
      </c>
      <c r="DD6" s="35" t="str">
        <f t="shared" si="11"/>
        <v>-</v>
      </c>
      <c r="DE6" s="35" t="str">
        <f t="shared" si="11"/>
        <v>-</v>
      </c>
      <c r="DF6" s="35" t="str">
        <f t="shared" si="11"/>
        <v>-</v>
      </c>
      <c r="DG6" s="35">
        <f t="shared" si="11"/>
        <v>82.06</v>
      </c>
      <c r="DH6" s="34" t="str">
        <f>IF(DH7="","",IF(DH7="-","【-】","【"&amp;SUBSTITUTE(TEXT(DH7,"#,##0.00"),"-","△")&amp;"】"))</f>
        <v>【95.57】</v>
      </c>
      <c r="DI6" s="35" t="str">
        <f>IF(DI7="",NA(),DI7)</f>
        <v>-</v>
      </c>
      <c r="DJ6" s="35" t="str">
        <f t="shared" ref="DJ6:DR6" si="12">IF(DJ7="",NA(),DJ7)</f>
        <v>-</v>
      </c>
      <c r="DK6" s="35" t="str">
        <f t="shared" si="12"/>
        <v>-</v>
      </c>
      <c r="DL6" s="35" t="str">
        <f t="shared" si="12"/>
        <v>-</v>
      </c>
      <c r="DM6" s="35">
        <f t="shared" si="12"/>
        <v>3.39</v>
      </c>
      <c r="DN6" s="35" t="str">
        <f t="shared" si="12"/>
        <v>-</v>
      </c>
      <c r="DO6" s="35" t="str">
        <f t="shared" si="12"/>
        <v>-</v>
      </c>
      <c r="DP6" s="35" t="str">
        <f t="shared" si="12"/>
        <v>-</v>
      </c>
      <c r="DQ6" s="35" t="str">
        <f t="shared" si="12"/>
        <v>-</v>
      </c>
      <c r="DR6" s="35">
        <f t="shared" si="12"/>
        <v>19.93</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0.32</v>
      </c>
      <c r="EO6" s="34" t="str">
        <f>IF(EO7="","",IF(EO7="-","【-】","【"&amp;SUBSTITUTE(TEXT(EO7,"#,##0.00"),"-","△")&amp;"】"))</f>
        <v>【0.30】</v>
      </c>
    </row>
    <row r="7" spans="1:148" s="36" customFormat="1" x14ac:dyDescent="0.15">
      <c r="A7" s="28"/>
      <c r="B7" s="37">
        <v>2020</v>
      </c>
      <c r="C7" s="37">
        <v>42129</v>
      </c>
      <c r="D7" s="37">
        <v>46</v>
      </c>
      <c r="E7" s="37">
        <v>17</v>
      </c>
      <c r="F7" s="37">
        <v>1</v>
      </c>
      <c r="G7" s="37">
        <v>0</v>
      </c>
      <c r="H7" s="37" t="s">
        <v>96</v>
      </c>
      <c r="I7" s="37" t="s">
        <v>97</v>
      </c>
      <c r="J7" s="37" t="s">
        <v>98</v>
      </c>
      <c r="K7" s="37" t="s">
        <v>99</v>
      </c>
      <c r="L7" s="37" t="s">
        <v>100</v>
      </c>
      <c r="M7" s="37" t="s">
        <v>101</v>
      </c>
      <c r="N7" s="38" t="s">
        <v>102</v>
      </c>
      <c r="O7" s="38">
        <v>53.93</v>
      </c>
      <c r="P7" s="38">
        <v>23.98</v>
      </c>
      <c r="Q7" s="38">
        <v>67.48</v>
      </c>
      <c r="R7" s="38">
        <v>3141</v>
      </c>
      <c r="S7" s="38">
        <v>77392</v>
      </c>
      <c r="T7" s="38">
        <v>536.12</v>
      </c>
      <c r="U7" s="38">
        <v>144.36000000000001</v>
      </c>
      <c r="V7" s="38">
        <v>18445</v>
      </c>
      <c r="W7" s="38">
        <v>7.71</v>
      </c>
      <c r="X7" s="38">
        <v>2392.35</v>
      </c>
      <c r="Y7" s="38" t="s">
        <v>102</v>
      </c>
      <c r="Z7" s="38" t="s">
        <v>102</v>
      </c>
      <c r="AA7" s="38" t="s">
        <v>102</v>
      </c>
      <c r="AB7" s="38" t="s">
        <v>102</v>
      </c>
      <c r="AC7" s="38">
        <v>102</v>
      </c>
      <c r="AD7" s="38" t="s">
        <v>102</v>
      </c>
      <c r="AE7" s="38" t="s">
        <v>102</v>
      </c>
      <c r="AF7" s="38" t="s">
        <v>102</v>
      </c>
      <c r="AG7" s="38" t="s">
        <v>102</v>
      </c>
      <c r="AH7" s="38">
        <v>107.81</v>
      </c>
      <c r="AI7" s="38">
        <v>106.67</v>
      </c>
      <c r="AJ7" s="38" t="s">
        <v>102</v>
      </c>
      <c r="AK7" s="38" t="s">
        <v>102</v>
      </c>
      <c r="AL7" s="38" t="s">
        <v>102</v>
      </c>
      <c r="AM7" s="38" t="s">
        <v>102</v>
      </c>
      <c r="AN7" s="38">
        <v>87.72</v>
      </c>
      <c r="AO7" s="38" t="s">
        <v>102</v>
      </c>
      <c r="AP7" s="38" t="s">
        <v>102</v>
      </c>
      <c r="AQ7" s="38" t="s">
        <v>102</v>
      </c>
      <c r="AR7" s="38" t="s">
        <v>102</v>
      </c>
      <c r="AS7" s="38">
        <v>18.2</v>
      </c>
      <c r="AT7" s="38">
        <v>3.64</v>
      </c>
      <c r="AU7" s="38" t="s">
        <v>102</v>
      </c>
      <c r="AV7" s="38" t="s">
        <v>102</v>
      </c>
      <c r="AW7" s="38" t="s">
        <v>102</v>
      </c>
      <c r="AX7" s="38" t="s">
        <v>102</v>
      </c>
      <c r="AY7" s="38">
        <v>7.8</v>
      </c>
      <c r="AZ7" s="38" t="s">
        <v>102</v>
      </c>
      <c r="BA7" s="38" t="s">
        <v>102</v>
      </c>
      <c r="BB7" s="38" t="s">
        <v>102</v>
      </c>
      <c r="BC7" s="38" t="s">
        <v>102</v>
      </c>
      <c r="BD7" s="38">
        <v>48.56</v>
      </c>
      <c r="BE7" s="38">
        <v>67.52</v>
      </c>
      <c r="BF7" s="38" t="s">
        <v>102</v>
      </c>
      <c r="BG7" s="38" t="s">
        <v>102</v>
      </c>
      <c r="BH7" s="38" t="s">
        <v>102</v>
      </c>
      <c r="BI7" s="38" t="s">
        <v>102</v>
      </c>
      <c r="BJ7" s="38">
        <v>3428.51</v>
      </c>
      <c r="BK7" s="38" t="s">
        <v>102</v>
      </c>
      <c r="BL7" s="38" t="s">
        <v>102</v>
      </c>
      <c r="BM7" s="38" t="s">
        <v>102</v>
      </c>
      <c r="BN7" s="38" t="s">
        <v>102</v>
      </c>
      <c r="BO7" s="38">
        <v>1245.0999999999999</v>
      </c>
      <c r="BP7" s="38">
        <v>705.21</v>
      </c>
      <c r="BQ7" s="38" t="s">
        <v>102</v>
      </c>
      <c r="BR7" s="38" t="s">
        <v>102</v>
      </c>
      <c r="BS7" s="38" t="s">
        <v>102</v>
      </c>
      <c r="BT7" s="38" t="s">
        <v>102</v>
      </c>
      <c r="BU7" s="38">
        <v>94.89</v>
      </c>
      <c r="BV7" s="38" t="s">
        <v>102</v>
      </c>
      <c r="BW7" s="38" t="s">
        <v>102</v>
      </c>
      <c r="BX7" s="38" t="s">
        <v>102</v>
      </c>
      <c r="BY7" s="38" t="s">
        <v>102</v>
      </c>
      <c r="BZ7" s="38">
        <v>79.77</v>
      </c>
      <c r="CA7" s="38">
        <v>98.96</v>
      </c>
      <c r="CB7" s="38" t="s">
        <v>102</v>
      </c>
      <c r="CC7" s="38" t="s">
        <v>102</v>
      </c>
      <c r="CD7" s="38" t="s">
        <v>102</v>
      </c>
      <c r="CE7" s="38" t="s">
        <v>102</v>
      </c>
      <c r="CF7" s="38">
        <v>170.25</v>
      </c>
      <c r="CG7" s="38" t="s">
        <v>102</v>
      </c>
      <c r="CH7" s="38" t="s">
        <v>102</v>
      </c>
      <c r="CI7" s="38" t="s">
        <v>102</v>
      </c>
      <c r="CJ7" s="38" t="s">
        <v>102</v>
      </c>
      <c r="CK7" s="38">
        <v>214.56</v>
      </c>
      <c r="CL7" s="38">
        <v>134.52000000000001</v>
      </c>
      <c r="CM7" s="38" t="s">
        <v>102</v>
      </c>
      <c r="CN7" s="38" t="s">
        <v>102</v>
      </c>
      <c r="CO7" s="38" t="s">
        <v>102</v>
      </c>
      <c r="CP7" s="38" t="s">
        <v>102</v>
      </c>
      <c r="CQ7" s="38">
        <v>40.56</v>
      </c>
      <c r="CR7" s="38" t="s">
        <v>102</v>
      </c>
      <c r="CS7" s="38" t="s">
        <v>102</v>
      </c>
      <c r="CT7" s="38" t="s">
        <v>102</v>
      </c>
      <c r="CU7" s="38" t="s">
        <v>102</v>
      </c>
      <c r="CV7" s="38">
        <v>49.47</v>
      </c>
      <c r="CW7" s="38">
        <v>59.57</v>
      </c>
      <c r="CX7" s="38" t="s">
        <v>102</v>
      </c>
      <c r="CY7" s="38" t="s">
        <v>102</v>
      </c>
      <c r="CZ7" s="38" t="s">
        <v>102</v>
      </c>
      <c r="DA7" s="38" t="s">
        <v>102</v>
      </c>
      <c r="DB7" s="38">
        <v>79.44</v>
      </c>
      <c r="DC7" s="38" t="s">
        <v>102</v>
      </c>
      <c r="DD7" s="38" t="s">
        <v>102</v>
      </c>
      <c r="DE7" s="38" t="s">
        <v>102</v>
      </c>
      <c r="DF7" s="38" t="s">
        <v>102</v>
      </c>
      <c r="DG7" s="38">
        <v>82.06</v>
      </c>
      <c r="DH7" s="38">
        <v>95.57</v>
      </c>
      <c r="DI7" s="38" t="s">
        <v>102</v>
      </c>
      <c r="DJ7" s="38" t="s">
        <v>102</v>
      </c>
      <c r="DK7" s="38" t="s">
        <v>102</v>
      </c>
      <c r="DL7" s="38" t="s">
        <v>102</v>
      </c>
      <c r="DM7" s="38">
        <v>3.39</v>
      </c>
      <c r="DN7" s="38" t="s">
        <v>102</v>
      </c>
      <c r="DO7" s="38" t="s">
        <v>102</v>
      </c>
      <c r="DP7" s="38" t="s">
        <v>102</v>
      </c>
      <c r="DQ7" s="38" t="s">
        <v>102</v>
      </c>
      <c r="DR7" s="38">
        <v>19.93</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2022-01-18T07:11:46Z</cp:lastPrinted>
  <dcterms:created xsi:type="dcterms:W3CDTF">2021-12-03T07:07:22Z</dcterms:created>
  <dcterms:modified xsi:type="dcterms:W3CDTF">2022-01-18T07:11:55Z</dcterms:modified>
  <cp:category/>
</cp:coreProperties>
</file>