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37\disk_zaitaku\在宅班フォルダ\00_在宅班共有\★R3原油高騰\01 交付要綱\02 施行\ＨＰ用\"/>
    </mc:Choice>
  </mc:AlternateContent>
  <bookViews>
    <workbookView xWindow="0" yWindow="0" windowWidth="20490" windowHeight="7530" tabRatio="688" firstSheet="1" activeTab="1"/>
  </bookViews>
  <sheets>
    <sheet name="（はじめにお読みください）本申請書の使い方" sheetId="25" r:id="rId1"/>
    <sheet name="総括表" sheetId="20" r:id="rId2"/>
    <sheet name="個票1" sheetId="19" r:id="rId3"/>
    <sheet name="個票2" sheetId="27" r:id="rId4"/>
    <sheet name="個票3" sheetId="28" r:id="rId5"/>
    <sheet name="個票4" sheetId="29" r:id="rId6"/>
    <sheet name="個票5" sheetId="30" r:id="rId7"/>
    <sheet name="申請額一覧" sheetId="24" r:id="rId8"/>
    <sheet name="口座振込依頼書" sheetId="26" r:id="rId9"/>
  </sheets>
  <definedNames>
    <definedName name="_xlnm.Print_Area" localSheetId="0">'（はじめにお読みください）本申請書の使い方'!$A$1:$D$15</definedName>
    <definedName name="_xlnm.Print_Area" localSheetId="2">個票1!$A$1:$AP$58</definedName>
    <definedName name="_xlnm.Print_Area" localSheetId="3">個票2!$A$1:$AP$58</definedName>
    <definedName name="_xlnm.Print_Area" localSheetId="4">個票3!$A$1:$AP$58</definedName>
    <definedName name="_xlnm.Print_Area" localSheetId="5">個票4!$A$1:$AP$58</definedName>
    <definedName name="_xlnm.Print_Area" localSheetId="6">個票5!$A$1:$AP$58</definedName>
    <definedName name="_xlnm.Print_Area" localSheetId="8">口座振込依頼書!$A$1:$X$109</definedName>
    <definedName name="_xlnm.Print_Area" localSheetId="7">申請額一覧!$A$1:$P$91</definedName>
    <definedName name="_xlnm.Print_Area" localSheetId="1">総括表!$A$1:$AB$46</definedName>
    <definedName name="_xlnm.Print_Titles" localSheetId="7">申請額一覧!$3:$3</definedName>
    <definedName name="_xlnm.Print_Titles" localSheetId="1">総括表!$21:$21</definedName>
  </definedNames>
  <calcPr calcId="162913"/>
</workbook>
</file>

<file path=xl/calcChain.xml><?xml version="1.0" encoding="utf-8"?>
<calcChain xmlns="http://schemas.openxmlformats.org/spreadsheetml/2006/main">
  <c r="P14" i="26" l="1"/>
  <c r="O65" i="30"/>
  <c r="A18" i="30" s="1"/>
  <c r="H57" i="30"/>
  <c r="H56" i="30"/>
  <c r="V53" i="30"/>
  <c r="O18" i="30"/>
  <c r="H18" i="30"/>
  <c r="O65" i="29"/>
  <c r="A18" i="29" s="1"/>
  <c r="A56" i="29" s="1"/>
  <c r="H57" i="29"/>
  <c r="V56" i="29"/>
  <c r="AC56" i="29" s="1"/>
  <c r="AJ56" i="29" s="1"/>
  <c r="H56" i="29"/>
  <c r="V53" i="29"/>
  <c r="V57" i="29" s="1"/>
  <c r="AC57" i="29" s="1"/>
  <c r="O18" i="29"/>
  <c r="H18" i="29"/>
  <c r="O65" i="28"/>
  <c r="A18" i="28" s="1"/>
  <c r="H57" i="28"/>
  <c r="H56" i="28"/>
  <c r="V53" i="28"/>
  <c r="V57" i="28" s="1"/>
  <c r="AC57" i="28" s="1"/>
  <c r="O18" i="28"/>
  <c r="H18" i="28"/>
  <c r="O65" i="27"/>
  <c r="A18" i="27" s="1"/>
  <c r="H57" i="27"/>
  <c r="H56" i="27"/>
  <c r="O18" i="27"/>
  <c r="H18" i="27"/>
  <c r="A56" i="30" l="1"/>
  <c r="K22" i="30"/>
  <c r="K23" i="30" s="1"/>
  <c r="K24" i="30" s="1"/>
  <c r="K25" i="30" s="1"/>
  <c r="K26" i="30" s="1"/>
  <c r="K27" i="30" s="1"/>
  <c r="K28" i="30" s="1"/>
  <c r="K29" i="30" s="1"/>
  <c r="K30" i="30" s="1"/>
  <c r="K31" i="30" s="1"/>
  <c r="K32" i="30" s="1"/>
  <c r="K33" i="30" s="1"/>
  <c r="K34" i="30" s="1"/>
  <c r="K35" i="30" s="1"/>
  <c r="K36" i="30" s="1"/>
  <c r="K37" i="30" s="1"/>
  <c r="K38" i="30" s="1"/>
  <c r="K39" i="30" s="1"/>
  <c r="K40" i="30" s="1"/>
  <c r="K41" i="30" s="1"/>
  <c r="K42" i="30" s="1"/>
  <c r="K43" i="30" s="1"/>
  <c r="K44" i="30" s="1"/>
  <c r="K45" i="30" s="1"/>
  <c r="K46" i="30" s="1"/>
  <c r="K47" i="30" s="1"/>
  <c r="K48" i="30" s="1"/>
  <c r="K49" i="30" s="1"/>
  <c r="AC18" i="30"/>
  <c r="V56" i="30"/>
  <c r="AC56" i="30" s="1"/>
  <c r="V18" i="29"/>
  <c r="AC18" i="29"/>
  <c r="K22" i="29"/>
  <c r="K23" i="29" s="1"/>
  <c r="K24" i="29" s="1"/>
  <c r="K25" i="29" s="1"/>
  <c r="K26" i="29" s="1"/>
  <c r="K27" i="29" s="1"/>
  <c r="K28" i="29" s="1"/>
  <c r="K29" i="29" s="1"/>
  <c r="K30" i="29" s="1"/>
  <c r="K31" i="29" s="1"/>
  <c r="K32" i="29" s="1"/>
  <c r="K33" i="29" s="1"/>
  <c r="K34" i="29" s="1"/>
  <c r="K35" i="29" s="1"/>
  <c r="K36" i="29" s="1"/>
  <c r="K37" i="29" s="1"/>
  <c r="K38" i="29" s="1"/>
  <c r="K39" i="29" s="1"/>
  <c r="K40" i="29" s="1"/>
  <c r="K41" i="29" s="1"/>
  <c r="K42" i="29" s="1"/>
  <c r="K43" i="29" s="1"/>
  <c r="K44" i="29" s="1"/>
  <c r="K45" i="29" s="1"/>
  <c r="K46" i="29" s="1"/>
  <c r="K47" i="29" s="1"/>
  <c r="K48" i="29" s="1"/>
  <c r="K49" i="29" s="1"/>
  <c r="V18" i="28"/>
  <c r="AC18" i="28"/>
  <c r="A56" i="28"/>
  <c r="K22" i="28"/>
  <c r="K23" i="28" s="1"/>
  <c r="K24" i="28" s="1"/>
  <c r="K25" i="28" s="1"/>
  <c r="K26" i="28" s="1"/>
  <c r="K27" i="28" s="1"/>
  <c r="K28" i="28" s="1"/>
  <c r="K29" i="28" s="1"/>
  <c r="K30" i="28" s="1"/>
  <c r="K31" i="28" s="1"/>
  <c r="K32" i="28" s="1"/>
  <c r="K33" i="28" s="1"/>
  <c r="K34" i="28" s="1"/>
  <c r="K35" i="28" s="1"/>
  <c r="K36" i="28" s="1"/>
  <c r="K37" i="28" s="1"/>
  <c r="K38" i="28" s="1"/>
  <c r="K39" i="28" s="1"/>
  <c r="K40" i="28" s="1"/>
  <c r="K41" i="28" s="1"/>
  <c r="K42" i="28" s="1"/>
  <c r="K43" i="28" s="1"/>
  <c r="K44" i="28" s="1"/>
  <c r="K45" i="28" s="1"/>
  <c r="K46" i="28" s="1"/>
  <c r="K47" i="28" s="1"/>
  <c r="K48" i="28" s="1"/>
  <c r="K49" i="28" s="1"/>
  <c r="V56" i="28"/>
  <c r="AC56" i="28" s="1"/>
  <c r="AJ56" i="28" s="1"/>
  <c r="A56" i="27"/>
  <c r="K22" i="27"/>
  <c r="AC18" i="27"/>
  <c r="V57" i="30" l="1"/>
  <c r="AC57" i="30" s="1"/>
  <c r="AJ56" i="30" s="1"/>
  <c r="V18" i="30" s="1"/>
  <c r="AJ18" i="30" s="1"/>
  <c r="K50" i="30"/>
  <c r="K52" i="30"/>
  <c r="K51" i="30"/>
  <c r="AJ18" i="29"/>
  <c r="K50" i="29"/>
  <c r="K51" i="29" s="1"/>
  <c r="K52" i="29" s="1"/>
  <c r="AJ18" i="28"/>
  <c r="K50" i="28"/>
  <c r="K51" i="28" s="1"/>
  <c r="K52" i="28" s="1"/>
  <c r="K23" i="27"/>
  <c r="K24" i="27" s="1"/>
  <c r="K25" i="27" s="1"/>
  <c r="K26" i="27" s="1"/>
  <c r="K27" i="27" s="1"/>
  <c r="K28" i="27" s="1"/>
  <c r="K29" i="27" s="1"/>
  <c r="K30" i="27" s="1"/>
  <c r="K31" i="27" s="1"/>
  <c r="K32" i="27" s="1"/>
  <c r="K33" i="27" s="1"/>
  <c r="K34" i="27" s="1"/>
  <c r="K35" i="27" s="1"/>
  <c r="K36" i="27" s="1"/>
  <c r="K37" i="27" s="1"/>
  <c r="K38" i="27" s="1"/>
  <c r="K39" i="27" s="1"/>
  <c r="K40" i="27" s="1"/>
  <c r="K41" i="27" s="1"/>
  <c r="K42" i="27" s="1"/>
  <c r="K43" i="27" s="1"/>
  <c r="K44" i="27" s="1"/>
  <c r="K45" i="27" s="1"/>
  <c r="K46" i="27" s="1"/>
  <c r="K47" i="27" s="1"/>
  <c r="K48" i="27" s="1"/>
  <c r="K49" i="27" s="1"/>
  <c r="K52" i="27" l="1"/>
  <c r="K50" i="27"/>
  <c r="K51" i="27" s="1"/>
  <c r="V53" i="27" l="1"/>
  <c r="V56" i="27"/>
  <c r="AC56" i="27" s="1"/>
  <c r="V57" i="27" l="1"/>
  <c r="AC57" i="27" s="1"/>
  <c r="AJ56" i="27" s="1"/>
  <c r="V18" i="27" s="1"/>
  <c r="AJ18" i="27" s="1"/>
  <c r="L12" i="26" l="1"/>
  <c r="P15" i="26" l="1"/>
  <c r="N12" i="26"/>
  <c r="K13" i="26"/>
  <c r="W6" i="26"/>
  <c r="U6" i="26"/>
  <c r="O65" i="19" l="1"/>
  <c r="A18" i="19" s="1"/>
  <c r="O18" i="19"/>
  <c r="H56" i="19"/>
  <c r="H57" i="19"/>
  <c r="AC18" i="19" l="1"/>
  <c r="K22" i="19"/>
  <c r="K23" i="19" s="1"/>
  <c r="K24" i="19" s="1"/>
  <c r="K25" i="19" s="1"/>
  <c r="K26" i="19" s="1"/>
  <c r="K27" i="19" s="1"/>
  <c r="K28" i="19" s="1"/>
  <c r="K29" i="19" s="1"/>
  <c r="K30" i="19" s="1"/>
  <c r="K31" i="19" s="1"/>
  <c r="K32" i="19" s="1"/>
  <c r="K33" i="19" s="1"/>
  <c r="K34" i="19" s="1"/>
  <c r="K35" i="19" s="1"/>
  <c r="K36" i="19" s="1"/>
  <c r="K37" i="19" s="1"/>
  <c r="K38" i="19" s="1"/>
  <c r="K39" i="19" s="1"/>
  <c r="K40" i="19" s="1"/>
  <c r="K41" i="19" s="1"/>
  <c r="K42" i="19" s="1"/>
  <c r="K43" i="19" s="1"/>
  <c r="K44" i="19" s="1"/>
  <c r="K45" i="19" s="1"/>
  <c r="K46" i="19" s="1"/>
  <c r="K47" i="19" s="1"/>
  <c r="K48" i="19" s="1"/>
  <c r="K49" i="19" s="1"/>
  <c r="A56" i="19"/>
  <c r="H18" i="19"/>
  <c r="K50" i="19" l="1"/>
  <c r="K51" i="19" s="1"/>
  <c r="K52"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V53" i="19" l="1"/>
  <c r="V56" i="19" s="1"/>
  <c r="AC56" i="19" l="1"/>
  <c r="V57" i="19" l="1"/>
  <c r="AC57" i="19" s="1"/>
  <c r="AJ56" i="19" s="1"/>
  <c r="V18" i="19" s="1"/>
  <c r="AJ18" i="19" l="1"/>
  <c r="M131" i="24" l="1"/>
  <c r="N80" i="24"/>
  <c r="I83" i="24"/>
  <c r="M12" i="24"/>
  <c r="M24" i="24"/>
  <c r="H142" i="24"/>
  <c r="K129" i="24"/>
  <c r="J35" i="24"/>
  <c r="F78" i="24"/>
  <c r="L11" i="24"/>
  <c r="N153" i="24"/>
  <c r="F24" i="24"/>
  <c r="I52" i="24"/>
  <c r="M147" i="24"/>
  <c r="E8" i="24"/>
  <c r="O76" i="24"/>
  <c r="J139" i="24"/>
  <c r="I81" i="24"/>
  <c r="O24" i="24"/>
  <c r="J5" i="24"/>
  <c r="H89" i="24"/>
  <c r="L129" i="24"/>
  <c r="M30" i="24"/>
  <c r="E90" i="24"/>
  <c r="K128" i="24"/>
  <c r="F22" i="24"/>
  <c r="N117" i="24"/>
  <c r="L74" i="24"/>
  <c r="M104" i="24"/>
  <c r="N23" i="24"/>
  <c r="J86" i="24"/>
  <c r="J60" i="24"/>
  <c r="M95" i="24"/>
  <c r="N100" i="24"/>
  <c r="O93" i="24"/>
  <c r="O13" i="24"/>
  <c r="E46" i="24"/>
  <c r="H5" i="24"/>
  <c r="J22" i="24"/>
  <c r="H16" i="24"/>
  <c r="N137" i="24"/>
  <c r="K55" i="24"/>
  <c r="H152" i="24"/>
  <c r="K10" i="24"/>
  <c r="N83" i="24"/>
  <c r="N11" i="24"/>
  <c r="N72" i="24"/>
  <c r="F115" i="24"/>
  <c r="M116" i="24"/>
  <c r="I34" i="24"/>
  <c r="H127" i="24"/>
  <c r="O41" i="24"/>
  <c r="K15" i="24"/>
  <c r="F26" i="24"/>
  <c r="J100" i="24"/>
  <c r="M66" i="24"/>
  <c r="D27" i="24"/>
  <c r="F34" i="24"/>
  <c r="M42" i="24"/>
  <c r="M111" i="24"/>
  <c r="F100" i="24"/>
  <c r="I39" i="24"/>
  <c r="K120" i="24"/>
  <c r="F82" i="24"/>
  <c r="I56" i="24"/>
  <c r="J111" i="24"/>
  <c r="O40" i="24"/>
  <c r="K89" i="24"/>
  <c r="K85" i="24"/>
  <c r="K43" i="24"/>
  <c r="K16" i="24"/>
  <c r="O136" i="24"/>
  <c r="E106" i="24"/>
  <c r="K151" i="24"/>
  <c r="I121" i="24"/>
  <c r="L68" i="24"/>
  <c r="N132" i="24"/>
  <c r="H33" i="24"/>
  <c r="D51" i="24"/>
  <c r="E103" i="24"/>
  <c r="J144" i="24"/>
  <c r="M67" i="24"/>
  <c r="E26" i="24"/>
  <c r="D132" i="24"/>
  <c r="K126" i="24"/>
  <c r="O65" i="24"/>
  <c r="L55" i="24"/>
  <c r="D63" i="24"/>
  <c r="E38" i="24"/>
  <c r="M105" i="24"/>
  <c r="O134" i="24"/>
  <c r="I21" i="24"/>
  <c r="L73" i="24"/>
  <c r="L49" i="24"/>
  <c r="D100" i="24"/>
  <c r="M8" i="24"/>
  <c r="H51" i="24"/>
  <c r="K117" i="24"/>
  <c r="F94" i="24"/>
  <c r="O4" i="24"/>
  <c r="D153" i="24"/>
  <c r="I74" i="24"/>
  <c r="D58" i="24"/>
  <c r="D56" i="24"/>
  <c r="O9" i="24"/>
  <c r="D41" i="24"/>
  <c r="N75" i="24"/>
  <c r="I116" i="24"/>
  <c r="I148" i="24"/>
  <c r="E19" i="24"/>
  <c r="M55" i="24"/>
  <c r="E122" i="24"/>
  <c r="O120" i="24"/>
  <c r="O81" i="24"/>
  <c r="M61" i="24"/>
  <c r="N19" i="24"/>
  <c r="E60" i="24"/>
  <c r="N141" i="24"/>
  <c r="J64" i="24"/>
  <c r="D53" i="24"/>
  <c r="F60" i="24"/>
  <c r="I98" i="24"/>
  <c r="I7" i="24"/>
  <c r="L44" i="24"/>
  <c r="D122" i="24"/>
  <c r="J88" i="24"/>
  <c r="D81" i="24"/>
  <c r="F8" i="24"/>
  <c r="D28" i="24"/>
  <c r="L95" i="24"/>
  <c r="K53" i="24"/>
  <c r="K30" i="24"/>
  <c r="L69" i="24"/>
  <c r="O42" i="24"/>
  <c r="O88" i="24"/>
  <c r="K137" i="24"/>
  <c r="M72" i="24"/>
  <c r="K64" i="24"/>
  <c r="O10" i="24"/>
  <c r="D87" i="24"/>
  <c r="I130" i="24"/>
  <c r="N91" i="24"/>
  <c r="O107" i="24"/>
  <c r="M78" i="24"/>
  <c r="M129" i="24"/>
  <c r="H73" i="24"/>
  <c r="E116" i="24"/>
  <c r="H78" i="24"/>
  <c r="H80" i="24"/>
  <c r="K150" i="24"/>
  <c r="K95" i="24"/>
  <c r="F18" i="24"/>
  <c r="I120" i="24"/>
  <c r="N59" i="24"/>
  <c r="F117" i="24"/>
  <c r="I106" i="24"/>
  <c r="H27" i="24"/>
  <c r="M44" i="24"/>
  <c r="M139" i="24"/>
  <c r="H23" i="24"/>
  <c r="I70" i="24"/>
  <c r="E114" i="24"/>
  <c r="M26" i="24"/>
  <c r="E140" i="24"/>
  <c r="O58" i="24"/>
  <c r="M94" i="24"/>
  <c r="N95" i="24"/>
  <c r="H88" i="24"/>
  <c r="F32" i="24"/>
  <c r="F9" i="24"/>
  <c r="H120" i="24"/>
  <c r="N124" i="24"/>
  <c r="K146" i="24"/>
  <c r="N145" i="24"/>
  <c r="M122" i="24"/>
  <c r="I146" i="24"/>
  <c r="E68" i="24"/>
  <c r="F5" i="24"/>
  <c r="K40" i="24"/>
  <c r="E91" i="24"/>
  <c r="M91" i="24"/>
  <c r="N96" i="24"/>
  <c r="O6" i="24"/>
  <c r="N108" i="24"/>
  <c r="L112" i="24"/>
  <c r="J79" i="24"/>
  <c r="I57" i="24"/>
  <c r="J23" i="24"/>
  <c r="K124" i="24"/>
  <c r="O98" i="24"/>
  <c r="L9" i="24"/>
  <c r="J132" i="24"/>
  <c r="K127" i="24"/>
  <c r="N35" i="24"/>
  <c r="M85" i="24"/>
  <c r="K67" i="24"/>
  <c r="N88" i="24"/>
  <c r="O21" i="24"/>
  <c r="E115" i="24"/>
  <c r="K114" i="24"/>
  <c r="N13" i="24"/>
  <c r="O140" i="24"/>
  <c r="M121" i="24"/>
  <c r="K92" i="24"/>
  <c r="J50" i="24"/>
  <c r="N22" i="24"/>
  <c r="E49" i="24"/>
  <c r="E43" i="24"/>
  <c r="F46" i="24"/>
  <c r="F35" i="24"/>
  <c r="F41" i="24"/>
  <c r="E141" i="24"/>
  <c r="E50" i="24"/>
  <c r="O104" i="24"/>
  <c r="N113" i="24"/>
  <c r="M86" i="24"/>
  <c r="D11" i="24"/>
  <c r="I11" i="24"/>
  <c r="N15" i="24"/>
  <c r="H21" i="24"/>
  <c r="J108" i="24"/>
  <c r="D147" i="24"/>
  <c r="F83" i="24"/>
  <c r="E144" i="24"/>
  <c r="H8" i="24"/>
  <c r="J6" i="24"/>
  <c r="H70" i="24"/>
  <c r="H66" i="24"/>
  <c r="M152" i="24"/>
  <c r="D19" i="24"/>
  <c r="O108" i="24"/>
  <c r="N116" i="24"/>
  <c r="J4" i="24"/>
  <c r="L110" i="24"/>
  <c r="O143" i="24"/>
  <c r="J33" i="24"/>
  <c r="E126" i="24"/>
  <c r="E94" i="24"/>
  <c r="I17" i="24"/>
  <c r="O57" i="24"/>
  <c r="D71" i="24"/>
  <c r="L86" i="24"/>
  <c r="K46" i="24"/>
  <c r="O54" i="24"/>
  <c r="O22" i="24"/>
  <c r="N139" i="24"/>
  <c r="M112" i="24"/>
  <c r="H18" i="24"/>
  <c r="K14" i="24"/>
  <c r="L92" i="24"/>
  <c r="K22" i="24"/>
  <c r="L134" i="24"/>
  <c r="N92" i="24"/>
  <c r="H29" i="24"/>
  <c r="F11" i="24"/>
  <c r="L88" i="24"/>
  <c r="L66" i="24"/>
  <c r="K12" i="24"/>
  <c r="K54" i="24"/>
  <c r="J46" i="24"/>
  <c r="E6" i="24"/>
  <c r="O38" i="24"/>
  <c r="K111" i="24"/>
  <c r="M56" i="24"/>
  <c r="J151" i="24"/>
  <c r="H39" i="24"/>
  <c r="H14" i="24"/>
  <c r="D64" i="24"/>
  <c r="I22" i="24"/>
  <c r="J61" i="24"/>
  <c r="H129" i="24"/>
  <c r="O51" i="24"/>
  <c r="K76" i="24"/>
  <c r="E58" i="24"/>
  <c r="E42" i="24"/>
  <c r="M6" i="24"/>
  <c r="O127" i="24"/>
  <c r="L54" i="24"/>
  <c r="L153" i="24"/>
  <c r="I13" i="24"/>
  <c r="F99" i="24"/>
  <c r="H103" i="24"/>
  <c r="O147" i="24"/>
  <c r="I75" i="24"/>
  <c r="L144" i="24"/>
  <c r="D14" i="24"/>
  <c r="J18" i="24"/>
  <c r="J76" i="24"/>
  <c r="N31" i="24"/>
  <c r="F39" i="24"/>
  <c r="H50" i="24"/>
  <c r="L94" i="24"/>
  <c r="O63" i="24"/>
  <c r="E153" i="24"/>
  <c r="K65" i="24"/>
  <c r="J128" i="24"/>
  <c r="O79" i="24"/>
  <c r="I152" i="24"/>
  <c r="K96" i="24"/>
  <c r="D5" i="24"/>
  <c r="E51" i="24"/>
  <c r="J13" i="24"/>
  <c r="N70" i="24"/>
  <c r="I117" i="24"/>
  <c r="M63" i="24"/>
  <c r="M84" i="24"/>
  <c r="I125" i="24"/>
  <c r="E117" i="24"/>
  <c r="M145" i="24"/>
  <c r="F97" i="24"/>
  <c r="O97" i="24"/>
  <c r="M65" i="24"/>
  <c r="N6" i="24"/>
  <c r="H100" i="24"/>
  <c r="H31" i="24"/>
  <c r="L118" i="24"/>
  <c r="M54" i="24"/>
  <c r="D104" i="24"/>
  <c r="M150" i="24"/>
  <c r="F47" i="24"/>
  <c r="E101" i="24"/>
  <c r="J12" i="24"/>
  <c r="J124" i="24"/>
  <c r="J97" i="24"/>
  <c r="K29" i="24"/>
  <c r="K86" i="24"/>
  <c r="N89" i="24"/>
  <c r="D65" i="24"/>
  <c r="H118" i="24"/>
  <c r="H132" i="24"/>
  <c r="O33" i="24"/>
  <c r="E74" i="24"/>
  <c r="F143" i="24"/>
  <c r="I134" i="24"/>
  <c r="F42" i="24"/>
  <c r="O50" i="24"/>
  <c r="J102" i="24"/>
  <c r="N10" i="24"/>
  <c r="D69" i="24"/>
  <c r="J146" i="24"/>
  <c r="E61" i="24"/>
  <c r="M124" i="24"/>
  <c r="K4" i="24"/>
  <c r="J117" i="24"/>
  <c r="M10" i="24"/>
  <c r="M38" i="24"/>
  <c r="N107" i="24"/>
  <c r="D149" i="24"/>
  <c r="N52" i="24"/>
  <c r="O7" i="24"/>
  <c r="O106" i="24"/>
  <c r="M134" i="24"/>
  <c r="J24" i="24"/>
  <c r="N34" i="24"/>
  <c r="D50" i="24"/>
  <c r="I128" i="24"/>
  <c r="M68" i="24"/>
  <c r="M123" i="24"/>
  <c r="N41" i="24"/>
  <c r="K7" i="24"/>
  <c r="I110" i="24"/>
  <c r="E84" i="24"/>
  <c r="N144" i="24"/>
  <c r="L4" i="24"/>
  <c r="F66" i="24"/>
  <c r="I132" i="24"/>
  <c r="M137" i="24"/>
  <c r="H141" i="24"/>
  <c r="L108" i="24"/>
  <c r="I84" i="24"/>
  <c r="H85" i="24"/>
  <c r="D98" i="24"/>
  <c r="H53" i="24"/>
  <c r="E124" i="24"/>
  <c r="E20" i="24"/>
  <c r="O152" i="24"/>
  <c r="J40" i="24"/>
  <c r="L70" i="24"/>
  <c r="N12" i="24"/>
  <c r="L17" i="24"/>
  <c r="M22" i="24"/>
  <c r="N40" i="24"/>
  <c r="H102" i="24"/>
  <c r="I151" i="24"/>
  <c r="J77" i="24"/>
  <c r="F105" i="24"/>
  <c r="N58" i="24"/>
  <c r="K149" i="24"/>
  <c r="F109" i="24"/>
  <c r="O15" i="24"/>
  <c r="K61" i="24"/>
  <c r="L60" i="24"/>
  <c r="I95" i="24"/>
  <c r="J92" i="24"/>
  <c r="I19" i="24"/>
  <c r="K100" i="24"/>
  <c r="J7" i="24"/>
  <c r="N64" i="24"/>
  <c r="O36" i="24"/>
  <c r="E48" i="24"/>
  <c r="N62" i="24"/>
  <c r="L18" i="24"/>
  <c r="L20" i="24"/>
  <c r="I46" i="24"/>
  <c r="N133" i="24"/>
  <c r="D117" i="24"/>
  <c r="J27" i="24"/>
  <c r="D106" i="24"/>
  <c r="J54" i="24"/>
  <c r="J65" i="24"/>
  <c r="I78" i="24"/>
  <c r="I76" i="24"/>
  <c r="O122" i="24"/>
  <c r="D92" i="24"/>
  <c r="I96" i="24"/>
  <c r="D94" i="24"/>
  <c r="J147" i="24"/>
  <c r="O141" i="24"/>
  <c r="I67" i="24"/>
  <c r="K6" i="24"/>
  <c r="N26" i="24"/>
  <c r="O131" i="24"/>
  <c r="F74" i="24"/>
  <c r="F119" i="24"/>
  <c r="D131" i="24"/>
  <c r="H130" i="24"/>
  <c r="E95" i="24"/>
  <c r="E127" i="24"/>
  <c r="K77" i="24"/>
  <c r="E32" i="24"/>
  <c r="H17" i="24"/>
  <c r="M143" i="24"/>
  <c r="H81" i="24"/>
  <c r="M40" i="24"/>
  <c r="E145" i="24"/>
  <c r="D151" i="24"/>
  <c r="L116" i="24"/>
  <c r="O43" i="24"/>
  <c r="M60" i="24"/>
  <c r="J116" i="24"/>
  <c r="K70" i="24"/>
  <c r="H143" i="24"/>
  <c r="N56" i="24"/>
  <c r="L19" i="24"/>
  <c r="D143" i="24"/>
  <c r="O26" i="24"/>
  <c r="H114" i="24"/>
  <c r="D78" i="24"/>
  <c r="K18" i="24"/>
  <c r="L5" i="24"/>
  <c r="E28" i="24"/>
  <c r="E146" i="24"/>
  <c r="N101" i="24"/>
  <c r="O67" i="24"/>
  <c r="O47" i="24"/>
  <c r="K39" i="24"/>
  <c r="L122" i="24"/>
  <c r="F118" i="24"/>
  <c r="N5" i="24"/>
  <c r="H84" i="24"/>
  <c r="E152" i="24"/>
  <c r="N131" i="24"/>
  <c r="E104" i="24"/>
  <c r="K73" i="24"/>
  <c r="N125" i="24"/>
  <c r="O139" i="24"/>
  <c r="F76" i="24"/>
  <c r="K152" i="24"/>
  <c r="E70" i="24"/>
  <c r="H72" i="24"/>
  <c r="H63" i="24"/>
  <c r="D126" i="24"/>
  <c r="H46" i="24"/>
  <c r="I131" i="24"/>
  <c r="H62" i="24"/>
  <c r="L32" i="24"/>
  <c r="L6" i="24"/>
  <c r="H101" i="24"/>
  <c r="M14" i="24"/>
  <c r="O146" i="24"/>
  <c r="J67" i="24"/>
  <c r="K135" i="24"/>
  <c r="E110" i="24"/>
  <c r="O137" i="24"/>
  <c r="O19" i="24"/>
  <c r="J134" i="24"/>
  <c r="J142" i="24"/>
  <c r="E138" i="24"/>
  <c r="O85" i="24"/>
  <c r="M114" i="24"/>
  <c r="F125" i="24"/>
  <c r="E125" i="24"/>
  <c r="D67" i="24"/>
  <c r="E65" i="24"/>
  <c r="K38" i="24"/>
  <c r="N32" i="24"/>
  <c r="L78" i="24"/>
  <c r="I69" i="24"/>
  <c r="F142" i="24"/>
  <c r="F21" i="24"/>
  <c r="E37" i="24"/>
  <c r="E11" i="24"/>
  <c r="D103" i="24"/>
  <c r="K88" i="24"/>
  <c r="H115" i="24"/>
  <c r="E13" i="24"/>
  <c r="D68" i="24"/>
  <c r="E71" i="24"/>
  <c r="L34" i="24"/>
  <c r="E25" i="24"/>
  <c r="F124" i="24"/>
  <c r="I37" i="24"/>
  <c r="E73" i="24"/>
  <c r="J25" i="24"/>
  <c r="O126" i="24"/>
  <c r="F135" i="24"/>
  <c r="N8" i="24"/>
  <c r="L45" i="24"/>
  <c r="K93" i="24"/>
  <c r="J78" i="24"/>
  <c r="D47" i="24"/>
  <c r="J43" i="24"/>
  <c r="E69" i="24"/>
  <c r="N105" i="24"/>
  <c r="N60" i="24"/>
  <c r="O78" i="24"/>
  <c r="E102" i="24"/>
  <c r="N51" i="24"/>
  <c r="M107" i="24"/>
  <c r="O18" i="24"/>
  <c r="F113" i="24"/>
  <c r="D23" i="24"/>
  <c r="D116" i="24"/>
  <c r="I141" i="24"/>
  <c r="I59" i="24"/>
  <c r="D59" i="24"/>
  <c r="E96" i="24"/>
  <c r="E35" i="24"/>
  <c r="M50" i="24"/>
  <c r="L106" i="24"/>
  <c r="L31" i="24"/>
  <c r="L101" i="24"/>
  <c r="L141" i="24"/>
  <c r="H112" i="24"/>
  <c r="N38" i="24"/>
  <c r="J99" i="24"/>
  <c r="K36" i="24"/>
  <c r="E105" i="24"/>
  <c r="K20" i="24"/>
  <c r="J51" i="24"/>
  <c r="D123" i="24"/>
  <c r="E136" i="24"/>
  <c r="J129" i="24"/>
  <c r="O145" i="24"/>
  <c r="J20" i="24"/>
  <c r="D29" i="24"/>
  <c r="D101" i="24"/>
  <c r="N77" i="24"/>
  <c r="M73" i="24"/>
  <c r="M47" i="24"/>
  <c r="D13" i="24"/>
  <c r="M36" i="24"/>
  <c r="L81" i="24"/>
  <c r="F85" i="24"/>
  <c r="L102" i="24"/>
  <c r="L33" i="24"/>
  <c r="N94" i="24"/>
  <c r="E88" i="24"/>
  <c r="N78" i="24"/>
  <c r="J118" i="24"/>
  <c r="O90" i="24"/>
  <c r="K56" i="24"/>
  <c r="I6" i="24"/>
  <c r="O87" i="24"/>
  <c r="N25" i="24"/>
  <c r="F122" i="24"/>
  <c r="N16" i="24"/>
  <c r="O103" i="24"/>
  <c r="D10" i="24"/>
  <c r="M102" i="24"/>
  <c r="E63" i="24"/>
  <c r="O91" i="24"/>
  <c r="O111" i="24"/>
  <c r="J45" i="24"/>
  <c r="O74" i="24"/>
  <c r="F127" i="24"/>
  <c r="F149" i="24"/>
  <c r="L146" i="24"/>
  <c r="I101" i="24"/>
  <c r="L29" i="24"/>
  <c r="D34" i="24"/>
  <c r="I147" i="24"/>
  <c r="K47" i="24"/>
  <c r="O30" i="24"/>
  <c r="M35" i="24"/>
  <c r="N65" i="24"/>
  <c r="M7" i="24"/>
  <c r="O112" i="24"/>
  <c r="I8" i="24"/>
  <c r="O31" i="24"/>
  <c r="K140" i="24"/>
  <c r="H134" i="24"/>
  <c r="J71" i="24"/>
  <c r="L46" i="24"/>
  <c r="J75" i="24"/>
  <c r="H83" i="24"/>
  <c r="K131" i="24"/>
  <c r="E143" i="24"/>
  <c r="O149" i="24"/>
  <c r="L132" i="24"/>
  <c r="N106" i="24"/>
  <c r="M79" i="24"/>
  <c r="K121" i="24"/>
  <c r="M126" i="24"/>
  <c r="O70" i="24"/>
  <c r="M29" i="24"/>
  <c r="I94" i="24"/>
  <c r="M101" i="24"/>
  <c r="E123" i="24"/>
  <c r="D129" i="24"/>
  <c r="J84" i="24"/>
  <c r="I90" i="24"/>
  <c r="O101" i="24"/>
  <c r="F63" i="24"/>
  <c r="K23" i="24"/>
  <c r="N73" i="24"/>
  <c r="M49" i="24"/>
  <c r="D24" i="24"/>
  <c r="E18" i="24"/>
  <c r="J69" i="24"/>
  <c r="H41" i="24"/>
  <c r="H24" i="24"/>
  <c r="D79" i="24"/>
  <c r="N84" i="24"/>
  <c r="K119" i="24"/>
  <c r="L135" i="24"/>
  <c r="D137" i="24"/>
  <c r="E31" i="24"/>
  <c r="M117" i="24"/>
  <c r="O45" i="24"/>
  <c r="E79" i="24"/>
  <c r="D21" i="24"/>
  <c r="H117" i="24"/>
  <c r="D75" i="24"/>
  <c r="D150" i="24"/>
  <c r="O52" i="24"/>
  <c r="D152" i="24"/>
  <c r="L79" i="24"/>
  <c r="F55" i="24"/>
  <c r="J62" i="24"/>
  <c r="O116" i="24"/>
  <c r="O130" i="24"/>
  <c r="M46" i="24"/>
  <c r="H145" i="24"/>
  <c r="E85" i="24"/>
  <c r="E45" i="24"/>
  <c r="I145" i="24"/>
  <c r="E133" i="24"/>
  <c r="O151" i="24"/>
  <c r="F147" i="24"/>
  <c r="D72" i="24"/>
  <c r="L10" i="24"/>
  <c r="M77" i="24"/>
  <c r="J141" i="24"/>
  <c r="K153" i="24"/>
  <c r="L98" i="24"/>
  <c r="D124" i="24"/>
  <c r="J153" i="24"/>
  <c r="J36" i="24"/>
  <c r="E66" i="24"/>
  <c r="O153" i="24"/>
  <c r="K82" i="24"/>
  <c r="E33" i="24"/>
  <c r="E113" i="24"/>
  <c r="M133" i="24"/>
  <c r="L130" i="24"/>
  <c r="I102" i="24"/>
  <c r="K80" i="24"/>
  <c r="N110" i="24"/>
  <c r="E67" i="24"/>
  <c r="F88" i="24"/>
  <c r="D107" i="24"/>
  <c r="N61" i="24"/>
  <c r="K98" i="24"/>
  <c r="K102" i="24"/>
  <c r="D145" i="24"/>
  <c r="F84" i="24"/>
  <c r="I114" i="24"/>
  <c r="L36" i="24"/>
  <c r="N128" i="24"/>
  <c r="F138" i="24"/>
  <c r="J148" i="24"/>
  <c r="J120" i="24"/>
  <c r="I80" i="24"/>
  <c r="D77" i="24"/>
  <c r="H54" i="24"/>
  <c r="M142" i="24"/>
  <c r="M87" i="24"/>
  <c r="I103" i="24"/>
  <c r="I133" i="24"/>
  <c r="L13" i="24"/>
  <c r="H37" i="24"/>
  <c r="D130" i="24"/>
  <c r="H10" i="24"/>
  <c r="F110" i="24"/>
  <c r="J38" i="24"/>
  <c r="K112" i="24"/>
  <c r="E87" i="24"/>
  <c r="H43" i="24"/>
  <c r="K11" i="24"/>
  <c r="N44" i="24"/>
  <c r="N135" i="24"/>
  <c r="F130" i="24"/>
  <c r="M90" i="24"/>
  <c r="D105" i="24"/>
  <c r="N37" i="24"/>
  <c r="O11" i="24"/>
  <c r="D48" i="24"/>
  <c r="I26" i="24"/>
  <c r="D128" i="24"/>
  <c r="L109" i="24"/>
  <c r="M125" i="24"/>
  <c r="I54" i="24"/>
  <c r="L93" i="24"/>
  <c r="N45" i="24"/>
  <c r="I60" i="24"/>
  <c r="F152" i="24"/>
  <c r="I82" i="24"/>
  <c r="M148" i="24"/>
  <c r="L67" i="24"/>
  <c r="N55" i="24"/>
  <c r="H151" i="24"/>
  <c r="H107" i="24"/>
  <c r="N152" i="24"/>
  <c r="O72" i="24"/>
  <c r="K97" i="24"/>
  <c r="L21" i="24"/>
  <c r="J149" i="24"/>
  <c r="O23" i="24"/>
  <c r="F112" i="24"/>
  <c r="H59" i="24"/>
  <c r="H7" i="24"/>
  <c r="H148" i="24"/>
  <c r="J101" i="24"/>
  <c r="J63" i="24"/>
  <c r="O61" i="24"/>
  <c r="K133" i="24"/>
  <c r="O17" i="24"/>
  <c r="O102" i="24"/>
  <c r="I139" i="24"/>
  <c r="L75" i="24"/>
  <c r="H119" i="24"/>
  <c r="J90" i="24"/>
  <c r="D70" i="24"/>
  <c r="H94" i="24"/>
  <c r="J39" i="24"/>
  <c r="L126" i="24"/>
  <c r="L117" i="24"/>
  <c r="F69" i="24"/>
  <c r="N21" i="24"/>
  <c r="L58" i="24"/>
  <c r="M135" i="24"/>
  <c r="O56" i="24"/>
  <c r="D86" i="24"/>
  <c r="O68" i="24"/>
  <c r="E100" i="24"/>
  <c r="M81" i="24"/>
  <c r="O39" i="24"/>
  <c r="K71" i="24"/>
  <c r="N43" i="24"/>
  <c r="O117" i="24"/>
  <c r="D38" i="24"/>
  <c r="I36" i="24"/>
  <c r="K32" i="24"/>
  <c r="K8" i="24"/>
  <c r="D138" i="24"/>
  <c r="I53" i="24"/>
  <c r="F71" i="24"/>
  <c r="J93" i="24"/>
  <c r="F131" i="24"/>
  <c r="J56" i="24"/>
  <c r="J91" i="24"/>
  <c r="D9" i="24"/>
  <c r="H109" i="24"/>
  <c r="J80" i="24"/>
  <c r="E137" i="24"/>
  <c r="K115" i="24"/>
  <c r="H131" i="24"/>
  <c r="M70" i="24"/>
  <c r="H20" i="24"/>
  <c r="D4" i="24"/>
  <c r="F65" i="24"/>
  <c r="D140" i="24"/>
  <c r="F126" i="24"/>
  <c r="D74" i="24"/>
  <c r="D26" i="24"/>
  <c r="K145" i="24"/>
  <c r="F107" i="24"/>
  <c r="M27" i="24"/>
  <c r="M103" i="24"/>
  <c r="D46" i="24"/>
  <c r="M92" i="24"/>
  <c r="O34" i="24"/>
  <c r="O113" i="24"/>
  <c r="H136" i="24"/>
  <c r="D76" i="24"/>
  <c r="E151" i="24"/>
  <c r="L152" i="24"/>
  <c r="O55" i="24"/>
  <c r="J113" i="24"/>
  <c r="D97" i="24"/>
  <c r="E83" i="24"/>
  <c r="N123" i="24"/>
  <c r="H82" i="24"/>
  <c r="N87" i="24"/>
  <c r="L63" i="24"/>
  <c r="K37" i="24"/>
  <c r="O28" i="24"/>
  <c r="F132" i="24"/>
  <c r="M106" i="24"/>
  <c r="N118" i="24"/>
  <c r="K130" i="24"/>
  <c r="K123" i="24"/>
  <c r="F28" i="24"/>
  <c r="M153" i="24"/>
  <c r="J32" i="24"/>
  <c r="L61" i="24"/>
  <c r="F151" i="24"/>
  <c r="O69" i="24"/>
  <c r="F106" i="24"/>
  <c r="D12" i="24"/>
  <c r="O138" i="24"/>
  <c r="O75" i="24"/>
  <c r="I136" i="24"/>
  <c r="D139" i="24"/>
  <c r="L38" i="24"/>
  <c r="K99" i="24"/>
  <c r="K50" i="24"/>
  <c r="I92" i="24"/>
  <c r="I16" i="24"/>
  <c r="N14" i="24"/>
  <c r="I42" i="24"/>
  <c r="D54" i="24"/>
  <c r="K125" i="24"/>
  <c r="D134" i="24"/>
  <c r="F23" i="24"/>
  <c r="F114" i="24"/>
  <c r="E131" i="24"/>
  <c r="D61" i="24"/>
  <c r="D6" i="24"/>
  <c r="H11" i="24"/>
  <c r="O95" i="24"/>
  <c r="I93" i="24"/>
  <c r="K107" i="24"/>
  <c r="M138" i="24"/>
  <c r="N129" i="24"/>
  <c r="I40" i="24"/>
  <c r="F61" i="24"/>
  <c r="F50" i="24"/>
  <c r="O144" i="24"/>
  <c r="O110" i="24"/>
  <c r="M5" i="24"/>
  <c r="M20" i="24"/>
  <c r="L91" i="24"/>
  <c r="H13" i="24"/>
  <c r="J137" i="24"/>
  <c r="M130" i="24"/>
  <c r="F37" i="24"/>
  <c r="O37" i="24"/>
  <c r="N69" i="24"/>
  <c r="F144" i="24"/>
  <c r="L25" i="24"/>
  <c r="D17" i="24"/>
  <c r="D7" i="24"/>
  <c r="H64" i="24"/>
  <c r="M151" i="24"/>
  <c r="I122" i="24"/>
  <c r="H116" i="24"/>
  <c r="F27" i="24"/>
  <c r="L23" i="24"/>
  <c r="E78" i="24"/>
  <c r="L127" i="24"/>
  <c r="E47" i="24"/>
  <c r="J110" i="24"/>
  <c r="F129" i="24"/>
  <c r="H38" i="24"/>
  <c r="J53" i="24"/>
  <c r="N33" i="24"/>
  <c r="M57" i="24"/>
  <c r="H74" i="24"/>
  <c r="D141" i="24"/>
  <c r="N46" i="24"/>
  <c r="H47" i="24"/>
  <c r="I113" i="24"/>
  <c r="N126" i="24"/>
  <c r="M16" i="24"/>
  <c r="N7" i="24"/>
  <c r="I107" i="24"/>
  <c r="D37" i="24"/>
  <c r="K138" i="24"/>
  <c r="D49" i="24"/>
  <c r="F104" i="24"/>
  <c r="J96" i="24"/>
  <c r="H60" i="24"/>
  <c r="D45" i="24"/>
  <c r="H45" i="24"/>
  <c r="F146" i="24"/>
  <c r="L89" i="24"/>
  <c r="H28" i="24"/>
  <c r="E53" i="24"/>
  <c r="L147" i="24"/>
  <c r="J37" i="24"/>
  <c r="K66" i="24"/>
  <c r="O59" i="24"/>
  <c r="L150" i="24"/>
  <c r="E118" i="24"/>
  <c r="J70" i="24"/>
  <c r="E16" i="24"/>
  <c r="F53" i="24"/>
  <c r="N20" i="24"/>
  <c r="I5" i="24"/>
  <c r="L24" i="24"/>
  <c r="E23" i="24"/>
  <c r="H128" i="24"/>
  <c r="O25" i="24"/>
  <c r="I99" i="24"/>
  <c r="H92" i="24"/>
  <c r="M132" i="24"/>
  <c r="K42" i="24"/>
  <c r="F92" i="24"/>
  <c r="H69" i="24"/>
  <c r="M141" i="24"/>
  <c r="K17" i="24"/>
  <c r="F25" i="24"/>
  <c r="E22" i="24"/>
  <c r="E135" i="24"/>
  <c r="I47" i="24"/>
  <c r="I63" i="24"/>
  <c r="K27" i="24"/>
  <c r="H58" i="24"/>
  <c r="L12" i="24"/>
  <c r="O27" i="24"/>
  <c r="O109" i="24"/>
  <c r="L87" i="24"/>
  <c r="K91" i="24"/>
  <c r="I138" i="24"/>
  <c r="L64" i="24"/>
  <c r="I65" i="24"/>
  <c r="M59" i="24"/>
  <c r="J17" i="24"/>
  <c r="D32" i="24"/>
  <c r="E27" i="24"/>
  <c r="L37" i="24"/>
  <c r="F136" i="24"/>
  <c r="L128" i="24"/>
  <c r="E59" i="24"/>
  <c r="M9" i="24"/>
  <c r="O128" i="24"/>
  <c r="I10" i="24"/>
  <c r="D108" i="24"/>
  <c r="O29" i="24"/>
  <c r="I15" i="24"/>
  <c r="H113" i="24"/>
  <c r="L15" i="24"/>
  <c r="K21" i="24"/>
  <c r="I109" i="24"/>
  <c r="E150" i="24"/>
  <c r="O82" i="24"/>
  <c r="D22" i="24"/>
  <c r="J59" i="24"/>
  <c r="E34" i="24"/>
  <c r="E5" i="24"/>
  <c r="K94" i="24"/>
  <c r="D30" i="24"/>
  <c r="E55" i="24"/>
  <c r="E148" i="24"/>
  <c r="H138" i="24"/>
  <c r="L107" i="24"/>
  <c r="D125" i="24"/>
  <c r="M144" i="24"/>
  <c r="H67" i="24"/>
  <c r="N76" i="24"/>
  <c r="J47" i="24"/>
  <c r="J8" i="24"/>
  <c r="I86" i="24"/>
  <c r="N98" i="24"/>
  <c r="F45" i="24"/>
  <c r="E139" i="24"/>
  <c r="J152" i="24"/>
  <c r="N82" i="24"/>
  <c r="F43" i="24"/>
  <c r="M32" i="24"/>
  <c r="H149" i="24"/>
  <c r="L30" i="24"/>
  <c r="F57" i="24"/>
  <c r="E121" i="24"/>
  <c r="E97" i="24"/>
  <c r="F54" i="24"/>
  <c r="J44" i="24"/>
  <c r="H144" i="24"/>
  <c r="J98" i="24"/>
  <c r="K101" i="24"/>
  <c r="M127" i="24"/>
  <c r="L114" i="24"/>
  <c r="J94" i="24"/>
  <c r="D119" i="24"/>
  <c r="F89" i="24"/>
  <c r="I104" i="24"/>
  <c r="M34" i="24"/>
  <c r="K60" i="24"/>
  <c r="H153" i="24"/>
  <c r="N136" i="24"/>
  <c r="H57" i="24"/>
  <c r="L124" i="24"/>
  <c r="F150" i="24"/>
  <c r="O48" i="24"/>
  <c r="E72" i="24"/>
  <c r="M76" i="24"/>
  <c r="N53" i="24"/>
  <c r="O32" i="24"/>
  <c r="O142" i="24"/>
  <c r="H126" i="24"/>
  <c r="F79" i="24"/>
  <c r="N67" i="24"/>
  <c r="M17" i="24"/>
  <c r="K25" i="24"/>
  <c r="J83" i="24"/>
  <c r="O86" i="24"/>
  <c r="O83" i="24"/>
  <c r="H40" i="24"/>
  <c r="N120" i="24"/>
  <c r="E108" i="24"/>
  <c r="F123" i="24"/>
  <c r="L90" i="24"/>
  <c r="I108" i="24"/>
  <c r="I72" i="24"/>
  <c r="K136" i="24"/>
  <c r="J11" i="24"/>
  <c r="I64" i="24"/>
  <c r="H98" i="24"/>
  <c r="J34" i="24"/>
  <c r="M62" i="24"/>
  <c r="H36" i="24"/>
  <c r="I115" i="24"/>
  <c r="K143" i="24"/>
  <c r="O96" i="24"/>
  <c r="M69" i="24"/>
  <c r="L137" i="24"/>
  <c r="K26" i="24"/>
  <c r="N130" i="24"/>
  <c r="L138" i="24"/>
  <c r="D91" i="24"/>
  <c r="H6" i="24"/>
  <c r="H93" i="24"/>
  <c r="H86" i="24"/>
  <c r="I88" i="24"/>
  <c r="L8" i="24"/>
  <c r="E52" i="24"/>
  <c r="M80" i="24"/>
  <c r="M39" i="24"/>
  <c r="I137" i="24"/>
  <c r="I28" i="24"/>
  <c r="O123" i="24"/>
  <c r="O92" i="24"/>
  <c r="K63" i="24"/>
  <c r="K31" i="24"/>
  <c r="F49" i="24"/>
  <c r="I49" i="24"/>
  <c r="I27" i="24"/>
  <c r="I124" i="24"/>
  <c r="E132" i="24"/>
  <c r="H9" i="24"/>
  <c r="D110" i="24"/>
  <c r="H35" i="24"/>
  <c r="O150" i="24"/>
  <c r="K109" i="24"/>
  <c r="J131" i="24"/>
  <c r="M136" i="24"/>
  <c r="J89" i="24"/>
  <c r="E7" i="24"/>
  <c r="D109" i="24"/>
  <c r="J57" i="24"/>
  <c r="D118" i="24"/>
  <c r="L136" i="24"/>
  <c r="N29" i="24"/>
  <c r="D142" i="24"/>
  <c r="F13" i="24"/>
  <c r="J114" i="24"/>
  <c r="J58" i="24"/>
  <c r="N48" i="24"/>
  <c r="I150" i="24"/>
  <c r="J95" i="24"/>
  <c r="F51" i="24"/>
  <c r="J85" i="24"/>
  <c r="N71" i="24"/>
  <c r="J42" i="24"/>
  <c r="I66" i="24"/>
  <c r="N66" i="24"/>
  <c r="J31" i="24"/>
  <c r="O8" i="24"/>
  <c r="N28" i="24"/>
  <c r="M58" i="24"/>
  <c r="K41" i="24"/>
  <c r="L96" i="24"/>
  <c r="D95" i="24"/>
  <c r="J16" i="24"/>
  <c r="I41" i="24"/>
  <c r="H12" i="24"/>
  <c r="M41" i="24"/>
  <c r="N147" i="24"/>
  <c r="L57" i="24"/>
  <c r="L48" i="24"/>
  <c r="D44" i="24"/>
  <c r="I123" i="24"/>
  <c r="D146" i="24"/>
  <c r="I55" i="24"/>
  <c r="N142" i="24"/>
  <c r="N57" i="24"/>
  <c r="K104" i="24"/>
  <c r="M48" i="24"/>
  <c r="L71" i="24"/>
  <c r="F103" i="24"/>
  <c r="L149" i="24"/>
  <c r="F6" i="24"/>
  <c r="L131" i="24"/>
  <c r="F67" i="24"/>
  <c r="F72" i="24"/>
  <c r="J133" i="24"/>
  <c r="K62" i="24"/>
  <c r="H76" i="24"/>
  <c r="H99" i="24"/>
  <c r="I25" i="24"/>
  <c r="F62" i="24"/>
  <c r="L16" i="24"/>
  <c r="L120" i="24"/>
  <c r="N148" i="24"/>
  <c r="E129" i="24"/>
  <c r="L40" i="24"/>
  <c r="D43" i="24"/>
  <c r="H87" i="24"/>
  <c r="J126" i="24"/>
  <c r="E77" i="24"/>
  <c r="D133" i="24"/>
  <c r="D42" i="24"/>
  <c r="J14" i="24"/>
  <c r="H15" i="24"/>
  <c r="J10" i="24"/>
  <c r="K79" i="24"/>
  <c r="F33" i="24"/>
  <c r="M118" i="24"/>
  <c r="D93" i="24"/>
  <c r="I119" i="24"/>
  <c r="H32" i="24"/>
  <c r="O73" i="24"/>
  <c r="F140" i="24"/>
  <c r="N50" i="24"/>
  <c r="I43" i="24"/>
  <c r="D111" i="24"/>
  <c r="D89" i="24"/>
  <c r="J150" i="24"/>
  <c r="O62" i="24"/>
  <c r="I14" i="24"/>
  <c r="F87" i="24"/>
  <c r="E89" i="24"/>
  <c r="J107" i="24"/>
  <c r="F139" i="24"/>
  <c r="L22" i="24"/>
  <c r="N42" i="24"/>
  <c r="O14" i="24"/>
  <c r="E30" i="24"/>
  <c r="E56" i="24"/>
  <c r="O5" i="24"/>
  <c r="I87" i="24"/>
  <c r="I18" i="24"/>
  <c r="N127" i="24"/>
  <c r="J143" i="24"/>
  <c r="H44" i="24"/>
  <c r="E147" i="24"/>
  <c r="L56" i="24"/>
  <c r="E93" i="24"/>
  <c r="H30" i="24"/>
  <c r="H105" i="24"/>
  <c r="J145" i="24"/>
  <c r="F81" i="24"/>
  <c r="H71" i="24"/>
  <c r="K34" i="24"/>
  <c r="M146" i="24"/>
  <c r="K78" i="24"/>
  <c r="D73" i="24"/>
  <c r="N47" i="24"/>
  <c r="K57" i="24"/>
  <c r="L62" i="24"/>
  <c r="K9" i="24"/>
  <c r="K49" i="24"/>
  <c r="H140" i="24"/>
  <c r="J26" i="24"/>
  <c r="D35" i="24"/>
  <c r="K116" i="24"/>
  <c r="F36" i="24"/>
  <c r="J119" i="24"/>
  <c r="E111" i="24"/>
  <c r="D16" i="24"/>
  <c r="K122" i="24"/>
  <c r="J82" i="24"/>
  <c r="I153" i="24"/>
  <c r="I4" i="24"/>
  <c r="J48" i="24"/>
  <c r="H52" i="24"/>
  <c r="E29" i="24"/>
  <c r="D25" i="24"/>
  <c r="F44" i="24"/>
  <c r="O121" i="24"/>
  <c r="D52" i="24"/>
  <c r="I127" i="24"/>
  <c r="L43" i="24"/>
  <c r="O20" i="24"/>
  <c r="H122" i="24"/>
  <c r="O135" i="24"/>
  <c r="J68" i="24"/>
  <c r="N54" i="24"/>
  <c r="D82" i="24"/>
  <c r="I61" i="24"/>
  <c r="H34" i="24"/>
  <c r="F96" i="24"/>
  <c r="I111" i="24"/>
  <c r="L145" i="24"/>
  <c r="D57" i="24"/>
  <c r="H49" i="24"/>
  <c r="L76" i="24"/>
  <c r="O44" i="24"/>
  <c r="O119" i="24"/>
  <c r="M128" i="24"/>
  <c r="E128" i="24"/>
  <c r="E10" i="24"/>
  <c r="D121" i="24"/>
  <c r="H124" i="24"/>
  <c r="L39" i="24"/>
  <c r="F31" i="24"/>
  <c r="H95" i="24"/>
  <c r="E76" i="24"/>
  <c r="D60" i="24"/>
  <c r="H19" i="24"/>
  <c r="M23" i="24"/>
  <c r="I29" i="24"/>
  <c r="I20" i="24"/>
  <c r="H65" i="24"/>
  <c r="D18" i="24"/>
  <c r="F48" i="24"/>
  <c r="F108" i="24"/>
  <c r="M31" i="24"/>
  <c r="D33" i="24"/>
  <c r="F98" i="24"/>
  <c r="J87" i="24"/>
  <c r="I68" i="24"/>
  <c r="K106" i="24"/>
  <c r="H125" i="24"/>
  <c r="I38" i="24"/>
  <c r="L82" i="24"/>
  <c r="F56" i="24"/>
  <c r="E107" i="24"/>
  <c r="I33" i="24"/>
  <c r="F30" i="24"/>
  <c r="N63" i="24"/>
  <c r="F14" i="24"/>
  <c r="L84" i="24"/>
  <c r="L77" i="24"/>
  <c r="D39" i="24"/>
  <c r="M45" i="24"/>
  <c r="N97" i="24"/>
  <c r="K28" i="24"/>
  <c r="E82" i="24"/>
  <c r="M149" i="24"/>
  <c r="L123" i="24"/>
  <c r="L83" i="24"/>
  <c r="D80" i="24"/>
  <c r="H108" i="24"/>
  <c r="D36" i="24"/>
  <c r="O49" i="24"/>
  <c r="H106" i="24"/>
  <c r="K13" i="24"/>
  <c r="K144" i="24"/>
  <c r="F4" i="24"/>
  <c r="J121" i="24"/>
  <c r="L139" i="24"/>
  <c r="I71" i="24"/>
  <c r="L28" i="24"/>
  <c r="M53" i="24"/>
  <c r="F120" i="24"/>
  <c r="L143" i="24"/>
  <c r="I135" i="24"/>
  <c r="E81" i="24"/>
  <c r="H61" i="24"/>
  <c r="I140" i="24"/>
  <c r="E14" i="24"/>
  <c r="N102" i="24"/>
  <c r="E12" i="24"/>
  <c r="M64" i="24"/>
  <c r="L142" i="24"/>
  <c r="E86" i="24"/>
  <c r="F95" i="24"/>
  <c r="N119" i="24"/>
  <c r="L104" i="24"/>
  <c r="M4" i="24"/>
  <c r="H104" i="24"/>
  <c r="H91" i="24"/>
  <c r="D127" i="24"/>
  <c r="I89" i="24"/>
  <c r="J72" i="24"/>
  <c r="L42" i="24"/>
  <c r="K83" i="24"/>
  <c r="E4" i="24"/>
  <c r="J130" i="24"/>
  <c r="N103" i="24"/>
  <c r="D120" i="24"/>
  <c r="O148" i="24"/>
  <c r="F93" i="24"/>
  <c r="J73" i="24"/>
  <c r="I144" i="24"/>
  <c r="K147" i="24"/>
  <c r="H133" i="24"/>
  <c r="N24" i="24"/>
  <c r="K141" i="24"/>
  <c r="M25" i="24"/>
  <c r="O60" i="24"/>
  <c r="K51" i="24"/>
  <c r="K103" i="24"/>
  <c r="O66" i="24"/>
  <c r="J136" i="24"/>
  <c r="N30" i="24"/>
  <c r="F16" i="24"/>
  <c r="M52" i="24"/>
  <c r="N111" i="24"/>
  <c r="L41" i="24"/>
  <c r="O35" i="24"/>
  <c r="M115" i="24"/>
  <c r="F70" i="24"/>
  <c r="N112" i="24"/>
  <c r="M71" i="24"/>
  <c r="H137" i="24"/>
  <c r="M88" i="24"/>
  <c r="N17" i="24"/>
  <c r="K44" i="24"/>
  <c r="K132" i="24"/>
  <c r="H97" i="24"/>
  <c r="F102" i="24"/>
  <c r="E41" i="24"/>
  <c r="O99" i="24"/>
  <c r="L65" i="24"/>
  <c r="J9" i="24"/>
  <c r="H147" i="24"/>
  <c r="N27" i="24"/>
  <c r="J140" i="24"/>
  <c r="E62" i="24"/>
  <c r="H22" i="24"/>
  <c r="E119" i="24"/>
  <c r="M75" i="24"/>
  <c r="O80" i="24"/>
  <c r="K5" i="24"/>
  <c r="F64" i="24"/>
  <c r="H56" i="24"/>
  <c r="I45" i="24"/>
  <c r="M43" i="24"/>
  <c r="H121" i="24"/>
  <c r="D90" i="24"/>
  <c r="N138" i="24"/>
  <c r="O12" i="24"/>
  <c r="J105" i="24"/>
  <c r="D85" i="24"/>
  <c r="L27" i="24"/>
  <c r="N109" i="24"/>
  <c r="F133" i="24"/>
  <c r="I112" i="24"/>
  <c r="L51" i="24"/>
  <c r="K113" i="24"/>
  <c r="I9" i="24"/>
  <c r="F38" i="24"/>
  <c r="F116" i="24"/>
  <c r="I51" i="24"/>
  <c r="O77" i="24"/>
  <c r="K139" i="24"/>
  <c r="E98" i="24"/>
  <c r="J106" i="24"/>
  <c r="N93" i="24"/>
  <c r="E44" i="24"/>
  <c r="H55" i="24"/>
  <c r="L100" i="24"/>
  <c r="E57" i="24"/>
  <c r="J74" i="24"/>
  <c r="H75" i="24"/>
  <c r="O132" i="24"/>
  <c r="L115" i="24"/>
  <c r="I23" i="24"/>
  <c r="N81" i="24"/>
  <c r="L140" i="24"/>
  <c r="H123" i="24"/>
  <c r="F145" i="24"/>
  <c r="O114" i="24"/>
  <c r="F58" i="24"/>
  <c r="L148" i="24"/>
  <c r="E134" i="24"/>
  <c r="M28" i="24"/>
  <c r="D83" i="24"/>
  <c r="H146" i="24"/>
  <c r="I24" i="24"/>
  <c r="K48" i="24"/>
  <c r="M99" i="24"/>
  <c r="L72" i="24"/>
  <c r="O100" i="24"/>
  <c r="M113" i="24"/>
  <c r="L99" i="24"/>
  <c r="N18" i="24"/>
  <c r="I149" i="24"/>
  <c r="L35" i="24"/>
  <c r="L119" i="24"/>
  <c r="H68" i="24"/>
  <c r="H26" i="24"/>
  <c r="K90" i="24"/>
  <c r="F29" i="24"/>
  <c r="D31" i="24"/>
  <c r="F15" i="24"/>
  <c r="F153" i="24"/>
  <c r="J15" i="24"/>
  <c r="N115" i="24"/>
  <c r="O133" i="24"/>
  <c r="J66" i="24"/>
  <c r="F17" i="24"/>
  <c r="K33" i="24"/>
  <c r="M37" i="24"/>
  <c r="I105" i="24"/>
  <c r="O115" i="24"/>
  <c r="D84" i="24"/>
  <c r="D136" i="24"/>
  <c r="E15" i="24"/>
  <c r="I50" i="24"/>
  <c r="L85" i="24"/>
  <c r="L133" i="24"/>
  <c r="M96" i="24"/>
  <c r="H48" i="24"/>
  <c r="L121" i="24"/>
  <c r="M108" i="24"/>
  <c r="N74" i="24"/>
  <c r="D8" i="24"/>
  <c r="J115" i="24"/>
  <c r="M51" i="24"/>
  <c r="F141" i="24"/>
  <c r="J104" i="24"/>
  <c r="I79" i="24"/>
  <c r="E142" i="24"/>
  <c r="D88" i="24"/>
  <c r="F20" i="24"/>
  <c r="H90" i="24"/>
  <c r="D102" i="24"/>
  <c r="J21" i="24"/>
  <c r="O118" i="24"/>
  <c r="F101" i="24"/>
  <c r="M33" i="24"/>
  <c r="H96" i="24"/>
  <c r="K148" i="24"/>
  <c r="O53" i="24"/>
  <c r="F80" i="24"/>
  <c r="L113" i="24"/>
  <c r="K87" i="24"/>
  <c r="F111" i="24"/>
  <c r="M21" i="24"/>
  <c r="K24" i="24"/>
  <c r="J123" i="24"/>
  <c r="M18" i="24"/>
  <c r="O46" i="24"/>
  <c r="K134" i="24"/>
  <c r="K45" i="24"/>
  <c r="N140" i="24"/>
  <c r="J125" i="24"/>
  <c r="I91" i="24"/>
  <c r="E92" i="24"/>
  <c r="K59" i="24"/>
  <c r="E80" i="24"/>
  <c r="J52" i="24"/>
  <c r="M110" i="24"/>
  <c r="E99" i="24"/>
  <c r="I100" i="24"/>
  <c r="O129" i="24"/>
  <c r="M93" i="24"/>
  <c r="O64" i="24"/>
  <c r="I97" i="24"/>
  <c r="K52" i="24"/>
  <c r="F77" i="24"/>
  <c r="O94" i="24"/>
  <c r="I85" i="24"/>
  <c r="D112" i="24"/>
  <c r="I48" i="24"/>
  <c r="I31" i="24"/>
  <c r="K19" i="24"/>
  <c r="N4" i="24"/>
  <c r="D96" i="24"/>
  <c r="I73" i="24"/>
  <c r="I32" i="24"/>
  <c r="O125" i="24"/>
  <c r="I126" i="24"/>
  <c r="F10" i="24"/>
  <c r="L97" i="24"/>
  <c r="D99" i="24"/>
  <c r="F128" i="24"/>
  <c r="E149" i="24"/>
  <c r="K110" i="24"/>
  <c r="I58" i="24"/>
  <c r="D55" i="24"/>
  <c r="E64" i="24"/>
  <c r="H111" i="24"/>
  <c r="E112" i="24"/>
  <c r="O84" i="24"/>
  <c r="M100" i="24"/>
  <c r="J112" i="24"/>
  <c r="D66" i="24"/>
  <c r="J109" i="24"/>
  <c r="O71" i="24"/>
  <c r="M119" i="24"/>
  <c r="K105" i="24"/>
  <c r="H139" i="24"/>
  <c r="N39" i="24"/>
  <c r="I62" i="24"/>
  <c r="M83" i="24"/>
  <c r="N79" i="24"/>
  <c r="I30" i="24"/>
  <c r="F59" i="24"/>
  <c r="D15" i="24"/>
  <c r="L53" i="24"/>
  <c r="F73" i="24"/>
  <c r="J138" i="24"/>
  <c r="J41" i="24"/>
  <c r="F134" i="24"/>
  <c r="E40" i="24"/>
  <c r="F7" i="24"/>
  <c r="N85" i="24"/>
  <c r="L111" i="24"/>
  <c r="I143" i="24"/>
  <c r="F90" i="24"/>
  <c r="J55" i="24"/>
  <c r="H4" i="24"/>
  <c r="L50" i="24"/>
  <c r="F12" i="24"/>
  <c r="H42" i="24"/>
  <c r="F52" i="24"/>
  <c r="J103" i="24"/>
  <c r="M97" i="24"/>
  <c r="J49" i="24"/>
  <c r="F68" i="24"/>
  <c r="D62" i="24"/>
  <c r="K35" i="24"/>
  <c r="J135" i="24"/>
  <c r="O89" i="24"/>
  <c r="N114" i="24"/>
  <c r="E120" i="24"/>
  <c r="L59" i="24"/>
  <c r="L47" i="24"/>
  <c r="J30" i="24"/>
  <c r="E21" i="24"/>
  <c r="N121" i="24"/>
  <c r="N143" i="24"/>
  <c r="I44" i="24"/>
  <c r="D114" i="24"/>
  <c r="J81" i="24"/>
  <c r="M82" i="24"/>
  <c r="M13" i="24"/>
  <c r="M120" i="24"/>
  <c r="F91" i="24"/>
  <c r="F121" i="24"/>
  <c r="E24" i="24"/>
  <c r="K81" i="24"/>
  <c r="L151" i="24"/>
  <c r="F86" i="24"/>
  <c r="M98" i="24"/>
  <c r="N146" i="24"/>
  <c r="H79" i="24"/>
  <c r="K58" i="24"/>
  <c r="I35" i="24"/>
  <c r="M140" i="24"/>
  <c r="F40" i="24"/>
  <c r="E75" i="24"/>
  <c r="M109" i="24"/>
  <c r="L7" i="24"/>
  <c r="L26" i="24"/>
  <c r="K74" i="24"/>
  <c r="F148" i="24"/>
  <c r="K69" i="24"/>
  <c r="E130" i="24"/>
  <c r="J29" i="24"/>
  <c r="E109" i="24"/>
  <c r="D113" i="24"/>
  <c r="F137" i="24"/>
  <c r="E54" i="24"/>
  <c r="N49" i="24"/>
  <c r="N36" i="24"/>
  <c r="N68" i="24"/>
  <c r="D40" i="24"/>
  <c r="E17" i="24"/>
  <c r="J127" i="24"/>
  <c r="I129" i="24"/>
  <c r="K68" i="24"/>
  <c r="K108" i="24"/>
  <c r="K142" i="24"/>
  <c r="L105" i="24"/>
  <c r="H135" i="24"/>
  <c r="L52" i="24"/>
  <c r="I142" i="24"/>
  <c r="E39" i="24"/>
  <c r="J28" i="24"/>
  <c r="K72" i="24"/>
  <c r="K75" i="24"/>
  <c r="J19" i="24"/>
  <c r="K84" i="24"/>
  <c r="D148" i="24"/>
  <c r="L14" i="24"/>
  <c r="N134" i="24"/>
  <c r="N122" i="24"/>
  <c r="J122" i="24"/>
  <c r="M15" i="24"/>
  <c r="D135" i="24"/>
  <c r="M11" i="24"/>
  <c r="D144" i="24"/>
  <c r="N90" i="24"/>
  <c r="N9" i="24"/>
  <c r="F75" i="24"/>
  <c r="K118" i="24"/>
  <c r="N150" i="24"/>
  <c r="D115" i="24"/>
  <c r="N151" i="24"/>
  <c r="I118" i="24"/>
  <c r="I12" i="24"/>
  <c r="O16" i="24"/>
  <c r="H77" i="24"/>
  <c r="M89" i="24"/>
  <c r="F19" i="24"/>
  <c r="L125" i="24"/>
  <c r="O105" i="24"/>
  <c r="L103" i="24"/>
  <c r="L80" i="24"/>
  <c r="N149" i="24"/>
  <c r="H25" i="24"/>
  <c r="M19" i="24"/>
  <c r="N99" i="24"/>
  <c r="H110" i="24"/>
  <c r="D20" i="24"/>
  <c r="E9" i="24"/>
  <c r="M74" i="24"/>
  <c r="N86" i="24"/>
  <c r="H150" i="24"/>
  <c r="I77" i="24"/>
  <c r="O124" i="24"/>
  <c r="N104" i="24"/>
  <c r="E36" i="24"/>
  <c r="G104" i="24" l="1"/>
  <c r="C124" i="24"/>
  <c r="G86" i="24"/>
  <c r="G99" i="24"/>
  <c r="G149" i="24"/>
  <c r="C105" i="24"/>
  <c r="C16" i="24"/>
  <c r="G151" i="24"/>
  <c r="G150" i="24"/>
  <c r="G9" i="24"/>
  <c r="G90" i="24"/>
  <c r="G122" i="24"/>
  <c r="G134" i="24"/>
  <c r="G68" i="24"/>
  <c r="G36" i="24"/>
  <c r="G49" i="24"/>
  <c r="G146" i="24"/>
  <c r="G143" i="24"/>
  <c r="G121" i="24"/>
  <c r="G114" i="24"/>
  <c r="C89" i="24"/>
  <c r="X27" i="20"/>
  <c r="X29" i="20"/>
  <c r="X26" i="20"/>
  <c r="T22" i="20"/>
  <c r="X23" i="20"/>
  <c r="X24" i="20"/>
  <c r="T35" i="20"/>
  <c r="X38" i="20"/>
  <c r="T26" i="20"/>
  <c r="X33" i="20"/>
  <c r="T32" i="20"/>
  <c r="X36" i="20"/>
  <c r="T33" i="20"/>
  <c r="T36" i="20"/>
  <c r="T25" i="20"/>
  <c r="X30" i="20"/>
  <c r="X22" i="20"/>
  <c r="T37" i="20"/>
  <c r="T38" i="20"/>
  <c r="X28" i="20"/>
  <c r="T30" i="20"/>
  <c r="T29" i="20"/>
  <c r="T28" i="20"/>
  <c r="X35" i="20"/>
  <c r="X25" i="20"/>
  <c r="X32" i="20"/>
  <c r="X34" i="20" s="1"/>
  <c r="T27" i="20"/>
  <c r="X37" i="20"/>
  <c r="T23" i="20"/>
  <c r="T24" i="20"/>
  <c r="G85" i="24"/>
  <c r="G79" i="24"/>
  <c r="G39" i="24"/>
  <c r="C71" i="24"/>
  <c r="C84" i="24"/>
  <c r="C125" i="24"/>
  <c r="C94" i="24"/>
  <c r="C64" i="24"/>
  <c r="C129" i="24"/>
  <c r="G140" i="24"/>
  <c r="C46" i="24"/>
  <c r="C53" i="24"/>
  <c r="C118" i="24"/>
  <c r="G74" i="24"/>
  <c r="C115" i="24"/>
  <c r="C133" i="24"/>
  <c r="G115" i="24"/>
  <c r="G18" i="24"/>
  <c r="C100" i="24"/>
  <c r="C114" i="24"/>
  <c r="G81" i="24"/>
  <c r="C132" i="24"/>
  <c r="G93" i="24"/>
  <c r="C77" i="24"/>
  <c r="G109" i="24"/>
  <c r="C12" i="24"/>
  <c r="G138" i="24"/>
  <c r="C80" i="24"/>
  <c r="G27" i="24"/>
  <c r="C99" i="24"/>
  <c r="G17" i="24"/>
  <c r="G112" i="24"/>
  <c r="C35" i="24"/>
  <c r="G111" i="24"/>
  <c r="G30" i="24"/>
  <c r="C66" i="24"/>
  <c r="C60" i="24"/>
  <c r="G24" i="24"/>
  <c r="C148" i="24"/>
  <c r="G103" i="24"/>
  <c r="G119" i="24"/>
  <c r="G102" i="24"/>
  <c r="C49" i="24"/>
  <c r="G97" i="24"/>
  <c r="G63" i="24"/>
  <c r="C119" i="24"/>
  <c r="C44" i="24"/>
  <c r="G54" i="24"/>
  <c r="C135" i="24"/>
  <c r="C20" i="24"/>
  <c r="C121" i="24"/>
  <c r="G47" i="24"/>
  <c r="G127" i="24"/>
  <c r="C5" i="24"/>
  <c r="C14" i="24"/>
  <c r="G42" i="24"/>
  <c r="C62" i="24"/>
  <c r="G50" i="24"/>
  <c r="C73" i="24"/>
  <c r="G148" i="24"/>
  <c r="G57" i="24"/>
  <c r="G142" i="24"/>
  <c r="G147" i="24"/>
  <c r="G28" i="24"/>
  <c r="C8" i="24"/>
  <c r="G66" i="24"/>
  <c r="G71" i="24"/>
  <c r="G48" i="24"/>
  <c r="G29" i="24"/>
  <c r="C150" i="24"/>
  <c r="C92" i="24"/>
  <c r="C123" i="24"/>
  <c r="G130" i="24"/>
  <c r="C96" i="24"/>
  <c r="G120" i="24"/>
  <c r="C83" i="24"/>
  <c r="C86" i="24"/>
  <c r="G67" i="24"/>
  <c r="C142" i="24"/>
  <c r="C32" i="24"/>
  <c r="G53" i="24"/>
  <c r="C48" i="24"/>
  <c r="G136" i="24"/>
  <c r="G82" i="24"/>
  <c r="G98" i="24"/>
  <c r="G76" i="24"/>
  <c r="C82" i="24"/>
  <c r="C29" i="24"/>
  <c r="C128" i="24"/>
  <c r="C109" i="24"/>
  <c r="C27" i="24"/>
  <c r="C25" i="24"/>
  <c r="G20" i="24"/>
  <c r="C59" i="24"/>
  <c r="G126" i="24"/>
  <c r="G46" i="24"/>
  <c r="G33" i="24"/>
  <c r="G69" i="24"/>
  <c r="C37" i="24"/>
  <c r="C110" i="24"/>
  <c r="C144" i="24"/>
  <c r="G129" i="24"/>
  <c r="C95" i="24"/>
  <c r="G14" i="24"/>
  <c r="C75" i="24"/>
  <c r="C138" i="24"/>
  <c r="C69" i="24"/>
  <c r="G118" i="24"/>
  <c r="C28" i="24"/>
  <c r="G87" i="24"/>
  <c r="G123" i="24"/>
  <c r="C55" i="24"/>
  <c r="C113" i="24"/>
  <c r="C34" i="24"/>
  <c r="C117" i="24"/>
  <c r="G43" i="24"/>
  <c r="C39" i="24"/>
  <c r="C68" i="24"/>
  <c r="C56" i="24"/>
  <c r="G21" i="24"/>
  <c r="C102" i="24"/>
  <c r="C17" i="24"/>
  <c r="C61" i="24"/>
  <c r="C23" i="24"/>
  <c r="C72" i="24"/>
  <c r="G152" i="24"/>
  <c r="G55" i="24"/>
  <c r="G45" i="24"/>
  <c r="C11" i="24"/>
  <c r="G37" i="24"/>
  <c r="G135" i="24"/>
  <c r="G44" i="24"/>
  <c r="G128" i="24"/>
  <c r="G61" i="24"/>
  <c r="G110" i="24"/>
  <c r="C153" i="24"/>
  <c r="C151" i="24"/>
  <c r="C130" i="24"/>
  <c r="C116" i="24"/>
  <c r="C52" i="24"/>
  <c r="C45" i="24"/>
  <c r="G84" i="24"/>
  <c r="G73" i="24"/>
  <c r="C101" i="24"/>
  <c r="C70" i="24"/>
  <c r="G106" i="24"/>
  <c r="C149" i="24"/>
  <c r="C31" i="24"/>
  <c r="C112" i="24"/>
  <c r="G65" i="24"/>
  <c r="C30" i="24"/>
  <c r="C74" i="24"/>
  <c r="C111" i="24"/>
  <c r="C91" i="24"/>
  <c r="C103" i="24"/>
  <c r="G16" i="24"/>
  <c r="G25" i="24"/>
  <c r="C87" i="24"/>
  <c r="C90" i="24"/>
  <c r="G78" i="24"/>
  <c r="G94" i="24"/>
  <c r="G77" i="24"/>
  <c r="C145" i="24"/>
  <c r="G38" i="24"/>
  <c r="C18" i="24"/>
  <c r="G51" i="24"/>
  <c r="C78" i="24"/>
  <c r="G60" i="24"/>
  <c r="G105" i="24"/>
  <c r="C126" i="24"/>
  <c r="G32" i="24"/>
  <c r="C85" i="24"/>
  <c r="C19" i="24"/>
  <c r="C137" i="24"/>
  <c r="C146" i="24"/>
  <c r="C139" i="24"/>
  <c r="G125" i="24"/>
  <c r="G131" i="24"/>
  <c r="C47" i="24"/>
  <c r="C67" i="24"/>
  <c r="G101" i="24"/>
  <c r="C26" i="24"/>
  <c r="G56" i="24"/>
  <c r="C43" i="24"/>
  <c r="C131" i="24"/>
  <c r="G26" i="24"/>
  <c r="C141" i="24"/>
  <c r="C122" i="24"/>
  <c r="G133" i="24"/>
  <c r="G62" i="24"/>
  <c r="C36" i="24"/>
  <c r="G64" i="24"/>
  <c r="C15" i="24"/>
  <c r="G58" i="24"/>
  <c r="G40" i="24"/>
  <c r="G12" i="24"/>
  <c r="C152" i="24"/>
  <c r="G144" i="24"/>
  <c r="G41" i="24"/>
  <c r="G34" i="24"/>
  <c r="C106" i="24"/>
  <c r="C7" i="24"/>
  <c r="G52" i="24"/>
  <c r="G107" i="24"/>
  <c r="G10" i="24"/>
  <c r="C50" i="24"/>
  <c r="C33" i="24"/>
  <c r="G89" i="24"/>
  <c r="C97" i="24"/>
  <c r="G70" i="24"/>
  <c r="C79" i="24"/>
  <c r="C63" i="24"/>
  <c r="G31" i="24"/>
  <c r="C147" i="24"/>
  <c r="C127" i="24"/>
  <c r="C51" i="24"/>
  <c r="C38" i="24"/>
  <c r="G92" i="24"/>
  <c r="G139" i="24"/>
  <c r="C22" i="24"/>
  <c r="C54" i="24"/>
  <c r="C57" i="24"/>
  <c r="C143" i="24"/>
  <c r="G116" i="24"/>
  <c r="C108" i="24"/>
  <c r="G15" i="24"/>
  <c r="G113" i="24"/>
  <c r="C104" i="24"/>
  <c r="G22" i="24"/>
  <c r="C140" i="24"/>
  <c r="G13" i="24"/>
  <c r="C21" i="24"/>
  <c r="G88" i="24"/>
  <c r="G35" i="24"/>
  <c r="C98" i="24"/>
  <c r="G108" i="24"/>
  <c r="C6" i="24"/>
  <c r="G96" i="24"/>
  <c r="G145" i="24"/>
  <c r="G124" i="24"/>
  <c r="G95" i="24"/>
  <c r="C58" i="24"/>
  <c r="G59" i="24"/>
  <c r="C107" i="24"/>
  <c r="G91" i="24"/>
  <c r="C10" i="24"/>
  <c r="C88" i="24"/>
  <c r="C42" i="24"/>
  <c r="G141" i="24"/>
  <c r="G19" i="24"/>
  <c r="C81" i="24"/>
  <c r="C120" i="24"/>
  <c r="G75" i="24"/>
  <c r="C9" i="24"/>
  <c r="C4" i="24"/>
  <c r="C134" i="24"/>
  <c r="C65" i="24"/>
  <c r="G132" i="24"/>
  <c r="C136" i="24"/>
  <c r="C40" i="24"/>
  <c r="C41" i="24"/>
  <c r="G72" i="24"/>
  <c r="G11" i="24"/>
  <c r="G83" i="24"/>
  <c r="G137" i="24"/>
  <c r="C13" i="24"/>
  <c r="C93" i="24"/>
  <c r="G100" i="24"/>
  <c r="G23" i="24"/>
  <c r="G117" i="24"/>
  <c r="C24" i="24"/>
  <c r="C76" i="24"/>
  <c r="G153" i="24"/>
  <c r="G80" i="24"/>
  <c r="G5" i="24"/>
  <c r="G4" i="24"/>
  <c r="G7" i="24"/>
  <c r="G8" i="24"/>
  <c r="G6" i="24"/>
  <c r="T34" i="20" l="1"/>
  <c r="T39" i="20"/>
  <c r="X31" i="20"/>
  <c r="X39" i="20"/>
  <c r="T31" i="20"/>
  <c r="X40" i="20" l="1"/>
  <c r="T40" i="20"/>
</calcChain>
</file>

<file path=xl/comments1.xml><?xml version="1.0" encoding="utf-8"?>
<comments xmlns="http://schemas.openxmlformats.org/spreadsheetml/2006/main">
  <authors>
    <author>宮城県</author>
  </authors>
  <commentList>
    <comment ref="N3" authorId="0" shapeId="0">
      <text>
        <r>
          <rPr>
            <b/>
            <sz val="11"/>
            <color indexed="81"/>
            <rFont val="MS P ゴシック"/>
            <family val="3"/>
            <charset val="128"/>
          </rPr>
          <t>軽費老人ホーム及び養護老人ホームは，記入する必要はありません。</t>
        </r>
      </text>
    </comment>
    <comment ref="AF5" authorId="0" shapeId="0">
      <text>
        <r>
          <rPr>
            <b/>
            <sz val="11"/>
            <color indexed="81"/>
            <rFont val="MS P ゴシック"/>
            <family val="3"/>
            <charset val="128"/>
          </rPr>
          <t>小規模多機能型居宅介護事業所，看護小規模多機能型居宅介護事業所は「通いサービス」と「宿泊サービス」の利用定員の合計になります。</t>
        </r>
      </text>
    </comment>
    <comment ref="V21" authorId="0" shapeId="0">
      <text>
        <r>
          <rPr>
            <sz val="9"/>
            <color indexed="81"/>
            <rFont val="MS P ゴシック"/>
            <family val="3"/>
            <charset val="128"/>
          </rPr>
          <t xml:space="preserve">
</t>
        </r>
        <r>
          <rPr>
            <b/>
            <sz val="11"/>
            <color indexed="81"/>
            <rFont val="MS P ゴシック"/>
            <family val="3"/>
            <charset val="128"/>
          </rPr>
          <t>介護老人福祉施設，地域密着型介護老人福祉施設，介護老人保健施設，介護医療院，短期入所生活介護事業所のみ記入すること。</t>
        </r>
        <r>
          <rPr>
            <sz val="11"/>
            <color indexed="81"/>
            <rFont val="MS P ゴシック"/>
            <family val="3"/>
            <charset val="128"/>
          </rPr>
          <t xml:space="preserve">
介護保険法第51条の3第1項又は第61条の3第1項に規定する特定入所者介護（予防）サービスの対象となる低所得者（介護保険法施行規則第83条の5又は第97条の3に規定する</t>
        </r>
        <r>
          <rPr>
            <b/>
            <sz val="11"/>
            <color indexed="81"/>
            <rFont val="MS P ゴシック"/>
            <family val="3"/>
            <charset val="128"/>
          </rPr>
          <t>所得段階が第1・第2・第3段階の者</t>
        </r>
        <r>
          <rPr>
            <sz val="11"/>
            <color indexed="81"/>
            <rFont val="MS P ゴシック"/>
            <family val="3"/>
            <charset val="128"/>
          </rPr>
          <t>）の利用人数</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宮城県</author>
  </authors>
  <commentList>
    <comment ref="N3" authorId="0" shapeId="0">
      <text>
        <r>
          <rPr>
            <b/>
            <sz val="11"/>
            <color indexed="81"/>
            <rFont val="MS P ゴシック"/>
            <family val="3"/>
            <charset val="128"/>
          </rPr>
          <t>軽費老人ホーム及び養護老人ホームは，記入する必要はありません。</t>
        </r>
      </text>
    </comment>
    <comment ref="AF5" authorId="0" shapeId="0">
      <text>
        <r>
          <rPr>
            <b/>
            <sz val="11"/>
            <color indexed="81"/>
            <rFont val="MS P ゴシック"/>
            <family val="3"/>
            <charset val="128"/>
          </rPr>
          <t>小規模多機能型居宅介護事業所，看護小規模多機能型居宅介護事業所は「通いサービス」と「宿泊サービス」の利用定員の合計になります。</t>
        </r>
      </text>
    </comment>
    <comment ref="V21" authorId="0" shapeId="0">
      <text>
        <r>
          <rPr>
            <sz val="9"/>
            <color indexed="81"/>
            <rFont val="MS P ゴシック"/>
            <family val="3"/>
            <charset val="128"/>
          </rPr>
          <t xml:space="preserve">
</t>
        </r>
        <r>
          <rPr>
            <b/>
            <sz val="11"/>
            <color indexed="81"/>
            <rFont val="MS P ゴシック"/>
            <family val="3"/>
            <charset val="128"/>
          </rPr>
          <t>介護老人福祉施設，地域密着型介護老人福祉施設，介護老人保健施設，介護医療院，短期入所生活介護事業所のみ記入すること。</t>
        </r>
        <r>
          <rPr>
            <sz val="11"/>
            <color indexed="81"/>
            <rFont val="MS P ゴシック"/>
            <family val="3"/>
            <charset val="128"/>
          </rPr>
          <t xml:space="preserve">
介護保険法第51条の3第1項又は第61条の3第1項に規定する特定入所者介護（予防）サービスの対象となる低所得者（介護保険法施行規則第83条の5又は第97条の3に規定する</t>
        </r>
        <r>
          <rPr>
            <b/>
            <sz val="11"/>
            <color indexed="81"/>
            <rFont val="MS P ゴシック"/>
            <family val="3"/>
            <charset val="128"/>
          </rPr>
          <t>所得段階が第1・第2・第3段階の者</t>
        </r>
        <r>
          <rPr>
            <sz val="11"/>
            <color indexed="81"/>
            <rFont val="MS P ゴシック"/>
            <family val="3"/>
            <charset val="128"/>
          </rPr>
          <t>）の利用人数</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宮城県</author>
  </authors>
  <commentList>
    <comment ref="N3" authorId="0" shapeId="0">
      <text>
        <r>
          <rPr>
            <b/>
            <sz val="11"/>
            <color indexed="81"/>
            <rFont val="MS P ゴシック"/>
            <family val="3"/>
            <charset val="128"/>
          </rPr>
          <t>軽費老人ホーム及び養護老人ホームは，記入する必要はありません。</t>
        </r>
      </text>
    </comment>
    <comment ref="AF5" authorId="0" shapeId="0">
      <text>
        <r>
          <rPr>
            <b/>
            <sz val="11"/>
            <color indexed="81"/>
            <rFont val="MS P ゴシック"/>
            <family val="3"/>
            <charset val="128"/>
          </rPr>
          <t>小規模多機能型居宅介護事業所，看護小規模多機能型居宅介護事業所は「通いサービス」と「宿泊サービス」の利用定員の合計になります。</t>
        </r>
      </text>
    </comment>
    <comment ref="V21" authorId="0" shapeId="0">
      <text>
        <r>
          <rPr>
            <sz val="9"/>
            <color indexed="81"/>
            <rFont val="MS P ゴシック"/>
            <family val="3"/>
            <charset val="128"/>
          </rPr>
          <t xml:space="preserve">
</t>
        </r>
        <r>
          <rPr>
            <b/>
            <sz val="11"/>
            <color indexed="81"/>
            <rFont val="MS P ゴシック"/>
            <family val="3"/>
            <charset val="128"/>
          </rPr>
          <t>介護老人福祉施設，地域密着型介護老人福祉施設，介護老人保健施設，介護医療院，短期入所生活介護事業所のみ記入すること。</t>
        </r>
        <r>
          <rPr>
            <sz val="11"/>
            <color indexed="81"/>
            <rFont val="MS P ゴシック"/>
            <family val="3"/>
            <charset val="128"/>
          </rPr>
          <t xml:space="preserve">
介護保険法第51条の3第1項又は第61条の3第1項に規定する特定入所者介護（予防）サービスの対象となる低所得者（介護保険法施行規則第83条の5又は第97条の3に規定する</t>
        </r>
        <r>
          <rPr>
            <b/>
            <sz val="11"/>
            <color indexed="81"/>
            <rFont val="MS P ゴシック"/>
            <family val="3"/>
            <charset val="128"/>
          </rPr>
          <t>所得段階が第1・第2・第3段階の者</t>
        </r>
        <r>
          <rPr>
            <sz val="11"/>
            <color indexed="81"/>
            <rFont val="MS P ゴシック"/>
            <family val="3"/>
            <charset val="128"/>
          </rPr>
          <t>）の利用人数</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宮城県</author>
  </authors>
  <commentList>
    <comment ref="N3" authorId="0" shapeId="0">
      <text>
        <r>
          <rPr>
            <b/>
            <sz val="11"/>
            <color indexed="81"/>
            <rFont val="MS P ゴシック"/>
            <family val="3"/>
            <charset val="128"/>
          </rPr>
          <t>軽費老人ホーム及び養護老人ホームは，記入する必要はありません。</t>
        </r>
      </text>
    </comment>
    <comment ref="AF5" authorId="0" shapeId="0">
      <text>
        <r>
          <rPr>
            <b/>
            <sz val="11"/>
            <color indexed="81"/>
            <rFont val="MS P ゴシック"/>
            <family val="3"/>
            <charset val="128"/>
          </rPr>
          <t>小規模多機能型居宅介護事業所，看護小規模多機能型居宅介護事業所は「通いサービス」と「宿泊サービス」の利用定員の合計になります。</t>
        </r>
      </text>
    </comment>
    <comment ref="V21" authorId="0" shapeId="0">
      <text>
        <r>
          <rPr>
            <sz val="9"/>
            <color indexed="81"/>
            <rFont val="MS P ゴシック"/>
            <family val="3"/>
            <charset val="128"/>
          </rPr>
          <t xml:space="preserve">
</t>
        </r>
        <r>
          <rPr>
            <b/>
            <sz val="11"/>
            <color indexed="81"/>
            <rFont val="MS P ゴシック"/>
            <family val="3"/>
            <charset val="128"/>
          </rPr>
          <t>介護老人福祉施設，地域密着型介護老人福祉施設，介護老人保健施設，介護医療院，短期入所生活介護事業所のみ記入すること。</t>
        </r>
        <r>
          <rPr>
            <sz val="11"/>
            <color indexed="81"/>
            <rFont val="MS P ゴシック"/>
            <family val="3"/>
            <charset val="128"/>
          </rPr>
          <t xml:space="preserve">
介護保険法第51条の3第1項又は第61条の3第1項に規定する特定入所者介護（予防）サービスの対象となる低所得者（介護保険法施行規則第83条の5又は第97条の3に規定する</t>
        </r>
        <r>
          <rPr>
            <b/>
            <sz val="11"/>
            <color indexed="81"/>
            <rFont val="MS P ゴシック"/>
            <family val="3"/>
            <charset val="128"/>
          </rPr>
          <t>所得段階が第1・第2・第3段階の者</t>
        </r>
        <r>
          <rPr>
            <sz val="11"/>
            <color indexed="81"/>
            <rFont val="MS P ゴシック"/>
            <family val="3"/>
            <charset val="128"/>
          </rPr>
          <t>）の利用人数</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宮城県</author>
  </authors>
  <commentList>
    <comment ref="N3" authorId="0" shapeId="0">
      <text>
        <r>
          <rPr>
            <b/>
            <sz val="11"/>
            <color indexed="81"/>
            <rFont val="MS P ゴシック"/>
            <family val="3"/>
            <charset val="128"/>
          </rPr>
          <t>軽費老人ホーム及び養護老人ホームは，記入する必要はありません。</t>
        </r>
      </text>
    </comment>
    <comment ref="AF5" authorId="0" shapeId="0">
      <text>
        <r>
          <rPr>
            <b/>
            <sz val="11"/>
            <color indexed="81"/>
            <rFont val="MS P ゴシック"/>
            <family val="3"/>
            <charset val="128"/>
          </rPr>
          <t>小規模多機能型居宅介護事業所，看護小規模多機能型居宅介護事業所は「通いサービス」と「宿泊サービス」の利用定員の合計になります。</t>
        </r>
      </text>
    </comment>
    <comment ref="V21" authorId="0" shapeId="0">
      <text>
        <r>
          <rPr>
            <sz val="9"/>
            <color indexed="81"/>
            <rFont val="MS P ゴシック"/>
            <family val="3"/>
            <charset val="128"/>
          </rPr>
          <t xml:space="preserve">
</t>
        </r>
        <r>
          <rPr>
            <b/>
            <sz val="11"/>
            <color indexed="81"/>
            <rFont val="MS P ゴシック"/>
            <family val="3"/>
            <charset val="128"/>
          </rPr>
          <t>介護老人福祉施設，地域密着型介護老人福祉施設，介護老人保健施設，介護医療院，短期入所生活介護事業所のみ記入すること。</t>
        </r>
        <r>
          <rPr>
            <sz val="11"/>
            <color indexed="81"/>
            <rFont val="MS P ゴシック"/>
            <family val="3"/>
            <charset val="128"/>
          </rPr>
          <t xml:space="preserve">
介護保険法第51条の3第1項又は第61条の3第1項に規定する特定入所者介護（予防）サービスの対象となる低所得者（介護保険法施行規則第83条の5又は第97条の3に規定する</t>
        </r>
        <r>
          <rPr>
            <b/>
            <sz val="11"/>
            <color indexed="81"/>
            <rFont val="MS P ゴシック"/>
            <family val="3"/>
            <charset val="128"/>
          </rPr>
          <t>所得段階が第1・第2・第3段階の者</t>
        </r>
        <r>
          <rPr>
            <sz val="11"/>
            <color indexed="81"/>
            <rFont val="MS P ゴシック"/>
            <family val="3"/>
            <charset val="128"/>
          </rPr>
          <t>）の利用人数</t>
        </r>
        <r>
          <rPr>
            <sz val="9"/>
            <color indexed="81"/>
            <rFont val="MS P ゴシック"/>
            <family val="3"/>
            <charset val="128"/>
          </rPr>
          <t xml:space="preserve">
</t>
        </r>
      </text>
    </comment>
  </commentList>
</comments>
</file>

<file path=xl/sharedStrings.xml><?xml version="1.0" encoding="utf-8"?>
<sst xmlns="http://schemas.openxmlformats.org/spreadsheetml/2006/main" count="1201" uniqueCount="236">
  <si>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</si>
  <si>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</si>
  <si>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</si>
  <si>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</si>
  <si>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</si>
  <si>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</si>
  <si>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</si>
  <si>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</si>
  <si>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</si>
  <si>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</si>
  <si>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</si>
  <si>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</si>
  <si>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</si>
  <si>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</si>
  <si>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</si>
  <si>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小規模多機能型居宅介護事業所</t>
  </si>
  <si>
    <t>看護小規模多機能型居宅介護事業所</t>
  </si>
  <si>
    <t>小　　計</t>
    <rPh sb="0" eb="1">
      <t>ショウ</t>
    </rPh>
    <rPh sb="3" eb="4">
      <t>ケイ</t>
    </rPh>
    <phoneticPr fontId="3"/>
  </si>
  <si>
    <t>事業所・施設の名称</t>
    <rPh sb="0" eb="3">
      <t>ジギョウショ</t>
    </rPh>
    <rPh sb="4" eb="6">
      <t>シセツ</t>
    </rPh>
    <rPh sb="7" eb="9">
      <t>メイショウ</t>
    </rPh>
    <phoneticPr fontId="3"/>
  </si>
  <si>
    <t>事業所・施設の状況</t>
    <rPh sb="0" eb="3">
      <t>ジギョウショ</t>
    </rPh>
    <rPh sb="4" eb="6">
      <t>シセツ</t>
    </rPh>
    <rPh sb="7" eb="9">
      <t>ジョウキョウ</t>
    </rPh>
    <phoneticPr fontId="3"/>
  </si>
  <si>
    <t>申請内容</t>
    <rPh sb="0" eb="2">
      <t>シンセイ</t>
    </rPh>
    <rPh sb="2" eb="4">
      <t>ナイヨウ</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</si>
  <si>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</si>
  <si>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</si>
  <si>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</si>
  <si>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</si>
  <si>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</si>
  <si>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</si>
  <si>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</si>
  <si>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</si>
  <si>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</si>
  <si>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　　令和</t>
    <rPh sb="2" eb="4">
      <t>レイワ</t>
    </rPh>
    <phoneticPr fontId="3"/>
  </si>
  <si>
    <t>手順</t>
    <rPh sb="0" eb="2">
      <t>テジュン</t>
    </rPh>
    <phoneticPr fontId="3"/>
  </si>
  <si>
    <t>通所系</t>
    <rPh sb="0" eb="2">
      <t>ツウショ</t>
    </rPh>
    <rPh sb="2" eb="3">
      <t>ケイ</t>
    </rPh>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</si>
  <si>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</si>
  <si>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</si>
  <si>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</si>
  <si>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</si>
  <si>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</si>
  <si>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介護医療院（定員29人以下）</t>
    <phoneticPr fontId="3"/>
  </si>
  <si>
    <t>介護療養型医療施設（定員29人以下）</t>
    <phoneticPr fontId="3"/>
  </si>
  <si>
    <t>認知症対応型共同生活介護事業所（定員14人以下）</t>
    <phoneticPr fontId="3"/>
  </si>
  <si>
    <t>認知症対応型共同生活介護事業所</t>
    <phoneticPr fontId="3"/>
  </si>
  <si>
    <t>合　　計</t>
    <rPh sb="0" eb="1">
      <t>ゴウ</t>
    </rPh>
    <rPh sb="3" eb="4">
      <t>ケイ</t>
    </rPh>
    <phoneticPr fontId="3"/>
  </si>
  <si>
    <t>円</t>
  </si>
  <si>
    <t>（単位:円）</t>
    <rPh sb="1" eb="3">
      <t>タンイ</t>
    </rPh>
    <rPh sb="4" eb="5">
      <t>エン</t>
    </rPh>
    <phoneticPr fontId="3"/>
  </si>
  <si>
    <t>基準単価</t>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</si>
  <si>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</si>
  <si>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</si>
  <si>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</si>
  <si>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</si>
  <si>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</si>
  <si>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</si>
  <si>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</si>
  <si>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</si>
  <si>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</si>
  <si>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</si>
  <si>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</si>
  <si>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</si>
  <si>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</si>
  <si>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</si>
  <si>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</si>
  <si>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</si>
  <si>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</si>
  <si>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誓　約　事　項</t>
    <rPh sb="0" eb="1">
      <t>チカイ</t>
    </rPh>
    <rPh sb="2" eb="3">
      <t>ヤク</t>
    </rPh>
    <rPh sb="4" eb="5">
      <t>コト</t>
    </rPh>
    <rPh sb="6" eb="7">
      <t>コウ</t>
    </rPh>
    <phoneticPr fontId="3"/>
  </si>
  <si>
    <t>　サービス種別・申請金額等の申請内容に相違ない。</t>
    <phoneticPr fontId="3"/>
  </si>
  <si>
    <t>住所</t>
  </si>
  <si>
    <t>介護医療院（定員70人以上）</t>
    <phoneticPr fontId="3"/>
  </si>
  <si>
    <t>介護療養型医療施設（定員70人以上）</t>
    <phoneticPr fontId="3"/>
  </si>
  <si>
    <t>人</t>
    <rPh sb="0" eb="1">
      <t>ニン</t>
    </rPh>
    <phoneticPr fontId="3"/>
  </si>
  <si>
    <t xml:space="preserve">　
</t>
    <phoneticPr fontId="3"/>
  </si>
  <si>
    <t>　この助成金に係る収入及び支出等に係る証拠書類を適切に整備保管する。</t>
    <rPh sb="29" eb="31">
      <t>ホカン</t>
    </rPh>
    <phoneticPr fontId="3"/>
  </si>
  <si>
    <t>法人名</t>
    <rPh sb="0" eb="2">
      <t>ホウジン</t>
    </rPh>
    <rPh sb="2" eb="3">
      <t>メイ</t>
    </rPh>
    <phoneticPr fontId="3"/>
  </si>
  <si>
    <t>代表者の職・氏名</t>
    <phoneticPr fontId="3"/>
  </si>
  <si>
    <t>　この助成金と対象経費を重複して，他の助成金を受けていない。</t>
  </si>
  <si>
    <t>本申請書の使い方</t>
    <rPh sb="0" eb="1">
      <t>ホン</t>
    </rPh>
    <rPh sb="1" eb="4">
      <t>シンセイショ</t>
    </rPh>
    <rPh sb="5" eb="6">
      <t>ツカ</t>
    </rPh>
    <rPh sb="7" eb="8">
      <t>カタ</t>
    </rPh>
    <phoneticPr fontId="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</si>
  <si>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3"/>
  </si>
  <si>
    <t>Excelファイル名を代表となる事業所の事業所番号に変更</t>
  </si>
  <si>
    <t>法人所在地</t>
    <rPh sb="0" eb="2">
      <t>ホウジン</t>
    </rPh>
    <rPh sb="2" eb="5">
      <t>ショザイチ</t>
    </rPh>
    <phoneticPr fontId="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</si>
  <si>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3"/>
  </si>
  <si>
    <t>　標記について，次のとおり申請します。
　なお，補助金の交付決定を受けた際には，この申請をもって補助金等交付規則（昭和５１年宮城県規則第３６号）第１２条第１項による実績報告書といたします。</t>
    <rPh sb="1" eb="3">
      <t>ヒョウキ</t>
    </rPh>
    <rPh sb="8" eb="9">
      <t>ツギ</t>
    </rPh>
    <rPh sb="13" eb="15">
      <t>シンセイ</t>
    </rPh>
    <rPh sb="57" eb="59">
      <t>ショウワ</t>
    </rPh>
    <rPh sb="61" eb="62">
      <t>ネン</t>
    </rPh>
    <rPh sb="62" eb="65">
      <t>ミヤギケン</t>
    </rPh>
    <rPh sb="67" eb="68">
      <t>ダイ</t>
    </rPh>
    <rPh sb="70" eb="71">
      <t>ゴウ</t>
    </rPh>
    <phoneticPr fontId="3"/>
  </si>
  <si>
    <t>　県税に未納がない。</t>
    <phoneticPr fontId="3"/>
  </si>
  <si>
    <t>　暴力団排除条例（平成２２年宮城県条例第６７号）に規定する暴力団又は暴力団員ではない。</t>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</si>
  <si>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</si>
  <si>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</si>
  <si>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介護老人保健施設</t>
    <rPh sb="0" eb="8">
      <t>カイゴロウジンホケンシセツ</t>
    </rPh>
    <phoneticPr fontId="3"/>
  </si>
  <si>
    <t>介護医療院</t>
    <rPh sb="0" eb="2">
      <t>カイゴ</t>
    </rPh>
    <rPh sb="2" eb="4">
      <t>イリョウ</t>
    </rPh>
    <rPh sb="4" eb="5">
      <t>イン</t>
    </rPh>
    <phoneticPr fontId="3"/>
  </si>
  <si>
    <t>養護老人ホーム</t>
    <rPh sb="0" eb="2">
      <t>ヨウゴ</t>
    </rPh>
    <rPh sb="2" eb="4">
      <t>ロウジン</t>
    </rPh>
    <phoneticPr fontId="3"/>
  </si>
  <si>
    <t>軽費老人ホーム</t>
    <rPh sb="0" eb="2">
      <t>ケイヒ</t>
    </rPh>
    <rPh sb="2" eb="4">
      <t>ロウジン</t>
    </rPh>
    <phoneticPr fontId="3"/>
  </si>
  <si>
    <t>入所系及び短期入所系</t>
    <rPh sb="0" eb="2">
      <t>ニュウショ</t>
    </rPh>
    <rPh sb="2" eb="3">
      <t>ケイ</t>
    </rPh>
    <rPh sb="3" eb="4">
      <t>オヨ</t>
    </rPh>
    <rPh sb="5" eb="7">
      <t>タンキ</t>
    </rPh>
    <rPh sb="7" eb="9">
      <t>ニュウショ</t>
    </rPh>
    <rPh sb="9" eb="10">
      <t>ケイ</t>
    </rPh>
    <phoneticPr fontId="3"/>
  </si>
  <si>
    <t>介護付き有料老人ホーム</t>
    <rPh sb="0" eb="2">
      <t>カイゴ</t>
    </rPh>
    <rPh sb="2" eb="3">
      <t>ツ</t>
    </rPh>
    <rPh sb="4" eb="6">
      <t>ユウリョウ</t>
    </rPh>
    <rPh sb="6" eb="8">
      <t>ロウジン</t>
    </rPh>
    <phoneticPr fontId="3"/>
  </si>
  <si>
    <t>短期入所生活介護事業所</t>
    <rPh sb="0" eb="2">
      <t>タンキ</t>
    </rPh>
    <rPh sb="2" eb="4">
      <t>ニュウショ</t>
    </rPh>
    <rPh sb="4" eb="6">
      <t>セイカツ</t>
    </rPh>
    <rPh sb="6" eb="8">
      <t>カイゴ</t>
    </rPh>
    <rPh sb="8" eb="11">
      <t>ジギョウショ</t>
    </rPh>
    <phoneticPr fontId="3"/>
  </si>
  <si>
    <t>通所介護事業所</t>
    <rPh sb="0" eb="2">
      <t>ツウショ</t>
    </rPh>
    <rPh sb="2" eb="4">
      <t>カイゴ</t>
    </rPh>
    <rPh sb="4" eb="7">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</si>
  <si>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</si>
  <si>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3">
      <t>ニンチショウ</t>
    </rPh>
    <rPh sb="3" eb="6">
      <t>タイオウガタ</t>
    </rPh>
    <rPh sb="6" eb="8">
      <t>ツウショ</t>
    </rPh>
    <rPh sb="8" eb="10">
      <t>カイゴ</t>
    </rPh>
    <rPh sb="10" eb="13">
      <t>ジギョウショ</t>
    </rPh>
    <phoneticPr fontId="3"/>
  </si>
  <si>
    <t>通所リハビリテーション事業所</t>
    <rPh sb="0" eb="2">
      <t>ツウショ</t>
    </rPh>
    <rPh sb="11" eb="14">
      <t>ジギョウショ</t>
    </rPh>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</si>
  <si>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</si>
  <si>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</si>
  <si>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介護老人保健施設</t>
    <rPh sb="0" eb="8">
      <t>カイゴロウジンホケンシセツ</t>
    </rPh>
    <phoneticPr fontId="3"/>
  </si>
  <si>
    <t>介護医療院</t>
    <rPh sb="0" eb="2">
      <t>カイゴ</t>
    </rPh>
    <rPh sb="2" eb="4">
      <t>イリョウ</t>
    </rPh>
    <rPh sb="4" eb="5">
      <t>イン</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</si>
  <si>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</si>
  <si>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養護老人ホーム</t>
    <rPh sb="0" eb="2">
      <t>ヨウゴ</t>
    </rPh>
    <rPh sb="2" eb="4">
      <t>ロウジン</t>
    </rPh>
    <phoneticPr fontId="3"/>
  </si>
  <si>
    <t>軽費老人ホーム</t>
    <rPh sb="0" eb="2">
      <t>ケイヒ</t>
    </rPh>
    <rPh sb="2" eb="4">
      <t>ロウジン</t>
    </rPh>
    <phoneticPr fontId="3"/>
  </si>
  <si>
    <t>介護付き有料老人ホーム</t>
    <rPh sb="0" eb="2">
      <t>カイゴ</t>
    </rPh>
    <rPh sb="2" eb="3">
      <t>ツ</t>
    </rPh>
    <rPh sb="4" eb="6">
      <t>ユウリョウ</t>
    </rPh>
    <rPh sb="6" eb="8">
      <t>ロウジン</t>
    </rPh>
    <phoneticPr fontId="3"/>
  </si>
  <si>
    <t>小規模多機能型居宅介護事業所</t>
    <phoneticPr fontId="3"/>
  </si>
  <si>
    <t>看護小規模多機能型居宅介護事業所</t>
    <phoneticPr fontId="3"/>
  </si>
  <si>
    <t>通所介護事業所</t>
    <rPh sb="0" eb="2">
      <t>ツウショ</t>
    </rPh>
    <rPh sb="2" eb="4">
      <t>カイゴ</t>
    </rPh>
    <rPh sb="4" eb="7">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</si>
  <si>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</si>
  <si>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3">
      <t>ニンチショウ</t>
    </rPh>
    <rPh sb="3" eb="6">
      <t>タイオウガタ</t>
    </rPh>
    <rPh sb="6" eb="8">
      <t>ツウショ</t>
    </rPh>
    <rPh sb="8" eb="10">
      <t>カイゴ</t>
    </rPh>
    <rPh sb="10" eb="13">
      <t>ジギョウショ</t>
    </rPh>
    <phoneticPr fontId="3"/>
  </si>
  <si>
    <t>/定員</t>
    <rPh sb="1" eb="3">
      <t>テイイン</t>
    </rPh>
    <phoneticPr fontId="3"/>
  </si>
  <si>
    <t>介護保険事業所番号</t>
    <rPh sb="0" eb="2">
      <t>カイゴ</t>
    </rPh>
    <rPh sb="2" eb="4">
      <t>ホケン</t>
    </rPh>
    <rPh sb="4" eb="7">
      <t>ジギョウショ</t>
    </rPh>
    <rPh sb="7" eb="9">
      <t>バンゴウ</t>
    </rPh>
    <phoneticPr fontId="3"/>
  </si>
  <si>
    <t>開設日</t>
    <rPh sb="0" eb="3">
      <t>カイセツビ</t>
    </rPh>
    <phoneticPr fontId="3"/>
  </si>
  <si>
    <t>　この助成金は，施設の暖房や給湯等に係る灯油・重油購入費，利用者の送迎に係るガソリン・軽油購入費に充てる。</t>
    <rPh sb="8" eb="10">
      <t>シセツ</t>
    </rPh>
    <rPh sb="11" eb="13">
      <t>ダンボウ</t>
    </rPh>
    <rPh sb="14" eb="16">
      <t>キュウトウ</t>
    </rPh>
    <rPh sb="16" eb="17">
      <t>トウ</t>
    </rPh>
    <rPh sb="18" eb="19">
      <t>カカ</t>
    </rPh>
    <rPh sb="20" eb="22">
      <t>トウユ</t>
    </rPh>
    <rPh sb="23" eb="25">
      <t>ジュウユ</t>
    </rPh>
    <rPh sb="25" eb="28">
      <t>コウニュウヒ</t>
    </rPh>
    <rPh sb="29" eb="32">
      <t>リヨウシャ</t>
    </rPh>
    <rPh sb="33" eb="35">
      <t>ソウゲイ</t>
    </rPh>
    <rPh sb="36" eb="37">
      <t>カカ</t>
    </rPh>
    <rPh sb="43" eb="45">
      <t>ケイユ</t>
    </rPh>
    <rPh sb="45" eb="48">
      <t>コウニュウヒ</t>
    </rPh>
    <rPh sb="49" eb="50">
      <t>ア</t>
    </rPh>
    <phoneticPr fontId="3"/>
  </si>
  <si>
    <t>／</t>
    <phoneticPr fontId="3"/>
  </si>
  <si>
    <t>甲</t>
  </si>
  <si>
    <t>甲</t>
    <rPh sb="0" eb="1">
      <t>コウ</t>
    </rPh>
    <phoneticPr fontId="3"/>
  </si>
  <si>
    <t>乙</t>
  </si>
  <si>
    <t>乙</t>
    <rPh sb="0" eb="1">
      <t>オツ</t>
    </rPh>
    <phoneticPr fontId="3"/>
  </si>
  <si>
    <t>条件付き書式</t>
    <rPh sb="0" eb="2">
      <t>ジョウケン</t>
    </rPh>
    <rPh sb="2" eb="3">
      <t>ツ</t>
    </rPh>
    <rPh sb="4" eb="6">
      <t>ショシキ</t>
    </rPh>
    <phoneticPr fontId="3"/>
  </si>
  <si>
    <t>円</t>
    <rPh sb="0" eb="1">
      <t>エン</t>
    </rPh>
    <phoneticPr fontId="3"/>
  </si>
  <si>
    <t>人</t>
    <rPh sb="0" eb="1">
      <t>ニン</t>
    </rPh>
    <phoneticPr fontId="3"/>
  </si>
  <si>
    <t>基準日</t>
    <rPh sb="0" eb="3">
      <t>キジュンビ</t>
    </rPh>
    <phoneticPr fontId="3"/>
  </si>
  <si>
    <t>基準日における定員</t>
    <rPh sb="0" eb="3">
      <t>キジュンビ</t>
    </rPh>
    <rPh sb="7" eb="9">
      <t>テイイン</t>
    </rPh>
    <phoneticPr fontId="3"/>
  </si>
  <si>
    <t>基準単価</t>
    <rPh sb="0" eb="2">
      <t>キジュン</t>
    </rPh>
    <rPh sb="2" eb="4">
      <t>タンカ</t>
    </rPh>
    <phoneticPr fontId="3"/>
  </si>
  <si>
    <t>算定額</t>
    <rPh sb="0" eb="3">
      <t>サンテイガク</t>
    </rPh>
    <phoneticPr fontId="3"/>
  </si>
  <si>
    <t>調整率</t>
    <rPh sb="0" eb="3">
      <t>チョウセイリツ</t>
    </rPh>
    <phoneticPr fontId="3"/>
  </si>
  <si>
    <t>申請額</t>
    <rPh sb="0" eb="2">
      <t>シンセイ</t>
    </rPh>
    <rPh sb="2" eb="3">
      <t>ガク</t>
    </rPh>
    <phoneticPr fontId="3"/>
  </si>
  <si>
    <t>日付</t>
    <rPh sb="0" eb="2">
      <t>ヒヅケ</t>
    </rPh>
    <phoneticPr fontId="3"/>
  </si>
  <si>
    <t>期中平均</t>
    <rPh sb="0" eb="2">
      <t>キチュウ</t>
    </rPh>
    <rPh sb="2" eb="4">
      <t>ヘイキン</t>
    </rPh>
    <phoneticPr fontId="3"/>
  </si>
  <si>
    <t>対象人数</t>
    <rPh sb="0" eb="2">
      <t>タイショウ</t>
    </rPh>
    <rPh sb="2" eb="4">
      <t>ニンズウ</t>
    </rPh>
    <phoneticPr fontId="3"/>
  </si>
  <si>
    <t>小計</t>
    <rPh sb="0" eb="2">
      <t>ショウケイ</t>
    </rPh>
    <phoneticPr fontId="3"/>
  </si>
  <si>
    <t>令和3年11月1日</t>
    <rPh sb="0" eb="2">
      <t>レイワ</t>
    </rPh>
    <rPh sb="3" eb="4">
      <t>ネン</t>
    </rPh>
    <rPh sb="6" eb="7">
      <t>ガツ</t>
    </rPh>
    <rPh sb="8" eb="9">
      <t>ニチ</t>
    </rPh>
    <phoneticPr fontId="3"/>
  </si>
  <si>
    <t>令和3年12月1日</t>
    <rPh sb="0" eb="2">
      <t>レイワ</t>
    </rPh>
    <rPh sb="3" eb="4">
      <t>ネン</t>
    </rPh>
    <rPh sb="6" eb="7">
      <t>ガツ</t>
    </rPh>
    <rPh sb="8" eb="9">
      <t>ニチ</t>
    </rPh>
    <phoneticPr fontId="3"/>
  </si>
  <si>
    <t>令和4年1月1日</t>
    <rPh sb="0" eb="2">
      <t>レイワ</t>
    </rPh>
    <rPh sb="3" eb="4">
      <t>ネン</t>
    </rPh>
    <rPh sb="5" eb="6">
      <t>ガツ</t>
    </rPh>
    <rPh sb="7" eb="8">
      <t>ニチ</t>
    </rPh>
    <phoneticPr fontId="3"/>
  </si>
  <si>
    <t>令和4年2月1日</t>
    <rPh sb="0" eb="2">
      <t>レイワ</t>
    </rPh>
    <rPh sb="3" eb="4">
      <t>ネン</t>
    </rPh>
    <rPh sb="5" eb="6">
      <t>ガツ</t>
    </rPh>
    <rPh sb="7" eb="8">
      <t>ニチ</t>
    </rPh>
    <phoneticPr fontId="3"/>
  </si>
  <si>
    <t>令和4年3月1日</t>
    <rPh sb="0" eb="2">
      <t>レイワ</t>
    </rPh>
    <rPh sb="3" eb="4">
      <t>ネン</t>
    </rPh>
    <rPh sb="5" eb="6">
      <t>ガツ</t>
    </rPh>
    <rPh sb="7" eb="8">
      <t>ニチ</t>
    </rPh>
    <phoneticPr fontId="3"/>
  </si>
  <si>
    <t>複合系</t>
    <rPh sb="0" eb="2">
      <t>フクゴウ</t>
    </rPh>
    <rPh sb="2" eb="3">
      <t>ケイ</t>
    </rPh>
    <phoneticPr fontId="3"/>
  </si>
  <si>
    <t>法人名</t>
    <rPh sb="0" eb="2">
      <t>ホウジン</t>
    </rPh>
    <rPh sb="2" eb="3">
      <t>メイ</t>
    </rPh>
    <phoneticPr fontId="3"/>
  </si>
  <si>
    <t>定員</t>
    <rPh sb="0" eb="2">
      <t>テイイン</t>
    </rPh>
    <phoneticPr fontId="3"/>
  </si>
  <si>
    <t>開所日</t>
    <rPh sb="0" eb="2">
      <t>カイショ</t>
    </rPh>
    <rPh sb="2" eb="3">
      <t>ビ</t>
    </rPh>
    <phoneticPr fontId="3"/>
  </si>
  <si>
    <t>調整率</t>
    <rPh sb="0" eb="3">
      <t>チョウセイリツ</t>
    </rPh>
    <phoneticPr fontId="3"/>
  </si>
  <si>
    <t>基準日</t>
    <rPh sb="0" eb="2">
      <t>キジュン</t>
    </rPh>
    <rPh sb="2" eb="3">
      <t>ビ</t>
    </rPh>
    <phoneticPr fontId="3"/>
  </si>
  <si>
    <t>基準日
定員</t>
    <rPh sb="0" eb="2">
      <t>キジュン</t>
    </rPh>
    <rPh sb="2" eb="3">
      <t>ビ</t>
    </rPh>
    <rPh sb="4" eb="6">
      <t>テイイン</t>
    </rPh>
    <phoneticPr fontId="3"/>
  </si>
  <si>
    <t>審査結果
（宮城県記入）</t>
    <rPh sb="0" eb="2">
      <t>シンサ</t>
    </rPh>
    <rPh sb="2" eb="4">
      <t>ケッカ</t>
    </rPh>
    <rPh sb="6" eb="8">
      <t>ミヤギ</t>
    </rPh>
    <rPh sb="8" eb="9">
      <t>ケン</t>
    </rPh>
    <rPh sb="9" eb="11">
      <t>キニュウ</t>
    </rPh>
    <phoneticPr fontId="3"/>
  </si>
  <si>
    <t>　添付書類</t>
    <rPh sb="1" eb="3">
      <t>テンプ</t>
    </rPh>
    <rPh sb="3" eb="5">
      <t>ショルイ</t>
    </rPh>
    <phoneticPr fontId="3"/>
  </si>
  <si>
    <t>（別記様式第１号）</t>
    <rPh sb="1" eb="3">
      <t>ベッキ</t>
    </rPh>
    <rPh sb="3" eb="5">
      <t>ヨウシキ</t>
    </rPh>
    <rPh sb="5" eb="6">
      <t>ダイ</t>
    </rPh>
    <rPh sb="7" eb="8">
      <t>ゴウ</t>
    </rPh>
    <phoneticPr fontId="3"/>
  </si>
  <si>
    <t>月</t>
    <rPh sb="0" eb="1">
      <t>ガツ</t>
    </rPh>
    <phoneticPr fontId="3"/>
  </si>
  <si>
    <t>日</t>
    <rPh sb="0" eb="1">
      <t>ヒ</t>
    </rPh>
    <phoneticPr fontId="3"/>
  </si>
  <si>
    <t>住所</t>
    <rPh sb="0" eb="2">
      <t>ジュウショ</t>
    </rPh>
    <phoneticPr fontId="3"/>
  </si>
  <si>
    <t>〒</t>
    <phoneticPr fontId="3"/>
  </si>
  <si>
    <t>-</t>
    <phoneticPr fontId="3"/>
  </si>
  <si>
    <t>代表者役職名、氏名</t>
    <rPh sb="0" eb="3">
      <t>ダイヒョウシャ</t>
    </rPh>
    <rPh sb="3" eb="5">
      <t>ヤクショク</t>
    </rPh>
    <rPh sb="5" eb="6">
      <t>メイ</t>
    </rPh>
    <rPh sb="7" eb="9">
      <t>シメイ</t>
    </rPh>
    <phoneticPr fontId="3"/>
  </si>
  <si>
    <t>印</t>
    <rPh sb="0" eb="1">
      <t>イン</t>
    </rPh>
    <phoneticPr fontId="3"/>
  </si>
  <si>
    <t>記</t>
    <rPh sb="0" eb="1">
      <t>キ</t>
    </rPh>
    <phoneticPr fontId="3"/>
  </si>
  <si>
    <t>ゆうちょ銀行以外の金融機関</t>
    <rPh sb="4" eb="6">
      <t>ギンコウ</t>
    </rPh>
    <rPh sb="6" eb="8">
      <t>イガイ</t>
    </rPh>
    <rPh sb="9" eb="11">
      <t>キンユウ</t>
    </rPh>
    <rPh sb="11" eb="13">
      <t>キカン</t>
    </rPh>
    <phoneticPr fontId="3"/>
  </si>
  <si>
    <t>金融機関名・支店名</t>
    <rPh sb="0" eb="2">
      <t>キンユウ</t>
    </rPh>
    <rPh sb="2" eb="4">
      <t>キカン</t>
    </rPh>
    <rPh sb="4" eb="5">
      <t>メイ</t>
    </rPh>
    <rPh sb="6" eb="8">
      <t>シテン</t>
    </rPh>
    <rPh sb="8" eb="9">
      <t>メイ</t>
    </rPh>
    <phoneticPr fontId="3"/>
  </si>
  <si>
    <t>銀　　　行</t>
    <rPh sb="0" eb="1">
      <t>ギン</t>
    </rPh>
    <rPh sb="4" eb="5">
      <t>ギョウ</t>
    </rPh>
    <phoneticPr fontId="3"/>
  </si>
  <si>
    <t>支　 店</t>
    <rPh sb="0" eb="1">
      <t>ササ</t>
    </rPh>
    <rPh sb="3" eb="4">
      <t>テン</t>
    </rPh>
    <phoneticPr fontId="3"/>
  </si>
  <si>
    <t>信用金庫</t>
    <rPh sb="0" eb="2">
      <t>シンヨウ</t>
    </rPh>
    <rPh sb="2" eb="4">
      <t>キンコ</t>
    </rPh>
    <phoneticPr fontId="3"/>
  </si>
  <si>
    <t>営業部</t>
    <rPh sb="0" eb="2">
      <t>エイギョウ</t>
    </rPh>
    <rPh sb="2" eb="3">
      <t>ブ</t>
    </rPh>
    <phoneticPr fontId="3"/>
  </si>
  <si>
    <t>農　　　協</t>
    <rPh sb="0" eb="1">
      <t>ノウ</t>
    </rPh>
    <rPh sb="4" eb="5">
      <t>キョウ</t>
    </rPh>
    <phoneticPr fontId="3"/>
  </si>
  <si>
    <t>出張所</t>
    <rPh sb="0" eb="2">
      <t>シュッチョウ</t>
    </rPh>
    <rPh sb="2" eb="3">
      <t>ショ</t>
    </rPh>
    <phoneticPr fontId="3"/>
  </si>
  <si>
    <t>金融機関コード</t>
    <rPh sb="0" eb="2">
      <t>キンユウ</t>
    </rPh>
    <rPh sb="2" eb="4">
      <t>キカン</t>
    </rPh>
    <phoneticPr fontId="3"/>
  </si>
  <si>
    <t>店舗コード</t>
    <rPh sb="0" eb="2">
      <t>テンポ</t>
    </rPh>
    <phoneticPr fontId="3"/>
  </si>
  <si>
    <r>
      <t xml:space="preserve">預金種別
</t>
    </r>
    <r>
      <rPr>
        <b/>
        <sz val="16"/>
        <rFont val="ＭＳ 明朝"/>
        <family val="1"/>
        <charset val="128"/>
      </rPr>
      <t>※いずれかに○</t>
    </r>
    <rPh sb="0" eb="2">
      <t>ヨキン</t>
    </rPh>
    <rPh sb="2" eb="3">
      <t>シュ</t>
    </rPh>
    <rPh sb="3" eb="4">
      <t>ベツ</t>
    </rPh>
    <phoneticPr fontId="3"/>
  </si>
  <si>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3"/>
  </si>
  <si>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3"/>
  </si>
  <si>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3"/>
  </si>
  <si>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3"/>
  </si>
  <si>
    <t>ゆうちょ銀行</t>
    <rPh sb="4" eb="6">
      <t>ギンコウ</t>
    </rPh>
    <phoneticPr fontId="3"/>
  </si>
  <si>
    <t>記号</t>
    <rPh sb="0" eb="2">
      <t>キゴウ</t>
    </rPh>
    <phoneticPr fontId="3"/>
  </si>
  <si>
    <t>番号</t>
    <rPh sb="0" eb="2">
      <t>バンゴウ</t>
    </rPh>
    <phoneticPr fontId="3"/>
  </si>
  <si>
    <t>　←番号が８桁ない場合は右詰で記入</t>
    <rPh sb="2" eb="4">
      <t>バンゴウ</t>
    </rPh>
    <rPh sb="6" eb="7">
      <t>ケタ</t>
    </rPh>
    <rPh sb="9" eb="11">
      <t>バアイ</t>
    </rPh>
    <rPh sb="12" eb="14">
      <t>ミギヅメ</t>
    </rPh>
    <rPh sb="15" eb="17">
      <t>キニュウ</t>
    </rPh>
    <phoneticPr fontId="3"/>
  </si>
  <si>
    <t>口座振込依頼書</t>
    <rPh sb="0" eb="2">
      <t>コウザ</t>
    </rPh>
    <rPh sb="2" eb="4">
      <t>フリコミ</t>
    </rPh>
    <rPh sb="4" eb="6">
      <t>イライ</t>
    </rPh>
    <rPh sb="6" eb="7">
      <t>ショ</t>
    </rPh>
    <phoneticPr fontId="3"/>
  </si>
  <si>
    <t>令和</t>
    <rPh sb="0" eb="2">
      <t>レイワ</t>
    </rPh>
    <phoneticPr fontId="3"/>
  </si>
  <si>
    <t>　宮城県知事　村 井 嘉 浩　殿</t>
    <rPh sb="1" eb="4">
      <t>ミヤギケン</t>
    </rPh>
    <rPh sb="4" eb="6">
      <t>チジ</t>
    </rPh>
    <rPh sb="7" eb="8">
      <t>ムラ</t>
    </rPh>
    <rPh sb="9" eb="10">
      <t>イ</t>
    </rPh>
    <rPh sb="11" eb="12">
      <t>ヨミ</t>
    </rPh>
    <rPh sb="13" eb="14">
      <t>ヒロシ</t>
    </rPh>
    <rPh sb="15" eb="16">
      <t>ドノ</t>
    </rPh>
    <phoneticPr fontId="3"/>
  </si>
  <si>
    <r>
      <rPr>
        <b/>
        <sz val="18"/>
        <color indexed="10"/>
        <rFont val="ＭＳ 明朝"/>
        <family val="1"/>
        <charset val="128"/>
      </rPr>
      <t>カナ</t>
    </r>
    <r>
      <rPr>
        <b/>
        <sz val="18"/>
        <rFont val="ＭＳ 明朝"/>
        <family val="1"/>
        <charset val="128"/>
      </rPr>
      <t xml:space="preserve">口座名義
</t>
    </r>
    <r>
      <rPr>
        <sz val="14"/>
        <rFont val="ＭＳ 明朝"/>
        <family val="1"/>
        <charset val="128"/>
      </rPr>
      <t>※通帳に表記されているカナ口座名義名を記入</t>
    </r>
    <r>
      <rPr>
        <sz val="16"/>
        <rFont val="ＭＳ 明朝"/>
        <family val="1"/>
        <charset val="128"/>
      </rPr>
      <t xml:space="preserve">
</t>
    </r>
    <r>
      <rPr>
        <sz val="14"/>
        <rFont val="ＭＳ 明朝"/>
        <family val="1"/>
        <charset val="128"/>
      </rPr>
      <t>（漢字名は記入不要）　　</t>
    </r>
    <r>
      <rPr>
        <sz val="16"/>
        <rFont val="ＭＳ 明朝"/>
        <family val="1"/>
        <charset val="128"/>
      </rPr>
      <t>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3"/>
  </si>
  <si>
    <t>　令和３年度宮城県高齢者施設原油価格高騰対策事業補助金について，下記の口座への振込を依頼
いたします(補助金申請者と口座名義人が異なる場合も含む）。</t>
    <rPh sb="1" eb="3">
      <t>レイワ</t>
    </rPh>
    <rPh sb="4" eb="6">
      <t>ネンド</t>
    </rPh>
    <rPh sb="6" eb="9">
      <t>ミヤギケン</t>
    </rPh>
    <rPh sb="9" eb="12">
      <t>コウレイシャ</t>
    </rPh>
    <rPh sb="12" eb="14">
      <t>シセツ</t>
    </rPh>
    <rPh sb="14" eb="16">
      <t>ゲンユ</t>
    </rPh>
    <rPh sb="16" eb="18">
      <t>カカク</t>
    </rPh>
    <rPh sb="18" eb="20">
      <t>コウトウ</t>
    </rPh>
    <rPh sb="20" eb="22">
      <t>タイサク</t>
    </rPh>
    <rPh sb="22" eb="24">
      <t>ジギョウ</t>
    </rPh>
    <rPh sb="24" eb="27">
      <t>ホジョキン</t>
    </rPh>
    <rPh sb="32" eb="34">
      <t>カキ</t>
    </rPh>
    <rPh sb="35" eb="37">
      <t>コウザ</t>
    </rPh>
    <rPh sb="39" eb="41">
      <t>フリコミ</t>
    </rPh>
    <rPh sb="42" eb="44">
      <t>イライ</t>
    </rPh>
    <rPh sb="51" eb="54">
      <t>ホジョキン</t>
    </rPh>
    <rPh sb="54" eb="57">
      <t>シンセイシャ</t>
    </rPh>
    <rPh sb="58" eb="60">
      <t>コウザ</t>
    </rPh>
    <rPh sb="60" eb="63">
      <t>メイギニン</t>
    </rPh>
    <rPh sb="64" eb="65">
      <t>コト</t>
    </rPh>
    <rPh sb="67" eb="69">
      <t>バアイ</t>
    </rPh>
    <rPh sb="70" eb="71">
      <t>フク</t>
    </rPh>
    <phoneticPr fontId="3"/>
  </si>
  <si>
    <t>普通預金　　　・　　　当座預金</t>
    <rPh sb="0" eb="2">
      <t>フツウ</t>
    </rPh>
    <rPh sb="2" eb="4">
      <t>ヨキン</t>
    </rPh>
    <rPh sb="11" eb="13">
      <t>トウザ</t>
    </rPh>
    <rPh sb="13" eb="15">
      <t>ヨキン</t>
    </rPh>
    <phoneticPr fontId="3"/>
  </si>
  <si>
    <t>令和３年度宮城県高齢者施設原油価格高騰対策事業補助金</t>
    <rPh sb="5" eb="8">
      <t>ミヤギケン</t>
    </rPh>
    <rPh sb="8" eb="11">
      <t>コウレイシャ</t>
    </rPh>
    <rPh sb="11" eb="13">
      <t>シセツ</t>
    </rPh>
    <rPh sb="13" eb="15">
      <t>ゲンユ</t>
    </rPh>
    <rPh sb="15" eb="17">
      <t>カカク</t>
    </rPh>
    <rPh sb="17" eb="19">
      <t>コウトウ</t>
    </rPh>
    <rPh sb="19" eb="21">
      <t>タイサク</t>
    </rPh>
    <rPh sb="21" eb="23">
      <t>ジギョウ</t>
    </rPh>
    <rPh sb="23" eb="26">
      <t>ホジョキン</t>
    </rPh>
    <phoneticPr fontId="3"/>
  </si>
  <si>
    <t>所得段階
第１・第２・第３段階の人数</t>
    <rPh sb="0" eb="2">
      <t>ショトク</t>
    </rPh>
    <rPh sb="2" eb="4">
      <t>ダンカイ</t>
    </rPh>
    <rPh sb="5" eb="6">
      <t>ダイ</t>
    </rPh>
    <rPh sb="8" eb="9">
      <t>ダイ</t>
    </rPh>
    <rPh sb="11" eb="12">
      <t>ダイ</t>
    </rPh>
    <rPh sb="13" eb="15">
      <t>ダンカイ</t>
    </rPh>
    <rPh sb="16" eb="18">
      <t>ニンズウ</t>
    </rPh>
    <phoneticPr fontId="3"/>
  </si>
  <si>
    <t>令和３年度宮城県高齢者施設原油価格高騰対策事業補助金交付申請書兼実績報告書</t>
    <rPh sb="0" eb="2">
      <t>レイワ</t>
    </rPh>
    <rPh sb="3" eb="5">
      <t>ネンド</t>
    </rPh>
    <rPh sb="5" eb="7">
      <t>ミヤギ</t>
    </rPh>
    <rPh sb="7" eb="8">
      <t>ケン</t>
    </rPh>
    <rPh sb="8" eb="11">
      <t>コウレイシャ</t>
    </rPh>
    <rPh sb="11" eb="13">
      <t>シセツ</t>
    </rPh>
    <rPh sb="13" eb="15">
      <t>ゲンユ</t>
    </rPh>
    <rPh sb="15" eb="17">
      <t>カカク</t>
    </rPh>
    <rPh sb="17" eb="19">
      <t>コウトウ</t>
    </rPh>
    <rPh sb="19" eb="21">
      <t>タイサク</t>
    </rPh>
    <rPh sb="21" eb="23">
      <t>ジギョウ</t>
    </rPh>
    <rPh sb="23" eb="26">
      <t>ホジョキン</t>
    </rPh>
    <rPh sb="26" eb="28">
      <t>コウフ</t>
    </rPh>
    <rPh sb="28" eb="31">
      <t>シンセイショ</t>
    </rPh>
    <rPh sb="31" eb="32">
      <t>ケン</t>
    </rPh>
    <rPh sb="32" eb="34">
      <t>ジッセキ</t>
    </rPh>
    <rPh sb="34" eb="37">
      <t>ホウコクショ</t>
    </rPh>
    <phoneticPr fontId="3"/>
  </si>
  <si>
    <t>　（１）施設別申請額一覧（別紙１）</t>
    <rPh sb="4" eb="6">
      <t>シセツ</t>
    </rPh>
    <rPh sb="6" eb="7">
      <t>ベツ</t>
    </rPh>
    <rPh sb="7" eb="10">
      <t>シンセイガク</t>
    </rPh>
    <rPh sb="10" eb="12">
      <t>イチラン</t>
    </rPh>
    <rPh sb="13" eb="15">
      <t>ベッシ</t>
    </rPh>
    <phoneticPr fontId="3"/>
  </si>
  <si>
    <t>　（２）施設別個票（別紙２）</t>
    <rPh sb="4" eb="6">
      <t>シセツ</t>
    </rPh>
    <rPh sb="6" eb="7">
      <t>ベツ</t>
    </rPh>
    <rPh sb="7" eb="9">
      <t>コヒョウ</t>
    </rPh>
    <rPh sb="10" eb="12">
      <t>ベッシ</t>
    </rPh>
    <phoneticPr fontId="3"/>
  </si>
  <si>
    <t>施設別申請額一覧（別紙１）</t>
    <rPh sb="0" eb="2">
      <t>シセツ</t>
    </rPh>
    <rPh sb="2" eb="3">
      <t>ベツ</t>
    </rPh>
    <rPh sb="3" eb="6">
      <t>シンセイガク</t>
    </rPh>
    <rPh sb="6" eb="8">
      <t>イチラン</t>
    </rPh>
    <rPh sb="9" eb="11">
      <t>ベッシ</t>
    </rPh>
    <phoneticPr fontId="3"/>
  </si>
  <si>
    <t>施設別個票（別紙２）</t>
    <rPh sb="0" eb="2">
      <t>シセツ</t>
    </rPh>
    <rPh sb="2" eb="3">
      <t>ベツ</t>
    </rPh>
    <rPh sb="3" eb="5">
      <t>コヒョウ</t>
    </rPh>
    <rPh sb="6" eb="8">
      <t>ベッシ</t>
    </rPh>
    <phoneticPr fontId="3"/>
  </si>
  <si>
    <t>（別紙３）</t>
    <rPh sb="1" eb="3">
      <t>ベッシ</t>
    </rPh>
    <phoneticPr fontId="3"/>
  </si>
  <si>
    <t>＜所要額の積算内訳＞　</t>
    <rPh sb="1" eb="4">
      <t>ショヨウガク</t>
    </rPh>
    <rPh sb="5" eb="7">
      <t>セキサン</t>
    </rPh>
    <rPh sb="7" eb="9">
      <t>ウチワケ</t>
    </rPh>
    <phoneticPr fontId="3"/>
  </si>
  <si>
    <t>宮城県知事　村 井 嘉 浩</t>
    <rPh sb="0" eb="2">
      <t>ミヤギ</t>
    </rPh>
    <rPh sb="2" eb="5">
      <t>ケンチジ</t>
    </rPh>
    <rPh sb="3" eb="5">
      <t>チジ</t>
    </rPh>
    <rPh sb="6" eb="7">
      <t>ムラ</t>
    </rPh>
    <rPh sb="8" eb="9">
      <t>イ</t>
    </rPh>
    <rPh sb="10" eb="11">
      <t>ヨミ</t>
    </rPh>
    <rPh sb="12" eb="13">
      <t>ヒロシ</t>
    </rPh>
    <phoneticPr fontId="3"/>
  </si>
  <si>
    <t>　（３）口座振込依頼書（振込口座の通帳の写しを含む）（別紙３）</t>
    <rPh sb="4" eb="6">
      <t>コウザ</t>
    </rPh>
    <rPh sb="6" eb="8">
      <t>フリコミ</t>
    </rPh>
    <rPh sb="8" eb="11">
      <t>イライショ</t>
    </rPh>
    <rPh sb="12" eb="16">
      <t>フリコミコウザ</t>
    </rPh>
    <rPh sb="17" eb="19">
      <t>ツウチョウ</t>
    </rPh>
    <rPh sb="20" eb="21">
      <t>ウツ</t>
    </rPh>
    <rPh sb="23" eb="24">
      <t>フク</t>
    </rPh>
    <rPh sb="27" eb="29">
      <t>ベッシ</t>
    </rPh>
    <phoneticPr fontId="3"/>
  </si>
  <si>
    <t>高齢者施設原油価格高騰対策事業</t>
    <phoneticPr fontId="3"/>
  </si>
  <si>
    <t>「個票●」及び「申請額一覧」の内容が「総括表」にも正しく反映されているか確認</t>
    <rPh sb="1" eb="3">
      <t>コヒョウ</t>
    </rPh>
    <rPh sb="5" eb="6">
      <t>オヨ</t>
    </rPh>
    <rPh sb="8" eb="11">
      <t>シンセイガク</t>
    </rPh>
    <rPh sb="11" eb="13">
      <t>イチラン</t>
    </rPh>
    <rPh sb="15" eb="17">
      <t>ナイヨウ</t>
    </rPh>
    <rPh sb="19" eb="22">
      <t>ソウカツヒョウ</t>
    </rPh>
    <rPh sb="25" eb="26">
      <t>タダ</t>
    </rPh>
    <rPh sb="28" eb="30">
      <t>ハンエイ</t>
    </rPh>
    <rPh sb="36" eb="38">
      <t>カクニン</t>
    </rPh>
    <phoneticPr fontId="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</si>
  <si>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3"/>
  </si>
  <si>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3"/>
  </si>
  <si>
    <r>
      <t xml:space="preserve">「口座振込依頼書」の必要事項を入力
</t>
    </r>
    <r>
      <rPr>
        <b/>
        <u/>
        <sz val="10"/>
        <color theme="1"/>
        <rFont val="ＭＳ 明朝"/>
        <family val="1"/>
        <charset val="128"/>
      </rPr>
      <t>なお，提出の際に振込口座が確認できる通帳のコピーを必ず貼付すること。</t>
    </r>
    <rPh sb="1" eb="3">
      <t>コウザ</t>
    </rPh>
    <rPh sb="3" eb="5">
      <t>フリコミ</t>
    </rPh>
    <rPh sb="5" eb="8">
      <t>イライショ</t>
    </rPh>
    <rPh sb="10" eb="12">
      <t>ヒツヨウ</t>
    </rPh>
    <rPh sb="12" eb="14">
      <t>ジコウ</t>
    </rPh>
    <rPh sb="15" eb="17">
      <t>ニュウリョク</t>
    </rPh>
    <rPh sb="21" eb="23">
      <t>テイシュツ</t>
    </rPh>
    <rPh sb="24" eb="25">
      <t>サイ</t>
    </rPh>
    <rPh sb="26" eb="28">
      <t>フリコミ</t>
    </rPh>
    <rPh sb="28" eb="30">
      <t>コウザ</t>
    </rPh>
    <rPh sb="31" eb="33">
      <t>カクニン</t>
    </rPh>
    <rPh sb="36" eb="38">
      <t>ツウチョウ</t>
    </rPh>
    <rPh sb="43" eb="44">
      <t>カナラ</t>
    </rPh>
    <rPh sb="45" eb="47">
      <t>テンプ</t>
    </rPh>
    <phoneticPr fontId="3"/>
  </si>
  <si>
    <t>事業所ごとに「個票●」の入力欄（黄色セル）に必要事項を入力
必要に応じて「個票●」のシートを複写する。なお，その際●は１からの通し番号になるようにすること。
※「個票１（２）」などにするとエラーになるので注意</t>
    <rPh sb="0" eb="3">
      <t>ジギョウショ</t>
    </rPh>
    <rPh sb="7" eb="9">
      <t>コヒョウ</t>
    </rPh>
    <rPh sb="12" eb="15">
      <t>ニュウリョクラン</t>
    </rPh>
    <rPh sb="16" eb="18">
      <t>キイロ</t>
    </rPh>
    <rPh sb="22" eb="24">
      <t>ヒツヨウ</t>
    </rPh>
    <rPh sb="24" eb="26">
      <t>ジコウ</t>
    </rPh>
    <rPh sb="27" eb="29">
      <t>ニュウリョク</t>
    </rPh>
    <rPh sb="30" eb="32">
      <t>ヒツヨウ</t>
    </rPh>
    <rPh sb="33" eb="34">
      <t>オウ</t>
    </rPh>
    <rPh sb="37" eb="39">
      <t>コヒョウ</t>
    </rPh>
    <rPh sb="46" eb="48">
      <t>フクシャ</t>
    </rPh>
    <rPh sb="56" eb="57">
      <t>サイ</t>
    </rPh>
    <rPh sb="63" eb="64">
      <t>トオ</t>
    </rPh>
    <rPh sb="65" eb="67">
      <t>バンゴウ</t>
    </rPh>
    <rPh sb="81" eb="83">
      <t>コヒョウ</t>
    </rPh>
    <rPh sb="102" eb="104">
      <t>チュウイ</t>
    </rPh>
    <phoneticPr fontId="3"/>
  </si>
  <si>
    <t>社会福祉法人長寿社会</t>
    <rPh sb="0" eb="2">
      <t>シャカイ</t>
    </rPh>
    <rPh sb="2" eb="4">
      <t>フクシ</t>
    </rPh>
    <rPh sb="4" eb="6">
      <t>ホウジン</t>
    </rPh>
    <rPh sb="6" eb="8">
      <t>チョウジュ</t>
    </rPh>
    <rPh sb="8" eb="10">
      <t>シャカイ</t>
    </rPh>
    <phoneticPr fontId="3"/>
  </si>
  <si>
    <t>シャカイフクシホウジンチョウジュシャカイ</t>
    <phoneticPr fontId="3"/>
  </si>
  <si>
    <t>理事長</t>
    <rPh sb="0" eb="3">
      <t>リジチョウ</t>
    </rPh>
    <phoneticPr fontId="3"/>
  </si>
  <si>
    <t>厚生　太郎</t>
    <rPh sb="0" eb="2">
      <t>コウセイ</t>
    </rPh>
    <rPh sb="3" eb="5">
      <t>タロウ</t>
    </rPh>
    <phoneticPr fontId="3"/>
  </si>
  <si>
    <t>100</t>
    <phoneticPr fontId="3"/>
  </si>
  <si>
    <t>8916</t>
    <phoneticPr fontId="3"/>
  </si>
  <si>
    <t>東京都千代田区霞ヶ関１－２－２</t>
    <rPh sb="0" eb="3">
      <t>トウキョウト</t>
    </rPh>
    <rPh sb="3" eb="7">
      <t>チヨダク</t>
    </rPh>
    <rPh sb="7" eb="10">
      <t>カスミガセキ</t>
    </rPh>
    <phoneticPr fontId="3"/>
  </si>
  <si>
    <t>宮城県支部事務局長</t>
    <rPh sb="0" eb="3">
      <t>ミヤギケン</t>
    </rPh>
    <rPh sb="3" eb="5">
      <t>シブ</t>
    </rPh>
    <rPh sb="5" eb="7">
      <t>ジム</t>
    </rPh>
    <rPh sb="7" eb="9">
      <t>キョクチョウ</t>
    </rPh>
    <phoneticPr fontId="3"/>
  </si>
  <si>
    <t>宮城　花子</t>
    <rPh sb="0" eb="2">
      <t>ミヤギ</t>
    </rPh>
    <rPh sb="3" eb="5">
      <t>ハナコ</t>
    </rPh>
    <phoneticPr fontId="3"/>
  </si>
  <si>
    <t>022-211-2549</t>
    <phoneticPr fontId="3"/>
  </si>
  <si>
    <t>choujut2@pref.miyagi.lg.jp</t>
    <phoneticPr fontId="3"/>
  </si>
  <si>
    <t>980</t>
    <phoneticPr fontId="3"/>
  </si>
  <si>
    <t>8570</t>
    <phoneticPr fontId="3"/>
  </si>
  <si>
    <t>宮城県仙台市青葉区本町３丁目８番１号　宮城県庁ビル７階</t>
    <phoneticPr fontId="3"/>
  </si>
  <si>
    <t>特別養護老人ホーム仙台保福園</t>
    <phoneticPr fontId="3"/>
  </si>
  <si>
    <t>0470309876</t>
    <phoneticPr fontId="3"/>
  </si>
  <si>
    <t>985</t>
    <phoneticPr fontId="3"/>
  </si>
  <si>
    <t>0003</t>
    <phoneticPr fontId="3"/>
  </si>
  <si>
    <t>宮城県塩竈市北浜４丁目８番１５号</t>
    <phoneticPr fontId="3"/>
  </si>
  <si>
    <t>○</t>
  </si>
  <si>
    <t>デイサービスセンター仙台保福</t>
    <phoneticPr fontId="3"/>
  </si>
  <si>
    <t>0470304321</t>
    <phoneticPr fontId="3"/>
  </si>
  <si>
    <t>小規模多機能型居宅介護仙台保福</t>
    <rPh sb="0" eb="3">
      <t>ショウキボ</t>
    </rPh>
    <rPh sb="3" eb="7">
      <t>タキノウガタ</t>
    </rPh>
    <rPh sb="7" eb="9">
      <t>キョタク</t>
    </rPh>
    <rPh sb="9" eb="11">
      <t>カイゴ</t>
    </rPh>
    <rPh sb="11" eb="13">
      <t>センダイ</t>
    </rPh>
    <rPh sb="13" eb="15">
      <t>ホフク</t>
    </rPh>
    <phoneticPr fontId="3"/>
  </si>
  <si>
    <t>0470301111</t>
    <phoneticPr fontId="3"/>
  </si>
  <si>
    <t>0470209999</t>
    <phoneticPr fontId="3"/>
  </si>
  <si>
    <t>軽費老人ホーム東部保福</t>
    <rPh sb="0" eb="2">
      <t>ケイヒ</t>
    </rPh>
    <rPh sb="2" eb="4">
      <t>ロウジン</t>
    </rPh>
    <rPh sb="7" eb="9">
      <t>トウブ</t>
    </rPh>
    <rPh sb="9" eb="11">
      <t>ホフク</t>
    </rPh>
    <phoneticPr fontId="3"/>
  </si>
  <si>
    <t>986</t>
    <phoneticPr fontId="3"/>
  </si>
  <si>
    <t>0850</t>
    <phoneticPr fontId="3"/>
  </si>
  <si>
    <t>宮城県石巻市あゆみ野５丁目７番地　石巻合同ビル１階</t>
    <phoneticPr fontId="3"/>
  </si>
  <si>
    <t>短期入所生活介護気仙沼保福</t>
    <rPh sb="0" eb="2">
      <t>タンキ</t>
    </rPh>
    <rPh sb="2" eb="4">
      <t>ニュウショ</t>
    </rPh>
    <rPh sb="4" eb="6">
      <t>セイカツ</t>
    </rPh>
    <rPh sb="6" eb="8">
      <t>カイゴ</t>
    </rPh>
    <phoneticPr fontId="3"/>
  </si>
  <si>
    <t>0470505555</t>
    <phoneticPr fontId="3"/>
  </si>
  <si>
    <t>988</t>
    <phoneticPr fontId="3"/>
  </si>
  <si>
    <t>0066</t>
    <phoneticPr fontId="3"/>
  </si>
  <si>
    <t>宮城県気仙沼市東新城３丁目３番地３</t>
    <phoneticPr fontId="3"/>
  </si>
  <si>
    <t>長寿社会</t>
    <rPh sb="0" eb="2">
      <t>チョウジュ</t>
    </rPh>
    <rPh sb="2" eb="4">
      <t>シャカイ</t>
    </rPh>
    <phoneticPr fontId="3"/>
  </si>
  <si>
    <t>県庁</t>
    <rPh sb="0" eb="2">
      <t>ケンチョウ</t>
    </rPh>
    <phoneticPr fontId="3"/>
  </si>
  <si>
    <t>フク．チョウジュシャカイ</t>
    <phoneticPr fontId="3"/>
  </si>
  <si>
    <t>作業工程</t>
    <rPh sb="0" eb="2">
      <t>サギョウ</t>
    </rPh>
    <rPh sb="2" eb="4">
      <t>コウテイ</t>
    </rPh>
    <phoneticPr fontId="3"/>
  </si>
  <si>
    <r>
      <t xml:space="preserve">
</t>
    </r>
    <r>
      <rPr>
        <b/>
        <sz val="10"/>
        <color theme="1"/>
        <rFont val="ＭＳ ゴシック"/>
        <family val="3"/>
        <charset val="128"/>
      </rPr>
      <t xml:space="preserve">宮城県長寿社会政策課へ下記の書類一式を郵送
</t>
    </r>
    <r>
      <rPr>
        <sz val="10"/>
        <color theme="1"/>
        <rFont val="ＭＳ 明朝"/>
        <family val="1"/>
        <charset val="128"/>
      </rPr>
      <t xml:space="preserve">
・</t>
    </r>
    <r>
      <rPr>
        <b/>
        <sz val="10"/>
        <color theme="1"/>
        <rFont val="ＭＳ ゴシック"/>
        <family val="3"/>
        <charset val="128"/>
      </rPr>
      <t>申請書の紙媒体</t>
    </r>
    <r>
      <rPr>
        <sz val="10"/>
        <color theme="1"/>
        <rFont val="ＭＳ 明朝"/>
        <family val="1"/>
        <charset val="128"/>
      </rPr>
      <t>，</t>
    </r>
    <r>
      <rPr>
        <b/>
        <sz val="10"/>
        <color theme="1"/>
        <rFont val="ＭＳ ゴシック"/>
        <family val="3"/>
        <charset val="128"/>
      </rPr>
      <t>電子データ（ＣＤ等に格納）</t>
    </r>
    <r>
      <rPr>
        <sz val="10"/>
        <color theme="1"/>
        <rFont val="ＭＳ 明朝"/>
        <family val="1"/>
        <charset val="128"/>
      </rPr>
      <t>，</t>
    </r>
    <r>
      <rPr>
        <b/>
        <sz val="10"/>
        <color theme="1"/>
        <rFont val="ＭＳ ゴシック"/>
        <family val="3"/>
        <charset val="128"/>
      </rPr>
      <t>口座振込依頼書</t>
    </r>
    <r>
      <rPr>
        <sz val="10"/>
        <color theme="1"/>
        <rFont val="ＭＳ 明朝"/>
        <family val="1"/>
        <charset val="128"/>
      </rPr>
      <t>を提出
※口座振込依頼書は口座情報を入力後，印刷し，法人代表者印を押印，</t>
    </r>
    <r>
      <rPr>
        <b/>
        <u/>
        <sz val="10"/>
        <color theme="1"/>
        <rFont val="ＭＳ ゴシック"/>
        <family val="3"/>
        <charset val="128"/>
      </rPr>
      <t>通帳のコピーを貼付</t>
    </r>
    <r>
      <rPr>
        <sz val="10"/>
        <color theme="1"/>
        <rFont val="ＭＳ 明朝"/>
        <family val="1"/>
        <charset val="128"/>
      </rPr>
      <t xml:space="preserve">
※ＣＤ等の盤面に法人名と申請年月日をフェルトペン等で記入
※封筒に「原油価格高騰対策事業補助金　関係書類在中」と明記
※他の書類を同封しないでください。</t>
    </r>
    <rPh sb="1" eb="4">
      <t>ミヤギケン</t>
    </rPh>
    <rPh sb="4" eb="6">
      <t>チョウジュ</t>
    </rPh>
    <rPh sb="6" eb="8">
      <t>シャカイ</t>
    </rPh>
    <rPh sb="8" eb="11">
      <t>セイサクカ</t>
    </rPh>
    <rPh sb="12" eb="14">
      <t>カキ</t>
    </rPh>
    <rPh sb="15" eb="17">
      <t>ショルイ</t>
    </rPh>
    <rPh sb="17" eb="19">
      <t>イッシキ</t>
    </rPh>
    <rPh sb="20" eb="22">
      <t>ユウソウ</t>
    </rPh>
    <rPh sb="25" eb="28">
      <t>シンセイショ</t>
    </rPh>
    <rPh sb="29" eb="30">
      <t>カミ</t>
    </rPh>
    <rPh sb="30" eb="32">
      <t>バイタイ</t>
    </rPh>
    <rPh sb="33" eb="35">
      <t>デンシ</t>
    </rPh>
    <rPh sb="41" eb="42">
      <t>トウ</t>
    </rPh>
    <rPh sb="43" eb="45">
      <t>カクノウ</t>
    </rPh>
    <rPh sb="47" eb="49">
      <t>コウザ</t>
    </rPh>
    <rPh sb="49" eb="50">
      <t>フ</t>
    </rPh>
    <rPh sb="50" eb="51">
      <t>コ</t>
    </rPh>
    <rPh sb="51" eb="54">
      <t>イライショ</t>
    </rPh>
    <rPh sb="55" eb="57">
      <t>テイシュツ</t>
    </rPh>
    <rPh sb="59" eb="61">
      <t>コウザ</t>
    </rPh>
    <rPh sb="61" eb="62">
      <t>フ</t>
    </rPh>
    <rPh sb="62" eb="63">
      <t>コ</t>
    </rPh>
    <rPh sb="63" eb="66">
      <t>イライショ</t>
    </rPh>
    <rPh sb="67" eb="69">
      <t>コウザ</t>
    </rPh>
    <rPh sb="69" eb="71">
      <t>ジョウホウ</t>
    </rPh>
    <rPh sb="72" eb="74">
      <t>ニュウリョク</t>
    </rPh>
    <rPh sb="74" eb="75">
      <t>ゴ</t>
    </rPh>
    <rPh sb="76" eb="78">
      <t>インサツ</t>
    </rPh>
    <rPh sb="80" eb="82">
      <t>ホウジン</t>
    </rPh>
    <rPh sb="82" eb="84">
      <t>ダイヒョウ</t>
    </rPh>
    <rPh sb="84" eb="85">
      <t>シャ</t>
    </rPh>
    <rPh sb="85" eb="86">
      <t>イン</t>
    </rPh>
    <rPh sb="87" eb="89">
      <t>オウイン</t>
    </rPh>
    <rPh sb="90" eb="92">
      <t>ツウチョウ</t>
    </rPh>
    <rPh sb="97" eb="99">
      <t>チョウフ</t>
    </rPh>
    <rPh sb="108" eb="110">
      <t>ホウジン</t>
    </rPh>
    <rPh sb="110" eb="111">
      <t>メイ</t>
    </rPh>
    <rPh sb="112" eb="114">
      <t>シンセイ</t>
    </rPh>
    <rPh sb="114" eb="117">
      <t>ネンガッピ</t>
    </rPh>
    <rPh sb="134" eb="136">
      <t>ゲンユ</t>
    </rPh>
    <rPh sb="136" eb="138">
      <t>カカク</t>
    </rPh>
    <rPh sb="138" eb="140">
      <t>コウトウ</t>
    </rPh>
    <rPh sb="140" eb="142">
      <t>タイサク</t>
    </rPh>
    <rPh sb="142" eb="144">
      <t>ジギョウ</t>
    </rPh>
    <rPh sb="144" eb="147">
      <t>ホジョキン</t>
    </rPh>
    <rPh sb="148" eb="150">
      <t>カンケイ</t>
    </rPh>
    <rPh sb="150" eb="152">
      <t>ショルイ</t>
    </rPh>
    <rPh sb="160" eb="161">
      <t>ホカ</t>
    </rPh>
    <rPh sb="162" eb="164">
      <t>ショルイ</t>
    </rPh>
    <rPh sb="165" eb="167">
      <t>ドウフウ</t>
    </rPh>
    <phoneticPr fontId="3"/>
  </si>
  <si>
    <t>振込口座が確認できる書類のコピー</t>
    <phoneticPr fontId="3"/>
  </si>
  <si>
    <t>下記のどちらか１つのコピーをこちらに貼付してください。
※必ずお名前，金融機関名，支店名（支店コード）預金種別，口座番号，
口座名義（カナ）が確認できる面のコピーを貼付してください。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</si>
</sst>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quot;&quot;"/>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sz val="12"/>
      <color theme="1"/>
      <name val="ＭＳ 明朝"/>
      <family val="1"/>
      <charset val="128"/>
    </font>
    <font>
      <sz val="10"/>
      <name val="ＭＳ 明朝"/>
      <family val="1"/>
      <charset val="128"/>
    </font>
    <font>
      <sz val="9"/>
      <name val="ＭＳ 明朝"/>
      <family val="1"/>
      <charset val="128"/>
    </font>
    <font>
      <b/>
      <sz val="10"/>
      <color theme="1"/>
      <name val="ＭＳ ゴシック"/>
      <family val="3"/>
      <charset val="128"/>
    </font>
    <font>
      <b/>
      <sz val="16"/>
      <color theme="1"/>
      <name val="ＭＳ 明朝"/>
      <family val="1"/>
      <charset val="128"/>
    </font>
    <font>
      <b/>
      <sz val="10"/>
      <color theme="1"/>
      <name val="ＭＳ 明朝"/>
      <family val="1"/>
      <charset val="128"/>
    </font>
    <font>
      <b/>
      <u/>
      <sz val="10"/>
      <color theme="1"/>
      <name val="ＭＳ ゴシック"/>
      <family val="3"/>
      <charset val="128"/>
    </font>
    <font>
      <sz val="6"/>
      <color theme="1"/>
      <name val="ＭＳ 明朝"/>
      <family val="1"/>
      <charset val="128"/>
    </font>
    <font>
      <b/>
      <sz val="10"/>
      <name val="ＭＳ 明朝"/>
      <family val="1"/>
      <charset val="128"/>
    </font>
    <font>
      <sz val="6"/>
      <name val="ＭＳ 明朝"/>
      <family val="1"/>
      <charset val="128"/>
    </font>
    <font>
      <b/>
      <sz val="14"/>
      <color rgb="FFFF0000"/>
      <name val="ＭＳ 明朝"/>
      <family val="1"/>
      <charset val="128"/>
    </font>
    <font>
      <sz val="14"/>
      <color rgb="FFFF0000"/>
      <name val="ＭＳ 明朝"/>
      <family val="1"/>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1"/>
      <name val="ＭＳ 明朝"/>
      <family val="1"/>
      <charset val="128"/>
    </font>
    <font>
      <sz val="16"/>
      <name val="ＭＳ 明朝"/>
      <family val="1"/>
      <charset val="128"/>
    </font>
    <font>
      <b/>
      <sz val="30"/>
      <name val="ＭＳ 明朝"/>
      <family val="1"/>
      <charset val="128"/>
    </font>
    <font>
      <b/>
      <sz val="35"/>
      <name val="ＭＳ 明朝"/>
      <family val="1"/>
      <charset val="128"/>
    </font>
    <font>
      <sz val="20"/>
      <name val="ＭＳ 明朝"/>
      <family val="1"/>
      <charset val="128"/>
    </font>
    <font>
      <sz val="18"/>
      <name val="ＭＳ 明朝"/>
      <family val="1"/>
      <charset val="128"/>
    </font>
    <font>
      <b/>
      <sz val="18"/>
      <color indexed="10"/>
      <name val="ＭＳ 明朝"/>
      <family val="1"/>
      <charset val="128"/>
    </font>
    <font>
      <b/>
      <sz val="18"/>
      <name val="ＭＳ 明朝"/>
      <family val="1"/>
      <charset val="128"/>
    </font>
    <font>
      <sz val="15"/>
      <name val="ＭＳ 明朝"/>
      <family val="1"/>
      <charset val="128"/>
    </font>
    <font>
      <sz val="22"/>
      <name val="ＭＳ 明朝"/>
      <family val="1"/>
      <charset val="128"/>
    </font>
    <font>
      <b/>
      <sz val="11"/>
      <name val="ＭＳ 明朝"/>
      <family val="1"/>
      <charset val="128"/>
    </font>
    <font>
      <b/>
      <sz val="16"/>
      <name val="ＭＳ 明朝"/>
      <family val="1"/>
      <charset val="128"/>
    </font>
    <font>
      <sz val="22"/>
      <color indexed="63"/>
      <name val="ＭＳ 明朝"/>
      <family val="1"/>
      <charset val="128"/>
    </font>
    <font>
      <sz val="14"/>
      <name val="ＭＳ 明朝"/>
      <family val="1"/>
      <charset val="128"/>
    </font>
    <font>
      <b/>
      <u/>
      <sz val="24"/>
      <name val="ＭＳ 明朝"/>
      <family val="1"/>
      <charset val="128"/>
    </font>
    <font>
      <b/>
      <u/>
      <sz val="10"/>
      <color theme="1"/>
      <name val="ＭＳ 明朝"/>
      <family val="1"/>
      <charset val="128"/>
    </font>
    <font>
      <b/>
      <sz val="24"/>
      <name val="ＭＳ 明朝"/>
      <family val="1"/>
      <charset val="128"/>
    </font>
    <font>
      <sz val="11"/>
      <name val="游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92">
    <xf numFmtId="0" fontId="0" fillId="0" borderId="0" xfId="0">
      <alignment vertical="center"/>
    </xf>
    <xf numFmtId="0" fontId="8" fillId="0" borderId="8" xfId="0" applyFont="1" applyFill="1" applyBorder="1" applyAlignment="1">
      <alignment horizontal="center" vertical="center"/>
    </xf>
    <xf numFmtId="0" fontId="8" fillId="0" borderId="8" xfId="0" applyFont="1" applyFill="1" applyBorder="1">
      <alignment vertical="center"/>
    </xf>
    <xf numFmtId="0" fontId="8" fillId="0" borderId="0" xfId="0" applyFont="1" applyFill="1" applyBorder="1">
      <alignment vertical="center"/>
    </xf>
    <xf numFmtId="0" fontId="8" fillId="0" borderId="5" xfId="0" applyFont="1" applyFill="1" applyBorder="1">
      <alignment vertical="center"/>
    </xf>
    <xf numFmtId="0" fontId="8" fillId="0" borderId="61" xfId="0" applyFont="1" applyFill="1" applyBorder="1">
      <alignment vertical="center"/>
    </xf>
    <xf numFmtId="0" fontId="8" fillId="0" borderId="59" xfId="0" applyFont="1" applyFill="1" applyBorder="1">
      <alignment vertical="center"/>
    </xf>
    <xf numFmtId="0" fontId="8" fillId="0" borderId="12" xfId="0" applyFont="1" applyFill="1" applyBorder="1">
      <alignment vertical="center"/>
    </xf>
    <xf numFmtId="0" fontId="8" fillId="0" borderId="10" xfId="0" applyFont="1" applyFill="1" applyBorder="1">
      <alignment vertical="center"/>
    </xf>
    <xf numFmtId="0" fontId="9" fillId="0" borderId="0" xfId="0" applyFo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13" xfId="0" applyFont="1" applyBorder="1" applyProtection="1">
      <alignment vertical="center"/>
    </xf>
    <xf numFmtId="0" fontId="8" fillId="0" borderId="65" xfId="0" applyFont="1" applyBorder="1" applyProtection="1">
      <alignment vertical="center"/>
    </xf>
    <xf numFmtId="0" fontId="8" fillId="0" borderId="0" xfId="0" applyFont="1" applyBorder="1" applyAlignment="1" applyProtection="1">
      <alignment horizontal="center" vertical="center" textRotation="255"/>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10" fillId="0" borderId="0" xfId="0" applyFont="1" applyBorder="1" applyProtection="1">
      <alignment vertical="center"/>
    </xf>
    <xf numFmtId="0" fontId="8" fillId="0" borderId="27" xfId="0" applyFont="1" applyBorder="1" applyAlignment="1" applyProtection="1">
      <alignment horizontal="center" vertical="center" textRotation="255"/>
    </xf>
    <xf numFmtId="0" fontId="8" fillId="0" borderId="20" xfId="0" applyFont="1" applyBorder="1" applyProtection="1">
      <alignment vertical="center"/>
    </xf>
    <xf numFmtId="0" fontId="8" fillId="0" borderId="21" xfId="0" applyFont="1" applyBorder="1" applyProtection="1">
      <alignment vertical="center"/>
    </xf>
    <xf numFmtId="0" fontId="9" fillId="0" borderId="34" xfId="0" applyFont="1" applyBorder="1" applyAlignment="1" applyProtection="1">
      <alignment vertical="center"/>
    </xf>
    <xf numFmtId="0" fontId="9" fillId="0" borderId="0" xfId="0" applyFont="1" applyBorder="1" applyAlignment="1" applyProtection="1">
      <alignment vertical="center"/>
    </xf>
    <xf numFmtId="0" fontId="8" fillId="0" borderId="29" xfId="0" applyFont="1" applyBorder="1" applyAlignment="1" applyProtection="1">
      <alignment horizontal="center" vertical="center" textRotation="255"/>
    </xf>
    <xf numFmtId="0" fontId="8" fillId="0" borderId="17" xfId="0" applyFont="1" applyBorder="1" applyProtection="1">
      <alignment vertical="center"/>
    </xf>
    <xf numFmtId="0" fontId="8" fillId="0" borderId="18" xfId="0" applyFont="1" applyBorder="1" applyProtection="1">
      <alignment vertical="center"/>
    </xf>
    <xf numFmtId="176" fontId="9" fillId="0" borderId="33" xfId="0" applyNumberFormat="1" applyFont="1" applyBorder="1" applyAlignment="1" applyProtection="1">
      <alignment vertical="center"/>
    </xf>
    <xf numFmtId="176" fontId="9" fillId="0" borderId="0" xfId="0" applyNumberFormat="1" applyFont="1" applyBorder="1" applyAlignment="1" applyProtection="1">
      <alignment vertical="center"/>
    </xf>
    <xf numFmtId="0" fontId="9" fillId="0" borderId="33" xfId="0" applyFont="1" applyBorder="1" applyAlignment="1" applyProtection="1">
      <alignment vertical="center"/>
    </xf>
    <xf numFmtId="0" fontId="8" fillId="0" borderId="28" xfId="0" applyFont="1" applyBorder="1" applyAlignment="1" applyProtection="1">
      <alignment horizontal="center" vertical="center" textRotation="255"/>
    </xf>
    <xf numFmtId="0" fontId="8" fillId="0" borderId="30" xfId="0" applyFont="1" applyBorder="1" applyAlignment="1" applyProtection="1">
      <alignment horizontal="center" vertical="center" textRotation="255"/>
    </xf>
    <xf numFmtId="176" fontId="9" fillId="0" borderId="41" xfId="0" applyNumberFormat="1" applyFont="1" applyBorder="1" applyAlignment="1" applyProtection="1">
      <alignment vertical="center"/>
    </xf>
    <xf numFmtId="176" fontId="9" fillId="0" borderId="34" xfId="0" applyNumberFormat="1" applyFont="1" applyBorder="1" applyAlignment="1" applyProtection="1">
      <alignment vertical="center"/>
    </xf>
    <xf numFmtId="0" fontId="16" fillId="0" borderId="17" xfId="0" applyFont="1" applyBorder="1" applyProtection="1">
      <alignment vertical="center"/>
    </xf>
    <xf numFmtId="176" fontId="13" fillId="0" borderId="0" xfId="0" applyNumberFormat="1" applyFont="1" applyBorder="1" applyAlignment="1" applyProtection="1">
      <alignment vertical="center"/>
    </xf>
    <xf numFmtId="0" fontId="13" fillId="0" borderId="0" xfId="0" applyFont="1" applyBorder="1" applyAlignment="1" applyProtection="1">
      <alignment vertical="center"/>
    </xf>
    <xf numFmtId="0" fontId="16" fillId="0" borderId="20" xfId="0" applyFont="1" applyBorder="1" applyProtection="1">
      <alignment vertical="center"/>
    </xf>
    <xf numFmtId="0" fontId="16" fillId="0" borderId="0" xfId="0" applyFont="1" applyBorder="1" applyProtection="1">
      <alignment vertical="center"/>
    </xf>
    <xf numFmtId="0" fontId="16" fillId="0" borderId="29"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30" xfId="0" applyFont="1" applyBorder="1" applyAlignment="1" applyProtection="1">
      <alignment horizontal="center" vertical="center"/>
    </xf>
    <xf numFmtId="176" fontId="9" fillId="0" borderId="42" xfId="0" applyNumberFormat="1" applyFont="1" applyBorder="1" applyAlignment="1" applyProtection="1">
      <alignment vertical="center"/>
    </xf>
    <xf numFmtId="176" fontId="9" fillId="0" borderId="36" xfId="0" applyNumberFormat="1" applyFont="1" applyBorder="1" applyAlignment="1" applyProtection="1">
      <alignment vertical="center"/>
    </xf>
    <xf numFmtId="0" fontId="14" fillId="0" borderId="0" xfId="0" applyFont="1" applyAlignment="1" applyProtection="1">
      <alignment horizontal="left" vertical="center"/>
    </xf>
    <xf numFmtId="0" fontId="12" fillId="0" borderId="0" xfId="0" applyFont="1" applyProtection="1">
      <alignment vertical="center"/>
    </xf>
    <xf numFmtId="0" fontId="14" fillId="0" borderId="0" xfId="0" applyFont="1" applyProtection="1">
      <alignment vertical="center"/>
    </xf>
    <xf numFmtId="0" fontId="7" fillId="0" borderId="0" xfId="0" applyFont="1" applyProtection="1">
      <alignment vertical="center"/>
    </xf>
    <xf numFmtId="0" fontId="11" fillId="0" borderId="0" xfId="0" applyFont="1" applyProtection="1">
      <alignment vertical="center"/>
    </xf>
    <xf numFmtId="0" fontId="11" fillId="0" borderId="0" xfId="0" applyFont="1" applyFill="1" applyProtection="1">
      <alignment vertical="center"/>
    </xf>
    <xf numFmtId="0" fontId="11"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15" fillId="0" borderId="0" xfId="0" applyFont="1" applyFill="1" applyAlignment="1" applyProtection="1">
      <alignment vertical="center"/>
    </xf>
    <xf numFmtId="0" fontId="6" fillId="0" borderId="0" xfId="0" applyFont="1" applyFill="1" applyAlignment="1" applyProtection="1">
      <alignment horizontal="left" vertical="top"/>
    </xf>
    <xf numFmtId="0" fontId="11" fillId="0" borderId="22" xfId="0" applyFont="1" applyBorder="1" applyAlignment="1" applyProtection="1">
      <alignment horizontal="center" vertical="center" shrinkToFit="1"/>
    </xf>
    <xf numFmtId="0" fontId="11" fillId="0" borderId="22" xfId="0"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19" fillId="0" borderId="0" xfId="0" applyFont="1" applyAlignment="1" applyProtection="1">
      <alignment vertical="center"/>
    </xf>
    <xf numFmtId="0" fontId="6" fillId="0" borderId="22" xfId="0" applyFont="1" applyBorder="1" applyAlignment="1" applyProtection="1">
      <alignment horizontal="center" vertical="center"/>
    </xf>
    <xf numFmtId="0" fontId="8" fillId="0" borderId="0" xfId="0" applyFont="1" applyBorder="1" applyAlignment="1" applyProtection="1">
      <alignment vertical="center"/>
    </xf>
    <xf numFmtId="0" fontId="9" fillId="0" borderId="0" xfId="0" applyFont="1" applyBorder="1" applyAlignment="1" applyProtection="1">
      <alignment horizontal="center"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22" fillId="0" borderId="0" xfId="0" applyFont="1" applyAlignment="1" applyProtection="1">
      <alignment horizontal="right" vertical="center"/>
    </xf>
    <xf numFmtId="0" fontId="8" fillId="0" borderId="59" xfId="0" applyFont="1" applyBorder="1" applyAlignment="1" applyProtection="1">
      <alignment horizontal="center" vertical="center" textRotation="255"/>
    </xf>
    <xf numFmtId="0" fontId="8" fillId="0" borderId="76" xfId="0" applyFont="1" applyBorder="1" applyAlignment="1" applyProtection="1">
      <alignment horizontal="center" vertical="center" textRotation="255"/>
    </xf>
    <xf numFmtId="0" fontId="8" fillId="0" borderId="77" xfId="0" applyFont="1" applyBorder="1" applyAlignment="1" applyProtection="1">
      <alignment horizontal="center" vertical="center" textRotation="255"/>
    </xf>
    <xf numFmtId="0" fontId="9" fillId="0" borderId="0" xfId="0" applyFont="1" applyFill="1" applyBorder="1" applyAlignment="1">
      <alignment horizontal="center" vertical="center"/>
    </xf>
    <xf numFmtId="176" fontId="9" fillId="0" borderId="0"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0" fontId="8" fillId="0" borderId="75" xfId="0" applyFont="1" applyFill="1" applyBorder="1">
      <alignment vertical="center"/>
    </xf>
    <xf numFmtId="0" fontId="8" fillId="0" borderId="47" xfId="0" applyFont="1" applyFill="1" applyBorder="1" applyAlignment="1">
      <alignment horizontal="center" vertical="center"/>
    </xf>
    <xf numFmtId="0" fontId="8" fillId="0" borderId="47" xfId="0" applyFont="1" applyFill="1" applyBorder="1">
      <alignment vertical="center"/>
    </xf>
    <xf numFmtId="0" fontId="8" fillId="0" borderId="72" xfId="0" applyFont="1" applyFill="1" applyBorder="1">
      <alignment vertical="center"/>
    </xf>
    <xf numFmtId="49" fontId="8" fillId="0" borderId="47" xfId="0" applyNumberFormat="1" applyFont="1" applyFill="1" applyBorder="1" applyAlignment="1" applyProtection="1">
      <alignment vertical="center" shrinkToFit="1"/>
      <protection locked="0"/>
    </xf>
    <xf numFmtId="0" fontId="9"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8" fillId="0" borderId="2" xfId="0" applyFont="1" applyFill="1" applyBorder="1" applyAlignment="1" applyProtection="1">
      <alignment vertical="center" shrinkToFit="1"/>
      <protection locked="0"/>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20" fillId="0" borderId="0" xfId="0" applyFont="1" applyFill="1" applyBorder="1" applyAlignment="1">
      <alignment horizontal="left" vertical="center"/>
    </xf>
    <xf numFmtId="0" fontId="11" fillId="0" borderId="0" xfId="0" applyFont="1" applyFill="1" applyBorder="1">
      <alignment vertical="center"/>
    </xf>
    <xf numFmtId="0" fontId="17" fillId="0" borderId="0" xfId="0" applyFont="1" applyFill="1" applyBorder="1" applyAlignment="1">
      <alignment vertical="center"/>
    </xf>
    <xf numFmtId="0" fontId="24" fillId="0" borderId="0" xfId="0" applyFont="1" applyFill="1" applyBorder="1" applyAlignment="1">
      <alignment vertical="center" wrapText="1"/>
    </xf>
    <xf numFmtId="0" fontId="16" fillId="0" borderId="0" xfId="0" applyFont="1" applyFill="1" applyBorder="1" applyAlignment="1">
      <alignment horizontal="center" vertical="center"/>
    </xf>
    <xf numFmtId="0" fontId="24" fillId="2" borderId="0" xfId="0"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38" fontId="10" fillId="0" borderId="0" xfId="0" applyNumberFormat="1" applyFont="1" applyFill="1">
      <alignment vertical="center"/>
    </xf>
    <xf numFmtId="176" fontId="10" fillId="0" borderId="0" xfId="0" applyNumberFormat="1" applyFont="1" applyFill="1">
      <alignment vertical="center"/>
    </xf>
    <xf numFmtId="14" fontId="10" fillId="0" borderId="0" xfId="0" applyNumberFormat="1" applyFont="1" applyFill="1">
      <alignment vertical="center"/>
    </xf>
    <xf numFmtId="0" fontId="8" fillId="0" borderId="0" xfId="0" applyFont="1" applyFill="1" applyBorder="1" applyAlignment="1">
      <alignment vertical="center" wrapText="1"/>
    </xf>
    <xf numFmtId="0" fontId="10" fillId="0" borderId="42" xfId="0" applyFont="1" applyFill="1" applyBorder="1" applyAlignment="1" applyProtection="1">
      <alignment vertical="center" shrinkToFit="1"/>
      <protection locked="0"/>
    </xf>
    <xf numFmtId="0" fontId="22" fillId="0" borderId="42"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177" fontId="9" fillId="0" borderId="0" xfId="0" applyNumberFormat="1" applyFont="1" applyFill="1" applyBorder="1" applyAlignment="1">
      <alignment vertical="center" shrinkToFit="1"/>
    </xf>
    <xf numFmtId="38" fontId="15" fillId="0" borderId="0" xfId="4" applyFont="1" applyFill="1" applyBorder="1" applyAlignment="1" applyProtection="1">
      <alignment vertical="center" shrinkToFit="1"/>
      <protection locked="0"/>
    </xf>
    <xf numFmtId="0" fontId="9" fillId="0" borderId="0" xfId="0" applyFont="1" applyFill="1" applyBorder="1" applyAlignment="1">
      <alignment vertical="center"/>
    </xf>
    <xf numFmtId="0" fontId="9" fillId="0" borderId="42" xfId="0" applyFont="1" applyFill="1" applyBorder="1" applyAlignment="1">
      <alignment vertical="center"/>
    </xf>
    <xf numFmtId="38" fontId="11" fillId="0" borderId="0" xfId="4" applyFont="1" applyFill="1" applyBorder="1" applyAlignment="1">
      <alignment vertical="center"/>
    </xf>
    <xf numFmtId="14" fontId="8" fillId="0" borderId="0" xfId="0" applyNumberFormat="1" applyFont="1" applyFill="1" applyBorder="1" applyAlignment="1">
      <alignment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58" fontId="11" fillId="0" borderId="0" xfId="0" applyNumberFormat="1" applyFont="1" applyFill="1" applyBorder="1" applyAlignment="1" applyProtection="1">
      <alignment vertical="center" shrinkToFit="1"/>
      <protection locked="0"/>
    </xf>
    <xf numFmtId="0" fontId="11" fillId="0" borderId="0" xfId="0" applyFont="1" applyFill="1" applyBorder="1" applyAlignment="1">
      <alignment vertical="center" wrapText="1"/>
    </xf>
    <xf numFmtId="176" fontId="8" fillId="0" borderId="0" xfId="0" applyNumberFormat="1" applyFont="1" applyFill="1" applyBorder="1" applyAlignment="1">
      <alignment vertical="center" shrinkToFit="1"/>
    </xf>
    <xf numFmtId="38" fontId="8" fillId="0" borderId="0" xfId="4" applyFont="1" applyFill="1" applyBorder="1" applyAlignment="1">
      <alignment vertical="center"/>
    </xf>
    <xf numFmtId="38" fontId="9" fillId="0" borderId="0" xfId="4" applyFont="1" applyFill="1" applyBorder="1" applyAlignment="1">
      <alignment vertical="center"/>
    </xf>
    <xf numFmtId="0" fontId="11" fillId="0" borderId="0" xfId="0" applyFont="1" applyFill="1" applyBorder="1" applyAlignment="1">
      <alignment vertical="center"/>
    </xf>
    <xf numFmtId="14" fontId="8" fillId="0" borderId="59" xfId="0" applyNumberFormat="1" applyFont="1" applyFill="1" applyBorder="1" applyAlignment="1">
      <alignment vertical="center"/>
    </xf>
    <xf numFmtId="58" fontId="11" fillId="0" borderId="59" xfId="0" applyNumberFormat="1" applyFont="1" applyFill="1" applyBorder="1" applyAlignment="1" applyProtection="1">
      <alignment vertical="center" shrinkToFit="1"/>
      <protection locked="0"/>
    </xf>
    <xf numFmtId="0" fontId="11" fillId="0" borderId="59" xfId="0" applyFont="1" applyFill="1" applyBorder="1" applyAlignment="1">
      <alignment vertical="center"/>
    </xf>
    <xf numFmtId="0" fontId="11" fillId="0" borderId="42" xfId="0" applyFont="1" applyFill="1" applyBorder="1" applyAlignment="1">
      <alignment vertical="center"/>
    </xf>
    <xf numFmtId="0" fontId="11" fillId="0" borderId="59" xfId="0" applyFont="1" applyFill="1" applyBorder="1">
      <alignment vertical="center"/>
    </xf>
    <xf numFmtId="0" fontId="11" fillId="0" borderId="42" xfId="0" applyFont="1" applyFill="1" applyBorder="1">
      <alignment vertical="center"/>
    </xf>
    <xf numFmtId="0" fontId="17" fillId="0" borderId="43" xfId="0" applyFont="1" applyFill="1" applyBorder="1" applyAlignment="1">
      <alignment vertical="center"/>
    </xf>
    <xf numFmtId="0" fontId="17" fillId="0" borderId="35" xfId="0" applyFont="1" applyFill="1" applyBorder="1" applyAlignment="1">
      <alignment vertical="center"/>
    </xf>
    <xf numFmtId="0" fontId="24" fillId="0" borderId="35" xfId="0" applyFont="1" applyFill="1" applyBorder="1" applyAlignment="1">
      <alignment vertical="center" wrapText="1"/>
    </xf>
    <xf numFmtId="0" fontId="16" fillId="0" borderId="35" xfId="0" applyFont="1" applyFill="1" applyBorder="1" applyAlignment="1">
      <alignment horizontal="center" vertical="center"/>
    </xf>
    <xf numFmtId="0" fontId="24" fillId="2" borderId="35" xfId="0" applyFont="1" applyFill="1" applyBorder="1" applyAlignment="1">
      <alignment vertical="center" wrapText="1"/>
    </xf>
    <xf numFmtId="0" fontId="24" fillId="2" borderId="36" xfId="0" applyFont="1" applyFill="1" applyBorder="1" applyAlignment="1">
      <alignment vertical="center" wrapText="1"/>
    </xf>
    <xf numFmtId="12" fontId="10" fillId="0" borderId="0" xfId="0" applyNumberFormat="1" applyFont="1" applyFill="1">
      <alignment vertical="center"/>
    </xf>
    <xf numFmtId="49" fontId="10" fillId="0" borderId="0" xfId="0" applyNumberFormat="1" applyFont="1" applyFill="1">
      <alignment vertical="center"/>
    </xf>
    <xf numFmtId="0" fontId="11" fillId="0" borderId="0" xfId="0" applyFont="1" applyAlignment="1" applyProtection="1">
      <alignment horizontal="right" vertical="center"/>
    </xf>
    <xf numFmtId="0" fontId="20" fillId="0" borderId="0" xfId="0" applyFont="1" applyFill="1" applyBorder="1" applyAlignment="1" applyProtection="1">
      <alignment horizontal="left" vertical="center"/>
    </xf>
    <xf numFmtId="0" fontId="11" fillId="0" borderId="0" xfId="0" applyFont="1" applyFill="1" applyAlignment="1" applyProtection="1">
      <alignment horizontal="right" vertical="center"/>
    </xf>
    <xf numFmtId="0" fontId="11" fillId="3" borderId="22" xfId="0" applyFont="1" applyFill="1" applyBorder="1" applyAlignment="1" applyProtection="1">
      <alignment horizontal="center" vertical="center" shrinkToFit="1"/>
    </xf>
    <xf numFmtId="0" fontId="8" fillId="3" borderId="1" xfId="0" applyFont="1" applyFill="1" applyBorder="1" applyAlignment="1" applyProtection="1">
      <alignment horizontal="center" vertical="center"/>
    </xf>
    <xf numFmtId="0" fontId="8" fillId="3" borderId="22"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23" xfId="0" applyFont="1" applyFill="1" applyBorder="1" applyAlignment="1" applyProtection="1">
      <alignment horizontal="center" vertical="center" wrapText="1"/>
    </xf>
    <xf numFmtId="0" fontId="11" fillId="0" borderId="0" xfId="0" applyFont="1" applyAlignment="1" applyProtection="1">
      <alignment horizontal="center" vertical="center"/>
    </xf>
    <xf numFmtId="177" fontId="11" fillId="0" borderId="22" xfId="0" applyNumberFormat="1" applyFont="1" applyBorder="1" applyAlignment="1" applyProtection="1">
      <alignment horizontal="center" vertical="center" shrinkToFit="1"/>
    </xf>
    <xf numFmtId="177" fontId="11" fillId="0" borderId="1" xfId="0" applyNumberFormat="1" applyFont="1" applyBorder="1" applyAlignment="1" applyProtection="1">
      <alignment horizontal="center" vertical="center" shrinkToFit="1"/>
    </xf>
    <xf numFmtId="177" fontId="11" fillId="0" borderId="1" xfId="0" applyNumberFormat="1" applyFont="1" applyBorder="1" applyAlignment="1" applyProtection="1">
      <alignment horizontal="left" vertical="center" shrinkToFit="1"/>
    </xf>
    <xf numFmtId="177" fontId="11" fillId="0" borderId="22" xfId="4" applyNumberFormat="1" applyFont="1" applyBorder="1" applyAlignment="1" applyProtection="1">
      <alignment horizontal="right" vertical="center" shrinkToFit="1"/>
    </xf>
    <xf numFmtId="177" fontId="11" fillId="0" borderId="24" xfId="4" applyNumberFormat="1" applyFont="1" applyBorder="1" applyAlignment="1" applyProtection="1">
      <alignment horizontal="right" vertical="center" shrinkToFit="1"/>
    </xf>
    <xf numFmtId="177" fontId="11" fillId="0" borderId="23" xfId="4" applyNumberFormat="1" applyFont="1" applyFill="1" applyBorder="1" applyAlignment="1" applyProtection="1">
      <alignment horizontal="center" vertical="center" shrinkToFit="1"/>
      <protection locked="0"/>
    </xf>
    <xf numFmtId="0" fontId="8" fillId="3" borderId="86" xfId="0" applyFont="1" applyFill="1" applyBorder="1" applyAlignment="1" applyProtection="1">
      <alignment horizontal="center" vertical="center"/>
    </xf>
    <xf numFmtId="0" fontId="8" fillId="3" borderId="1" xfId="0" applyFont="1" applyFill="1" applyBorder="1" applyAlignment="1" applyProtection="1">
      <alignment horizontal="center" vertical="center" shrinkToFit="1"/>
    </xf>
    <xf numFmtId="177" fontId="11" fillId="0" borderId="87" xfId="4" applyNumberFormat="1" applyFont="1" applyBorder="1" applyAlignment="1" applyProtection="1">
      <alignment horizontal="right" vertical="center" shrinkToFit="1"/>
    </xf>
    <xf numFmtId="0" fontId="16" fillId="0" borderId="0" xfId="0" applyFont="1" applyAlignment="1" applyProtection="1">
      <alignment horizontal="left" vertical="center"/>
    </xf>
    <xf numFmtId="0" fontId="16" fillId="0" borderId="0" xfId="0" applyFont="1" applyProtection="1">
      <alignment vertical="center"/>
    </xf>
    <xf numFmtId="0" fontId="30" fillId="0" borderId="0" xfId="0" applyFont="1" applyAlignment="1">
      <alignment vertical="center"/>
    </xf>
    <xf numFmtId="0" fontId="31" fillId="0" borderId="0" xfId="0" applyFont="1" applyAlignment="1">
      <alignment vertical="center"/>
    </xf>
    <xf numFmtId="0" fontId="34" fillId="0" borderId="0" xfId="0" applyFont="1" applyAlignment="1">
      <alignment vertical="center"/>
    </xf>
    <xf numFmtId="0" fontId="34" fillId="0" borderId="0" xfId="0" applyFont="1" applyAlignment="1">
      <alignment horizontal="right" vertical="center"/>
    </xf>
    <xf numFmtId="0" fontId="34" fillId="0" borderId="8" xfId="0" applyFont="1" applyBorder="1" applyAlignment="1">
      <alignment vertical="center"/>
    </xf>
    <xf numFmtId="0" fontId="34" fillId="0" borderId="8" xfId="0" applyFont="1" applyBorder="1" applyAlignment="1">
      <alignment horizontal="center" vertical="center"/>
    </xf>
    <xf numFmtId="0" fontId="34" fillId="0" borderId="2" xfId="0" applyFont="1" applyBorder="1" applyAlignment="1">
      <alignment vertical="center"/>
    </xf>
    <xf numFmtId="0" fontId="34" fillId="0" borderId="0" xfId="0" applyFont="1" applyBorder="1" applyAlignment="1">
      <alignment vertical="center"/>
    </xf>
    <xf numFmtId="0" fontId="30" fillId="0" borderId="0" xfId="0" applyFont="1" applyAlignment="1">
      <alignment horizontal="center" vertical="center"/>
    </xf>
    <xf numFmtId="0" fontId="35" fillId="0" borderId="59" xfId="0" applyFont="1" applyBorder="1" applyAlignment="1">
      <alignment vertical="center"/>
    </xf>
    <xf numFmtId="0" fontId="35" fillId="0" borderId="0" xfId="0" applyFont="1" applyBorder="1" applyAlignment="1">
      <alignment vertical="center"/>
    </xf>
    <xf numFmtId="0" fontId="35" fillId="0" borderId="42" xfId="0" applyFont="1" applyBorder="1" applyAlignment="1">
      <alignment vertical="center"/>
    </xf>
    <xf numFmtId="0" fontId="35" fillId="0" borderId="0" xfId="0" applyFont="1" applyAlignment="1">
      <alignment vertical="center"/>
    </xf>
    <xf numFmtId="0" fontId="38" fillId="0" borderId="0" xfId="0" applyFont="1" applyBorder="1" applyAlignment="1">
      <alignment horizontal="right" vertical="center"/>
    </xf>
    <xf numFmtId="0" fontId="35" fillId="0" borderId="54" xfId="0" applyFont="1" applyFill="1" applyBorder="1" applyAlignment="1">
      <alignment vertical="center"/>
    </xf>
    <xf numFmtId="0" fontId="35" fillId="0" borderId="0" xfId="0" applyFont="1" applyBorder="1" applyAlignment="1">
      <alignment horizontal="center" vertical="center"/>
    </xf>
    <xf numFmtId="0" fontId="35" fillId="0" borderId="74" xfId="0" applyFont="1" applyBorder="1" applyAlignment="1">
      <alignment vertical="center"/>
    </xf>
    <xf numFmtId="0" fontId="35" fillId="0" borderId="0" xfId="0" applyFont="1" applyBorder="1" applyAlignment="1">
      <alignment horizontal="left" vertical="center"/>
    </xf>
    <xf numFmtId="0" fontId="35" fillId="0" borderId="0" xfId="0" applyFont="1" applyBorder="1" applyAlignment="1">
      <alignment horizontal="center" vertical="center" wrapText="1"/>
    </xf>
    <xf numFmtId="0" fontId="34" fillId="0" borderId="0" xfId="0" applyFont="1" applyBorder="1" applyAlignment="1">
      <alignment horizontal="left" vertical="center"/>
    </xf>
    <xf numFmtId="0" fontId="35" fillId="0" borderId="0" xfId="0" applyFont="1" applyBorder="1" applyAlignment="1">
      <alignment horizontal="left" vertical="center" wrapText="1"/>
    </xf>
    <xf numFmtId="0" fontId="38" fillId="0" borderId="59" xfId="0" applyFont="1" applyBorder="1" applyAlignment="1">
      <alignment vertical="center"/>
    </xf>
    <xf numFmtId="0" fontId="38" fillId="0" borderId="0" xfId="0" applyFont="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left" vertical="center" wrapText="1"/>
    </xf>
    <xf numFmtId="0" fontId="38" fillId="0" borderId="0" xfId="0" applyFont="1" applyBorder="1" applyAlignment="1">
      <alignment vertical="center"/>
    </xf>
    <xf numFmtId="0" fontId="38" fillId="0" borderId="42" xfId="0" applyFont="1" applyBorder="1" applyAlignment="1">
      <alignment vertical="center"/>
    </xf>
    <xf numFmtId="0" fontId="42" fillId="0" borderId="90" xfId="0" applyFont="1" applyBorder="1" applyAlignment="1">
      <alignment horizontal="center" vertical="center"/>
    </xf>
    <xf numFmtId="0" fontId="42" fillId="0" borderId="98" xfId="0" applyFont="1" applyBorder="1" applyAlignment="1">
      <alignment horizontal="center" vertical="center"/>
    </xf>
    <xf numFmtId="0" fontId="42" fillId="0" borderId="97" xfId="0" applyFont="1" applyBorder="1" applyAlignment="1">
      <alignment horizontal="center" vertical="center"/>
    </xf>
    <xf numFmtId="0" fontId="35" fillId="0" borderId="43" xfId="0" applyFont="1" applyBorder="1" applyAlignment="1">
      <alignment vertical="center"/>
    </xf>
    <xf numFmtId="0" fontId="35" fillId="0" borderId="35" xfId="0" applyFont="1" applyBorder="1" applyAlignment="1">
      <alignment vertical="center"/>
    </xf>
    <xf numFmtId="0" fontId="35" fillId="0" borderId="36" xfId="0" applyFont="1" applyBorder="1" applyAlignment="1">
      <alignment vertical="center"/>
    </xf>
    <xf numFmtId="0" fontId="33" fillId="0" borderId="0" xfId="0" applyFont="1" applyAlignment="1">
      <alignment horizontal="center" vertical="center"/>
    </xf>
    <xf numFmtId="0" fontId="34" fillId="0" borderId="54" xfId="0" applyFont="1" applyBorder="1" applyAlignment="1">
      <alignment horizontal="center" vertical="center"/>
    </xf>
    <xf numFmtId="0" fontId="34" fillId="0" borderId="74" xfId="0" applyFont="1" applyBorder="1" applyAlignment="1">
      <alignment horizontal="center" vertical="center"/>
    </xf>
    <xf numFmtId="0" fontId="34" fillId="0" borderId="78" xfId="0" applyFont="1" applyBorder="1" applyAlignment="1">
      <alignment horizontal="center" vertical="center"/>
    </xf>
    <xf numFmtId="0" fontId="44" fillId="0" borderId="0" xfId="0" applyFont="1" applyBorder="1" applyAlignment="1">
      <alignment vertical="center"/>
    </xf>
    <xf numFmtId="58" fontId="11" fillId="0" borderId="1" xfId="0" applyNumberFormat="1" applyFont="1" applyBorder="1" applyAlignment="1" applyProtection="1">
      <alignment horizontal="center" vertical="center" shrinkToFit="1"/>
    </xf>
    <xf numFmtId="12" fontId="11" fillId="0" borderId="2" xfId="4" applyNumberFormat="1" applyFont="1" applyBorder="1" applyAlignment="1" applyProtection="1">
      <alignment horizontal="right" vertical="center" shrinkToFit="1"/>
    </xf>
    <xf numFmtId="0" fontId="8" fillId="0" borderId="0" xfId="0" applyFont="1" applyFill="1" applyBorder="1" applyAlignment="1">
      <alignment horizontal="center" vertical="center"/>
    </xf>
    <xf numFmtId="49" fontId="8" fillId="0" borderId="5"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49" fontId="8" fillId="0" borderId="5" xfId="0" applyNumberFormat="1" applyFont="1" applyFill="1" applyBorder="1" applyAlignment="1" applyProtection="1">
      <alignment horizontal="center" vertical="center" shrinkToFit="1"/>
      <protection locked="0"/>
    </xf>
    <xf numFmtId="0" fontId="34" fillId="0" borderId="0" xfId="0" applyFont="1" applyAlignment="1" applyProtection="1">
      <alignment vertical="center"/>
    </xf>
    <xf numFmtId="0" fontId="34" fillId="0" borderId="0" xfId="0" applyFont="1" applyAlignment="1" applyProtection="1">
      <alignment horizontal="right" vertical="center"/>
      <protection locked="0"/>
    </xf>
    <xf numFmtId="0" fontId="34" fillId="0" borderId="8" xfId="0" applyFont="1" applyBorder="1" applyAlignment="1" applyProtection="1">
      <alignment vertical="center"/>
      <protection locked="0"/>
    </xf>
    <xf numFmtId="0" fontId="39" fillId="0" borderId="90" xfId="0" applyFont="1" applyBorder="1" applyAlignment="1" applyProtection="1">
      <alignment horizontal="center" vertical="center"/>
      <protection locked="0"/>
    </xf>
    <xf numFmtId="0" fontId="39" fillId="0" borderId="91" xfId="0" applyFont="1" applyBorder="1" applyAlignment="1" applyProtection="1">
      <alignment horizontal="center" vertical="center"/>
      <protection locked="0"/>
    </xf>
    <xf numFmtId="0" fontId="39" fillId="0" borderId="92" xfId="0" applyFont="1" applyBorder="1" applyAlignment="1" applyProtection="1">
      <alignment horizontal="center" vertical="center"/>
      <protection locked="0"/>
    </xf>
    <xf numFmtId="0" fontId="39" fillId="0" borderId="93" xfId="0" applyFont="1" applyBorder="1" applyAlignment="1" applyProtection="1">
      <alignment horizontal="center" vertical="center"/>
      <protection locked="0"/>
    </xf>
    <xf numFmtId="0" fontId="39" fillId="0" borderId="94" xfId="0" applyFont="1" applyBorder="1" applyAlignment="1" applyProtection="1">
      <alignment horizontal="center" vertical="center"/>
      <protection locked="0"/>
    </xf>
    <xf numFmtId="0" fontId="39" fillId="0" borderId="95" xfId="0" applyFont="1" applyBorder="1" applyAlignment="1" applyProtection="1">
      <alignment horizontal="center" vertical="center"/>
      <protection locked="0"/>
    </xf>
    <xf numFmtId="0" fontId="39" fillId="0" borderId="73" xfId="0" applyFont="1" applyBorder="1" applyAlignment="1" applyProtection="1">
      <alignment horizontal="center" vertical="center"/>
      <protection locked="0"/>
    </xf>
    <xf numFmtId="0" fontId="39" fillId="0" borderId="96" xfId="0" applyFont="1" applyBorder="1" applyAlignment="1" applyProtection="1">
      <alignment horizontal="center" vertical="center"/>
      <protection locked="0"/>
    </xf>
    <xf numFmtId="0" fontId="39" fillId="0" borderId="70"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99" xfId="0" applyFont="1" applyBorder="1" applyAlignment="1" applyProtection="1">
      <alignment horizontal="center" vertical="center"/>
      <protection locked="0"/>
    </xf>
    <xf numFmtId="0" fontId="39" fillId="0" borderId="100" xfId="0" applyFont="1" applyBorder="1" applyAlignment="1" applyProtection="1">
      <alignment horizontal="center" vertical="center"/>
      <protection locked="0"/>
    </xf>
    <xf numFmtId="0" fontId="30" fillId="0" borderId="0" xfId="0" applyFont="1" applyAlignment="1">
      <alignment vertical="center"/>
    </xf>
    <xf numFmtId="0" fontId="8" fillId="0" borderId="14" xfId="0" applyFont="1" applyFill="1" applyBorder="1" applyAlignment="1" applyProtection="1">
      <alignment horizontal="left" vertical="center" wrapText="1"/>
    </xf>
    <xf numFmtId="0" fontId="8" fillId="0" borderId="71"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1" fillId="0" borderId="14" xfId="0" applyFont="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38" fontId="9" fillId="0" borderId="16" xfId="4" applyFont="1" applyBorder="1" applyAlignment="1" applyProtection="1">
      <alignment vertical="center"/>
    </xf>
    <xf numFmtId="38" fontId="9" fillId="0" borderId="17" xfId="4" applyFont="1" applyBorder="1" applyAlignment="1" applyProtection="1">
      <alignment vertical="center"/>
    </xf>
    <xf numFmtId="176" fontId="8" fillId="0" borderId="0" xfId="0" applyNumberFormat="1" applyFont="1" applyBorder="1" applyAlignment="1" applyProtection="1">
      <alignment vertical="center"/>
    </xf>
    <xf numFmtId="0" fontId="8" fillId="0" borderId="0" xfId="0" applyFont="1" applyFill="1" applyAlignment="1" applyProtection="1">
      <alignment horizontal="center" vertical="center"/>
      <protection locked="0"/>
    </xf>
    <xf numFmtId="0" fontId="8" fillId="0" borderId="0" xfId="0" applyFont="1" applyBorder="1" applyAlignment="1" applyProtection="1">
      <alignment vertical="center"/>
    </xf>
    <xf numFmtId="0" fontId="8" fillId="0" borderId="0" xfId="0" applyFont="1" applyAlignment="1" applyProtection="1">
      <alignment horizontal="left"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8" fillId="0" borderId="6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70" xfId="0" applyFont="1" applyBorder="1" applyAlignment="1" applyProtection="1">
      <alignment horizontal="center"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7" xfId="0" applyFont="1" applyFill="1" applyBorder="1" applyAlignment="1" applyProtection="1">
      <alignment horizontal="left" vertical="center" shrinkToFit="1"/>
      <protection locked="0"/>
    </xf>
    <xf numFmtId="0" fontId="8" fillId="0" borderId="64" xfId="0" applyFont="1" applyFill="1" applyBorder="1" applyAlignment="1" applyProtection="1">
      <alignment horizontal="left" vertical="center" shrinkToFit="1"/>
      <protection locked="0"/>
    </xf>
    <xf numFmtId="0" fontId="8" fillId="0" borderId="57"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68" xfId="0" applyFont="1" applyFill="1" applyBorder="1" applyAlignment="1" applyProtection="1">
      <alignment horizontal="left" vertical="center" shrinkToFit="1"/>
      <protection locked="0"/>
    </xf>
    <xf numFmtId="0" fontId="8" fillId="0" borderId="67" xfId="0" applyFont="1" applyFill="1" applyBorder="1" applyAlignment="1" applyProtection="1">
      <alignment horizontal="left" vertical="center" shrinkToFit="1"/>
      <protection locked="0"/>
    </xf>
    <xf numFmtId="0" fontId="8" fillId="0" borderId="69"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62" xfId="0" applyFont="1" applyBorder="1" applyAlignment="1" applyProtection="1">
      <alignment horizontal="center" vertical="center" wrapText="1"/>
    </xf>
    <xf numFmtId="49" fontId="8" fillId="0" borderId="13" xfId="0" applyNumberFormat="1" applyFont="1" applyFill="1" applyBorder="1" applyAlignment="1" applyProtection="1">
      <alignment horizontal="center" vertical="center"/>
      <protection locked="0"/>
    </xf>
    <xf numFmtId="0" fontId="8" fillId="0" borderId="6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8" fillId="0" borderId="0" xfId="0" applyFont="1" applyFill="1" applyAlignment="1" applyProtection="1">
      <alignment horizontal="center" vertical="center"/>
    </xf>
    <xf numFmtId="0" fontId="9" fillId="0" borderId="38"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38" fontId="9" fillId="0" borderId="19" xfId="4" applyFont="1" applyBorder="1" applyAlignment="1" applyProtection="1">
      <alignment vertical="center"/>
    </xf>
    <xf numFmtId="38" fontId="9" fillId="0" borderId="20" xfId="4" applyFont="1" applyBorder="1" applyAlignment="1" applyProtection="1">
      <alignment vertical="center"/>
    </xf>
    <xf numFmtId="0" fontId="8" fillId="0" borderId="55" xfId="0" applyFont="1" applyBorder="1" applyAlignment="1" applyProtection="1">
      <alignment horizontal="center" vertical="center" textRotation="255"/>
    </xf>
    <xf numFmtId="0" fontId="8" fillId="0" borderId="66" xfId="0" applyFont="1" applyBorder="1" applyAlignment="1" applyProtection="1">
      <alignment horizontal="center" vertical="center" textRotation="255"/>
    </xf>
    <xf numFmtId="0" fontId="8" fillId="0" borderId="26" xfId="0" applyFont="1" applyBorder="1" applyAlignment="1" applyProtection="1">
      <alignment horizontal="center" vertical="center" textRotation="255"/>
    </xf>
    <xf numFmtId="0" fontId="8" fillId="0" borderId="32" xfId="0" applyFont="1" applyBorder="1" applyAlignment="1" applyProtection="1">
      <alignment horizontal="center" vertical="center" textRotation="255"/>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10" fillId="0" borderId="40" xfId="0" applyFont="1" applyBorder="1" applyAlignment="1" applyProtection="1">
      <alignment horizontal="center" vertical="center" shrinkToFit="1"/>
    </xf>
    <xf numFmtId="0" fontId="10" fillId="0" borderId="38" xfId="0" applyFont="1" applyBorder="1" applyAlignment="1" applyProtection="1">
      <alignment horizontal="center" vertical="center" shrinkToFit="1"/>
    </xf>
    <xf numFmtId="0" fontId="10" fillId="0" borderId="39" xfId="0" applyFont="1" applyBorder="1" applyAlignment="1" applyProtection="1">
      <alignment horizontal="center" vertical="center" shrinkToFit="1"/>
    </xf>
    <xf numFmtId="0" fontId="8" fillId="0" borderId="3" xfId="0" applyFont="1" applyBorder="1" applyAlignment="1" applyProtection="1">
      <alignment horizontal="center" vertical="center"/>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shrinkToFit="1"/>
      <protection locked="0"/>
    </xf>
    <xf numFmtId="0" fontId="8" fillId="0" borderId="51" xfId="0" applyFont="1" applyFill="1" applyBorder="1" applyAlignment="1" applyProtection="1">
      <alignment horizontal="left" vertical="center" shrinkToFit="1"/>
      <protection locked="0"/>
    </xf>
    <xf numFmtId="0" fontId="9" fillId="0" borderId="40" xfId="0" applyFont="1" applyBorder="1" applyAlignment="1" applyProtection="1">
      <alignment vertical="center"/>
    </xf>
    <xf numFmtId="0" fontId="9" fillId="0" borderId="38" xfId="0" applyFont="1" applyBorder="1" applyAlignment="1" applyProtection="1">
      <alignment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13" fillId="0" borderId="0" xfId="0" applyFont="1" applyBorder="1" applyAlignment="1" applyProtection="1">
      <alignment horizontal="center" vertical="center"/>
    </xf>
    <xf numFmtId="0" fontId="9" fillId="0" borderId="9" xfId="0" applyFont="1" applyBorder="1" applyAlignment="1" applyProtection="1">
      <alignment vertical="center"/>
    </xf>
    <xf numFmtId="0" fontId="9" fillId="0" borderId="0" xfId="0" applyFont="1" applyBorder="1" applyAlignment="1" applyProtection="1">
      <alignment vertical="center"/>
    </xf>
    <xf numFmtId="0" fontId="9" fillId="0" borderId="10" xfId="0" applyFont="1" applyBorder="1" applyAlignment="1" applyProtection="1">
      <alignment horizontal="center" vertical="center"/>
    </xf>
    <xf numFmtId="38" fontId="9" fillId="0" borderId="40" xfId="4" applyFont="1" applyBorder="1" applyAlignment="1" applyProtection="1">
      <alignment vertical="center"/>
    </xf>
    <xf numFmtId="38" fontId="9" fillId="0" borderId="38" xfId="4" applyFont="1" applyBorder="1" applyAlignment="1" applyProtection="1">
      <alignment vertical="center"/>
    </xf>
    <xf numFmtId="0" fontId="8" fillId="0" borderId="32" xfId="0" applyFont="1" applyBorder="1" applyAlignment="1" applyProtection="1">
      <alignment horizontal="center" vertical="center" textRotation="255" shrinkToFit="1"/>
    </xf>
    <xf numFmtId="38" fontId="9" fillId="0" borderId="9" xfId="4" applyFont="1" applyBorder="1" applyAlignment="1" applyProtection="1">
      <alignment vertical="center"/>
    </xf>
    <xf numFmtId="38" fontId="9" fillId="0" borderId="0" xfId="4" applyFont="1" applyBorder="1" applyAlignment="1" applyProtection="1">
      <alignment vertical="center"/>
    </xf>
    <xf numFmtId="0" fontId="12" fillId="0" borderId="0" xfId="0" applyFont="1" applyBorder="1" applyAlignment="1" applyProtection="1">
      <alignment vertical="center"/>
    </xf>
    <xf numFmtId="176" fontId="12" fillId="0" borderId="0" xfId="0" applyNumberFormat="1" applyFont="1" applyBorder="1" applyAlignment="1" applyProtection="1">
      <alignment vertical="center"/>
    </xf>
    <xf numFmtId="0" fontId="8" fillId="0" borderId="40" xfId="0" applyNumberFormat="1" applyFont="1" applyBorder="1" applyAlignment="1" applyProtection="1">
      <alignment horizontal="right" vertical="center"/>
    </xf>
    <xf numFmtId="0" fontId="8" fillId="0" borderId="38" xfId="0" applyNumberFormat="1" applyFont="1" applyBorder="1" applyAlignment="1" applyProtection="1">
      <alignment horizontal="right" vertical="center"/>
    </xf>
    <xf numFmtId="38" fontId="20" fillId="0" borderId="40" xfId="4" applyFont="1" applyBorder="1" applyAlignment="1" applyProtection="1">
      <alignment horizontal="right" vertical="center"/>
    </xf>
    <xf numFmtId="38" fontId="20" fillId="0" borderId="38" xfId="4" applyFont="1" applyBorder="1" applyAlignment="1" applyProtection="1">
      <alignment horizontal="right"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44"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38" fontId="6" fillId="0" borderId="22" xfId="4" applyFont="1" applyFill="1" applyBorder="1" applyAlignment="1">
      <alignment horizontal="right" vertical="center"/>
    </xf>
    <xf numFmtId="38" fontId="6" fillId="0" borderId="1" xfId="4" applyFont="1" applyFill="1" applyBorder="1" applyAlignment="1">
      <alignment horizontal="right" vertical="center"/>
    </xf>
    <xf numFmtId="38" fontId="6" fillId="0" borderId="84" xfId="4" applyFont="1" applyFill="1" applyBorder="1" applyAlignment="1">
      <alignment horizontal="right" vertical="center"/>
    </xf>
    <xf numFmtId="38" fontId="6" fillId="0" borderId="52" xfId="4" applyFont="1" applyFill="1" applyBorder="1" applyAlignment="1">
      <alignment horizontal="right" vertical="center"/>
    </xf>
    <xf numFmtId="0" fontId="8" fillId="0" borderId="3" xfId="0" applyFont="1" applyFill="1" applyBorder="1" applyAlignment="1">
      <alignment horizontal="center" vertical="center"/>
    </xf>
    <xf numFmtId="0" fontId="8" fillId="0" borderId="56" xfId="0" applyFont="1" applyFill="1" applyBorder="1" applyAlignment="1">
      <alignment horizontal="center"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73" xfId="0" applyFont="1" applyFill="1" applyBorder="1" applyAlignment="1">
      <alignment horizontal="right" vertical="center"/>
    </xf>
    <xf numFmtId="0" fontId="6" fillId="0" borderId="35" xfId="0" applyFont="1" applyFill="1" applyBorder="1" applyAlignment="1">
      <alignment horizontal="righ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2" xfId="0" applyFont="1" applyFill="1" applyBorder="1" applyAlignment="1">
      <alignment horizontal="right" vertical="center"/>
    </xf>
    <xf numFmtId="0" fontId="6" fillId="0" borderId="53" xfId="0" applyFont="1" applyFill="1" applyBorder="1" applyAlignment="1">
      <alignment horizontal="right" vertical="center"/>
    </xf>
    <xf numFmtId="0" fontId="8" fillId="0" borderId="49" xfId="0" applyFont="1" applyFill="1" applyBorder="1" applyAlignment="1">
      <alignment horizontal="center" vertical="center"/>
    </xf>
    <xf numFmtId="0" fontId="8" fillId="0" borderId="36" xfId="0" applyFont="1" applyFill="1" applyBorder="1" applyAlignment="1">
      <alignment horizontal="center" vertical="center"/>
    </xf>
    <xf numFmtId="38" fontId="6" fillId="0" borderId="4" xfId="4" applyFont="1" applyFill="1" applyBorder="1" applyAlignment="1">
      <alignment horizontal="right" vertical="center"/>
    </xf>
    <xf numFmtId="38" fontId="6" fillId="0" borderId="5" xfId="4" applyFont="1" applyFill="1" applyBorder="1" applyAlignment="1">
      <alignment horizontal="right" vertical="center"/>
    </xf>
    <xf numFmtId="38" fontId="6" fillId="0" borderId="73" xfId="4" applyFont="1" applyFill="1" applyBorder="1" applyAlignment="1">
      <alignment horizontal="right" vertical="center"/>
    </xf>
    <xf numFmtId="38" fontId="6" fillId="0" borderId="35" xfId="4" applyFont="1" applyFill="1" applyBorder="1" applyAlignment="1">
      <alignment horizontal="right"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80" xfId="0" applyFont="1" applyFill="1" applyBorder="1" applyAlignment="1">
      <alignment horizontal="center" vertical="center"/>
    </xf>
    <xf numFmtId="0" fontId="9" fillId="0" borderId="81" xfId="0" applyFont="1" applyFill="1" applyBorder="1" applyAlignment="1">
      <alignment horizontal="center" vertical="center" wrapText="1"/>
    </xf>
    <xf numFmtId="38" fontId="8" fillId="0" borderId="81" xfId="4" applyFont="1" applyFill="1" applyBorder="1" applyAlignment="1" applyProtection="1">
      <alignment horizontal="center" vertical="center"/>
      <protection locked="0"/>
    </xf>
    <xf numFmtId="38" fontId="8" fillId="0" borderId="81" xfId="4" applyFont="1" applyFill="1" applyBorder="1" applyAlignment="1">
      <alignment horizontal="center" vertical="center"/>
    </xf>
    <xf numFmtId="12" fontId="8" fillId="0" borderId="81" xfId="0" applyNumberFormat="1" applyFont="1" applyFill="1" applyBorder="1" applyAlignment="1">
      <alignment horizontal="center" vertical="center" shrinkToFit="1"/>
    </xf>
    <xf numFmtId="58" fontId="6" fillId="0" borderId="1" xfId="0" applyNumberFormat="1" applyFont="1" applyFill="1" applyBorder="1" applyAlignment="1">
      <alignment horizontal="center" vertical="center" wrapText="1"/>
    </xf>
    <xf numFmtId="58" fontId="6" fillId="0" borderId="2" xfId="0" applyNumberFormat="1" applyFont="1" applyFill="1" applyBorder="1" applyAlignment="1">
      <alignment horizontal="center" vertical="center" wrapText="1"/>
    </xf>
    <xf numFmtId="58" fontId="6" fillId="0" borderId="3" xfId="0" applyNumberFormat="1" applyFont="1" applyFill="1" applyBorder="1" applyAlignment="1">
      <alignment horizontal="center" vertical="center" wrapText="1"/>
    </xf>
    <xf numFmtId="58" fontId="6" fillId="0" borderId="22" xfId="0" applyNumberFormat="1" applyFont="1" applyFill="1" applyBorder="1" applyAlignment="1">
      <alignment horizontal="center" vertical="center" wrapText="1"/>
    </xf>
    <xf numFmtId="58" fontId="8" fillId="0" borderId="1" xfId="0" applyNumberFormat="1" applyFont="1" applyFill="1" applyBorder="1" applyAlignment="1" applyProtection="1">
      <alignment horizontal="center" vertical="center" shrinkToFit="1"/>
      <protection locked="0"/>
    </xf>
    <xf numFmtId="58" fontId="8" fillId="0" borderId="2" xfId="0" applyNumberFormat="1" applyFont="1" applyFill="1" applyBorder="1" applyAlignment="1" applyProtection="1">
      <alignment horizontal="center" vertical="center" shrinkToFit="1"/>
      <protection locked="0"/>
    </xf>
    <xf numFmtId="58" fontId="8" fillId="0" borderId="51" xfId="0" applyNumberFormat="1" applyFont="1" applyFill="1" applyBorder="1" applyAlignment="1" applyProtection="1">
      <alignment horizontal="center" vertical="center" shrinkToFit="1"/>
      <protection locked="0"/>
    </xf>
    <xf numFmtId="0" fontId="8" fillId="0" borderId="22" xfId="0" applyFont="1" applyFill="1" applyBorder="1" applyAlignment="1">
      <alignment horizontal="center" vertical="center" wrapText="1"/>
    </xf>
    <xf numFmtId="0" fontId="8" fillId="0" borderId="54" xfId="0" applyFont="1" applyFill="1" applyBorder="1" applyAlignment="1">
      <alignment horizontal="left" vertical="center"/>
    </xf>
    <xf numFmtId="0" fontId="8" fillId="0" borderId="74" xfId="0" applyFont="1" applyFill="1" applyBorder="1" applyAlignment="1">
      <alignment horizontal="left" vertical="center"/>
    </xf>
    <xf numFmtId="0" fontId="8" fillId="0" borderId="78" xfId="0" applyFont="1" applyFill="1" applyBorder="1" applyAlignment="1">
      <alignment horizontal="left" vertical="center"/>
    </xf>
    <xf numFmtId="49" fontId="8" fillId="0" borderId="58" xfId="0" applyNumberFormat="1" applyFont="1" applyFill="1" applyBorder="1" applyAlignment="1" applyProtection="1">
      <alignment horizontal="center" vertical="center" shrinkToFit="1"/>
      <protection locked="0"/>
    </xf>
    <xf numFmtId="49" fontId="8" fillId="0" borderId="47" xfId="0" applyNumberFormat="1" applyFont="1" applyFill="1" applyBorder="1" applyAlignment="1" applyProtection="1">
      <alignment horizontal="center" vertical="center" shrinkToFit="1"/>
      <protection locked="0"/>
    </xf>
    <xf numFmtId="49" fontId="8" fillId="0" borderId="72" xfId="0" applyNumberFormat="1" applyFont="1" applyFill="1" applyBorder="1" applyAlignment="1" applyProtection="1">
      <alignment horizontal="center" vertical="center" shrinkToFit="1"/>
      <protection locked="0"/>
    </xf>
    <xf numFmtId="12" fontId="6" fillId="0" borderId="84" xfId="0" applyNumberFormat="1" applyFont="1" applyFill="1" applyBorder="1" applyAlignment="1">
      <alignment horizontal="center" vertical="center"/>
    </xf>
    <xf numFmtId="0" fontId="8" fillId="0" borderId="54" xfId="0" applyFont="1" applyFill="1" applyBorder="1" applyAlignment="1">
      <alignment horizontal="center" vertical="center" textRotation="255"/>
    </xf>
    <xf numFmtId="0" fontId="8" fillId="0" borderId="74" xfId="0" applyFont="1" applyFill="1" applyBorder="1" applyAlignment="1">
      <alignment horizontal="center" vertical="center" textRotation="255"/>
    </xf>
    <xf numFmtId="0" fontId="8" fillId="0" borderId="78" xfId="0" applyFont="1" applyFill="1" applyBorder="1" applyAlignment="1">
      <alignment horizontal="center" vertical="center" textRotation="255"/>
    </xf>
    <xf numFmtId="0" fontId="8" fillId="0" borderId="59"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8" fillId="0" borderId="43"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36" xfId="0" applyFont="1" applyFill="1" applyBorder="1" applyAlignment="1">
      <alignment horizontal="center" vertical="center" textRotation="255"/>
    </xf>
    <xf numFmtId="0" fontId="17" fillId="0" borderId="79"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shrinkToFit="1"/>
      <protection locked="0"/>
    </xf>
    <xf numFmtId="0" fontId="8" fillId="0" borderId="62"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43" xfId="0" applyFont="1" applyFill="1" applyBorder="1" applyAlignment="1">
      <alignment vertical="center"/>
    </xf>
    <xf numFmtId="0" fontId="8" fillId="0" borderId="35" xfId="0" applyFont="1" applyFill="1" applyBorder="1" applyAlignment="1">
      <alignment vertical="center"/>
    </xf>
    <xf numFmtId="0" fontId="8" fillId="0" borderId="44" xfId="0" applyFont="1" applyFill="1" applyBorder="1" applyAlignment="1">
      <alignment vertical="center"/>
    </xf>
    <xf numFmtId="0" fontId="23" fillId="0" borderId="54"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1" xfId="0" applyFont="1" applyFill="1" applyBorder="1" applyAlignment="1">
      <alignment horizontal="center" vertical="center"/>
    </xf>
    <xf numFmtId="0" fontId="9" fillId="0" borderId="2" xfId="0" applyFont="1" applyFill="1" applyBorder="1" applyAlignment="1">
      <alignment horizontal="left" vertical="center"/>
    </xf>
    <xf numFmtId="0" fontId="9" fillId="0" borderId="51"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58" fontId="8" fillId="0" borderId="83" xfId="0" applyNumberFormat="1" applyFont="1" applyFill="1" applyBorder="1" applyAlignment="1">
      <alignment horizontal="center" vertical="center"/>
    </xf>
    <xf numFmtId="58" fontId="8" fillId="0" borderId="84" xfId="0" applyNumberFormat="1" applyFont="1" applyFill="1" applyBorder="1" applyAlignment="1">
      <alignment horizontal="center" vertical="center"/>
    </xf>
    <xf numFmtId="0" fontId="6" fillId="0" borderId="84" xfId="0" applyFont="1" applyFill="1" applyBorder="1" applyAlignment="1">
      <alignment horizontal="right" vertical="center"/>
    </xf>
    <xf numFmtId="0" fontId="8" fillId="0" borderId="85" xfId="0" applyFont="1" applyFill="1" applyBorder="1" applyAlignment="1">
      <alignment horizontal="center" vertical="center"/>
    </xf>
    <xf numFmtId="58"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2" fillId="0" borderId="5" xfId="0" applyFont="1" applyFill="1" applyBorder="1" applyAlignment="1">
      <alignment horizontal="left" vertical="top" wrapText="1"/>
    </xf>
    <xf numFmtId="0" fontId="22" fillId="0" borderId="49" xfId="0" applyFont="1" applyFill="1" applyBorder="1" applyAlignment="1">
      <alignment horizontal="left" vertical="top" wrapText="1"/>
    </xf>
    <xf numFmtId="38" fontId="8" fillId="0" borderId="2" xfId="4" applyFont="1" applyFill="1" applyBorder="1" applyAlignment="1" applyProtection="1">
      <alignment horizontal="right" vertical="center" shrinkToFit="1"/>
      <protection locked="0"/>
    </xf>
    <xf numFmtId="0" fontId="9" fillId="0" borderId="2"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8" fillId="0" borderId="2" xfId="0" applyFont="1" applyFill="1" applyBorder="1" applyAlignment="1">
      <alignment horizontal="center" vertical="center"/>
    </xf>
    <xf numFmtId="0" fontId="8" fillId="0" borderId="51" xfId="0" applyFont="1" applyFill="1" applyBorder="1" applyAlignment="1">
      <alignment horizontal="center" vertical="center"/>
    </xf>
    <xf numFmtId="0" fontId="10" fillId="0" borderId="0"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8" fillId="0" borderId="1" xfId="0"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8" fillId="0" borderId="2" xfId="4" applyFont="1" applyFill="1" applyBorder="1" applyAlignment="1" applyProtection="1">
      <alignment horizontal="center" vertical="center" shrinkToFit="1"/>
      <protection locked="0"/>
    </xf>
    <xf numFmtId="0" fontId="8" fillId="0" borderId="73" xfId="0" applyFont="1" applyFill="1" applyBorder="1" applyAlignment="1" applyProtection="1">
      <alignment horizontal="left" vertical="center" shrinkToFit="1"/>
      <protection locked="0"/>
    </xf>
    <xf numFmtId="0" fontId="8" fillId="0" borderId="35" xfId="0" applyFont="1" applyFill="1" applyBorder="1" applyAlignment="1" applyProtection="1">
      <alignment horizontal="left" vertical="center" shrinkToFit="1"/>
      <protection locked="0"/>
    </xf>
    <xf numFmtId="0" fontId="8" fillId="0" borderId="36"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xf>
    <xf numFmtId="38" fontId="9" fillId="0" borderId="0" xfId="4" applyFont="1" applyFill="1" applyBorder="1" applyAlignment="1">
      <alignment horizontal="right" vertical="center"/>
    </xf>
    <xf numFmtId="0" fontId="11" fillId="0" borderId="0" xfId="0" applyFont="1" applyFill="1" applyBorder="1" applyAlignment="1" applyProtection="1">
      <alignment horizontal="left" vertical="center"/>
    </xf>
    <xf numFmtId="0" fontId="34" fillId="0" borderId="2" xfId="0" applyFont="1" applyBorder="1" applyAlignment="1" applyProtection="1">
      <alignment vertical="center" shrinkToFit="1"/>
      <protection locked="0"/>
    </xf>
    <xf numFmtId="0" fontId="30" fillId="0" borderId="2" xfId="0" applyFont="1" applyBorder="1" applyAlignment="1" applyProtection="1">
      <alignment vertical="center" shrinkToFit="1"/>
      <protection locked="0"/>
    </xf>
    <xf numFmtId="0" fontId="32" fillId="0" borderId="0" xfId="0" applyFont="1" applyAlignment="1">
      <alignment horizontal="center" vertical="center"/>
    </xf>
    <xf numFmtId="0" fontId="33" fillId="0" borderId="0" xfId="0" applyFont="1" applyAlignment="1">
      <alignment horizontal="center" vertical="center"/>
    </xf>
    <xf numFmtId="0" fontId="34" fillId="0" borderId="8" xfId="0" applyNumberFormat="1" applyFont="1" applyBorder="1" applyAlignment="1" applyProtection="1">
      <alignment horizontal="left" vertical="center"/>
      <protection locked="0"/>
    </xf>
    <xf numFmtId="0" fontId="30" fillId="0" borderId="8" xfId="0" applyNumberFormat="1" applyFont="1" applyBorder="1" applyAlignment="1" applyProtection="1">
      <alignment horizontal="left" vertical="center"/>
      <protection locked="0"/>
    </xf>
    <xf numFmtId="0" fontId="34" fillId="0" borderId="8" xfId="0" applyFont="1" applyBorder="1" applyAlignment="1" applyProtection="1">
      <alignment vertical="center" shrinkToFit="1"/>
      <protection locked="0"/>
    </xf>
    <xf numFmtId="0" fontId="30" fillId="0" borderId="8" xfId="0" applyFont="1" applyBorder="1" applyAlignment="1" applyProtection="1">
      <alignment vertical="center" shrinkToFit="1"/>
      <protection locked="0"/>
    </xf>
    <xf numFmtId="0" fontId="34" fillId="0" borderId="0" xfId="0" applyFont="1" applyAlignment="1">
      <alignment vertical="center" wrapText="1"/>
    </xf>
    <xf numFmtId="0" fontId="30" fillId="0" borderId="0" xfId="0" applyFont="1" applyAlignment="1">
      <alignment vertical="center"/>
    </xf>
    <xf numFmtId="0" fontId="34" fillId="0" borderId="0" xfId="0" applyFont="1" applyAlignment="1">
      <alignment horizontal="center" vertical="center"/>
    </xf>
    <xf numFmtId="0" fontId="37" fillId="4" borderId="54" xfId="0" applyFont="1" applyFill="1" applyBorder="1" applyAlignment="1">
      <alignment horizontal="center" vertical="center" wrapText="1"/>
    </xf>
    <xf numFmtId="0" fontId="37" fillId="4" borderId="74" xfId="0" applyFont="1" applyFill="1" applyBorder="1" applyAlignment="1">
      <alignment horizontal="center" vertical="center"/>
    </xf>
    <xf numFmtId="0" fontId="37" fillId="4" borderId="88" xfId="0" applyFont="1" applyFill="1" applyBorder="1" applyAlignment="1">
      <alignment horizontal="center" vertical="center"/>
    </xf>
    <xf numFmtId="0" fontId="37" fillId="4" borderId="59" xfId="0" applyFont="1" applyFill="1" applyBorder="1" applyAlignment="1">
      <alignment horizontal="center" vertical="center" wrapText="1"/>
    </xf>
    <xf numFmtId="0" fontId="37" fillId="4" borderId="0"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35" xfId="0" applyFont="1" applyFill="1" applyBorder="1" applyAlignment="1">
      <alignment horizontal="center" vertical="center"/>
    </xf>
    <xf numFmtId="0" fontId="37" fillId="4" borderId="44" xfId="0" applyFont="1" applyFill="1" applyBorder="1" applyAlignment="1">
      <alignment horizontal="center" vertical="center"/>
    </xf>
    <xf numFmtId="0" fontId="39" fillId="0" borderId="89" xfId="0" applyFont="1" applyBorder="1" applyAlignment="1" applyProtection="1">
      <alignment horizontal="center" vertical="center"/>
      <protection locked="0"/>
    </xf>
    <xf numFmtId="0" fontId="39" fillId="0" borderId="74"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73" xfId="0" applyFont="1" applyBorder="1" applyAlignment="1" applyProtection="1">
      <alignment horizontal="center" vertical="center"/>
      <protection locked="0"/>
    </xf>
    <xf numFmtId="0" fontId="39" fillId="0" borderId="35" xfId="0" applyFont="1" applyBorder="1" applyAlignment="1" applyProtection="1">
      <alignment horizontal="center" vertical="center"/>
      <protection locked="0"/>
    </xf>
    <xf numFmtId="0" fontId="35" fillId="0" borderId="74" xfId="0" applyFont="1" applyBorder="1" applyAlignment="1">
      <alignment horizontal="center" vertical="center"/>
    </xf>
    <xf numFmtId="0" fontId="30" fillId="0" borderId="74"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30" fillId="0" borderId="74" xfId="0" applyFont="1" applyBorder="1" applyAlignment="1">
      <alignment horizontal="center" vertical="center"/>
    </xf>
    <xf numFmtId="0" fontId="30" fillId="0" borderId="78" xfId="0" applyFont="1" applyBorder="1" applyAlignment="1">
      <alignment horizontal="center" vertical="center"/>
    </xf>
    <xf numFmtId="0" fontId="35" fillId="0" borderId="0" xfId="0" applyFont="1" applyBorder="1" applyAlignment="1">
      <alignment horizontal="center" vertical="center"/>
    </xf>
    <xf numFmtId="0" fontId="30" fillId="0" borderId="0" xfId="0" applyFont="1" applyAlignment="1">
      <alignment horizontal="center" vertical="center"/>
    </xf>
    <xf numFmtId="0" fontId="30" fillId="0" borderId="42" xfId="0" applyFont="1" applyBorder="1" applyAlignment="1">
      <alignment horizontal="center" vertical="center"/>
    </xf>
    <xf numFmtId="0" fontId="35" fillId="0" borderId="35"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7" fillId="4" borderId="54" xfId="0" applyFont="1" applyFill="1" applyBorder="1" applyAlignment="1">
      <alignment horizontal="center" vertical="center"/>
    </xf>
    <xf numFmtId="0" fontId="40" fillId="4" borderId="88" xfId="0" applyFont="1" applyFill="1" applyBorder="1" applyAlignment="1">
      <alignment horizontal="center" vertical="center"/>
    </xf>
    <xf numFmtId="0" fontId="37" fillId="4" borderId="37" xfId="0" applyFont="1" applyFill="1" applyBorder="1" applyAlignment="1">
      <alignment horizontal="center" vertical="center"/>
    </xf>
    <xf numFmtId="0" fontId="37" fillId="4" borderId="38" xfId="0" applyFont="1" applyFill="1" applyBorder="1" applyAlignment="1">
      <alignment horizontal="center" vertical="center"/>
    </xf>
    <xf numFmtId="0" fontId="37" fillId="4" borderId="39" xfId="0" applyFont="1" applyFill="1" applyBorder="1" applyAlignment="1">
      <alignment horizontal="center" vertical="center"/>
    </xf>
    <xf numFmtId="0" fontId="37" fillId="4" borderId="37" xfId="0" applyFont="1" applyFill="1" applyBorder="1" applyAlignment="1">
      <alignment horizontal="center" vertical="center" wrapText="1"/>
    </xf>
    <xf numFmtId="0" fontId="39" fillId="0" borderId="40" xfId="0" applyFont="1" applyBorder="1" applyAlignment="1">
      <alignment horizontal="center" vertical="center"/>
    </xf>
    <xf numFmtId="0" fontId="39" fillId="0" borderId="38" xfId="0" applyFont="1" applyBorder="1" applyAlignment="1">
      <alignment horizontal="center" vertical="center"/>
    </xf>
    <xf numFmtId="0" fontId="39" fillId="0" borderId="41" xfId="0" applyFont="1" applyBorder="1" applyAlignment="1">
      <alignment horizontal="center" vertical="center"/>
    </xf>
    <xf numFmtId="0" fontId="35" fillId="4" borderId="37" xfId="0" applyFont="1" applyFill="1" applyBorder="1" applyAlignment="1">
      <alignment horizontal="center" vertical="center" wrapText="1"/>
    </xf>
    <xf numFmtId="0" fontId="30" fillId="4" borderId="38" xfId="0" applyFont="1" applyFill="1" applyBorder="1" applyAlignment="1">
      <alignment horizontal="center" vertical="center"/>
    </xf>
    <xf numFmtId="0" fontId="30" fillId="4" borderId="39" xfId="0" applyFont="1" applyFill="1" applyBorder="1" applyAlignment="1">
      <alignment horizontal="center" vertical="center"/>
    </xf>
    <xf numFmtId="0" fontId="35" fillId="4" borderId="38" xfId="0" applyFont="1" applyFill="1" applyBorder="1" applyAlignment="1">
      <alignment horizontal="center" vertical="center" wrapText="1"/>
    </xf>
    <xf numFmtId="0" fontId="35" fillId="0" borderId="40" xfId="0" applyFont="1" applyBorder="1" applyAlignment="1" applyProtection="1">
      <alignment horizontal="left" vertical="center" wrapText="1"/>
      <protection locked="0"/>
    </xf>
    <xf numFmtId="0" fontId="35" fillId="0" borderId="38" xfId="0" applyFont="1" applyBorder="1" applyAlignment="1" applyProtection="1">
      <alignment horizontal="left" vertical="center" wrapText="1"/>
      <protection locked="0"/>
    </xf>
    <xf numFmtId="0" fontId="35" fillId="0" borderId="41" xfId="0" applyFont="1" applyBorder="1" applyAlignment="1" applyProtection="1">
      <alignment horizontal="left" vertical="center" wrapText="1"/>
      <protection locked="0"/>
    </xf>
    <xf numFmtId="0" fontId="37" fillId="4" borderId="89"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35" xfId="0" applyFont="1" applyFill="1" applyBorder="1" applyAlignment="1">
      <alignment horizontal="center" vertical="center"/>
    </xf>
    <xf numFmtId="0" fontId="37" fillId="4" borderId="52" xfId="0" applyFont="1" applyFill="1" applyBorder="1" applyAlignment="1">
      <alignment horizontal="center" vertical="center"/>
    </xf>
    <xf numFmtId="0" fontId="37" fillId="4" borderId="56" xfId="0" applyFont="1" applyFill="1" applyBorder="1" applyAlignment="1">
      <alignment horizontal="center" vertical="center"/>
    </xf>
    <xf numFmtId="0" fontId="38" fillId="0" borderId="59" xfId="0" applyFont="1" applyBorder="1" applyAlignment="1">
      <alignment horizontal="left" vertical="center" wrapText="1"/>
    </xf>
    <xf numFmtId="0" fontId="38" fillId="0" borderId="0" xfId="0" applyFont="1" applyBorder="1" applyAlignment="1">
      <alignment horizontal="lef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44">
    <dxf>
      <fill>
        <patternFill patternType="darkGray">
          <fgColor rgb="FFFFFF00"/>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fill>
        <patternFill>
          <fgColor theme="0"/>
        </patternFill>
      </fill>
      <border>
        <left/>
        <right/>
        <top/>
        <bottom/>
        <vertical/>
        <horizontal/>
      </border>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fill>
        <patternFill>
          <fgColor theme="0"/>
        </patternFill>
      </fill>
      <border>
        <left/>
        <right/>
        <top/>
        <bottom/>
        <vertical/>
        <horizontal/>
      </border>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fill>
        <patternFill>
          <fgColor theme="0"/>
        </patternFill>
      </fill>
      <border>
        <left/>
        <right/>
        <top/>
        <bottom/>
        <vertical/>
        <horizontal/>
      </border>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fill>
        <patternFill>
          <fgColor theme="0"/>
        </patternFill>
      </fill>
      <border>
        <left/>
        <right/>
        <top/>
        <bottom/>
        <vertical/>
        <horizontal/>
      </border>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fill>
        <patternFill>
          <fgColor theme="0"/>
        </patternFill>
      </fill>
      <border>
        <left/>
        <right/>
        <top/>
        <bottom/>
        <vertical/>
        <horizontal/>
      </border>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247650</xdr:colOff>
      <xdr:row>65</xdr:row>
      <xdr:rowOff>95250</xdr:rowOff>
    </xdr:from>
    <xdr:to>
      <xdr:col>20</xdr:col>
      <xdr:colOff>209550</xdr:colOff>
      <xdr:row>68</xdr:row>
      <xdr:rowOff>19050</xdr:rowOff>
    </xdr:to>
    <xdr:sp macro="" textlink="">
      <xdr:nvSpPr>
        <xdr:cNvPr id="2" name="テキスト ボックス 7"/>
        <xdr:cNvSpPr txBox="1">
          <a:spLocks noChangeArrowheads="1"/>
        </xdr:cNvSpPr>
      </xdr:nvSpPr>
      <xdr:spPr bwMode="auto">
        <a:xfrm>
          <a:off x="7877175" y="28622625"/>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59</xdr:row>
      <xdr:rowOff>57150</xdr:rowOff>
    </xdr:from>
    <xdr:to>
      <xdr:col>19</xdr:col>
      <xdr:colOff>228600</xdr:colOff>
      <xdr:row>69</xdr:row>
      <xdr:rowOff>19050</xdr:rowOff>
    </xdr:to>
    <xdr:sp macro="" textlink="">
      <xdr:nvSpPr>
        <xdr:cNvPr id="3" name="角丸四角形 2"/>
        <xdr:cNvSpPr/>
      </xdr:nvSpPr>
      <xdr:spPr>
        <a:xfrm>
          <a:off x="7696199" y="27498675"/>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69</xdr:row>
      <xdr:rowOff>19050</xdr:rowOff>
    </xdr:from>
    <xdr:to>
      <xdr:col>19</xdr:col>
      <xdr:colOff>38100</xdr:colOff>
      <xdr:row>78</xdr:row>
      <xdr:rowOff>152400</xdr:rowOff>
    </xdr:to>
    <xdr:sp macro="" textlink="">
      <xdr:nvSpPr>
        <xdr:cNvPr id="4" name="フローチャート: データ 3"/>
        <xdr:cNvSpPr/>
      </xdr:nvSpPr>
      <xdr:spPr>
        <a:xfrm>
          <a:off x="7010400" y="29460825"/>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59</xdr:row>
      <xdr:rowOff>76200</xdr:rowOff>
    </xdr:from>
    <xdr:to>
      <xdr:col>7</xdr:col>
      <xdr:colOff>266700</xdr:colOff>
      <xdr:row>61</xdr:row>
      <xdr:rowOff>133350</xdr:rowOff>
    </xdr:to>
    <xdr:sp macro="" textlink="">
      <xdr:nvSpPr>
        <xdr:cNvPr id="5" name="テキスト ボックス 6"/>
        <xdr:cNvSpPr txBox="1">
          <a:spLocks noChangeArrowheads="1"/>
        </xdr:cNvSpPr>
      </xdr:nvSpPr>
      <xdr:spPr bwMode="auto">
        <a:xfrm>
          <a:off x="3105150" y="27517725"/>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65</xdr:row>
      <xdr:rowOff>152400</xdr:rowOff>
    </xdr:from>
    <xdr:to>
      <xdr:col>10</xdr:col>
      <xdr:colOff>304800</xdr:colOff>
      <xdr:row>68</xdr:row>
      <xdr:rowOff>114300</xdr:rowOff>
    </xdr:to>
    <xdr:sp macro="" textlink="">
      <xdr:nvSpPr>
        <xdr:cNvPr id="6" name="テキスト ボックス 8"/>
        <xdr:cNvSpPr txBox="1">
          <a:spLocks noChangeArrowheads="1"/>
        </xdr:cNvSpPr>
      </xdr:nvSpPr>
      <xdr:spPr bwMode="auto">
        <a:xfrm>
          <a:off x="2905125" y="28679775"/>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65</xdr:row>
      <xdr:rowOff>209550</xdr:rowOff>
    </xdr:from>
    <xdr:to>
      <xdr:col>5</xdr:col>
      <xdr:colOff>57150</xdr:colOff>
      <xdr:row>68</xdr:row>
      <xdr:rowOff>38100</xdr:rowOff>
    </xdr:to>
    <xdr:sp macro="" textlink="">
      <xdr:nvSpPr>
        <xdr:cNvPr id="7" name="正方形/長方形 6"/>
        <xdr:cNvSpPr/>
      </xdr:nvSpPr>
      <xdr:spPr>
        <a:xfrm>
          <a:off x="1971675" y="28736925"/>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63</xdr:row>
      <xdr:rowOff>47625</xdr:rowOff>
    </xdr:from>
    <xdr:to>
      <xdr:col>18</xdr:col>
      <xdr:colOff>285750</xdr:colOff>
      <xdr:row>65</xdr:row>
      <xdr:rowOff>209551</xdr:rowOff>
    </xdr:to>
    <xdr:sp macro="" textlink="">
      <xdr:nvSpPr>
        <xdr:cNvPr id="8" name="テキスト ボックス 11"/>
        <xdr:cNvSpPr txBox="1">
          <a:spLocks noChangeArrowheads="1"/>
        </xdr:cNvSpPr>
      </xdr:nvSpPr>
      <xdr:spPr bwMode="auto">
        <a:xfrm>
          <a:off x="9324975" y="28174950"/>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63</xdr:row>
      <xdr:rowOff>9525</xdr:rowOff>
    </xdr:from>
    <xdr:to>
      <xdr:col>5</xdr:col>
      <xdr:colOff>552450</xdr:colOff>
      <xdr:row>65</xdr:row>
      <xdr:rowOff>19051</xdr:rowOff>
    </xdr:to>
    <xdr:sp macro="" textlink="">
      <xdr:nvSpPr>
        <xdr:cNvPr id="9" name="テキスト ボックス 12"/>
        <xdr:cNvSpPr txBox="1">
          <a:spLocks noChangeArrowheads="1"/>
        </xdr:cNvSpPr>
      </xdr:nvSpPr>
      <xdr:spPr bwMode="auto">
        <a:xfrm>
          <a:off x="1924050" y="28136850"/>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63</xdr:row>
      <xdr:rowOff>-1</xdr:rowOff>
    </xdr:from>
    <xdr:to>
      <xdr:col>7</xdr:col>
      <xdr:colOff>38100</xdr:colOff>
      <xdr:row>65</xdr:row>
      <xdr:rowOff>19050</xdr:rowOff>
    </xdr:to>
    <xdr:sp macro="" textlink="">
      <xdr:nvSpPr>
        <xdr:cNvPr id="10" name="テキスト ボックス 13"/>
        <xdr:cNvSpPr txBox="1">
          <a:spLocks noChangeArrowheads="1"/>
        </xdr:cNvSpPr>
      </xdr:nvSpPr>
      <xdr:spPr bwMode="auto">
        <a:xfrm>
          <a:off x="3552825" y="28127324"/>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61</xdr:row>
      <xdr:rowOff>57150</xdr:rowOff>
    </xdr:from>
    <xdr:to>
      <xdr:col>15</xdr:col>
      <xdr:colOff>419099</xdr:colOff>
      <xdr:row>65</xdr:row>
      <xdr:rowOff>152400</xdr:rowOff>
    </xdr:to>
    <xdr:sp macro="" textlink="">
      <xdr:nvSpPr>
        <xdr:cNvPr id="11" name="テキスト ボックス 14"/>
        <xdr:cNvSpPr txBox="1">
          <a:spLocks noChangeArrowheads="1"/>
        </xdr:cNvSpPr>
      </xdr:nvSpPr>
      <xdr:spPr bwMode="auto">
        <a:xfrm>
          <a:off x="8020049" y="27841575"/>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61</xdr:row>
      <xdr:rowOff>28575</xdr:rowOff>
    </xdr:from>
    <xdr:to>
      <xdr:col>18</xdr:col>
      <xdr:colOff>19051</xdr:colOff>
      <xdr:row>65</xdr:row>
      <xdr:rowOff>19051</xdr:rowOff>
    </xdr:to>
    <xdr:sp macro="" textlink="">
      <xdr:nvSpPr>
        <xdr:cNvPr id="12" name="テキスト ボックス 15"/>
        <xdr:cNvSpPr txBox="1">
          <a:spLocks noChangeArrowheads="1"/>
        </xdr:cNvSpPr>
      </xdr:nvSpPr>
      <xdr:spPr bwMode="auto">
        <a:xfrm>
          <a:off x="9296400" y="27813000"/>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62</xdr:row>
      <xdr:rowOff>161925</xdr:rowOff>
    </xdr:from>
    <xdr:to>
      <xdr:col>8</xdr:col>
      <xdr:colOff>571500</xdr:colOff>
      <xdr:row>65</xdr:row>
      <xdr:rowOff>19051</xdr:rowOff>
    </xdr:to>
    <xdr:sp macro="" textlink="">
      <xdr:nvSpPr>
        <xdr:cNvPr id="13" name="テキスト ボックス 16"/>
        <xdr:cNvSpPr txBox="1">
          <a:spLocks noChangeArrowheads="1"/>
        </xdr:cNvSpPr>
      </xdr:nvSpPr>
      <xdr:spPr bwMode="auto">
        <a:xfrm>
          <a:off x="4267200" y="28117800"/>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63</xdr:row>
      <xdr:rowOff>76199</xdr:rowOff>
    </xdr:from>
    <xdr:to>
      <xdr:col>16</xdr:col>
      <xdr:colOff>304800</xdr:colOff>
      <xdr:row>66</xdr:row>
      <xdr:rowOff>209550</xdr:rowOff>
    </xdr:to>
    <xdr:sp macro="" textlink="">
      <xdr:nvSpPr>
        <xdr:cNvPr id="14" name="テキスト ボックス 17"/>
        <xdr:cNvSpPr txBox="1">
          <a:spLocks noChangeArrowheads="1"/>
        </xdr:cNvSpPr>
      </xdr:nvSpPr>
      <xdr:spPr bwMode="auto">
        <a:xfrm>
          <a:off x="8058150" y="28203524"/>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60</xdr:row>
      <xdr:rowOff>161925</xdr:rowOff>
    </xdr:from>
    <xdr:to>
      <xdr:col>5</xdr:col>
      <xdr:colOff>419100</xdr:colOff>
      <xdr:row>63</xdr:row>
      <xdr:rowOff>38100</xdr:rowOff>
    </xdr:to>
    <xdr:sp macro="" textlink="">
      <xdr:nvSpPr>
        <xdr:cNvPr id="15" name="テキスト ボックス 18"/>
        <xdr:cNvSpPr txBox="1">
          <a:spLocks noChangeArrowheads="1"/>
        </xdr:cNvSpPr>
      </xdr:nvSpPr>
      <xdr:spPr bwMode="auto">
        <a:xfrm>
          <a:off x="2266950" y="27774900"/>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61</xdr:row>
      <xdr:rowOff>19051</xdr:rowOff>
    </xdr:from>
    <xdr:to>
      <xdr:col>8</xdr:col>
      <xdr:colOff>57150</xdr:colOff>
      <xdr:row>63</xdr:row>
      <xdr:rowOff>95250</xdr:rowOff>
    </xdr:to>
    <xdr:sp macro="" textlink="">
      <xdr:nvSpPr>
        <xdr:cNvPr id="16" name="テキスト ボックス 19"/>
        <xdr:cNvSpPr txBox="1">
          <a:spLocks noChangeArrowheads="1"/>
        </xdr:cNvSpPr>
      </xdr:nvSpPr>
      <xdr:spPr bwMode="auto">
        <a:xfrm>
          <a:off x="3505200" y="27803476"/>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59</xdr:row>
      <xdr:rowOff>76200</xdr:rowOff>
    </xdr:from>
    <xdr:to>
      <xdr:col>15</xdr:col>
      <xdr:colOff>209551</xdr:colOff>
      <xdr:row>64</xdr:row>
      <xdr:rowOff>0</xdr:rowOff>
    </xdr:to>
    <xdr:sp macro="" textlink="">
      <xdr:nvSpPr>
        <xdr:cNvPr id="17" name="テキスト ボックス 20"/>
        <xdr:cNvSpPr txBox="1">
          <a:spLocks noChangeArrowheads="1"/>
        </xdr:cNvSpPr>
      </xdr:nvSpPr>
      <xdr:spPr bwMode="auto">
        <a:xfrm>
          <a:off x="8077200" y="27517725"/>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61</xdr:row>
      <xdr:rowOff>0</xdr:rowOff>
    </xdr:from>
    <xdr:to>
      <xdr:col>9</xdr:col>
      <xdr:colOff>209550</xdr:colOff>
      <xdr:row>63</xdr:row>
      <xdr:rowOff>152400</xdr:rowOff>
    </xdr:to>
    <xdr:sp macro="" textlink="">
      <xdr:nvSpPr>
        <xdr:cNvPr id="18" name="テキスト ボックス 21"/>
        <xdr:cNvSpPr txBox="1">
          <a:spLocks noChangeArrowheads="1"/>
        </xdr:cNvSpPr>
      </xdr:nvSpPr>
      <xdr:spPr bwMode="auto">
        <a:xfrm>
          <a:off x="4286250" y="27784425"/>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59</xdr:row>
      <xdr:rowOff>76200</xdr:rowOff>
    </xdr:from>
    <xdr:to>
      <xdr:col>17</xdr:col>
      <xdr:colOff>323850</xdr:colOff>
      <xdr:row>63</xdr:row>
      <xdr:rowOff>95250</xdr:rowOff>
    </xdr:to>
    <xdr:sp macro="" textlink="">
      <xdr:nvSpPr>
        <xdr:cNvPr id="19" name="テキスト ボックス 22"/>
        <xdr:cNvSpPr txBox="1">
          <a:spLocks noChangeArrowheads="1"/>
        </xdr:cNvSpPr>
      </xdr:nvSpPr>
      <xdr:spPr bwMode="auto">
        <a:xfrm>
          <a:off x="9286875" y="27517725"/>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72</xdr:row>
      <xdr:rowOff>114300</xdr:rowOff>
    </xdr:from>
    <xdr:to>
      <xdr:col>20</xdr:col>
      <xdr:colOff>95250</xdr:colOff>
      <xdr:row>77</xdr:row>
      <xdr:rowOff>0</xdr:rowOff>
    </xdr:to>
    <xdr:sp macro="" textlink="">
      <xdr:nvSpPr>
        <xdr:cNvPr id="20" name="テキスト ボックス 25"/>
        <xdr:cNvSpPr txBox="1">
          <a:spLocks noChangeArrowheads="1"/>
        </xdr:cNvSpPr>
      </xdr:nvSpPr>
      <xdr:spPr bwMode="auto">
        <a:xfrm>
          <a:off x="7467599" y="30127575"/>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58</xdr:row>
      <xdr:rowOff>47624</xdr:rowOff>
    </xdr:from>
    <xdr:to>
      <xdr:col>20</xdr:col>
      <xdr:colOff>476250</xdr:colOff>
      <xdr:row>79</xdr:row>
      <xdr:rowOff>114300</xdr:rowOff>
    </xdr:to>
    <xdr:sp macro="" textlink="">
      <xdr:nvSpPr>
        <xdr:cNvPr id="21" name="正方形/長方形 20"/>
        <xdr:cNvSpPr/>
      </xdr:nvSpPr>
      <xdr:spPr>
        <a:xfrm>
          <a:off x="6753225" y="27317699"/>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82</xdr:row>
      <xdr:rowOff>38100</xdr:rowOff>
    </xdr:from>
    <xdr:to>
      <xdr:col>20</xdr:col>
      <xdr:colOff>171450</xdr:colOff>
      <xdr:row>86</xdr:row>
      <xdr:rowOff>0</xdr:rowOff>
    </xdr:to>
    <xdr:sp macro="" textlink="">
      <xdr:nvSpPr>
        <xdr:cNvPr id="22" name="テキスト ボックス 28"/>
        <xdr:cNvSpPr txBox="1">
          <a:spLocks noChangeArrowheads="1"/>
        </xdr:cNvSpPr>
      </xdr:nvSpPr>
      <xdr:spPr bwMode="auto">
        <a:xfrm>
          <a:off x="7505700" y="31765875"/>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82</xdr:row>
      <xdr:rowOff>85725</xdr:rowOff>
    </xdr:from>
    <xdr:to>
      <xdr:col>11</xdr:col>
      <xdr:colOff>171450</xdr:colOff>
      <xdr:row>85</xdr:row>
      <xdr:rowOff>114300</xdr:rowOff>
    </xdr:to>
    <xdr:sp macro="" textlink="">
      <xdr:nvSpPr>
        <xdr:cNvPr id="23" name="テキスト ボックス 29"/>
        <xdr:cNvSpPr txBox="1">
          <a:spLocks noChangeArrowheads="1"/>
        </xdr:cNvSpPr>
      </xdr:nvSpPr>
      <xdr:spPr bwMode="auto">
        <a:xfrm>
          <a:off x="1524000" y="31813500"/>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87</xdr:row>
      <xdr:rowOff>19050</xdr:rowOff>
    </xdr:from>
    <xdr:to>
      <xdr:col>22</xdr:col>
      <xdr:colOff>171450</xdr:colOff>
      <xdr:row>94</xdr:row>
      <xdr:rowOff>19050</xdr:rowOff>
    </xdr:to>
    <xdr:sp macro="" textlink="">
      <xdr:nvSpPr>
        <xdr:cNvPr id="24" name="テキスト ボックス 30"/>
        <xdr:cNvSpPr txBox="1">
          <a:spLocks noChangeArrowheads="1"/>
        </xdr:cNvSpPr>
      </xdr:nvSpPr>
      <xdr:spPr bwMode="auto">
        <a:xfrm>
          <a:off x="6791325" y="32604075"/>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88</xdr:row>
      <xdr:rowOff>57150</xdr:rowOff>
    </xdr:from>
    <xdr:to>
      <xdr:col>8</xdr:col>
      <xdr:colOff>342900</xdr:colOff>
      <xdr:row>91</xdr:row>
      <xdr:rowOff>133350</xdr:rowOff>
    </xdr:to>
    <xdr:sp macro="" textlink="">
      <xdr:nvSpPr>
        <xdr:cNvPr id="25" name="テキスト ボックス 31"/>
        <xdr:cNvSpPr txBox="1">
          <a:spLocks noChangeArrowheads="1"/>
        </xdr:cNvSpPr>
      </xdr:nvSpPr>
      <xdr:spPr bwMode="auto">
        <a:xfrm>
          <a:off x="1133475" y="32813625"/>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58</xdr:row>
      <xdr:rowOff>47624</xdr:rowOff>
    </xdr:from>
    <xdr:to>
      <xdr:col>10</xdr:col>
      <xdr:colOff>304800</xdr:colOff>
      <xdr:row>79</xdr:row>
      <xdr:rowOff>114300</xdr:rowOff>
    </xdr:to>
    <xdr:sp macro="" textlink="">
      <xdr:nvSpPr>
        <xdr:cNvPr id="26" name="正方形/長方形 25"/>
        <xdr:cNvSpPr/>
      </xdr:nvSpPr>
      <xdr:spPr>
        <a:xfrm>
          <a:off x="942975" y="27317699"/>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69</xdr:row>
      <xdr:rowOff>95250</xdr:rowOff>
    </xdr:from>
    <xdr:to>
      <xdr:col>9</xdr:col>
      <xdr:colOff>0</xdr:colOff>
      <xdr:row>78</xdr:row>
      <xdr:rowOff>152400</xdr:rowOff>
    </xdr:to>
    <xdr:sp macro="" textlink="">
      <xdr:nvSpPr>
        <xdr:cNvPr id="27" name="フローチャート: データ 26"/>
        <xdr:cNvSpPr/>
      </xdr:nvSpPr>
      <xdr:spPr>
        <a:xfrm>
          <a:off x="1200150" y="29537025"/>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59</xdr:row>
      <xdr:rowOff>57150</xdr:rowOff>
    </xdr:from>
    <xdr:to>
      <xdr:col>9</xdr:col>
      <xdr:colOff>228600</xdr:colOff>
      <xdr:row>69</xdr:row>
      <xdr:rowOff>95250</xdr:rowOff>
    </xdr:to>
    <xdr:sp macro="" textlink="">
      <xdr:nvSpPr>
        <xdr:cNvPr id="28" name="角丸四角形 27"/>
        <xdr:cNvSpPr/>
      </xdr:nvSpPr>
      <xdr:spPr>
        <a:xfrm>
          <a:off x="1895474" y="27498675"/>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6"/>
  <sheetViews>
    <sheetView showGridLines="0" view="pageBreakPreview" zoomScaleNormal="100" zoomScaleSheetLayoutView="100" workbookViewId="0">
      <selection activeCell="C7" sqref="C7"/>
    </sheetView>
  </sheetViews>
  <sheetFormatPr defaultRowHeight="13.5"/>
  <cols>
    <col min="1" max="1" width="1.625" style="51" customWidth="1"/>
    <col min="2" max="2" width="5.5" style="51" customWidth="1"/>
    <col min="3" max="3" width="87.25" style="53" customWidth="1"/>
    <col min="4" max="4" width="1.625" style="51" customWidth="1"/>
    <col min="5" max="16384" width="9" style="51"/>
  </cols>
  <sheetData>
    <row r="2" spans="2:3" ht="28.5" customHeight="1">
      <c r="B2" s="62" t="s">
        <v>74</v>
      </c>
      <c r="C2" s="55"/>
    </row>
    <row r="3" spans="2:3" ht="13.5" customHeight="1">
      <c r="B3" s="54"/>
      <c r="C3" s="55"/>
    </row>
    <row r="4" spans="2:3" s="52" customFormat="1" ht="21" customHeight="1">
      <c r="B4" s="56" t="s">
        <v>178</v>
      </c>
      <c r="C4" s="57"/>
    </row>
    <row r="5" spans="2:3" ht="13.5" customHeight="1">
      <c r="C5" s="55"/>
    </row>
    <row r="6" spans="2:3" ht="20.100000000000001" customHeight="1">
      <c r="B6" s="58" t="s">
        <v>31</v>
      </c>
      <c r="C6" s="63" t="s">
        <v>232</v>
      </c>
    </row>
    <row r="7" spans="2:3" ht="39.950000000000003" customHeight="1">
      <c r="B7" s="59">
        <v>1</v>
      </c>
      <c r="C7" s="60" t="s">
        <v>191</v>
      </c>
    </row>
    <row r="8" spans="2:3" ht="63" customHeight="1">
      <c r="B8" s="59">
        <v>2</v>
      </c>
      <c r="C8" s="60" t="s">
        <v>194</v>
      </c>
    </row>
    <row r="9" spans="2:3" ht="39.950000000000003" customHeight="1">
      <c r="B9" s="59">
        <v>3</v>
      </c>
      <c r="C9" s="60" t="s">
        <v>75</v>
      </c>
    </row>
    <row r="10" spans="2:3" ht="39.950000000000003" customHeight="1">
      <c r="B10" s="59">
        <v>4</v>
      </c>
      <c r="C10" s="60" t="s">
        <v>190</v>
      </c>
    </row>
    <row r="11" spans="2:3" ht="39.950000000000003" customHeight="1">
      <c r="B11" s="59">
        <v>5</v>
      </c>
      <c r="C11" s="60" t="s">
        <v>193</v>
      </c>
    </row>
    <row r="12" spans="2:3" ht="39.950000000000003" customHeight="1">
      <c r="B12" s="59">
        <v>6</v>
      </c>
      <c r="C12" s="61" t="s">
        <v>76</v>
      </c>
    </row>
    <row r="13" spans="2:3" ht="39.950000000000003" customHeight="1">
      <c r="B13" s="226">
        <v>7</v>
      </c>
      <c r="C13" s="223" t="s">
        <v>233</v>
      </c>
    </row>
    <row r="14" spans="2:3" ht="39.950000000000003" customHeight="1">
      <c r="B14" s="227"/>
      <c r="C14" s="224"/>
    </row>
    <row r="15" spans="2:3" ht="39.950000000000003" customHeight="1">
      <c r="B15" s="228"/>
      <c r="C15" s="225"/>
    </row>
    <row r="16" spans="2:3" ht="24.75" customHeight="1"/>
  </sheetData>
  <sheetProtection password="C554" sheet="1" objects="1" scenarios="1"/>
  <mergeCells count="2">
    <mergeCell ref="C13:C15"/>
    <mergeCell ref="B13:B15"/>
  </mergeCells>
  <phoneticPr fontId="3"/>
  <pageMargins left="0.25" right="0.25"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45"/>
  <sheetViews>
    <sheetView showGridLines="0" tabSelected="1" view="pageBreakPreview" zoomScale="120" zoomScaleNormal="120" zoomScaleSheetLayoutView="120" zoomScalePageLayoutView="130" workbookViewId="0">
      <selection activeCell="E11" sqref="E11:AB11"/>
    </sheetView>
  </sheetViews>
  <sheetFormatPr defaultColWidth="2.25" defaultRowHeight="12"/>
  <cols>
    <col min="1" max="19" width="3.375" style="12" customWidth="1"/>
    <col min="20" max="16384" width="2.25" style="12"/>
  </cols>
  <sheetData>
    <row r="1" spans="1:38" ht="12" customHeight="1">
      <c r="A1" s="9" t="s">
        <v>144</v>
      </c>
      <c r="B1" s="10"/>
      <c r="C1" s="11"/>
      <c r="D1" s="11"/>
      <c r="AB1" s="70"/>
    </row>
    <row r="2" spans="1:38" ht="6" customHeight="1">
      <c r="A2" s="9"/>
      <c r="B2" s="10"/>
      <c r="C2" s="11"/>
      <c r="D2" s="11"/>
    </row>
    <row r="3" spans="1:38" ht="14.25" customHeight="1">
      <c r="A3" s="312" t="s">
        <v>180</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13"/>
      <c r="AD3" s="13"/>
      <c r="AE3" s="13"/>
      <c r="AF3" s="13"/>
      <c r="AG3" s="13"/>
      <c r="AH3" s="13"/>
      <c r="AI3" s="13"/>
      <c r="AJ3" s="13"/>
      <c r="AK3" s="13"/>
      <c r="AL3" s="13"/>
    </row>
    <row r="4" spans="1:38" ht="6"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c r="B5" s="10"/>
      <c r="C5" s="11"/>
      <c r="D5" s="11"/>
      <c r="R5" s="13"/>
      <c r="S5" s="15" t="s">
        <v>30</v>
      </c>
      <c r="T5" s="233">
        <v>4</v>
      </c>
      <c r="U5" s="233"/>
      <c r="V5" s="14" t="s">
        <v>3</v>
      </c>
      <c r="W5" s="233">
        <v>2</v>
      </c>
      <c r="X5" s="233"/>
      <c r="Y5" s="14" t="s">
        <v>2</v>
      </c>
      <c r="Z5" s="233">
        <v>4</v>
      </c>
      <c r="AA5" s="233"/>
      <c r="AB5" s="14" t="s">
        <v>1</v>
      </c>
    </row>
    <row r="6" spans="1:38" ht="12" customHeight="1">
      <c r="A6" s="269" t="s">
        <v>187</v>
      </c>
      <c r="B6" s="269"/>
      <c r="C6" s="269"/>
      <c r="D6" s="269"/>
      <c r="E6" s="269"/>
      <c r="F6" s="269"/>
      <c r="G6" s="269"/>
      <c r="I6" s="12" t="s">
        <v>0</v>
      </c>
    </row>
    <row r="7" spans="1:38" ht="6" customHeight="1">
      <c r="B7" s="10"/>
      <c r="C7" s="11"/>
      <c r="D7" s="11"/>
    </row>
    <row r="8" spans="1:38" ht="39.950000000000003" customHeight="1">
      <c r="A8" s="235" t="s">
        <v>79</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38" ht="3" customHeight="1" thickBot="1">
      <c r="B9" s="10"/>
      <c r="C9" s="11"/>
      <c r="D9" s="11"/>
    </row>
    <row r="10" spans="1:38" ht="13.5" customHeight="1">
      <c r="A10" s="274" t="s">
        <v>21</v>
      </c>
      <c r="B10" s="315" t="s">
        <v>4</v>
      </c>
      <c r="C10" s="315"/>
      <c r="D10" s="315"/>
      <c r="E10" s="256" t="s">
        <v>196</v>
      </c>
      <c r="F10" s="256"/>
      <c r="G10" s="256"/>
      <c r="H10" s="256"/>
      <c r="I10" s="256"/>
      <c r="J10" s="256"/>
      <c r="K10" s="256"/>
      <c r="L10" s="256"/>
      <c r="M10" s="256"/>
      <c r="N10" s="256"/>
      <c r="O10" s="256"/>
      <c r="P10" s="256"/>
      <c r="Q10" s="256"/>
      <c r="R10" s="256"/>
      <c r="S10" s="256"/>
      <c r="T10" s="256"/>
      <c r="U10" s="256"/>
      <c r="V10" s="256"/>
      <c r="W10" s="256"/>
      <c r="X10" s="256"/>
      <c r="Y10" s="256"/>
      <c r="Z10" s="256"/>
      <c r="AA10" s="256"/>
      <c r="AB10" s="257"/>
    </row>
    <row r="11" spans="1:38" ht="30" customHeight="1">
      <c r="A11" s="275"/>
      <c r="B11" s="316" t="s">
        <v>71</v>
      </c>
      <c r="C11" s="316"/>
      <c r="D11" s="316"/>
      <c r="E11" s="254" t="s">
        <v>195</v>
      </c>
      <c r="F11" s="254"/>
      <c r="G11" s="254"/>
      <c r="H11" s="254"/>
      <c r="I11" s="254"/>
      <c r="J11" s="254"/>
      <c r="K11" s="254"/>
      <c r="L11" s="254"/>
      <c r="M11" s="254"/>
      <c r="N11" s="254"/>
      <c r="O11" s="254"/>
      <c r="P11" s="254"/>
      <c r="Q11" s="254"/>
      <c r="R11" s="254"/>
      <c r="S11" s="254"/>
      <c r="T11" s="254"/>
      <c r="U11" s="254"/>
      <c r="V11" s="254"/>
      <c r="W11" s="254"/>
      <c r="X11" s="254"/>
      <c r="Y11" s="254"/>
      <c r="Z11" s="254"/>
      <c r="AA11" s="254"/>
      <c r="AB11" s="255"/>
      <c r="AC11" s="10"/>
      <c r="AD11" s="10"/>
      <c r="AE11" s="10"/>
      <c r="AF11" s="10"/>
      <c r="AG11" s="10"/>
      <c r="AH11" s="10"/>
      <c r="AI11" s="10"/>
      <c r="AJ11" s="10"/>
    </row>
    <row r="12" spans="1:38" ht="20.100000000000001" customHeight="1">
      <c r="A12" s="275"/>
      <c r="B12" s="266" t="s">
        <v>72</v>
      </c>
      <c r="C12" s="237"/>
      <c r="D12" s="237"/>
      <c r="E12" s="237"/>
      <c r="F12" s="237"/>
      <c r="G12" s="237"/>
      <c r="H12" s="237"/>
      <c r="I12" s="237"/>
      <c r="J12" s="236" t="s">
        <v>10</v>
      </c>
      <c r="K12" s="237"/>
      <c r="L12" s="237"/>
      <c r="M12" s="238" t="s">
        <v>197</v>
      </c>
      <c r="N12" s="238"/>
      <c r="O12" s="238"/>
      <c r="P12" s="238"/>
      <c r="Q12" s="239"/>
      <c r="R12" s="236" t="s">
        <v>11</v>
      </c>
      <c r="S12" s="237"/>
      <c r="T12" s="237"/>
      <c r="U12" s="238" t="s">
        <v>198</v>
      </c>
      <c r="V12" s="238"/>
      <c r="W12" s="238"/>
      <c r="X12" s="238"/>
      <c r="Y12" s="238"/>
      <c r="Z12" s="238"/>
      <c r="AA12" s="238"/>
      <c r="AB12" s="240"/>
      <c r="AC12" s="10"/>
      <c r="AD12" s="10"/>
      <c r="AE12" s="10"/>
      <c r="AF12" s="10"/>
      <c r="AG12" s="10"/>
      <c r="AH12" s="10"/>
      <c r="AI12" s="10"/>
      <c r="AJ12" s="10"/>
    </row>
    <row r="13" spans="1:38" ht="13.5" customHeight="1">
      <c r="A13" s="275"/>
      <c r="B13" s="241" t="s">
        <v>77</v>
      </c>
      <c r="C13" s="242"/>
      <c r="D13" s="243"/>
      <c r="E13" s="16" t="s">
        <v>5</v>
      </c>
      <c r="F13" s="16"/>
      <c r="G13" s="16"/>
      <c r="H13" s="265" t="s">
        <v>199</v>
      </c>
      <c r="I13" s="265"/>
      <c r="J13" s="16" t="s">
        <v>6</v>
      </c>
      <c r="K13" s="265" t="s">
        <v>200</v>
      </c>
      <c r="L13" s="265"/>
      <c r="M13" s="265"/>
      <c r="N13" s="16" t="s">
        <v>7</v>
      </c>
      <c r="O13" s="16"/>
      <c r="P13" s="16"/>
      <c r="Q13" s="16"/>
      <c r="R13" s="16"/>
      <c r="S13" s="16"/>
      <c r="T13" s="16"/>
      <c r="U13" s="16"/>
      <c r="V13" s="16"/>
      <c r="W13" s="16"/>
      <c r="X13" s="16"/>
      <c r="Y13" s="16"/>
      <c r="Z13" s="16"/>
      <c r="AA13" s="16"/>
      <c r="AB13" s="17"/>
      <c r="AC13" s="10"/>
      <c r="AD13" s="10"/>
      <c r="AE13" s="10"/>
      <c r="AF13" s="10"/>
      <c r="AG13" s="10"/>
      <c r="AH13" s="10"/>
      <c r="AI13" s="10"/>
      <c r="AJ13" s="10"/>
    </row>
    <row r="14" spans="1:38" ht="30" customHeight="1" thickBot="1">
      <c r="A14" s="275"/>
      <c r="B14" s="244"/>
      <c r="C14" s="245"/>
      <c r="D14" s="246"/>
      <c r="E14" s="258" t="s">
        <v>201</v>
      </c>
      <c r="F14" s="259"/>
      <c r="G14" s="259"/>
      <c r="H14" s="259"/>
      <c r="I14" s="259"/>
      <c r="J14" s="259"/>
      <c r="K14" s="259"/>
      <c r="L14" s="259"/>
      <c r="M14" s="259"/>
      <c r="N14" s="259"/>
      <c r="O14" s="259"/>
      <c r="P14" s="259"/>
      <c r="Q14" s="259"/>
      <c r="R14" s="259"/>
      <c r="S14" s="259"/>
      <c r="T14" s="259"/>
      <c r="U14" s="259"/>
      <c r="V14" s="259"/>
      <c r="W14" s="259"/>
      <c r="X14" s="259"/>
      <c r="Y14" s="259"/>
      <c r="Z14" s="259"/>
      <c r="AA14" s="259"/>
      <c r="AB14" s="260"/>
    </row>
    <row r="15" spans="1:38" ht="20.100000000000001" customHeight="1">
      <c r="A15" s="275"/>
      <c r="B15" s="251" t="s">
        <v>12</v>
      </c>
      <c r="C15" s="252"/>
      <c r="D15" s="252"/>
      <c r="E15" s="252"/>
      <c r="F15" s="252"/>
      <c r="G15" s="252"/>
      <c r="H15" s="252"/>
      <c r="I15" s="253"/>
      <c r="J15" s="314" t="s">
        <v>10</v>
      </c>
      <c r="K15" s="252"/>
      <c r="L15" s="252"/>
      <c r="M15" s="261" t="s">
        <v>202</v>
      </c>
      <c r="N15" s="261"/>
      <c r="O15" s="261"/>
      <c r="P15" s="261"/>
      <c r="Q15" s="262"/>
      <c r="R15" s="314" t="s">
        <v>11</v>
      </c>
      <c r="S15" s="252"/>
      <c r="T15" s="252"/>
      <c r="U15" s="261" t="s">
        <v>203</v>
      </c>
      <c r="V15" s="261"/>
      <c r="W15" s="261"/>
      <c r="X15" s="261"/>
      <c r="Y15" s="261"/>
      <c r="Z15" s="261"/>
      <c r="AA15" s="261"/>
      <c r="AB15" s="263"/>
    </row>
    <row r="16" spans="1:38" ht="20.100000000000001" customHeight="1">
      <c r="A16" s="275"/>
      <c r="B16" s="266" t="s">
        <v>8</v>
      </c>
      <c r="C16" s="237"/>
      <c r="D16" s="237"/>
      <c r="E16" s="237"/>
      <c r="F16" s="237"/>
      <c r="G16" s="237"/>
      <c r="H16" s="237"/>
      <c r="I16" s="285"/>
      <c r="J16" s="236" t="s">
        <v>9</v>
      </c>
      <c r="K16" s="237"/>
      <c r="L16" s="237"/>
      <c r="M16" s="286" t="s">
        <v>204</v>
      </c>
      <c r="N16" s="286"/>
      <c r="O16" s="286"/>
      <c r="P16" s="286"/>
      <c r="Q16" s="287"/>
      <c r="R16" s="236" t="s">
        <v>22</v>
      </c>
      <c r="S16" s="237"/>
      <c r="T16" s="237"/>
      <c r="U16" s="288" t="s">
        <v>205</v>
      </c>
      <c r="V16" s="288"/>
      <c r="W16" s="288"/>
      <c r="X16" s="288"/>
      <c r="Y16" s="288"/>
      <c r="Z16" s="288"/>
      <c r="AA16" s="288"/>
      <c r="AB16" s="289"/>
    </row>
    <row r="17" spans="1:38" ht="13.5" customHeight="1">
      <c r="A17" s="275"/>
      <c r="B17" s="264" t="s">
        <v>78</v>
      </c>
      <c r="C17" s="242"/>
      <c r="D17" s="243"/>
      <c r="E17" s="16" t="s">
        <v>5</v>
      </c>
      <c r="F17" s="16"/>
      <c r="G17" s="16"/>
      <c r="H17" s="265" t="s">
        <v>206</v>
      </c>
      <c r="I17" s="265"/>
      <c r="J17" s="16" t="s">
        <v>6</v>
      </c>
      <c r="K17" s="265" t="s">
        <v>207</v>
      </c>
      <c r="L17" s="265"/>
      <c r="M17" s="265"/>
      <c r="N17" s="16" t="s">
        <v>7</v>
      </c>
      <c r="O17" s="16"/>
      <c r="P17" s="16"/>
      <c r="Q17" s="16"/>
      <c r="R17" s="16"/>
      <c r="S17" s="16"/>
      <c r="T17" s="16"/>
      <c r="U17" s="16"/>
      <c r="V17" s="16"/>
      <c r="W17" s="16"/>
      <c r="X17" s="16"/>
      <c r="Y17" s="16"/>
      <c r="Z17" s="16"/>
      <c r="AA17" s="16"/>
      <c r="AB17" s="17"/>
    </row>
    <row r="18" spans="1:38" ht="30" customHeight="1" thickBot="1">
      <c r="A18" s="276"/>
      <c r="B18" s="244"/>
      <c r="C18" s="245"/>
      <c r="D18" s="246"/>
      <c r="E18" s="258" t="s">
        <v>208</v>
      </c>
      <c r="F18" s="259"/>
      <c r="G18" s="259"/>
      <c r="H18" s="259"/>
      <c r="I18" s="259"/>
      <c r="J18" s="259"/>
      <c r="K18" s="259"/>
      <c r="L18" s="259"/>
      <c r="M18" s="259"/>
      <c r="N18" s="259"/>
      <c r="O18" s="259"/>
      <c r="P18" s="259"/>
      <c r="Q18" s="259"/>
      <c r="R18" s="259"/>
      <c r="S18" s="259"/>
      <c r="T18" s="259"/>
      <c r="U18" s="259"/>
      <c r="V18" s="259"/>
      <c r="W18" s="259"/>
      <c r="X18" s="259"/>
      <c r="Y18" s="259"/>
      <c r="Z18" s="259"/>
      <c r="AA18" s="259"/>
      <c r="AB18" s="260"/>
    </row>
    <row r="19" spans="1:38" ht="18.75" customHeight="1">
      <c r="A19" s="18"/>
      <c r="B19" s="10"/>
      <c r="C19" s="11"/>
      <c r="D19" s="11"/>
      <c r="E19" s="10"/>
      <c r="F19" s="10"/>
      <c r="G19" s="10"/>
      <c r="H19" s="10"/>
      <c r="I19" s="10"/>
      <c r="J19" s="10"/>
      <c r="K19" s="10"/>
      <c r="L19" s="10"/>
      <c r="M19" s="10"/>
      <c r="N19" s="10"/>
      <c r="O19" s="10"/>
      <c r="P19" s="10"/>
      <c r="Q19" s="10"/>
      <c r="R19" s="10"/>
      <c r="S19" s="19"/>
      <c r="T19" s="19"/>
      <c r="U19" s="19"/>
      <c r="V19" s="19"/>
      <c r="W19" s="19"/>
      <c r="X19" s="19"/>
      <c r="Y19" s="19"/>
      <c r="Z19" s="20"/>
      <c r="AA19" s="10"/>
      <c r="AB19" s="10"/>
      <c r="AC19" s="10"/>
      <c r="AD19" s="10"/>
      <c r="AE19" s="10"/>
      <c r="AF19" s="19"/>
      <c r="AG19" s="19"/>
      <c r="AH19" s="19"/>
      <c r="AI19" s="19"/>
      <c r="AJ19" s="19"/>
      <c r="AK19" s="19"/>
      <c r="AL19" s="19"/>
    </row>
    <row r="20" spans="1:38" ht="18" customHeight="1" thickBot="1">
      <c r="A20" s="10" t="s">
        <v>20</v>
      </c>
      <c r="B20" s="10"/>
      <c r="C20" s="10"/>
      <c r="D20" s="10"/>
      <c r="E20" s="10"/>
      <c r="F20" s="10"/>
      <c r="G20" s="21"/>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21.75" customHeight="1" thickBot="1">
      <c r="A21" s="309" t="s">
        <v>189</v>
      </c>
      <c r="B21" s="310"/>
      <c r="C21" s="310"/>
      <c r="D21" s="310"/>
      <c r="E21" s="310"/>
      <c r="F21" s="310"/>
      <c r="G21" s="310"/>
      <c r="H21" s="310"/>
      <c r="I21" s="310"/>
      <c r="J21" s="310"/>
      <c r="K21" s="310"/>
      <c r="L21" s="310"/>
      <c r="M21" s="310"/>
      <c r="N21" s="310"/>
      <c r="O21" s="310"/>
      <c r="P21" s="310"/>
      <c r="Q21" s="310"/>
      <c r="R21" s="310"/>
      <c r="S21" s="311"/>
      <c r="T21" s="282" t="s">
        <v>23</v>
      </c>
      <c r="U21" s="283"/>
      <c r="V21" s="283"/>
      <c r="W21" s="284"/>
      <c r="X21" s="270" t="s">
        <v>13</v>
      </c>
      <c r="Y21" s="270"/>
      <c r="Z21" s="270"/>
      <c r="AA21" s="270"/>
      <c r="AB21" s="271"/>
      <c r="AC21" s="268"/>
      <c r="AD21" s="268"/>
      <c r="AE21" s="268"/>
      <c r="AF21" s="268"/>
      <c r="AG21" s="267"/>
      <c r="AH21" s="267"/>
      <c r="AI21" s="267"/>
      <c r="AJ21" s="267"/>
      <c r="AK21" s="267"/>
      <c r="AL21" s="267"/>
    </row>
    <row r="22" spans="1:38" ht="18" customHeight="1">
      <c r="A22" s="277" t="s">
        <v>88</v>
      </c>
      <c r="B22" s="72">
        <v>1</v>
      </c>
      <c r="C22" s="23" t="s">
        <v>82</v>
      </c>
      <c r="D22" s="23"/>
      <c r="E22" s="23"/>
      <c r="F22" s="23"/>
      <c r="G22" s="23"/>
      <c r="H22" s="23"/>
      <c r="I22" s="23"/>
      <c r="J22" s="23"/>
      <c r="K22" s="23"/>
      <c r="L22" s="23"/>
      <c r="M22" s="23"/>
      <c r="N22" s="23"/>
      <c r="O22" s="23"/>
      <c r="P22" s="23"/>
      <c r="Q22" s="23"/>
      <c r="R22" s="23"/>
      <c r="S22" s="24"/>
      <c r="T22" s="278">
        <f ca="1">COUNTIFS(申請額一覧!$H$4:$H$503,C22,申請額一覧!$O$4:$O$503,"&gt;0")</f>
        <v>1</v>
      </c>
      <c r="U22" s="279"/>
      <c r="V22" s="280" t="s">
        <v>14</v>
      </c>
      <c r="W22" s="281"/>
      <c r="X22" s="272">
        <f ca="1">SUMIF(申請額一覧!$H$4:$H$503,C22,申請額一覧!$O$4:$O$503)</f>
        <v>150000</v>
      </c>
      <c r="Y22" s="273"/>
      <c r="Z22" s="273"/>
      <c r="AA22" s="273"/>
      <c r="AB22" s="25" t="s">
        <v>43</v>
      </c>
      <c r="AC22" s="234"/>
      <c r="AD22" s="234"/>
      <c r="AE22" s="229"/>
      <c r="AF22" s="229"/>
      <c r="AG22" s="232"/>
      <c r="AH22" s="232"/>
      <c r="AI22" s="232"/>
      <c r="AJ22" s="232"/>
      <c r="AK22" s="26"/>
      <c r="AL22" s="26"/>
    </row>
    <row r="23" spans="1:38" ht="18" customHeight="1">
      <c r="A23" s="277"/>
      <c r="B23" s="27">
        <v>2</v>
      </c>
      <c r="C23" s="28" t="s">
        <v>83</v>
      </c>
      <c r="D23" s="28"/>
      <c r="E23" s="28"/>
      <c r="F23" s="28"/>
      <c r="G23" s="28"/>
      <c r="H23" s="28"/>
      <c r="I23" s="28"/>
      <c r="J23" s="28"/>
      <c r="K23" s="28"/>
      <c r="L23" s="28"/>
      <c r="M23" s="28"/>
      <c r="N23" s="28"/>
      <c r="O23" s="28"/>
      <c r="P23" s="28"/>
      <c r="Q23" s="28"/>
      <c r="R23" s="28"/>
      <c r="S23" s="29"/>
      <c r="T23" s="247">
        <f ca="1">COUNTIFS(申請額一覧!$H$4:$H$503,C23,申請額一覧!$O$4:$O$503,"&gt;0")</f>
        <v>0</v>
      </c>
      <c r="U23" s="248"/>
      <c r="V23" s="249" t="s">
        <v>14</v>
      </c>
      <c r="W23" s="250"/>
      <c r="X23" s="230">
        <f ca="1">SUMIF(申請額一覧!$H$4:$H$503,C23,申請額一覧!$O$4:$O$503)</f>
        <v>0</v>
      </c>
      <c r="Y23" s="231"/>
      <c r="Z23" s="231"/>
      <c r="AA23" s="231"/>
      <c r="AB23" s="30" t="s">
        <v>43</v>
      </c>
      <c r="AC23" s="234"/>
      <c r="AD23" s="234"/>
      <c r="AE23" s="229"/>
      <c r="AF23" s="229"/>
      <c r="AG23" s="232"/>
      <c r="AH23" s="232"/>
      <c r="AI23" s="232"/>
      <c r="AJ23" s="232"/>
      <c r="AK23" s="31"/>
      <c r="AL23" s="26"/>
    </row>
    <row r="24" spans="1:38" ht="18" customHeight="1">
      <c r="A24" s="277"/>
      <c r="B24" s="22">
        <v>3</v>
      </c>
      <c r="C24" s="28" t="s">
        <v>84</v>
      </c>
      <c r="D24" s="28"/>
      <c r="E24" s="28"/>
      <c r="F24" s="28"/>
      <c r="G24" s="28"/>
      <c r="H24" s="28"/>
      <c r="I24" s="28"/>
      <c r="J24" s="28"/>
      <c r="K24" s="28"/>
      <c r="L24" s="28"/>
      <c r="M24" s="28"/>
      <c r="N24" s="28"/>
      <c r="O24" s="28"/>
      <c r="P24" s="28"/>
      <c r="Q24" s="28"/>
      <c r="R24" s="28"/>
      <c r="S24" s="29"/>
      <c r="T24" s="247">
        <f ca="1">COUNTIFS(申請額一覧!$H$4:$H$503,C24,申請額一覧!$O$4:$O$503,"&gt;0")</f>
        <v>0</v>
      </c>
      <c r="U24" s="248"/>
      <c r="V24" s="249" t="s">
        <v>14</v>
      </c>
      <c r="W24" s="250"/>
      <c r="X24" s="230">
        <f ca="1">SUMIF(申請額一覧!$H$4:$H$503,C24,申請額一覧!$O$4:$O$503)</f>
        <v>0</v>
      </c>
      <c r="Y24" s="231"/>
      <c r="Z24" s="231"/>
      <c r="AA24" s="231"/>
      <c r="AB24" s="30" t="s">
        <v>43</v>
      </c>
      <c r="AC24" s="234"/>
      <c r="AD24" s="234"/>
      <c r="AE24" s="229"/>
      <c r="AF24" s="229"/>
      <c r="AG24" s="232"/>
      <c r="AH24" s="232"/>
      <c r="AI24" s="232"/>
      <c r="AJ24" s="232"/>
      <c r="AK24" s="31"/>
      <c r="AL24" s="26"/>
    </row>
    <row r="25" spans="1:38" ht="18" customHeight="1">
      <c r="A25" s="277"/>
      <c r="B25" s="22">
        <v>4</v>
      </c>
      <c r="C25" s="28" t="s">
        <v>85</v>
      </c>
      <c r="D25" s="28"/>
      <c r="E25" s="28"/>
      <c r="F25" s="28"/>
      <c r="G25" s="28"/>
      <c r="H25" s="28"/>
      <c r="I25" s="28"/>
      <c r="J25" s="28"/>
      <c r="K25" s="28"/>
      <c r="L25" s="28"/>
      <c r="M25" s="28"/>
      <c r="N25" s="28"/>
      <c r="O25" s="28"/>
      <c r="P25" s="28"/>
      <c r="Q25" s="28"/>
      <c r="R25" s="28"/>
      <c r="S25" s="28"/>
      <c r="T25" s="247">
        <f ca="1">COUNTIFS(申請額一覧!$H$4:$H$503,C25,申請額一覧!$O$4:$O$503,"&gt;0")</f>
        <v>0</v>
      </c>
      <c r="U25" s="248"/>
      <c r="V25" s="249" t="s">
        <v>14</v>
      </c>
      <c r="W25" s="250"/>
      <c r="X25" s="230">
        <f ca="1">SUMIF(申請額一覧!$H$4:$H$503,C25,申請額一覧!$O$4:$O$503)</f>
        <v>0</v>
      </c>
      <c r="Y25" s="231"/>
      <c r="Z25" s="231"/>
      <c r="AA25" s="231"/>
      <c r="AB25" s="32" t="s">
        <v>43</v>
      </c>
      <c r="AC25" s="234"/>
      <c r="AD25" s="234"/>
      <c r="AE25" s="229"/>
      <c r="AF25" s="229"/>
      <c r="AG25" s="232"/>
      <c r="AH25" s="232"/>
      <c r="AI25" s="232"/>
      <c r="AJ25" s="232"/>
      <c r="AK25" s="26"/>
      <c r="AL25" s="26"/>
    </row>
    <row r="26" spans="1:38" ht="18" customHeight="1">
      <c r="A26" s="277"/>
      <c r="B26" s="27">
        <v>5</v>
      </c>
      <c r="C26" s="37" t="s">
        <v>41</v>
      </c>
      <c r="D26" s="28"/>
      <c r="E26" s="28"/>
      <c r="F26" s="28"/>
      <c r="G26" s="28"/>
      <c r="H26" s="28"/>
      <c r="I26" s="28"/>
      <c r="J26" s="28"/>
      <c r="K26" s="28"/>
      <c r="L26" s="28"/>
      <c r="M26" s="28"/>
      <c r="N26" s="28"/>
      <c r="O26" s="28"/>
      <c r="P26" s="28"/>
      <c r="Q26" s="28"/>
      <c r="R26" s="28"/>
      <c r="S26" s="28"/>
      <c r="T26" s="247">
        <f ca="1">COUNTIFS(申請額一覧!$H$4:$H$503,C26,申請額一覧!$O$4:$O$503,"&gt;0")</f>
        <v>0</v>
      </c>
      <c r="U26" s="248"/>
      <c r="V26" s="249" t="s">
        <v>14</v>
      </c>
      <c r="W26" s="250"/>
      <c r="X26" s="230">
        <f ca="1">SUMIF(申請額一覧!$H$4:$H$503,C26,申請額一覧!$O$4:$O$503)</f>
        <v>0</v>
      </c>
      <c r="Y26" s="231"/>
      <c r="Z26" s="231"/>
      <c r="AA26" s="231"/>
      <c r="AB26" s="32" t="s">
        <v>43</v>
      </c>
      <c r="AC26" s="234"/>
      <c r="AD26" s="234"/>
      <c r="AE26" s="229"/>
      <c r="AF26" s="229"/>
      <c r="AG26" s="232"/>
      <c r="AH26" s="232"/>
      <c r="AI26" s="232"/>
      <c r="AJ26" s="232"/>
      <c r="AK26" s="26"/>
      <c r="AL26" s="26"/>
    </row>
    <row r="27" spans="1:38" ht="18" customHeight="1">
      <c r="A27" s="277"/>
      <c r="B27" s="33">
        <v>6</v>
      </c>
      <c r="C27" s="28" t="s">
        <v>86</v>
      </c>
      <c r="D27" s="28"/>
      <c r="E27" s="28"/>
      <c r="F27" s="28"/>
      <c r="G27" s="28"/>
      <c r="H27" s="28"/>
      <c r="I27" s="28"/>
      <c r="J27" s="28"/>
      <c r="K27" s="28"/>
      <c r="L27" s="28"/>
      <c r="M27" s="28"/>
      <c r="N27" s="28"/>
      <c r="O27" s="28"/>
      <c r="P27" s="28"/>
      <c r="Q27" s="28"/>
      <c r="R27" s="28"/>
      <c r="S27" s="28"/>
      <c r="T27" s="247">
        <f ca="1">COUNTIFS(申請額一覧!$H$4:$H$503,C27,申請額一覧!$O$4:$O$503,"&gt;0")</f>
        <v>0</v>
      </c>
      <c r="U27" s="248"/>
      <c r="V27" s="249" t="s">
        <v>14</v>
      </c>
      <c r="W27" s="250"/>
      <c r="X27" s="230">
        <f ca="1">SUMIF(申請額一覧!$H$4:$H$503,C27,申請額一覧!$O$4:$O$503)</f>
        <v>0</v>
      </c>
      <c r="Y27" s="231"/>
      <c r="Z27" s="231"/>
      <c r="AA27" s="231"/>
      <c r="AB27" s="30" t="s">
        <v>43</v>
      </c>
      <c r="AC27" s="234"/>
      <c r="AD27" s="234"/>
      <c r="AE27" s="229"/>
      <c r="AF27" s="229"/>
      <c r="AG27" s="232"/>
      <c r="AH27" s="232"/>
      <c r="AI27" s="232"/>
      <c r="AJ27" s="232"/>
      <c r="AK27" s="31"/>
      <c r="AL27" s="26"/>
    </row>
    <row r="28" spans="1:38" ht="18" customHeight="1">
      <c r="A28" s="277"/>
      <c r="B28" s="34">
        <v>7</v>
      </c>
      <c r="C28" s="28" t="s">
        <v>87</v>
      </c>
      <c r="D28" s="28"/>
      <c r="E28" s="28"/>
      <c r="F28" s="28"/>
      <c r="G28" s="28"/>
      <c r="H28" s="28"/>
      <c r="I28" s="28"/>
      <c r="J28" s="28"/>
      <c r="K28" s="28"/>
      <c r="L28" s="28"/>
      <c r="M28" s="28"/>
      <c r="N28" s="28"/>
      <c r="O28" s="28"/>
      <c r="P28" s="28"/>
      <c r="Q28" s="28"/>
      <c r="R28" s="28"/>
      <c r="S28" s="28"/>
      <c r="T28" s="247">
        <f ca="1">COUNTIFS(申請額一覧!$H$4:$H$503,C28,申請額一覧!$O$4:$O$503,"&gt;0")</f>
        <v>1</v>
      </c>
      <c r="U28" s="248"/>
      <c r="V28" s="249" t="s">
        <v>14</v>
      </c>
      <c r="W28" s="250"/>
      <c r="X28" s="230">
        <f ca="1">SUMIF(申請額一覧!$H$4:$H$503,C28,申請額一覧!$O$4:$O$503)</f>
        <v>60000</v>
      </c>
      <c r="Y28" s="231"/>
      <c r="Z28" s="231"/>
      <c r="AA28" s="231"/>
      <c r="AB28" s="30" t="s">
        <v>43</v>
      </c>
      <c r="AC28" s="234"/>
      <c r="AD28" s="234"/>
      <c r="AE28" s="229"/>
      <c r="AF28" s="229"/>
      <c r="AG28" s="232"/>
      <c r="AH28" s="232"/>
      <c r="AI28" s="232"/>
      <c r="AJ28" s="232"/>
      <c r="AK28" s="31"/>
      <c r="AL28" s="26"/>
    </row>
    <row r="29" spans="1:38" ht="18" customHeight="1">
      <c r="A29" s="277"/>
      <c r="B29" s="27">
        <v>8</v>
      </c>
      <c r="C29" s="28" t="s">
        <v>89</v>
      </c>
      <c r="D29" s="28"/>
      <c r="E29" s="28"/>
      <c r="F29" s="28"/>
      <c r="G29" s="28"/>
      <c r="H29" s="28"/>
      <c r="I29" s="28"/>
      <c r="J29" s="28"/>
      <c r="K29" s="28"/>
      <c r="L29" s="28"/>
      <c r="M29" s="28"/>
      <c r="N29" s="28"/>
      <c r="O29" s="28"/>
      <c r="P29" s="28"/>
      <c r="Q29" s="28"/>
      <c r="R29" s="28"/>
      <c r="S29" s="28"/>
      <c r="T29" s="247">
        <f ca="1">COUNTIFS(申請額一覧!$H$4:$H$503,C29,申請額一覧!$O$4:$O$503,"&gt;0")</f>
        <v>0</v>
      </c>
      <c r="U29" s="248"/>
      <c r="V29" s="249" t="s">
        <v>14</v>
      </c>
      <c r="W29" s="250"/>
      <c r="X29" s="230">
        <f ca="1">SUMIF(申請額一覧!$H$4:$H$503,C29,申請額一覧!$O$4:$O$503)</f>
        <v>0</v>
      </c>
      <c r="Y29" s="231"/>
      <c r="Z29" s="231"/>
      <c r="AA29" s="231"/>
      <c r="AB29" s="30" t="s">
        <v>43</v>
      </c>
      <c r="AC29" s="234"/>
      <c r="AD29" s="234"/>
      <c r="AE29" s="229"/>
      <c r="AF29" s="229"/>
      <c r="AG29" s="232"/>
      <c r="AH29" s="232"/>
      <c r="AI29" s="232"/>
      <c r="AJ29" s="232"/>
      <c r="AK29" s="31"/>
      <c r="AL29" s="26"/>
    </row>
    <row r="30" spans="1:38" ht="18" customHeight="1" thickBot="1">
      <c r="A30" s="71"/>
      <c r="B30" s="73">
        <v>9</v>
      </c>
      <c r="C30" s="10" t="s">
        <v>90</v>
      </c>
      <c r="D30" s="10"/>
      <c r="E30" s="10"/>
      <c r="F30" s="10"/>
      <c r="G30" s="10"/>
      <c r="H30" s="10"/>
      <c r="I30" s="10"/>
      <c r="J30" s="10"/>
      <c r="K30" s="10"/>
      <c r="L30" s="10"/>
      <c r="M30" s="10"/>
      <c r="N30" s="10"/>
      <c r="O30" s="10"/>
      <c r="P30" s="10"/>
      <c r="Q30" s="10"/>
      <c r="R30" s="10"/>
      <c r="S30" s="10"/>
      <c r="T30" s="247">
        <f ca="1">COUNTIFS(申請額一覧!$H$4:$H$503,C30,申請額一覧!$O$4:$O$503,"&gt;0")</f>
        <v>1</v>
      </c>
      <c r="U30" s="248"/>
      <c r="V30" s="249" t="s">
        <v>14</v>
      </c>
      <c r="W30" s="250"/>
      <c r="X30" s="230">
        <f ca="1">SUMIF(申請額一覧!$H$4:$H$503,C30,申請額一覧!$O$4:$O$503)</f>
        <v>37500</v>
      </c>
      <c r="Y30" s="231"/>
      <c r="Z30" s="231"/>
      <c r="AA30" s="231"/>
      <c r="AB30" s="30" t="s">
        <v>43</v>
      </c>
      <c r="AC30" s="64"/>
      <c r="AD30" s="64"/>
      <c r="AE30" s="65"/>
      <c r="AF30" s="65"/>
      <c r="AG30" s="66"/>
      <c r="AH30" s="66"/>
      <c r="AI30" s="66"/>
      <c r="AJ30" s="66"/>
      <c r="AK30" s="31"/>
      <c r="AL30" s="67"/>
    </row>
    <row r="31" spans="1:38" ht="18" customHeight="1" thickBot="1">
      <c r="A31" s="309" t="s">
        <v>17</v>
      </c>
      <c r="B31" s="310"/>
      <c r="C31" s="310"/>
      <c r="D31" s="310"/>
      <c r="E31" s="310"/>
      <c r="F31" s="310"/>
      <c r="G31" s="310"/>
      <c r="H31" s="310"/>
      <c r="I31" s="310"/>
      <c r="J31" s="310"/>
      <c r="K31" s="310"/>
      <c r="L31" s="310"/>
      <c r="M31" s="310"/>
      <c r="N31" s="310"/>
      <c r="O31" s="310"/>
      <c r="P31" s="310"/>
      <c r="Q31" s="310"/>
      <c r="R31" s="310"/>
      <c r="S31" s="311"/>
      <c r="T31" s="290">
        <f ca="1">SUM(T22:U30)</f>
        <v>3</v>
      </c>
      <c r="U31" s="291"/>
      <c r="V31" s="292" t="s">
        <v>14</v>
      </c>
      <c r="W31" s="293"/>
      <c r="X31" s="298">
        <f ca="1">SUM(X22:AA30)</f>
        <v>247500</v>
      </c>
      <c r="Y31" s="299"/>
      <c r="Z31" s="299"/>
      <c r="AA31" s="299"/>
      <c r="AB31" s="35" t="s">
        <v>43</v>
      </c>
      <c r="AC31" s="234"/>
      <c r="AD31" s="234"/>
      <c r="AE31" s="229"/>
      <c r="AF31" s="229"/>
      <c r="AG31" s="232"/>
      <c r="AH31" s="232"/>
      <c r="AI31" s="232"/>
      <c r="AJ31" s="232"/>
      <c r="AK31" s="31"/>
      <c r="AL31" s="26"/>
    </row>
    <row r="32" spans="1:38" ht="18" customHeight="1">
      <c r="A32" s="300" t="s">
        <v>135</v>
      </c>
      <c r="B32" s="43">
        <v>10</v>
      </c>
      <c r="C32" s="23" t="s">
        <v>15</v>
      </c>
      <c r="D32" s="23"/>
      <c r="E32" s="23"/>
      <c r="F32" s="23"/>
      <c r="G32" s="23"/>
      <c r="H32" s="23"/>
      <c r="I32" s="23"/>
      <c r="J32" s="23"/>
      <c r="K32" s="23"/>
      <c r="L32" s="23"/>
      <c r="M32" s="23"/>
      <c r="N32" s="23"/>
      <c r="O32" s="23"/>
      <c r="P32" s="23"/>
      <c r="Q32" s="23"/>
      <c r="R32" s="23"/>
      <c r="S32" s="23"/>
      <c r="T32" s="278">
        <f ca="1">COUNTIFS(申請額一覧!$H$4:$H$503,C32,申請額一覧!$O$4:$O$503,"&gt;0")</f>
        <v>1</v>
      </c>
      <c r="U32" s="279"/>
      <c r="V32" s="280" t="s">
        <v>14</v>
      </c>
      <c r="W32" s="281"/>
      <c r="X32" s="272">
        <f ca="1">SUMIF(申請額一覧!$H$4:$H$503,C32,申請額一覧!$O$4:$O$503)</f>
        <v>37500</v>
      </c>
      <c r="Y32" s="273"/>
      <c r="Z32" s="273"/>
      <c r="AA32" s="273"/>
      <c r="AB32" s="36" t="s">
        <v>43</v>
      </c>
      <c r="AC32" s="234"/>
      <c r="AD32" s="234"/>
      <c r="AE32" s="229"/>
      <c r="AF32" s="229"/>
      <c r="AG32" s="232"/>
      <c r="AH32" s="232"/>
      <c r="AI32" s="232"/>
      <c r="AJ32" s="232"/>
      <c r="AK32" s="31"/>
      <c r="AL32" s="26"/>
    </row>
    <row r="33" spans="1:38" ht="18" customHeight="1" thickBot="1">
      <c r="A33" s="300"/>
      <c r="B33" s="44">
        <v>11</v>
      </c>
      <c r="C33" s="10" t="s">
        <v>16</v>
      </c>
      <c r="D33" s="10"/>
      <c r="E33" s="10"/>
      <c r="F33" s="10"/>
      <c r="G33" s="10"/>
      <c r="H33" s="10"/>
      <c r="I33" s="10"/>
      <c r="J33" s="10"/>
      <c r="K33" s="10"/>
      <c r="L33" s="10"/>
      <c r="M33" s="10"/>
      <c r="N33" s="10"/>
      <c r="O33" s="10"/>
      <c r="P33" s="10"/>
      <c r="Q33" s="10"/>
      <c r="R33" s="10"/>
      <c r="S33" s="10"/>
      <c r="T33" s="295">
        <f ca="1">COUNTIFS(申請額一覧!$H$4:$H$503,C33,申請額一覧!$O$4:$O$503,"&gt;0")</f>
        <v>0</v>
      </c>
      <c r="U33" s="296"/>
      <c r="V33" s="229" t="s">
        <v>14</v>
      </c>
      <c r="W33" s="297"/>
      <c r="X33" s="301">
        <f ca="1">SUMIF(申請額一覧!$H$4:$H$503,C33,申請額一覧!$O$4:$O$503)</f>
        <v>0</v>
      </c>
      <c r="Y33" s="302"/>
      <c r="Z33" s="302"/>
      <c r="AA33" s="302"/>
      <c r="AB33" s="45" t="s">
        <v>43</v>
      </c>
      <c r="AC33" s="234"/>
      <c r="AD33" s="234"/>
      <c r="AE33" s="229"/>
      <c r="AF33" s="229"/>
      <c r="AG33" s="232"/>
      <c r="AH33" s="232"/>
      <c r="AI33" s="232"/>
      <c r="AJ33" s="232"/>
      <c r="AK33" s="31"/>
      <c r="AL33" s="26"/>
    </row>
    <row r="34" spans="1:38" ht="18" customHeight="1" thickBot="1">
      <c r="A34" s="309" t="s">
        <v>17</v>
      </c>
      <c r="B34" s="310"/>
      <c r="C34" s="310"/>
      <c r="D34" s="310"/>
      <c r="E34" s="310"/>
      <c r="F34" s="310"/>
      <c r="G34" s="310"/>
      <c r="H34" s="310"/>
      <c r="I34" s="310"/>
      <c r="J34" s="310"/>
      <c r="K34" s="310"/>
      <c r="L34" s="310"/>
      <c r="M34" s="310"/>
      <c r="N34" s="310"/>
      <c r="O34" s="310"/>
      <c r="P34" s="310"/>
      <c r="Q34" s="310"/>
      <c r="R34" s="310"/>
      <c r="S34" s="311"/>
      <c r="T34" s="290">
        <f ca="1">SUM(T32:U33)</f>
        <v>1</v>
      </c>
      <c r="U34" s="291"/>
      <c r="V34" s="292" t="s">
        <v>14</v>
      </c>
      <c r="W34" s="293"/>
      <c r="X34" s="298">
        <f ca="1">SUM(X32:AA33)</f>
        <v>37500</v>
      </c>
      <c r="Y34" s="299"/>
      <c r="Z34" s="299"/>
      <c r="AA34" s="299"/>
      <c r="AB34" s="35" t="s">
        <v>43</v>
      </c>
      <c r="AC34" s="234"/>
      <c r="AD34" s="234"/>
      <c r="AE34" s="229"/>
      <c r="AF34" s="229"/>
      <c r="AG34" s="232"/>
      <c r="AH34" s="232"/>
      <c r="AI34" s="232"/>
      <c r="AJ34" s="232"/>
      <c r="AK34" s="31"/>
      <c r="AL34" s="26"/>
    </row>
    <row r="35" spans="1:38" ht="18" customHeight="1">
      <c r="A35" s="277" t="s">
        <v>32</v>
      </c>
      <c r="B35" s="42">
        <v>12</v>
      </c>
      <c r="C35" s="41" t="s">
        <v>91</v>
      </c>
      <c r="D35" s="40"/>
      <c r="E35" s="40"/>
      <c r="F35" s="40"/>
      <c r="G35" s="40"/>
      <c r="H35" s="40"/>
      <c r="I35" s="40"/>
      <c r="J35" s="40"/>
      <c r="K35" s="40"/>
      <c r="L35" s="40"/>
      <c r="M35" s="40"/>
      <c r="N35" s="40"/>
      <c r="O35" s="40"/>
      <c r="P35" s="40"/>
      <c r="Q35" s="40"/>
      <c r="R35" s="40"/>
      <c r="S35" s="23"/>
      <c r="T35" s="278">
        <f ca="1">COUNTIFS(申請額一覧!$H$4:$H$503,C35,申請額一覧!$O$4:$O$503,"&gt;0")</f>
        <v>1</v>
      </c>
      <c r="U35" s="279"/>
      <c r="V35" s="280" t="s">
        <v>14</v>
      </c>
      <c r="W35" s="281"/>
      <c r="X35" s="272">
        <f ca="1">SUMIF(申請額一覧!$H$4:$H$503,C35,申請額一覧!$O$4:$O$503)</f>
        <v>75000</v>
      </c>
      <c r="Y35" s="273"/>
      <c r="Z35" s="273"/>
      <c r="AA35" s="273"/>
      <c r="AB35" s="25" t="s">
        <v>43</v>
      </c>
      <c r="AC35" s="303"/>
      <c r="AD35" s="303"/>
      <c r="AE35" s="294"/>
      <c r="AF35" s="294"/>
      <c r="AG35" s="304"/>
      <c r="AH35" s="304"/>
      <c r="AI35" s="304"/>
      <c r="AJ35" s="304"/>
      <c r="AK35" s="38"/>
      <c r="AL35" s="39"/>
    </row>
    <row r="36" spans="1:38" ht="18" customHeight="1">
      <c r="A36" s="277"/>
      <c r="B36" s="42">
        <v>13</v>
      </c>
      <c r="C36" s="37" t="s">
        <v>92</v>
      </c>
      <c r="D36" s="37"/>
      <c r="E36" s="37"/>
      <c r="F36" s="37"/>
      <c r="G36" s="37"/>
      <c r="H36" s="37"/>
      <c r="I36" s="37"/>
      <c r="J36" s="37"/>
      <c r="K36" s="37"/>
      <c r="L36" s="37"/>
      <c r="M36" s="37"/>
      <c r="N36" s="37"/>
      <c r="O36" s="37"/>
      <c r="P36" s="37"/>
      <c r="Q36" s="37"/>
      <c r="R36" s="37"/>
      <c r="S36" s="28"/>
      <c r="T36" s="247">
        <f ca="1">COUNTIFS(申請額一覧!$H$4:$H$503,C36,申請額一覧!$O$4:$O$503,"&gt;0")</f>
        <v>0</v>
      </c>
      <c r="U36" s="248"/>
      <c r="V36" s="249" t="s">
        <v>14</v>
      </c>
      <c r="W36" s="250"/>
      <c r="X36" s="230">
        <f ca="1">SUMIF(申請額一覧!$H$4:$H$503,C36,申請額一覧!$O$4:$O$503)</f>
        <v>0</v>
      </c>
      <c r="Y36" s="231"/>
      <c r="Z36" s="231"/>
      <c r="AA36" s="231"/>
      <c r="AB36" s="30" t="s">
        <v>43</v>
      </c>
      <c r="AC36" s="234"/>
      <c r="AD36" s="234"/>
      <c r="AE36" s="229"/>
      <c r="AF36" s="229"/>
      <c r="AG36" s="232"/>
      <c r="AH36" s="232"/>
      <c r="AI36" s="232"/>
      <c r="AJ36" s="232"/>
      <c r="AK36" s="31"/>
      <c r="AL36" s="26"/>
    </row>
    <row r="37" spans="1:38" ht="18" customHeight="1">
      <c r="A37" s="277"/>
      <c r="B37" s="42">
        <v>14</v>
      </c>
      <c r="C37" s="37" t="s">
        <v>93</v>
      </c>
      <c r="D37" s="37"/>
      <c r="E37" s="37"/>
      <c r="F37" s="37"/>
      <c r="G37" s="37"/>
      <c r="H37" s="37"/>
      <c r="I37" s="37"/>
      <c r="J37" s="37"/>
      <c r="K37" s="37"/>
      <c r="L37" s="37"/>
      <c r="M37" s="37"/>
      <c r="N37" s="37"/>
      <c r="O37" s="37"/>
      <c r="P37" s="37"/>
      <c r="Q37" s="37"/>
      <c r="R37" s="37"/>
      <c r="S37" s="28"/>
      <c r="T37" s="247">
        <f ca="1">COUNTIFS(申請額一覧!$H$4:$H$503,C37,申請額一覧!$O$4:$O$503,"&gt;0")</f>
        <v>0</v>
      </c>
      <c r="U37" s="248"/>
      <c r="V37" s="249" t="s">
        <v>14</v>
      </c>
      <c r="W37" s="250"/>
      <c r="X37" s="230">
        <f ca="1">SUMIF(申請額一覧!$H$4:$H$503,C37,申請額一覧!$O$4:$O$503)</f>
        <v>0</v>
      </c>
      <c r="Y37" s="231"/>
      <c r="Z37" s="231"/>
      <c r="AA37" s="231"/>
      <c r="AB37" s="30" t="s">
        <v>43</v>
      </c>
      <c r="AC37" s="234"/>
      <c r="AD37" s="234"/>
      <c r="AE37" s="229"/>
      <c r="AF37" s="229"/>
      <c r="AG37" s="232"/>
      <c r="AH37" s="232"/>
      <c r="AI37" s="232"/>
      <c r="AJ37" s="232"/>
      <c r="AK37" s="31"/>
      <c r="AL37" s="26"/>
    </row>
    <row r="38" spans="1:38" ht="18" customHeight="1" thickBot="1">
      <c r="A38" s="277"/>
      <c r="B38" s="42">
        <v>15</v>
      </c>
      <c r="C38" s="37" t="s">
        <v>94</v>
      </c>
      <c r="D38" s="37"/>
      <c r="E38" s="37"/>
      <c r="F38" s="37"/>
      <c r="G38" s="37"/>
      <c r="H38" s="37"/>
      <c r="I38" s="37"/>
      <c r="J38" s="37"/>
      <c r="K38" s="37"/>
      <c r="L38" s="37"/>
      <c r="M38" s="37"/>
      <c r="N38" s="37"/>
      <c r="O38" s="37"/>
      <c r="P38" s="37"/>
      <c r="Q38" s="37"/>
      <c r="R38" s="37"/>
      <c r="S38" s="28"/>
      <c r="T38" s="247">
        <f ca="1">COUNTIFS(申請額一覧!$H$4:$H$503,C38,申請額一覧!$O$4:$O$503,"&gt;0")</f>
        <v>0</v>
      </c>
      <c r="U38" s="248"/>
      <c r="V38" s="249" t="s">
        <v>14</v>
      </c>
      <c r="W38" s="250"/>
      <c r="X38" s="230">
        <f ca="1">SUMIF(申請額一覧!$H$4:$H$503,C38,申請額一覧!$O$4:$O$503)</f>
        <v>0</v>
      </c>
      <c r="Y38" s="231"/>
      <c r="Z38" s="231"/>
      <c r="AA38" s="231"/>
      <c r="AB38" s="30" t="s">
        <v>43</v>
      </c>
      <c r="AC38" s="234"/>
      <c r="AD38" s="234"/>
      <c r="AE38" s="229"/>
      <c r="AF38" s="229"/>
      <c r="AG38" s="232"/>
      <c r="AH38" s="232"/>
      <c r="AI38" s="232"/>
      <c r="AJ38" s="232"/>
      <c r="AK38" s="31"/>
      <c r="AL38" s="26"/>
    </row>
    <row r="39" spans="1:38" ht="18" customHeight="1" thickBot="1">
      <c r="A39" s="309" t="s">
        <v>17</v>
      </c>
      <c r="B39" s="310"/>
      <c r="C39" s="310"/>
      <c r="D39" s="310"/>
      <c r="E39" s="310"/>
      <c r="F39" s="310"/>
      <c r="G39" s="310"/>
      <c r="H39" s="310"/>
      <c r="I39" s="310"/>
      <c r="J39" s="310"/>
      <c r="K39" s="310"/>
      <c r="L39" s="310"/>
      <c r="M39" s="310"/>
      <c r="N39" s="310"/>
      <c r="O39" s="310"/>
      <c r="P39" s="310"/>
      <c r="Q39" s="310"/>
      <c r="R39" s="310"/>
      <c r="S39" s="311"/>
      <c r="T39" s="290">
        <f ca="1">SUM(T35:U38)</f>
        <v>1</v>
      </c>
      <c r="U39" s="291"/>
      <c r="V39" s="292" t="s">
        <v>14</v>
      </c>
      <c r="W39" s="293"/>
      <c r="X39" s="298">
        <f ca="1">SUM(X35:AA38)</f>
        <v>75000</v>
      </c>
      <c r="Y39" s="299"/>
      <c r="Z39" s="299"/>
      <c r="AA39" s="299"/>
      <c r="AB39" s="35" t="s">
        <v>43</v>
      </c>
      <c r="AC39" s="234"/>
      <c r="AD39" s="234"/>
      <c r="AE39" s="229"/>
      <c r="AF39" s="229"/>
      <c r="AG39" s="232"/>
      <c r="AH39" s="232"/>
      <c r="AI39" s="232"/>
      <c r="AJ39" s="232"/>
      <c r="AK39" s="31"/>
      <c r="AL39" s="26"/>
    </row>
    <row r="40" spans="1:38" ht="29.25" customHeight="1" thickBot="1">
      <c r="A40" s="244" t="s">
        <v>42</v>
      </c>
      <c r="B40" s="245"/>
      <c r="C40" s="245"/>
      <c r="D40" s="245"/>
      <c r="E40" s="245"/>
      <c r="F40" s="245"/>
      <c r="G40" s="245"/>
      <c r="H40" s="245"/>
      <c r="I40" s="245"/>
      <c r="J40" s="245"/>
      <c r="K40" s="245"/>
      <c r="L40" s="245"/>
      <c r="M40" s="245"/>
      <c r="N40" s="245"/>
      <c r="O40" s="245"/>
      <c r="P40" s="245"/>
      <c r="Q40" s="245"/>
      <c r="R40" s="245"/>
      <c r="S40" s="313"/>
      <c r="T40" s="305">
        <f ca="1">SUM(T31,T34,T39)</f>
        <v>5</v>
      </c>
      <c r="U40" s="306"/>
      <c r="V40" s="292" t="s">
        <v>14</v>
      </c>
      <c r="W40" s="293"/>
      <c r="X40" s="307">
        <f ca="1">SUM(X31,X34,X39)</f>
        <v>360000</v>
      </c>
      <c r="Y40" s="308"/>
      <c r="Z40" s="308"/>
      <c r="AA40" s="308"/>
      <c r="AB40" s="46" t="s">
        <v>43</v>
      </c>
      <c r="AC40" s="10"/>
    </row>
    <row r="41" spans="1:38" s="49" customFormat="1">
      <c r="A41" s="4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row>
    <row r="42" spans="1:38" s="48" customFormat="1">
      <c r="A42" s="158" t="s">
        <v>143</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row r="43" spans="1:38" s="49" customFormat="1">
      <c r="A43" s="158" t="s">
        <v>181</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row>
    <row r="44" spans="1:38" s="48" customFormat="1">
      <c r="A44" s="159" t="s">
        <v>182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8">
      <c r="A45" s="159" t="s">
        <v>188</v>
      </c>
    </row>
  </sheetData>
  <sheetProtection password="C554" sheet="1" objects="1" scenarios="1"/>
  <mergeCells count="154">
    <mergeCell ref="V40:W40"/>
    <mergeCell ref="T40:U40"/>
    <mergeCell ref="X40:AA40"/>
    <mergeCell ref="A21:S21"/>
    <mergeCell ref="A3:AB3"/>
    <mergeCell ref="A34:S34"/>
    <mergeCell ref="A31:S31"/>
    <mergeCell ref="A39:S39"/>
    <mergeCell ref="A40:S40"/>
    <mergeCell ref="X23:AA23"/>
    <mergeCell ref="X24:AA24"/>
    <mergeCell ref="X25:AA25"/>
    <mergeCell ref="T34:U34"/>
    <mergeCell ref="V34:W34"/>
    <mergeCell ref="X34:AA34"/>
    <mergeCell ref="J15:L15"/>
    <mergeCell ref="B10:D10"/>
    <mergeCell ref="B11:D11"/>
    <mergeCell ref="T31:U31"/>
    <mergeCell ref="V31:W31"/>
    <mergeCell ref="V27:W27"/>
    <mergeCell ref="V24:W24"/>
    <mergeCell ref="R15:T15"/>
    <mergeCell ref="H13:I13"/>
    <mergeCell ref="AG39:AJ39"/>
    <mergeCell ref="AC37:AD37"/>
    <mergeCell ref="AE37:AF37"/>
    <mergeCell ref="AC29:AD29"/>
    <mergeCell ref="AE29:AF29"/>
    <mergeCell ref="V28:W28"/>
    <mergeCell ref="AC28:AD28"/>
    <mergeCell ref="AE28:AF28"/>
    <mergeCell ref="X28:AA28"/>
    <mergeCell ref="X29:AA29"/>
    <mergeCell ref="X31:AA31"/>
    <mergeCell ref="AC31:AD31"/>
    <mergeCell ref="AE31:AF31"/>
    <mergeCell ref="AG32:AJ32"/>
    <mergeCell ref="AG33:AJ33"/>
    <mergeCell ref="AG35:AJ35"/>
    <mergeCell ref="AG36:AJ36"/>
    <mergeCell ref="AG34:AJ34"/>
    <mergeCell ref="AG37:AJ37"/>
    <mergeCell ref="AG38:AJ38"/>
    <mergeCell ref="X30:AA30"/>
    <mergeCell ref="A32:A33"/>
    <mergeCell ref="T38:U38"/>
    <mergeCell ref="V38:W38"/>
    <mergeCell ref="AC38:AD38"/>
    <mergeCell ref="AE38:AF38"/>
    <mergeCell ref="T37:U37"/>
    <mergeCell ref="V37:W37"/>
    <mergeCell ref="V32:W32"/>
    <mergeCell ref="AC32:AD32"/>
    <mergeCell ref="AE32:AF32"/>
    <mergeCell ref="A35:A38"/>
    <mergeCell ref="AC34:AD34"/>
    <mergeCell ref="AE34:AF34"/>
    <mergeCell ref="T32:U32"/>
    <mergeCell ref="X32:AA32"/>
    <mergeCell ref="X33:AA33"/>
    <mergeCell ref="T36:U36"/>
    <mergeCell ref="V36:W36"/>
    <mergeCell ref="AC36:AD36"/>
    <mergeCell ref="AE36:AF36"/>
    <mergeCell ref="T35:U35"/>
    <mergeCell ref="V35:W35"/>
    <mergeCell ref="AC35:AD35"/>
    <mergeCell ref="T39:U39"/>
    <mergeCell ref="V39:W39"/>
    <mergeCell ref="AC39:AD39"/>
    <mergeCell ref="AE39:AF39"/>
    <mergeCell ref="AE35:AF35"/>
    <mergeCell ref="X35:AA35"/>
    <mergeCell ref="X36:AA36"/>
    <mergeCell ref="X37:AA37"/>
    <mergeCell ref="T33:U33"/>
    <mergeCell ref="V33:W33"/>
    <mergeCell ref="AC33:AD33"/>
    <mergeCell ref="AE33:AF33"/>
    <mergeCell ref="X39:AA39"/>
    <mergeCell ref="X38:AA38"/>
    <mergeCell ref="A6:G6"/>
    <mergeCell ref="X21:AB21"/>
    <mergeCell ref="X22:AA22"/>
    <mergeCell ref="AE23:AF23"/>
    <mergeCell ref="AC23:AD23"/>
    <mergeCell ref="AE22:AF22"/>
    <mergeCell ref="A10:A18"/>
    <mergeCell ref="A22:A29"/>
    <mergeCell ref="T22:U22"/>
    <mergeCell ref="V22:W22"/>
    <mergeCell ref="T25:U25"/>
    <mergeCell ref="T26:U26"/>
    <mergeCell ref="T27:U27"/>
    <mergeCell ref="T28:U28"/>
    <mergeCell ref="T29:U29"/>
    <mergeCell ref="V23:W23"/>
    <mergeCell ref="V25:W25"/>
    <mergeCell ref="V29:W29"/>
    <mergeCell ref="T21:W21"/>
    <mergeCell ref="B16:I16"/>
    <mergeCell ref="J16:L16"/>
    <mergeCell ref="M16:Q16"/>
    <mergeCell ref="R16:T16"/>
    <mergeCell ref="U16:AB16"/>
    <mergeCell ref="AG25:AJ25"/>
    <mergeCell ref="AG26:AJ26"/>
    <mergeCell ref="B15:I15"/>
    <mergeCell ref="E11:AB11"/>
    <mergeCell ref="E10:AB10"/>
    <mergeCell ref="E14:AB14"/>
    <mergeCell ref="M15:Q15"/>
    <mergeCell ref="U15:AB15"/>
    <mergeCell ref="AE24:AF24"/>
    <mergeCell ref="T23:U23"/>
    <mergeCell ref="AC25:AD25"/>
    <mergeCell ref="AE25:AF25"/>
    <mergeCell ref="T24:U24"/>
    <mergeCell ref="V26:W26"/>
    <mergeCell ref="AC26:AD26"/>
    <mergeCell ref="AC24:AD24"/>
    <mergeCell ref="B17:D18"/>
    <mergeCell ref="H17:I17"/>
    <mergeCell ref="K17:M17"/>
    <mergeCell ref="E18:AB18"/>
    <mergeCell ref="K13:M13"/>
    <mergeCell ref="B12:I12"/>
    <mergeCell ref="AG21:AL21"/>
    <mergeCell ref="AC21:AF21"/>
    <mergeCell ref="AE26:AF26"/>
    <mergeCell ref="X26:AA26"/>
    <mergeCell ref="AG31:AJ31"/>
    <mergeCell ref="AG22:AJ22"/>
    <mergeCell ref="AG23:AJ23"/>
    <mergeCell ref="AG24:AJ24"/>
    <mergeCell ref="Z5:AA5"/>
    <mergeCell ref="W5:X5"/>
    <mergeCell ref="AC27:AD27"/>
    <mergeCell ref="AE27:AF27"/>
    <mergeCell ref="X27:AA27"/>
    <mergeCell ref="AC22:AD22"/>
    <mergeCell ref="A8:AB8"/>
    <mergeCell ref="J12:L12"/>
    <mergeCell ref="M12:Q12"/>
    <mergeCell ref="R12:T12"/>
    <mergeCell ref="U12:AB12"/>
    <mergeCell ref="AG27:AJ27"/>
    <mergeCell ref="AG28:AJ28"/>
    <mergeCell ref="AG29:AJ29"/>
    <mergeCell ref="T5:U5"/>
    <mergeCell ref="B13:D14"/>
    <mergeCell ref="T30:U30"/>
    <mergeCell ref="V30:W30"/>
  </mergeCells>
  <phoneticPr fontId="3"/>
  <conditionalFormatting sqref="W5:X5 Z5:AA5 E10:AB11 M12:Q12 U12:AB12 H13:I13 K13:M13 E14:AB14 M15:Q16 U15:AB16 H17:I17 K17:M17 E18:AB18">
    <cfRule type="containsBlanks" dxfId="43" priority="1">
      <formula>LEN(TRIM(E5))=0</formula>
    </cfRule>
  </conditionalFormatting>
  <dataValidations count="2">
    <dataValidation imeMode="disabled" allowBlank="1" showInputMessage="1" showErrorMessage="1" sqref="U16:AB16 K13:M13 T5:U5 W5:X5 Z5:AA5 H13:I13 M16:Q16 K17:M17 H17:I17"/>
    <dataValidation imeMode="fullKatakana" allowBlank="1" showInputMessage="1" showErrorMessage="1" sqref="E10:AB10"/>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D127"/>
  <sheetViews>
    <sheetView showGridLines="0" view="pageBreakPreview" zoomScale="120" zoomScaleNormal="120" zoomScaleSheetLayoutView="120" workbookViewId="0">
      <selection activeCell="N4" sqref="N4:AE4"/>
    </sheetView>
  </sheetViews>
  <sheetFormatPr defaultColWidth="2.25" defaultRowHeight="13.5"/>
  <cols>
    <col min="1" max="9" width="2.25" style="83" customWidth="1"/>
    <col min="10" max="14" width="2.25" style="83"/>
    <col min="15" max="17" width="2.25" style="83" customWidth="1"/>
    <col min="18" max="24" width="2.25" style="83"/>
    <col min="25" max="25" width="2.25" style="83" customWidth="1"/>
    <col min="26" max="31" width="2.25" style="83"/>
    <col min="32" max="35" width="2.25" style="83" customWidth="1"/>
    <col min="36" max="36" width="2.25" style="83"/>
    <col min="37" max="42" width="2.25" style="83" customWidth="1"/>
    <col min="43" max="43" width="2.25" style="83"/>
    <col min="44" max="44" width="2.25" style="83" customWidth="1"/>
    <col min="45" max="45" width="20.5" style="84" bestFit="1" customWidth="1"/>
    <col min="46" max="46" width="9.125" style="83" customWidth="1"/>
    <col min="47" max="50" width="2.25" style="83" customWidth="1"/>
    <col min="51" max="16384" width="2.25" style="83"/>
  </cols>
  <sheetData>
    <row r="1" spans="1:82">
      <c r="A1" s="82" t="s">
        <v>184</v>
      </c>
      <c r="B1" s="82"/>
      <c r="C1" s="82"/>
    </row>
    <row r="2" spans="1:82" ht="3" customHeight="1" thickBot="1"/>
    <row r="3" spans="1:82" s="85" customFormat="1" ht="21.75" customHeight="1">
      <c r="A3" s="373" t="s">
        <v>19</v>
      </c>
      <c r="B3" s="374"/>
      <c r="C3" s="375"/>
      <c r="D3" s="77" t="s">
        <v>109</v>
      </c>
      <c r="E3" s="78"/>
      <c r="F3" s="78"/>
      <c r="G3" s="79"/>
      <c r="H3" s="79"/>
      <c r="I3" s="79"/>
      <c r="J3" s="79"/>
      <c r="K3" s="79"/>
      <c r="L3" s="79"/>
      <c r="M3" s="80"/>
      <c r="N3" s="369" t="s">
        <v>210</v>
      </c>
      <c r="O3" s="370"/>
      <c r="P3" s="370"/>
      <c r="Q3" s="370"/>
      <c r="R3" s="371"/>
      <c r="S3" s="81"/>
      <c r="T3" s="81"/>
      <c r="U3" s="81"/>
      <c r="V3" s="81"/>
      <c r="W3" s="81"/>
      <c r="X3" s="81"/>
      <c r="Y3" s="81"/>
      <c r="Z3" s="81"/>
      <c r="AA3" s="81"/>
      <c r="AB3" s="81"/>
      <c r="AC3" s="81"/>
      <c r="AD3" s="81"/>
      <c r="AE3" s="81"/>
      <c r="AF3" s="81"/>
      <c r="AG3" s="81"/>
      <c r="AH3" s="81"/>
      <c r="AI3" s="81"/>
      <c r="AJ3" s="68"/>
      <c r="AK3" s="68"/>
      <c r="AL3" s="68"/>
      <c r="AM3" s="68"/>
      <c r="AN3" s="68"/>
      <c r="AO3" s="68"/>
      <c r="AP3" s="69"/>
      <c r="AS3" s="86"/>
    </row>
    <row r="4" spans="1:82" s="85" customFormat="1" ht="28.5" customHeight="1">
      <c r="A4" s="376"/>
      <c r="B4" s="377"/>
      <c r="C4" s="378"/>
      <c r="D4" s="5" t="s">
        <v>18</v>
      </c>
      <c r="E4" s="1"/>
      <c r="F4" s="1"/>
      <c r="G4" s="2"/>
      <c r="H4" s="2"/>
      <c r="I4" s="2"/>
      <c r="J4" s="2"/>
      <c r="K4" s="2"/>
      <c r="L4" s="2"/>
      <c r="M4" s="7"/>
      <c r="N4" s="417" t="s">
        <v>209</v>
      </c>
      <c r="O4" s="288"/>
      <c r="P4" s="288"/>
      <c r="Q4" s="288"/>
      <c r="R4" s="288"/>
      <c r="S4" s="288"/>
      <c r="T4" s="288"/>
      <c r="U4" s="288"/>
      <c r="V4" s="288"/>
      <c r="W4" s="288"/>
      <c r="X4" s="288"/>
      <c r="Y4" s="288"/>
      <c r="Z4" s="288"/>
      <c r="AA4" s="288"/>
      <c r="AB4" s="288"/>
      <c r="AC4" s="288"/>
      <c r="AD4" s="288"/>
      <c r="AE4" s="288"/>
      <c r="AF4" s="385" t="s">
        <v>110</v>
      </c>
      <c r="AG4" s="238"/>
      <c r="AH4" s="238"/>
      <c r="AI4" s="238"/>
      <c r="AJ4" s="239"/>
      <c r="AK4" s="362">
        <v>36617</v>
      </c>
      <c r="AL4" s="363"/>
      <c r="AM4" s="363"/>
      <c r="AN4" s="363"/>
      <c r="AO4" s="363"/>
      <c r="AP4" s="364"/>
      <c r="AS4" s="404"/>
      <c r="AT4" s="405"/>
      <c r="AU4" s="405"/>
      <c r="AV4" s="405"/>
      <c r="AW4" s="405"/>
    </row>
    <row r="5" spans="1:82" s="85" customFormat="1" ht="28.5" customHeight="1">
      <c r="A5" s="376"/>
      <c r="B5" s="377"/>
      <c r="C5" s="378"/>
      <c r="D5" s="6" t="s">
        <v>28</v>
      </c>
      <c r="E5" s="201"/>
      <c r="F5" s="201"/>
      <c r="G5" s="3"/>
      <c r="H5" s="3"/>
      <c r="I5" s="3"/>
      <c r="J5" s="3"/>
      <c r="K5" s="3"/>
      <c r="L5" s="3"/>
      <c r="M5" s="8"/>
      <c r="N5" s="410" t="s">
        <v>82</v>
      </c>
      <c r="O5" s="410"/>
      <c r="P5" s="410"/>
      <c r="Q5" s="410"/>
      <c r="R5" s="410"/>
      <c r="S5" s="410"/>
      <c r="T5" s="410"/>
      <c r="U5" s="410"/>
      <c r="V5" s="410"/>
      <c r="W5" s="410"/>
      <c r="X5" s="410"/>
      <c r="Y5" s="410"/>
      <c r="Z5" s="410"/>
      <c r="AA5" s="410"/>
      <c r="AB5" s="410"/>
      <c r="AC5" s="410"/>
      <c r="AD5" s="410"/>
      <c r="AE5" s="411"/>
      <c r="AF5" s="415" t="s">
        <v>24</v>
      </c>
      <c r="AG5" s="416"/>
      <c r="AH5" s="421">
        <v>50</v>
      </c>
      <c r="AI5" s="421"/>
      <c r="AJ5" s="87" t="s">
        <v>68</v>
      </c>
      <c r="AK5" s="419"/>
      <c r="AL5" s="420"/>
      <c r="AM5" s="409"/>
      <c r="AN5" s="409"/>
      <c r="AO5" s="412"/>
      <c r="AP5" s="413"/>
      <c r="AS5" s="414" t="s">
        <v>69</v>
      </c>
      <c r="AT5" s="405"/>
      <c r="AU5" s="405"/>
      <c r="AV5" s="405"/>
      <c r="AW5" s="405"/>
    </row>
    <row r="6" spans="1:82" s="85" customFormat="1" ht="17.25" customHeight="1">
      <c r="A6" s="376"/>
      <c r="B6" s="377"/>
      <c r="C6" s="378"/>
      <c r="D6" s="386" t="s">
        <v>25</v>
      </c>
      <c r="E6" s="387"/>
      <c r="F6" s="387"/>
      <c r="G6" s="387"/>
      <c r="H6" s="387"/>
      <c r="I6" s="387"/>
      <c r="J6" s="387"/>
      <c r="K6" s="387"/>
      <c r="L6" s="387"/>
      <c r="M6" s="388"/>
      <c r="N6" s="4" t="s">
        <v>5</v>
      </c>
      <c r="O6" s="4"/>
      <c r="P6" s="4"/>
      <c r="Q6" s="4"/>
      <c r="R6" s="4"/>
      <c r="S6" s="418" t="s">
        <v>211</v>
      </c>
      <c r="T6" s="418"/>
      <c r="U6" s="4" t="s">
        <v>6</v>
      </c>
      <c r="V6" s="418" t="s">
        <v>212</v>
      </c>
      <c r="W6" s="418"/>
      <c r="X6" s="418"/>
      <c r="Y6" s="202"/>
      <c r="Z6" s="4" t="s">
        <v>7</v>
      </c>
      <c r="AA6" s="4"/>
      <c r="AB6" s="4"/>
      <c r="AC6" s="4"/>
      <c r="AD6" s="4"/>
      <c r="AE6" s="4"/>
      <c r="AF6" s="407"/>
      <c r="AG6" s="407"/>
      <c r="AH6" s="407"/>
      <c r="AI6" s="407"/>
      <c r="AJ6" s="407"/>
      <c r="AK6" s="407"/>
      <c r="AL6" s="407"/>
      <c r="AM6" s="407"/>
      <c r="AN6" s="407"/>
      <c r="AO6" s="407"/>
      <c r="AP6" s="408"/>
      <c r="AS6" s="201"/>
      <c r="AT6" s="88"/>
      <c r="AU6" s="88"/>
      <c r="AV6" s="88"/>
      <c r="AW6" s="406"/>
    </row>
    <row r="7" spans="1:82" s="85" customFormat="1" ht="28.5" customHeight="1" thickBot="1">
      <c r="A7" s="379"/>
      <c r="B7" s="380"/>
      <c r="C7" s="381"/>
      <c r="D7" s="389"/>
      <c r="E7" s="390"/>
      <c r="F7" s="390"/>
      <c r="G7" s="390"/>
      <c r="H7" s="390"/>
      <c r="I7" s="390"/>
      <c r="J7" s="390"/>
      <c r="K7" s="390"/>
      <c r="L7" s="390"/>
      <c r="M7" s="391"/>
      <c r="N7" s="422" t="s">
        <v>213</v>
      </c>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4"/>
      <c r="AS7" s="201"/>
      <c r="AT7" s="88"/>
      <c r="AU7" s="88"/>
      <c r="AV7" s="88"/>
      <c r="AW7" s="406"/>
    </row>
    <row r="8" spans="1:82" s="85" customFormat="1" ht="15" customHeight="1" thickBot="1">
      <c r="A8" s="88"/>
      <c r="B8" s="88"/>
      <c r="C8" s="88"/>
      <c r="D8" s="88"/>
      <c r="E8" s="88"/>
      <c r="F8" s="88"/>
      <c r="G8" s="88"/>
      <c r="H8" s="88"/>
      <c r="I8" s="88"/>
      <c r="J8" s="88"/>
      <c r="K8" s="203"/>
      <c r="L8" s="89"/>
      <c r="M8" s="3"/>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S8" s="86"/>
    </row>
    <row r="9" spans="1:82" s="85" customFormat="1" ht="24.75" customHeight="1" thickBot="1">
      <c r="A9" s="392" t="s">
        <v>63</v>
      </c>
      <c r="B9" s="393"/>
      <c r="C9" s="393"/>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5"/>
      <c r="AS9" s="86"/>
    </row>
    <row r="10" spans="1:82" s="85" customFormat="1" ht="24.75" customHeight="1" thickBot="1">
      <c r="A10" s="382" t="s">
        <v>214</v>
      </c>
      <c r="B10" s="383"/>
      <c r="C10" s="384"/>
      <c r="D10" s="396" t="s">
        <v>111</v>
      </c>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7"/>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row>
    <row r="11" spans="1:82" s="85" customFormat="1" ht="24.75" customHeight="1" thickBot="1">
      <c r="A11" s="382" t="s">
        <v>214</v>
      </c>
      <c r="B11" s="383"/>
      <c r="C11" s="384"/>
      <c r="D11" s="396" t="s">
        <v>73</v>
      </c>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S11" s="86"/>
    </row>
    <row r="12" spans="1:82" s="85" customFormat="1" ht="24.75" customHeight="1" thickBot="1">
      <c r="A12" s="382" t="s">
        <v>214</v>
      </c>
      <c r="B12" s="383"/>
      <c r="C12" s="384"/>
      <c r="D12" s="396" t="s">
        <v>70</v>
      </c>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7"/>
      <c r="AS12" s="86"/>
    </row>
    <row r="13" spans="1:82" s="85" customFormat="1" ht="24.75" customHeight="1" thickBot="1">
      <c r="A13" s="382" t="s">
        <v>214</v>
      </c>
      <c r="B13" s="383"/>
      <c r="C13" s="384"/>
      <c r="D13" s="396" t="s">
        <v>64</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7"/>
      <c r="AS13" s="86"/>
    </row>
    <row r="14" spans="1:82" s="85" customFormat="1" ht="24.75" customHeight="1" thickBot="1">
      <c r="A14" s="382" t="s">
        <v>214</v>
      </c>
      <c r="B14" s="383"/>
      <c r="C14" s="384"/>
      <c r="D14" s="396" t="s">
        <v>81</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7"/>
      <c r="AS14" s="86"/>
    </row>
    <row r="15" spans="1:82" s="85" customFormat="1" ht="24.75" customHeight="1" thickBot="1">
      <c r="A15" s="382" t="s">
        <v>214</v>
      </c>
      <c r="B15" s="383"/>
      <c r="C15" s="384"/>
      <c r="D15" s="398" t="s">
        <v>80</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9"/>
      <c r="AS15" s="86"/>
    </row>
    <row r="16" spans="1:82" s="85" customFormat="1" ht="15" customHeight="1" thickBot="1">
      <c r="A16" s="88"/>
      <c r="B16" s="88"/>
      <c r="C16" s="88"/>
      <c r="D16" s="88"/>
      <c r="E16" s="88"/>
      <c r="F16" s="88"/>
      <c r="G16" s="88"/>
      <c r="H16" s="88"/>
      <c r="I16" s="88"/>
      <c r="J16" s="88"/>
      <c r="K16" s="203"/>
      <c r="L16" s="89"/>
      <c r="M16" s="3"/>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S16" s="86"/>
    </row>
    <row r="17" spans="1:58" s="85" customFormat="1" ht="18.75" customHeight="1">
      <c r="A17" s="353" t="s">
        <v>120</v>
      </c>
      <c r="B17" s="335"/>
      <c r="C17" s="335"/>
      <c r="D17" s="335"/>
      <c r="E17" s="335"/>
      <c r="F17" s="335"/>
      <c r="G17" s="335"/>
      <c r="H17" s="354" t="s">
        <v>121</v>
      </c>
      <c r="I17" s="354"/>
      <c r="J17" s="354"/>
      <c r="K17" s="354"/>
      <c r="L17" s="354"/>
      <c r="M17" s="354"/>
      <c r="N17" s="354"/>
      <c r="O17" s="355" t="s">
        <v>122</v>
      </c>
      <c r="P17" s="355"/>
      <c r="Q17" s="355"/>
      <c r="R17" s="355"/>
      <c r="S17" s="355"/>
      <c r="T17" s="355"/>
      <c r="U17" s="355"/>
      <c r="V17" s="356" t="s">
        <v>123</v>
      </c>
      <c r="W17" s="356"/>
      <c r="X17" s="356"/>
      <c r="Y17" s="356"/>
      <c r="Z17" s="356"/>
      <c r="AA17" s="356"/>
      <c r="AB17" s="356"/>
      <c r="AC17" s="357" t="s">
        <v>124</v>
      </c>
      <c r="AD17" s="357"/>
      <c r="AE17" s="357"/>
      <c r="AF17" s="357"/>
      <c r="AG17" s="357"/>
      <c r="AH17" s="357"/>
      <c r="AI17" s="357"/>
      <c r="AJ17" s="335" t="s">
        <v>125</v>
      </c>
      <c r="AK17" s="335"/>
      <c r="AL17" s="335"/>
      <c r="AM17" s="335"/>
      <c r="AN17" s="335"/>
      <c r="AO17" s="335"/>
      <c r="AP17" s="336"/>
      <c r="AS17" s="86"/>
    </row>
    <row r="18" spans="1:58" s="85" customFormat="1" ht="30" customHeight="1" thickBot="1">
      <c r="A18" s="400" t="str">
        <f>IF(AK4="","",IF(O65&lt;20211102,"令和3年11月1日",IF(O65&lt;20211202,"令和3年12月1日",IF(O65&lt;20220102,"令和4年1月1日",IF(O65&lt;20220202,"令和4年2月1日",IF(O65&lt;=20220301,"令和4年3月1日","補助対象外"))))))</f>
        <v>令和3年11月1日</v>
      </c>
      <c r="B18" s="401"/>
      <c r="C18" s="401"/>
      <c r="D18" s="401"/>
      <c r="E18" s="401"/>
      <c r="F18" s="401"/>
      <c r="G18" s="401"/>
      <c r="H18" s="402">
        <f>IF(AH5="","",AH5)</f>
        <v>50</v>
      </c>
      <c r="I18" s="402"/>
      <c r="J18" s="402"/>
      <c r="K18" s="402"/>
      <c r="L18" s="339"/>
      <c r="M18" s="326" t="s">
        <v>119</v>
      </c>
      <c r="N18" s="320"/>
      <c r="O18" s="323" t="str">
        <f>IF(N5="","",VLOOKUP(N5,$D$62:$E$117,2,0))</f>
        <v>／</v>
      </c>
      <c r="P18" s="323"/>
      <c r="Q18" s="323"/>
      <c r="R18" s="323"/>
      <c r="S18" s="324"/>
      <c r="T18" s="326" t="s">
        <v>118</v>
      </c>
      <c r="U18" s="320"/>
      <c r="V18" s="323">
        <f>IF(H18="","",IF("甲"=VLOOKUP(N5,$D$62:$H$76,5,0),AJ56,O18*H18))</f>
        <v>150000</v>
      </c>
      <c r="W18" s="323"/>
      <c r="X18" s="323"/>
      <c r="Y18" s="323"/>
      <c r="Z18" s="324"/>
      <c r="AA18" s="326" t="s">
        <v>118</v>
      </c>
      <c r="AB18" s="320"/>
      <c r="AC18" s="372">
        <f>IF(A18="","",VLOOKUP(A18,O68:P72,2,FALSE))</f>
        <v>1</v>
      </c>
      <c r="AD18" s="372"/>
      <c r="AE18" s="372"/>
      <c r="AF18" s="372"/>
      <c r="AG18" s="372"/>
      <c r="AH18" s="372"/>
      <c r="AI18" s="372"/>
      <c r="AJ18" s="323">
        <f>IF(V18="","",IFERROR(V18*AC18,V18*1))</f>
        <v>150000</v>
      </c>
      <c r="AK18" s="323"/>
      <c r="AL18" s="323"/>
      <c r="AM18" s="323"/>
      <c r="AN18" s="324"/>
      <c r="AO18" s="326" t="s">
        <v>118</v>
      </c>
      <c r="AP18" s="403"/>
      <c r="AS18" s="86"/>
    </row>
    <row r="19" spans="1:58" s="85" customFormat="1" ht="15" customHeight="1" thickBot="1">
      <c r="A19" s="90"/>
      <c r="B19" s="90"/>
      <c r="C19" s="90"/>
      <c r="D19" s="3"/>
      <c r="E19" s="88"/>
      <c r="F19" s="88"/>
      <c r="G19" s="88"/>
      <c r="H19" s="88"/>
      <c r="I19" s="88"/>
      <c r="J19" s="88"/>
      <c r="K19" s="203"/>
      <c r="L19" s="89"/>
      <c r="M19" s="3"/>
      <c r="N19" s="201"/>
      <c r="O19" s="201"/>
      <c r="P19" s="201"/>
      <c r="Q19" s="201"/>
      <c r="R19" s="201"/>
      <c r="S19" s="201"/>
      <c r="T19" s="201"/>
      <c r="U19" s="201"/>
      <c r="V19" s="201"/>
      <c r="W19" s="201"/>
      <c r="X19" s="201"/>
      <c r="Y19" s="201"/>
      <c r="Z19" s="74"/>
      <c r="AA19" s="74"/>
      <c r="AB19" s="74"/>
      <c r="AC19" s="74"/>
      <c r="AD19" s="75"/>
      <c r="AE19" s="75"/>
      <c r="AF19" s="75"/>
      <c r="AG19" s="74"/>
      <c r="AH19" s="74"/>
      <c r="AI19" s="74"/>
      <c r="AJ19" s="74"/>
      <c r="AK19" s="74"/>
      <c r="AL19" s="76"/>
      <c r="AM19" s="76"/>
      <c r="AN19" s="76"/>
      <c r="AO19" s="74"/>
      <c r="AP19" s="74"/>
      <c r="AS19" s="86"/>
    </row>
    <row r="20" spans="1:58" ht="18.75" customHeight="1">
      <c r="A20" s="366" t="s">
        <v>186</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8"/>
    </row>
    <row r="21" spans="1:58" ht="25.5" customHeight="1">
      <c r="A21" s="125"/>
      <c r="B21" s="116"/>
      <c r="C21" s="116"/>
      <c r="D21" s="116"/>
      <c r="E21" s="116"/>
      <c r="F21" s="116"/>
      <c r="G21" s="116"/>
      <c r="H21" s="117"/>
      <c r="I21" s="117"/>
      <c r="J21" s="117"/>
      <c r="K21" s="365" t="s">
        <v>126</v>
      </c>
      <c r="L21" s="365"/>
      <c r="M21" s="365"/>
      <c r="N21" s="365"/>
      <c r="O21" s="365"/>
      <c r="P21" s="365"/>
      <c r="Q21" s="365"/>
      <c r="R21" s="365"/>
      <c r="S21" s="365"/>
      <c r="T21" s="365"/>
      <c r="U21" s="365"/>
      <c r="V21" s="365" t="s">
        <v>179</v>
      </c>
      <c r="W21" s="365"/>
      <c r="X21" s="365"/>
      <c r="Y21" s="365"/>
      <c r="Z21" s="365"/>
      <c r="AA21" s="365"/>
      <c r="AB21" s="365"/>
      <c r="AC21" s="365"/>
      <c r="AD21" s="365"/>
      <c r="AE21" s="365"/>
      <c r="AF21" s="365"/>
      <c r="AG21" s="113"/>
      <c r="AH21" s="118"/>
      <c r="AI21" s="118"/>
      <c r="AJ21" s="118"/>
      <c r="AK21" s="118"/>
      <c r="AL21" s="118"/>
      <c r="AM21" s="111"/>
      <c r="AN21" s="111"/>
      <c r="AO21" s="113"/>
      <c r="AP21" s="114"/>
    </row>
    <row r="22" spans="1:58" ht="15" customHeight="1">
      <c r="A22" s="126"/>
      <c r="B22" s="119"/>
      <c r="C22" s="119"/>
      <c r="D22" s="119"/>
      <c r="E22" s="119"/>
      <c r="F22" s="119"/>
      <c r="G22" s="119"/>
      <c r="H22" s="120"/>
      <c r="I22" s="120"/>
      <c r="J22" s="120"/>
      <c r="K22" s="361">
        <f>IF($A$18="","",A18+0)</f>
        <v>44501</v>
      </c>
      <c r="L22" s="350"/>
      <c r="M22" s="350"/>
      <c r="N22" s="350"/>
      <c r="O22" s="350"/>
      <c r="P22" s="350"/>
      <c r="Q22" s="350"/>
      <c r="R22" s="350"/>
      <c r="S22" s="350"/>
      <c r="T22" s="350"/>
      <c r="U22" s="350"/>
      <c r="V22" s="347">
        <v>10</v>
      </c>
      <c r="W22" s="348"/>
      <c r="X22" s="348"/>
      <c r="Y22" s="348"/>
      <c r="Z22" s="348"/>
      <c r="AA22" s="348"/>
      <c r="AB22" s="348"/>
      <c r="AC22" s="348"/>
      <c r="AD22" s="349"/>
      <c r="AE22" s="351" t="s">
        <v>119</v>
      </c>
      <c r="AF22" s="352"/>
      <c r="AG22" s="113"/>
      <c r="AH22" s="121"/>
      <c r="AI22" s="121"/>
      <c r="AJ22" s="121"/>
      <c r="AK22" s="121"/>
      <c r="AL22" s="88"/>
      <c r="AM22" s="88"/>
      <c r="AN22" s="109"/>
      <c r="AO22" s="109"/>
      <c r="AP22" s="107"/>
      <c r="AS22" s="406"/>
      <c r="AT22" s="406"/>
      <c r="AU22" s="406"/>
      <c r="AV22" s="406"/>
      <c r="AW22" s="426"/>
      <c r="AX22" s="426"/>
      <c r="AY22" s="426"/>
      <c r="AZ22" s="406"/>
      <c r="BA22" s="406"/>
      <c r="BB22" s="426"/>
      <c r="BC22" s="426"/>
      <c r="BD22" s="426"/>
      <c r="BE22" s="406"/>
      <c r="BF22" s="406"/>
    </row>
    <row r="23" spans="1:58" ht="15" customHeight="1">
      <c r="A23" s="126"/>
      <c r="B23" s="119"/>
      <c r="C23" s="119"/>
      <c r="D23" s="119"/>
      <c r="E23" s="119"/>
      <c r="F23" s="119"/>
      <c r="G23" s="119"/>
      <c r="H23" s="120"/>
      <c r="I23" s="120"/>
      <c r="J23" s="120"/>
      <c r="K23" s="361">
        <f>IF($A$18="","",K22+1)</f>
        <v>44502</v>
      </c>
      <c r="L23" s="350"/>
      <c r="M23" s="350"/>
      <c r="N23" s="350"/>
      <c r="O23" s="350"/>
      <c r="P23" s="350"/>
      <c r="Q23" s="350"/>
      <c r="R23" s="350"/>
      <c r="S23" s="350"/>
      <c r="T23" s="350"/>
      <c r="U23" s="350"/>
      <c r="V23" s="347">
        <v>10</v>
      </c>
      <c r="W23" s="348"/>
      <c r="X23" s="348"/>
      <c r="Y23" s="348"/>
      <c r="Z23" s="348"/>
      <c r="AA23" s="348"/>
      <c r="AB23" s="348"/>
      <c r="AC23" s="348"/>
      <c r="AD23" s="349"/>
      <c r="AE23" s="351" t="s">
        <v>119</v>
      </c>
      <c r="AF23" s="352"/>
      <c r="AG23" s="113"/>
      <c r="AH23" s="121"/>
      <c r="AI23" s="121"/>
      <c r="AJ23" s="121"/>
      <c r="AK23" s="121"/>
      <c r="AL23" s="88"/>
      <c r="AM23" s="88"/>
      <c r="AN23" s="109"/>
      <c r="AO23" s="109"/>
      <c r="AP23" s="107"/>
      <c r="AS23" s="406"/>
      <c r="AT23" s="406"/>
      <c r="AU23" s="406"/>
      <c r="AV23" s="406"/>
      <c r="AW23" s="426"/>
      <c r="AX23" s="426"/>
      <c r="AY23" s="426"/>
      <c r="AZ23" s="406"/>
      <c r="BA23" s="406"/>
      <c r="BB23" s="426"/>
      <c r="BC23" s="426"/>
      <c r="BD23" s="426"/>
      <c r="BE23" s="406"/>
      <c r="BF23" s="406"/>
    </row>
    <row r="24" spans="1:58" ht="15" customHeight="1">
      <c r="A24" s="126"/>
      <c r="B24" s="119"/>
      <c r="C24" s="119"/>
      <c r="D24" s="119"/>
      <c r="E24" s="119"/>
      <c r="F24" s="119"/>
      <c r="G24" s="119"/>
      <c r="H24" s="120"/>
      <c r="I24" s="120"/>
      <c r="J24" s="120"/>
      <c r="K24" s="361">
        <f t="shared" ref="K24:K47" si="0">IF($A$18="","",K23+1)</f>
        <v>44503</v>
      </c>
      <c r="L24" s="350"/>
      <c r="M24" s="350"/>
      <c r="N24" s="350"/>
      <c r="O24" s="350"/>
      <c r="P24" s="350"/>
      <c r="Q24" s="350"/>
      <c r="R24" s="350"/>
      <c r="S24" s="350"/>
      <c r="T24" s="350"/>
      <c r="U24" s="350"/>
      <c r="V24" s="347">
        <v>10</v>
      </c>
      <c r="W24" s="348"/>
      <c r="X24" s="348"/>
      <c r="Y24" s="348"/>
      <c r="Z24" s="348"/>
      <c r="AA24" s="348"/>
      <c r="AB24" s="348"/>
      <c r="AC24" s="348"/>
      <c r="AD24" s="349"/>
      <c r="AE24" s="351" t="s">
        <v>119</v>
      </c>
      <c r="AF24" s="352"/>
      <c r="AG24" s="113"/>
      <c r="AH24" s="106"/>
      <c r="AI24" s="106"/>
      <c r="AJ24" s="106"/>
      <c r="AK24" s="106"/>
      <c r="AL24" s="88"/>
      <c r="AM24" s="88"/>
      <c r="AN24" s="109"/>
      <c r="AO24" s="109"/>
      <c r="AP24" s="107"/>
      <c r="AS24" s="406"/>
      <c r="AT24" s="406"/>
      <c r="AU24" s="406"/>
      <c r="AV24" s="406"/>
      <c r="AW24" s="406"/>
      <c r="AX24" s="406"/>
      <c r="AY24" s="406"/>
      <c r="AZ24" s="406"/>
      <c r="BA24" s="406"/>
      <c r="BB24" s="406"/>
      <c r="BC24" s="406"/>
      <c r="BD24" s="406"/>
      <c r="BE24" s="406"/>
      <c r="BF24" s="406"/>
    </row>
    <row r="25" spans="1:58" ht="15" customHeight="1">
      <c r="A25" s="126"/>
      <c r="B25" s="119"/>
      <c r="C25" s="119"/>
      <c r="D25" s="119"/>
      <c r="E25" s="119"/>
      <c r="F25" s="119"/>
      <c r="G25" s="119"/>
      <c r="H25" s="120"/>
      <c r="I25" s="120"/>
      <c r="J25" s="120"/>
      <c r="K25" s="361">
        <f t="shared" si="0"/>
        <v>44504</v>
      </c>
      <c r="L25" s="350"/>
      <c r="M25" s="350"/>
      <c r="N25" s="350"/>
      <c r="O25" s="350"/>
      <c r="P25" s="350"/>
      <c r="Q25" s="350"/>
      <c r="R25" s="350"/>
      <c r="S25" s="350"/>
      <c r="T25" s="350"/>
      <c r="U25" s="350"/>
      <c r="V25" s="347">
        <v>10</v>
      </c>
      <c r="W25" s="348"/>
      <c r="X25" s="348"/>
      <c r="Y25" s="348"/>
      <c r="Z25" s="348"/>
      <c r="AA25" s="348"/>
      <c r="AB25" s="348"/>
      <c r="AC25" s="348"/>
      <c r="AD25" s="349"/>
      <c r="AE25" s="351" t="s">
        <v>119</v>
      </c>
      <c r="AF25" s="352"/>
      <c r="AG25" s="113"/>
      <c r="AH25" s="106"/>
      <c r="AI25" s="106"/>
      <c r="AJ25" s="106"/>
      <c r="AK25" s="106"/>
      <c r="AL25" s="88"/>
      <c r="AM25" s="88"/>
      <c r="AN25" s="109"/>
      <c r="AO25" s="109"/>
      <c r="AP25" s="107"/>
      <c r="AS25" s="406"/>
      <c r="AT25" s="406"/>
      <c r="AU25" s="406"/>
      <c r="AV25" s="406"/>
      <c r="AW25" s="406"/>
      <c r="AX25" s="406"/>
      <c r="AY25" s="406"/>
      <c r="AZ25" s="406"/>
      <c r="BA25" s="406"/>
      <c r="BB25" s="406"/>
      <c r="BC25" s="406"/>
      <c r="BD25" s="406"/>
      <c r="BE25" s="406"/>
      <c r="BF25" s="406"/>
    </row>
    <row r="26" spans="1:58" ht="15" customHeight="1">
      <c r="A26" s="126"/>
      <c r="B26" s="119"/>
      <c r="C26" s="119"/>
      <c r="D26" s="119"/>
      <c r="E26" s="119"/>
      <c r="F26" s="119"/>
      <c r="G26" s="119"/>
      <c r="H26" s="120"/>
      <c r="I26" s="120"/>
      <c r="J26" s="120"/>
      <c r="K26" s="361">
        <f t="shared" si="0"/>
        <v>44505</v>
      </c>
      <c r="L26" s="350"/>
      <c r="M26" s="350"/>
      <c r="N26" s="350"/>
      <c r="O26" s="350"/>
      <c r="P26" s="350"/>
      <c r="Q26" s="350"/>
      <c r="R26" s="350"/>
      <c r="S26" s="350"/>
      <c r="T26" s="350"/>
      <c r="U26" s="350"/>
      <c r="V26" s="347">
        <v>10</v>
      </c>
      <c r="W26" s="348"/>
      <c r="X26" s="348"/>
      <c r="Y26" s="348"/>
      <c r="Z26" s="348"/>
      <c r="AA26" s="348"/>
      <c r="AB26" s="348"/>
      <c r="AC26" s="348"/>
      <c r="AD26" s="349"/>
      <c r="AE26" s="351" t="s">
        <v>119</v>
      </c>
      <c r="AF26" s="352"/>
      <c r="AG26" s="113"/>
      <c r="AH26" s="122"/>
      <c r="AI26" s="122"/>
      <c r="AJ26" s="122"/>
      <c r="AK26" s="122"/>
      <c r="AL26" s="88"/>
      <c r="AM26" s="88"/>
      <c r="AN26" s="109"/>
      <c r="AO26" s="109"/>
      <c r="AP26" s="107"/>
      <c r="AS26" s="406"/>
      <c r="AT26" s="406"/>
      <c r="AU26" s="406"/>
      <c r="AV26" s="406"/>
      <c r="AW26" s="406"/>
      <c r="AX26" s="406"/>
      <c r="AY26" s="406"/>
      <c r="AZ26" s="406"/>
      <c r="BA26" s="406"/>
      <c r="BB26" s="406"/>
      <c r="BC26" s="406"/>
      <c r="BD26" s="406"/>
      <c r="BE26" s="406"/>
      <c r="BF26" s="406"/>
    </row>
    <row r="27" spans="1:58" ht="15" customHeight="1">
      <c r="A27" s="126"/>
      <c r="B27" s="119"/>
      <c r="C27" s="119"/>
      <c r="D27" s="119"/>
      <c r="E27" s="119"/>
      <c r="F27" s="119"/>
      <c r="G27" s="119"/>
      <c r="H27" s="120"/>
      <c r="I27" s="120"/>
      <c r="J27" s="120"/>
      <c r="K27" s="361">
        <f t="shared" si="0"/>
        <v>44506</v>
      </c>
      <c r="L27" s="350"/>
      <c r="M27" s="350"/>
      <c r="N27" s="350"/>
      <c r="O27" s="350"/>
      <c r="P27" s="350"/>
      <c r="Q27" s="350"/>
      <c r="R27" s="350"/>
      <c r="S27" s="350"/>
      <c r="T27" s="350"/>
      <c r="U27" s="350"/>
      <c r="V27" s="347">
        <v>10</v>
      </c>
      <c r="W27" s="348"/>
      <c r="X27" s="348"/>
      <c r="Y27" s="348"/>
      <c r="Z27" s="348"/>
      <c r="AA27" s="348"/>
      <c r="AB27" s="348"/>
      <c r="AC27" s="348"/>
      <c r="AD27" s="349"/>
      <c r="AE27" s="351" t="s">
        <v>119</v>
      </c>
      <c r="AF27" s="352"/>
      <c r="AG27" s="113"/>
      <c r="AH27" s="122"/>
      <c r="AI27" s="122"/>
      <c r="AJ27" s="122"/>
      <c r="AK27" s="122"/>
      <c r="AL27" s="88"/>
      <c r="AM27" s="88"/>
      <c r="AN27" s="109"/>
      <c r="AO27" s="109"/>
      <c r="AP27" s="107"/>
      <c r="AS27" s="406"/>
      <c r="AT27" s="406"/>
      <c r="AU27" s="406"/>
      <c r="AV27" s="406"/>
      <c r="AW27" s="406"/>
      <c r="AX27" s="406"/>
      <c r="AY27" s="406"/>
      <c r="AZ27" s="406"/>
      <c r="BA27" s="406"/>
      <c r="BB27" s="406"/>
      <c r="BC27" s="406"/>
      <c r="BD27" s="406"/>
      <c r="BE27" s="406"/>
      <c r="BF27" s="406"/>
    </row>
    <row r="28" spans="1:58" ht="15" customHeight="1">
      <c r="A28" s="126"/>
      <c r="B28" s="119"/>
      <c r="C28" s="119"/>
      <c r="D28" s="119"/>
      <c r="E28" s="119"/>
      <c r="F28" s="119"/>
      <c r="G28" s="119"/>
      <c r="H28" s="120"/>
      <c r="I28" s="120"/>
      <c r="J28" s="120"/>
      <c r="K28" s="361">
        <f t="shared" si="0"/>
        <v>44507</v>
      </c>
      <c r="L28" s="350"/>
      <c r="M28" s="350"/>
      <c r="N28" s="350"/>
      <c r="O28" s="350"/>
      <c r="P28" s="350"/>
      <c r="Q28" s="350"/>
      <c r="R28" s="350"/>
      <c r="S28" s="350"/>
      <c r="T28" s="350"/>
      <c r="U28" s="350"/>
      <c r="V28" s="347">
        <v>10</v>
      </c>
      <c r="W28" s="348"/>
      <c r="X28" s="348"/>
      <c r="Y28" s="348"/>
      <c r="Z28" s="348"/>
      <c r="AA28" s="348"/>
      <c r="AB28" s="348"/>
      <c r="AC28" s="348"/>
      <c r="AD28" s="349"/>
      <c r="AE28" s="351" t="s">
        <v>119</v>
      </c>
      <c r="AF28" s="352"/>
      <c r="AG28" s="88"/>
      <c r="AH28" s="88"/>
      <c r="AI28" s="123"/>
      <c r="AJ28" s="123"/>
      <c r="AK28" s="123"/>
      <c r="AL28" s="88"/>
      <c r="AM28" s="88"/>
      <c r="AN28" s="109"/>
      <c r="AO28" s="109"/>
      <c r="AP28" s="107"/>
      <c r="AS28" s="406"/>
      <c r="AT28" s="406"/>
      <c r="AU28" s="406"/>
      <c r="AV28" s="406"/>
      <c r="AW28" s="406"/>
      <c r="AX28" s="406"/>
      <c r="AY28" s="406"/>
      <c r="AZ28" s="406"/>
      <c r="BA28" s="406"/>
      <c r="BB28" s="406"/>
      <c r="BC28" s="406"/>
      <c r="BD28" s="406"/>
      <c r="BE28" s="406"/>
      <c r="BF28" s="406"/>
    </row>
    <row r="29" spans="1:58" ht="15" customHeight="1">
      <c r="A29" s="126"/>
      <c r="B29" s="119"/>
      <c r="C29" s="119"/>
      <c r="D29" s="119"/>
      <c r="E29" s="119"/>
      <c r="F29" s="119"/>
      <c r="G29" s="119"/>
      <c r="H29" s="120"/>
      <c r="I29" s="120"/>
      <c r="J29" s="120"/>
      <c r="K29" s="361">
        <f t="shared" si="0"/>
        <v>44508</v>
      </c>
      <c r="L29" s="350"/>
      <c r="M29" s="350"/>
      <c r="N29" s="350"/>
      <c r="O29" s="350"/>
      <c r="P29" s="350"/>
      <c r="Q29" s="350"/>
      <c r="R29" s="350"/>
      <c r="S29" s="350"/>
      <c r="T29" s="350"/>
      <c r="U29" s="350"/>
      <c r="V29" s="347">
        <v>10</v>
      </c>
      <c r="W29" s="348"/>
      <c r="X29" s="348"/>
      <c r="Y29" s="348"/>
      <c r="Z29" s="348"/>
      <c r="AA29" s="348"/>
      <c r="AB29" s="348"/>
      <c r="AC29" s="348"/>
      <c r="AD29" s="349"/>
      <c r="AE29" s="351" t="s">
        <v>119</v>
      </c>
      <c r="AF29" s="352"/>
      <c r="AG29" s="115"/>
      <c r="AH29" s="115"/>
      <c r="AI29" s="115"/>
      <c r="AJ29" s="115"/>
      <c r="AK29" s="115"/>
      <c r="AL29" s="88"/>
      <c r="AM29" s="88"/>
      <c r="AN29" s="109"/>
      <c r="AO29" s="109"/>
      <c r="AP29" s="107"/>
      <c r="AS29" s="406"/>
      <c r="AT29" s="406"/>
      <c r="AU29" s="406"/>
      <c r="AV29" s="406"/>
      <c r="AW29" s="406"/>
      <c r="AX29" s="406"/>
      <c r="AY29" s="406"/>
      <c r="AZ29" s="406"/>
      <c r="BA29" s="406"/>
      <c r="BB29" s="406"/>
      <c r="BC29" s="406"/>
      <c r="BD29" s="406"/>
      <c r="BE29" s="406"/>
      <c r="BF29" s="406"/>
    </row>
    <row r="30" spans="1:58" ht="15" customHeight="1">
      <c r="A30" s="126"/>
      <c r="B30" s="119"/>
      <c r="C30" s="119"/>
      <c r="D30" s="119"/>
      <c r="E30" s="119"/>
      <c r="F30" s="119"/>
      <c r="G30" s="119"/>
      <c r="H30" s="120"/>
      <c r="I30" s="120"/>
      <c r="J30" s="120"/>
      <c r="K30" s="361">
        <f t="shared" si="0"/>
        <v>44509</v>
      </c>
      <c r="L30" s="350"/>
      <c r="M30" s="350"/>
      <c r="N30" s="350"/>
      <c r="O30" s="350"/>
      <c r="P30" s="350"/>
      <c r="Q30" s="350"/>
      <c r="R30" s="350"/>
      <c r="S30" s="350"/>
      <c r="T30" s="350"/>
      <c r="U30" s="350"/>
      <c r="V30" s="347">
        <v>10</v>
      </c>
      <c r="W30" s="348"/>
      <c r="X30" s="348"/>
      <c r="Y30" s="348"/>
      <c r="Z30" s="348"/>
      <c r="AA30" s="348"/>
      <c r="AB30" s="348"/>
      <c r="AC30" s="348"/>
      <c r="AD30" s="349"/>
      <c r="AE30" s="351" t="s">
        <v>119</v>
      </c>
      <c r="AF30" s="352"/>
      <c r="AG30" s="115"/>
      <c r="AH30" s="115"/>
      <c r="AI30" s="115"/>
      <c r="AJ30" s="115"/>
      <c r="AK30" s="115"/>
      <c r="AL30" s="88"/>
      <c r="AM30" s="109"/>
      <c r="AN30" s="109"/>
      <c r="AO30" s="109"/>
      <c r="AP30" s="107"/>
    </row>
    <row r="31" spans="1:58" ht="15" customHeight="1">
      <c r="A31" s="126"/>
      <c r="B31" s="119"/>
      <c r="C31" s="119"/>
      <c r="D31" s="119"/>
      <c r="E31" s="119"/>
      <c r="F31" s="119"/>
      <c r="G31" s="119"/>
      <c r="H31" s="120"/>
      <c r="I31" s="120"/>
      <c r="J31" s="120"/>
      <c r="K31" s="361">
        <f t="shared" si="0"/>
        <v>44510</v>
      </c>
      <c r="L31" s="350"/>
      <c r="M31" s="350"/>
      <c r="N31" s="350"/>
      <c r="O31" s="350"/>
      <c r="P31" s="350"/>
      <c r="Q31" s="350"/>
      <c r="R31" s="350"/>
      <c r="S31" s="350"/>
      <c r="T31" s="350"/>
      <c r="U31" s="350"/>
      <c r="V31" s="347">
        <v>10</v>
      </c>
      <c r="W31" s="348"/>
      <c r="X31" s="348"/>
      <c r="Y31" s="348"/>
      <c r="Z31" s="348"/>
      <c r="AA31" s="348"/>
      <c r="AB31" s="348"/>
      <c r="AC31" s="348"/>
      <c r="AD31" s="349"/>
      <c r="AE31" s="351" t="s">
        <v>119</v>
      </c>
      <c r="AF31" s="352"/>
      <c r="AG31" s="115"/>
      <c r="AH31" s="115"/>
      <c r="AI31" s="115"/>
      <c r="AJ31" s="115"/>
      <c r="AK31" s="115"/>
      <c r="AL31" s="88"/>
      <c r="AM31" s="109"/>
      <c r="AN31" s="109"/>
      <c r="AO31" s="109"/>
      <c r="AP31" s="107"/>
    </row>
    <row r="32" spans="1:58" ht="15" customHeight="1">
      <c r="A32" s="126"/>
      <c r="B32" s="119"/>
      <c r="C32" s="119"/>
      <c r="D32" s="119"/>
      <c r="E32" s="119"/>
      <c r="F32" s="119"/>
      <c r="G32" s="119"/>
      <c r="H32" s="120"/>
      <c r="I32" s="120"/>
      <c r="J32" s="120"/>
      <c r="K32" s="361">
        <f t="shared" si="0"/>
        <v>44511</v>
      </c>
      <c r="L32" s="350"/>
      <c r="M32" s="350"/>
      <c r="N32" s="350"/>
      <c r="O32" s="350"/>
      <c r="P32" s="350"/>
      <c r="Q32" s="350"/>
      <c r="R32" s="350"/>
      <c r="S32" s="350"/>
      <c r="T32" s="350"/>
      <c r="U32" s="350"/>
      <c r="V32" s="347">
        <v>10</v>
      </c>
      <c r="W32" s="348"/>
      <c r="X32" s="348"/>
      <c r="Y32" s="348"/>
      <c r="Z32" s="348"/>
      <c r="AA32" s="348"/>
      <c r="AB32" s="348"/>
      <c r="AC32" s="348"/>
      <c r="AD32" s="349"/>
      <c r="AE32" s="351" t="s">
        <v>119</v>
      </c>
      <c r="AF32" s="352"/>
      <c r="AG32" s="112"/>
      <c r="AH32" s="112"/>
      <c r="AI32" s="112"/>
      <c r="AJ32" s="112"/>
      <c r="AK32" s="112"/>
      <c r="AL32" s="109"/>
      <c r="AM32" s="109"/>
      <c r="AN32" s="109"/>
      <c r="AO32" s="109"/>
      <c r="AP32" s="107"/>
    </row>
    <row r="33" spans="1:42" ht="15" customHeight="1">
      <c r="A33" s="126"/>
      <c r="B33" s="119"/>
      <c r="C33" s="119"/>
      <c r="D33" s="119"/>
      <c r="E33" s="119"/>
      <c r="F33" s="119"/>
      <c r="G33" s="119"/>
      <c r="H33" s="120"/>
      <c r="I33" s="120"/>
      <c r="J33" s="120"/>
      <c r="K33" s="361">
        <f t="shared" si="0"/>
        <v>44512</v>
      </c>
      <c r="L33" s="350"/>
      <c r="M33" s="350"/>
      <c r="N33" s="350"/>
      <c r="O33" s="350"/>
      <c r="P33" s="350"/>
      <c r="Q33" s="350"/>
      <c r="R33" s="350"/>
      <c r="S33" s="350"/>
      <c r="T33" s="350"/>
      <c r="U33" s="350"/>
      <c r="V33" s="347">
        <v>10</v>
      </c>
      <c r="W33" s="348"/>
      <c r="X33" s="348"/>
      <c r="Y33" s="348"/>
      <c r="Z33" s="348"/>
      <c r="AA33" s="348"/>
      <c r="AB33" s="348"/>
      <c r="AC33" s="348"/>
      <c r="AD33" s="349"/>
      <c r="AE33" s="351" t="s">
        <v>119</v>
      </c>
      <c r="AF33" s="352"/>
      <c r="AG33" s="112"/>
      <c r="AH33" s="112"/>
      <c r="AI33" s="112"/>
      <c r="AJ33" s="112"/>
      <c r="AK33" s="112"/>
      <c r="AL33" s="109"/>
      <c r="AM33" s="109"/>
      <c r="AN33" s="110"/>
      <c r="AO33" s="110"/>
      <c r="AP33" s="108"/>
    </row>
    <row r="34" spans="1:42" ht="15" customHeight="1">
      <c r="A34" s="126"/>
      <c r="B34" s="119"/>
      <c r="C34" s="119"/>
      <c r="D34" s="119"/>
      <c r="E34" s="119"/>
      <c r="F34" s="119"/>
      <c r="G34" s="119"/>
      <c r="H34" s="120"/>
      <c r="I34" s="120"/>
      <c r="J34" s="120"/>
      <c r="K34" s="361">
        <f t="shared" si="0"/>
        <v>44513</v>
      </c>
      <c r="L34" s="350"/>
      <c r="M34" s="350"/>
      <c r="N34" s="350"/>
      <c r="O34" s="350"/>
      <c r="P34" s="350"/>
      <c r="Q34" s="350"/>
      <c r="R34" s="350"/>
      <c r="S34" s="350"/>
      <c r="T34" s="350"/>
      <c r="U34" s="350"/>
      <c r="V34" s="347">
        <v>10</v>
      </c>
      <c r="W34" s="348"/>
      <c r="X34" s="348"/>
      <c r="Y34" s="348"/>
      <c r="Z34" s="348"/>
      <c r="AA34" s="348"/>
      <c r="AB34" s="348"/>
      <c r="AC34" s="348"/>
      <c r="AD34" s="349"/>
      <c r="AE34" s="351" t="s">
        <v>119</v>
      </c>
      <c r="AF34" s="352"/>
      <c r="AG34" s="109"/>
      <c r="AH34" s="109"/>
      <c r="AI34" s="109"/>
      <c r="AJ34" s="109"/>
      <c r="AK34" s="109"/>
      <c r="AL34" s="109"/>
      <c r="AM34" s="109"/>
      <c r="AN34" s="109"/>
      <c r="AO34" s="109"/>
      <c r="AP34" s="107"/>
    </row>
    <row r="35" spans="1:42" ht="15" customHeight="1">
      <c r="A35" s="126"/>
      <c r="B35" s="119"/>
      <c r="C35" s="119"/>
      <c r="D35" s="119"/>
      <c r="E35" s="119"/>
      <c r="F35" s="119"/>
      <c r="G35" s="119"/>
      <c r="H35" s="120"/>
      <c r="I35" s="120"/>
      <c r="J35" s="120"/>
      <c r="K35" s="361">
        <f t="shared" si="0"/>
        <v>44514</v>
      </c>
      <c r="L35" s="350"/>
      <c r="M35" s="350"/>
      <c r="N35" s="350"/>
      <c r="O35" s="350"/>
      <c r="P35" s="350"/>
      <c r="Q35" s="350"/>
      <c r="R35" s="350"/>
      <c r="S35" s="350"/>
      <c r="T35" s="350"/>
      <c r="U35" s="350"/>
      <c r="V35" s="347">
        <v>10</v>
      </c>
      <c r="W35" s="348"/>
      <c r="X35" s="348"/>
      <c r="Y35" s="348"/>
      <c r="Z35" s="348"/>
      <c r="AA35" s="348"/>
      <c r="AB35" s="348"/>
      <c r="AC35" s="348"/>
      <c r="AD35" s="349"/>
      <c r="AE35" s="351" t="s">
        <v>119</v>
      </c>
      <c r="AF35" s="352"/>
      <c r="AG35" s="109"/>
      <c r="AH35" s="109"/>
      <c r="AI35" s="109"/>
      <c r="AJ35" s="109"/>
      <c r="AK35" s="109"/>
      <c r="AL35" s="109"/>
      <c r="AM35" s="109"/>
      <c r="AN35" s="109"/>
      <c r="AO35" s="109"/>
      <c r="AP35" s="107"/>
    </row>
    <row r="36" spans="1:42" ht="15" customHeight="1">
      <c r="A36" s="126"/>
      <c r="B36" s="119"/>
      <c r="C36" s="119"/>
      <c r="D36" s="119"/>
      <c r="E36" s="119"/>
      <c r="F36" s="119"/>
      <c r="G36" s="119"/>
      <c r="H36" s="120"/>
      <c r="I36" s="120"/>
      <c r="J36" s="120"/>
      <c r="K36" s="361">
        <f t="shared" si="0"/>
        <v>44515</v>
      </c>
      <c r="L36" s="350"/>
      <c r="M36" s="350"/>
      <c r="N36" s="350"/>
      <c r="O36" s="350"/>
      <c r="P36" s="350"/>
      <c r="Q36" s="350"/>
      <c r="R36" s="350"/>
      <c r="S36" s="350"/>
      <c r="T36" s="350"/>
      <c r="U36" s="350"/>
      <c r="V36" s="347">
        <v>10</v>
      </c>
      <c r="W36" s="348"/>
      <c r="X36" s="348"/>
      <c r="Y36" s="348"/>
      <c r="Z36" s="348"/>
      <c r="AA36" s="348"/>
      <c r="AB36" s="348"/>
      <c r="AC36" s="348"/>
      <c r="AD36" s="349"/>
      <c r="AE36" s="351" t="s">
        <v>119</v>
      </c>
      <c r="AF36" s="352"/>
      <c r="AG36" s="109"/>
      <c r="AH36" s="109"/>
      <c r="AI36" s="109"/>
      <c r="AJ36" s="109"/>
      <c r="AK36" s="109"/>
      <c r="AL36" s="109"/>
      <c r="AM36" s="109"/>
      <c r="AN36" s="109"/>
      <c r="AO36" s="109"/>
      <c r="AP36" s="107"/>
    </row>
    <row r="37" spans="1:42" ht="15" customHeight="1">
      <c r="A37" s="126"/>
      <c r="B37" s="119"/>
      <c r="C37" s="119"/>
      <c r="D37" s="119"/>
      <c r="E37" s="119"/>
      <c r="F37" s="119"/>
      <c r="G37" s="119"/>
      <c r="H37" s="120"/>
      <c r="I37" s="120"/>
      <c r="J37" s="120"/>
      <c r="K37" s="361">
        <f t="shared" si="0"/>
        <v>44516</v>
      </c>
      <c r="L37" s="350"/>
      <c r="M37" s="350"/>
      <c r="N37" s="350"/>
      <c r="O37" s="350"/>
      <c r="P37" s="350"/>
      <c r="Q37" s="350"/>
      <c r="R37" s="350"/>
      <c r="S37" s="350"/>
      <c r="T37" s="350"/>
      <c r="U37" s="350"/>
      <c r="V37" s="347">
        <v>10</v>
      </c>
      <c r="W37" s="348"/>
      <c r="X37" s="348"/>
      <c r="Y37" s="348"/>
      <c r="Z37" s="348"/>
      <c r="AA37" s="348"/>
      <c r="AB37" s="348"/>
      <c r="AC37" s="348"/>
      <c r="AD37" s="349"/>
      <c r="AE37" s="351" t="s">
        <v>119</v>
      </c>
      <c r="AF37" s="352"/>
      <c r="AG37" s="109"/>
      <c r="AH37" s="109"/>
      <c r="AI37" s="109"/>
      <c r="AJ37" s="109"/>
      <c r="AK37" s="109"/>
      <c r="AL37" s="109"/>
      <c r="AM37" s="109"/>
      <c r="AN37" s="109"/>
      <c r="AO37" s="109"/>
      <c r="AP37" s="107"/>
    </row>
    <row r="38" spans="1:42" ht="15" customHeight="1">
      <c r="A38" s="126"/>
      <c r="B38" s="119"/>
      <c r="C38" s="119"/>
      <c r="D38" s="119"/>
      <c r="E38" s="119"/>
      <c r="F38" s="119"/>
      <c r="G38" s="119"/>
      <c r="H38" s="120"/>
      <c r="I38" s="120"/>
      <c r="J38" s="120"/>
      <c r="K38" s="361">
        <f t="shared" si="0"/>
        <v>44517</v>
      </c>
      <c r="L38" s="350"/>
      <c r="M38" s="350"/>
      <c r="N38" s="350"/>
      <c r="O38" s="350"/>
      <c r="P38" s="350"/>
      <c r="Q38" s="350"/>
      <c r="R38" s="350"/>
      <c r="S38" s="350"/>
      <c r="T38" s="350"/>
      <c r="U38" s="350"/>
      <c r="V38" s="347">
        <v>10</v>
      </c>
      <c r="W38" s="348"/>
      <c r="X38" s="348"/>
      <c r="Y38" s="348"/>
      <c r="Z38" s="348"/>
      <c r="AA38" s="348"/>
      <c r="AB38" s="348"/>
      <c r="AC38" s="348"/>
      <c r="AD38" s="349"/>
      <c r="AE38" s="351" t="s">
        <v>119</v>
      </c>
      <c r="AF38" s="352"/>
      <c r="AG38" s="109"/>
      <c r="AH38" s="109"/>
      <c r="AI38" s="109"/>
      <c r="AJ38" s="109"/>
      <c r="AK38" s="109"/>
      <c r="AL38" s="109"/>
      <c r="AM38" s="109"/>
      <c r="AN38" s="109"/>
      <c r="AO38" s="109"/>
      <c r="AP38" s="107"/>
    </row>
    <row r="39" spans="1:42" ht="15" customHeight="1">
      <c r="A39" s="126"/>
      <c r="B39" s="119"/>
      <c r="C39" s="119"/>
      <c r="D39" s="119"/>
      <c r="E39" s="119"/>
      <c r="F39" s="119"/>
      <c r="G39" s="119"/>
      <c r="H39" s="120"/>
      <c r="I39" s="120"/>
      <c r="J39" s="120"/>
      <c r="K39" s="361">
        <f t="shared" si="0"/>
        <v>44518</v>
      </c>
      <c r="L39" s="350"/>
      <c r="M39" s="350"/>
      <c r="N39" s="350"/>
      <c r="O39" s="350"/>
      <c r="P39" s="350"/>
      <c r="Q39" s="350"/>
      <c r="R39" s="350"/>
      <c r="S39" s="350"/>
      <c r="T39" s="350"/>
      <c r="U39" s="350"/>
      <c r="V39" s="347">
        <v>10</v>
      </c>
      <c r="W39" s="348"/>
      <c r="X39" s="348"/>
      <c r="Y39" s="348"/>
      <c r="Z39" s="348"/>
      <c r="AA39" s="348"/>
      <c r="AB39" s="348"/>
      <c r="AC39" s="348"/>
      <c r="AD39" s="349"/>
      <c r="AE39" s="351" t="s">
        <v>119</v>
      </c>
      <c r="AF39" s="352"/>
      <c r="AG39" s="109"/>
      <c r="AH39" s="109"/>
      <c r="AI39" s="109"/>
      <c r="AJ39" s="109"/>
      <c r="AK39" s="109"/>
      <c r="AL39" s="109"/>
      <c r="AM39" s="109"/>
      <c r="AN39" s="109"/>
      <c r="AO39" s="109"/>
      <c r="AP39" s="107"/>
    </row>
    <row r="40" spans="1:42" ht="15" customHeight="1">
      <c r="A40" s="126"/>
      <c r="B40" s="119"/>
      <c r="C40" s="119"/>
      <c r="D40" s="119"/>
      <c r="E40" s="119"/>
      <c r="F40" s="119"/>
      <c r="G40" s="119"/>
      <c r="H40" s="120"/>
      <c r="I40" s="120"/>
      <c r="J40" s="120"/>
      <c r="K40" s="361">
        <f t="shared" si="0"/>
        <v>44519</v>
      </c>
      <c r="L40" s="350"/>
      <c r="M40" s="350"/>
      <c r="N40" s="350"/>
      <c r="O40" s="350"/>
      <c r="P40" s="350"/>
      <c r="Q40" s="350"/>
      <c r="R40" s="350"/>
      <c r="S40" s="350"/>
      <c r="T40" s="350"/>
      <c r="U40" s="350"/>
      <c r="V40" s="347">
        <v>10</v>
      </c>
      <c r="W40" s="348"/>
      <c r="X40" s="348"/>
      <c r="Y40" s="348"/>
      <c r="Z40" s="348"/>
      <c r="AA40" s="348"/>
      <c r="AB40" s="348"/>
      <c r="AC40" s="348"/>
      <c r="AD40" s="349"/>
      <c r="AE40" s="351" t="s">
        <v>119</v>
      </c>
      <c r="AF40" s="352"/>
      <c r="AG40" s="109"/>
      <c r="AH40" s="109"/>
      <c r="AI40" s="109"/>
      <c r="AJ40" s="109"/>
      <c r="AK40" s="109"/>
      <c r="AL40" s="109"/>
      <c r="AM40" s="109"/>
      <c r="AN40" s="109"/>
      <c r="AO40" s="109"/>
      <c r="AP40" s="107"/>
    </row>
    <row r="41" spans="1:42" ht="15" customHeight="1">
      <c r="A41" s="126"/>
      <c r="B41" s="119"/>
      <c r="C41" s="119"/>
      <c r="D41" s="119"/>
      <c r="E41" s="119"/>
      <c r="F41" s="119"/>
      <c r="G41" s="119"/>
      <c r="H41" s="120"/>
      <c r="I41" s="120"/>
      <c r="J41" s="120"/>
      <c r="K41" s="361">
        <f t="shared" si="0"/>
        <v>44520</v>
      </c>
      <c r="L41" s="350"/>
      <c r="M41" s="350"/>
      <c r="N41" s="350"/>
      <c r="O41" s="350"/>
      <c r="P41" s="350"/>
      <c r="Q41" s="350"/>
      <c r="R41" s="350"/>
      <c r="S41" s="350"/>
      <c r="T41" s="350"/>
      <c r="U41" s="350"/>
      <c r="V41" s="347">
        <v>10</v>
      </c>
      <c r="W41" s="348"/>
      <c r="X41" s="348"/>
      <c r="Y41" s="348"/>
      <c r="Z41" s="348"/>
      <c r="AA41" s="348"/>
      <c r="AB41" s="348"/>
      <c r="AC41" s="348"/>
      <c r="AD41" s="349"/>
      <c r="AE41" s="351" t="s">
        <v>119</v>
      </c>
      <c r="AF41" s="352"/>
      <c r="AG41" s="109"/>
      <c r="AH41" s="109"/>
      <c r="AI41" s="109"/>
      <c r="AJ41" s="109"/>
      <c r="AK41" s="109"/>
      <c r="AL41" s="109"/>
      <c r="AM41" s="109"/>
      <c r="AN41" s="109"/>
      <c r="AO41" s="109"/>
      <c r="AP41" s="107"/>
    </row>
    <row r="42" spans="1:42" ht="15" customHeight="1">
      <c r="A42" s="126"/>
      <c r="B42" s="119"/>
      <c r="C42" s="119"/>
      <c r="D42" s="119"/>
      <c r="E42" s="119"/>
      <c r="F42" s="119"/>
      <c r="G42" s="119"/>
      <c r="H42" s="120"/>
      <c r="I42" s="120"/>
      <c r="J42" s="120"/>
      <c r="K42" s="361">
        <f t="shared" si="0"/>
        <v>44521</v>
      </c>
      <c r="L42" s="350"/>
      <c r="M42" s="350"/>
      <c r="N42" s="350"/>
      <c r="O42" s="350"/>
      <c r="P42" s="350"/>
      <c r="Q42" s="350"/>
      <c r="R42" s="350"/>
      <c r="S42" s="350"/>
      <c r="T42" s="350"/>
      <c r="U42" s="350"/>
      <c r="V42" s="347">
        <v>10</v>
      </c>
      <c r="W42" s="348"/>
      <c r="X42" s="348"/>
      <c r="Y42" s="348"/>
      <c r="Z42" s="348"/>
      <c r="AA42" s="348"/>
      <c r="AB42" s="348"/>
      <c r="AC42" s="348"/>
      <c r="AD42" s="349"/>
      <c r="AE42" s="351" t="s">
        <v>119</v>
      </c>
      <c r="AF42" s="352"/>
      <c r="AG42" s="109"/>
      <c r="AH42" s="109"/>
      <c r="AI42" s="109"/>
      <c r="AJ42" s="109"/>
      <c r="AK42" s="109"/>
      <c r="AL42" s="109"/>
      <c r="AM42" s="109"/>
      <c r="AN42" s="109"/>
      <c r="AO42" s="109"/>
      <c r="AP42" s="107"/>
    </row>
    <row r="43" spans="1:42" ht="15" customHeight="1">
      <c r="A43" s="126"/>
      <c r="B43" s="119"/>
      <c r="C43" s="119"/>
      <c r="D43" s="119"/>
      <c r="E43" s="119"/>
      <c r="F43" s="119"/>
      <c r="G43" s="119"/>
      <c r="H43" s="120"/>
      <c r="I43" s="120"/>
      <c r="J43" s="120"/>
      <c r="K43" s="361">
        <f t="shared" si="0"/>
        <v>44522</v>
      </c>
      <c r="L43" s="350"/>
      <c r="M43" s="350"/>
      <c r="N43" s="350"/>
      <c r="O43" s="350"/>
      <c r="P43" s="350"/>
      <c r="Q43" s="350"/>
      <c r="R43" s="350"/>
      <c r="S43" s="350"/>
      <c r="T43" s="350"/>
      <c r="U43" s="350"/>
      <c r="V43" s="347">
        <v>11</v>
      </c>
      <c r="W43" s="348"/>
      <c r="X43" s="348"/>
      <c r="Y43" s="348"/>
      <c r="Z43" s="348"/>
      <c r="AA43" s="348"/>
      <c r="AB43" s="348"/>
      <c r="AC43" s="348"/>
      <c r="AD43" s="349"/>
      <c r="AE43" s="351" t="s">
        <v>119</v>
      </c>
      <c r="AF43" s="352"/>
      <c r="AG43" s="109"/>
      <c r="AH43" s="109"/>
      <c r="AI43" s="109"/>
      <c r="AJ43" s="109"/>
      <c r="AK43" s="109"/>
      <c r="AL43" s="109"/>
      <c r="AM43" s="109"/>
      <c r="AN43" s="109"/>
      <c r="AO43" s="109"/>
      <c r="AP43" s="107"/>
    </row>
    <row r="44" spans="1:42" ht="15" customHeight="1">
      <c r="A44" s="126"/>
      <c r="B44" s="119"/>
      <c r="C44" s="119"/>
      <c r="D44" s="119"/>
      <c r="E44" s="119"/>
      <c r="F44" s="119"/>
      <c r="G44" s="119"/>
      <c r="H44" s="120"/>
      <c r="I44" s="120"/>
      <c r="J44" s="120"/>
      <c r="K44" s="361">
        <f t="shared" si="0"/>
        <v>44523</v>
      </c>
      <c r="L44" s="350"/>
      <c r="M44" s="350"/>
      <c r="N44" s="350"/>
      <c r="O44" s="350"/>
      <c r="P44" s="350"/>
      <c r="Q44" s="350"/>
      <c r="R44" s="350"/>
      <c r="S44" s="350"/>
      <c r="T44" s="350"/>
      <c r="U44" s="350"/>
      <c r="V44" s="347">
        <v>11</v>
      </c>
      <c r="W44" s="348"/>
      <c r="X44" s="348"/>
      <c r="Y44" s="348"/>
      <c r="Z44" s="348"/>
      <c r="AA44" s="348"/>
      <c r="AB44" s="348"/>
      <c r="AC44" s="348"/>
      <c r="AD44" s="349"/>
      <c r="AE44" s="351" t="s">
        <v>119</v>
      </c>
      <c r="AF44" s="352"/>
      <c r="AG44" s="109"/>
      <c r="AH44" s="109"/>
      <c r="AI44" s="109"/>
      <c r="AJ44" s="109"/>
      <c r="AK44" s="109"/>
      <c r="AL44" s="109"/>
      <c r="AM44" s="109"/>
      <c r="AN44" s="109"/>
      <c r="AO44" s="109"/>
      <c r="AP44" s="107"/>
    </row>
    <row r="45" spans="1:42" ht="15" customHeight="1">
      <c r="A45" s="126"/>
      <c r="B45" s="119"/>
      <c r="C45" s="119"/>
      <c r="D45" s="119"/>
      <c r="E45" s="119"/>
      <c r="F45" s="119"/>
      <c r="G45" s="119"/>
      <c r="H45" s="120"/>
      <c r="I45" s="120"/>
      <c r="J45" s="120"/>
      <c r="K45" s="361">
        <f t="shared" si="0"/>
        <v>44524</v>
      </c>
      <c r="L45" s="350"/>
      <c r="M45" s="350"/>
      <c r="N45" s="350"/>
      <c r="O45" s="350"/>
      <c r="P45" s="350"/>
      <c r="Q45" s="350"/>
      <c r="R45" s="350"/>
      <c r="S45" s="350"/>
      <c r="T45" s="350"/>
      <c r="U45" s="350"/>
      <c r="V45" s="347">
        <v>11</v>
      </c>
      <c r="W45" s="348"/>
      <c r="X45" s="348"/>
      <c r="Y45" s="348"/>
      <c r="Z45" s="348"/>
      <c r="AA45" s="348"/>
      <c r="AB45" s="348"/>
      <c r="AC45" s="348"/>
      <c r="AD45" s="349"/>
      <c r="AE45" s="351" t="s">
        <v>119</v>
      </c>
      <c r="AF45" s="352"/>
      <c r="AG45" s="109"/>
      <c r="AH45" s="109"/>
      <c r="AI45" s="109"/>
      <c r="AJ45" s="109"/>
      <c r="AK45" s="109"/>
      <c r="AL45" s="109"/>
      <c r="AM45" s="109"/>
      <c r="AN45" s="109"/>
      <c r="AO45" s="109"/>
      <c r="AP45" s="107"/>
    </row>
    <row r="46" spans="1:42" ht="15" customHeight="1">
      <c r="A46" s="126"/>
      <c r="B46" s="119"/>
      <c r="C46" s="119"/>
      <c r="D46" s="119"/>
      <c r="E46" s="119"/>
      <c r="F46" s="119"/>
      <c r="G46" s="119"/>
      <c r="H46" s="120"/>
      <c r="I46" s="120"/>
      <c r="J46" s="120"/>
      <c r="K46" s="361">
        <f t="shared" si="0"/>
        <v>44525</v>
      </c>
      <c r="L46" s="350"/>
      <c r="M46" s="350"/>
      <c r="N46" s="350"/>
      <c r="O46" s="350"/>
      <c r="P46" s="350"/>
      <c r="Q46" s="350"/>
      <c r="R46" s="350"/>
      <c r="S46" s="350"/>
      <c r="T46" s="350"/>
      <c r="U46" s="350"/>
      <c r="V46" s="347">
        <v>11</v>
      </c>
      <c r="W46" s="348"/>
      <c r="X46" s="348"/>
      <c r="Y46" s="348"/>
      <c r="Z46" s="348"/>
      <c r="AA46" s="348"/>
      <c r="AB46" s="348"/>
      <c r="AC46" s="348"/>
      <c r="AD46" s="349"/>
      <c r="AE46" s="351" t="s">
        <v>119</v>
      </c>
      <c r="AF46" s="352"/>
      <c r="AG46" s="109"/>
      <c r="AH46" s="109"/>
      <c r="AI46" s="109"/>
      <c r="AJ46" s="109"/>
      <c r="AK46" s="109"/>
      <c r="AL46" s="109"/>
      <c r="AM46" s="109"/>
      <c r="AN46" s="109"/>
      <c r="AO46" s="109"/>
      <c r="AP46" s="107"/>
    </row>
    <row r="47" spans="1:42" ht="15" customHeight="1">
      <c r="A47" s="126"/>
      <c r="B47" s="119"/>
      <c r="C47" s="119"/>
      <c r="D47" s="119"/>
      <c r="E47" s="119"/>
      <c r="F47" s="119"/>
      <c r="G47" s="119"/>
      <c r="H47" s="120"/>
      <c r="I47" s="120"/>
      <c r="J47" s="120"/>
      <c r="K47" s="361">
        <f t="shared" si="0"/>
        <v>44526</v>
      </c>
      <c r="L47" s="350"/>
      <c r="M47" s="350"/>
      <c r="N47" s="350"/>
      <c r="O47" s="350"/>
      <c r="P47" s="350"/>
      <c r="Q47" s="350"/>
      <c r="R47" s="350"/>
      <c r="S47" s="350"/>
      <c r="T47" s="350"/>
      <c r="U47" s="350"/>
      <c r="V47" s="347">
        <v>11</v>
      </c>
      <c r="W47" s="348"/>
      <c r="X47" s="348"/>
      <c r="Y47" s="348"/>
      <c r="Z47" s="348"/>
      <c r="AA47" s="348"/>
      <c r="AB47" s="348"/>
      <c r="AC47" s="348"/>
      <c r="AD47" s="349"/>
      <c r="AE47" s="351" t="s">
        <v>119</v>
      </c>
      <c r="AF47" s="352"/>
      <c r="AG47" s="109"/>
      <c r="AH47" s="109"/>
      <c r="AI47" s="109"/>
      <c r="AJ47" s="109"/>
      <c r="AK47" s="109"/>
      <c r="AL47" s="109"/>
      <c r="AM47" s="109"/>
      <c r="AN47" s="109"/>
      <c r="AO47" s="109"/>
      <c r="AP47" s="107"/>
    </row>
    <row r="48" spans="1:42" ht="15" customHeight="1">
      <c r="A48" s="126"/>
      <c r="B48" s="119"/>
      <c r="C48" s="119"/>
      <c r="D48" s="119"/>
      <c r="E48" s="119"/>
      <c r="F48" s="119"/>
      <c r="G48" s="119"/>
      <c r="H48" s="120"/>
      <c r="I48" s="120"/>
      <c r="J48" s="120"/>
      <c r="K48" s="361">
        <f t="shared" ref="K48" si="1">IF($A$18="","",K47+1)</f>
        <v>44527</v>
      </c>
      <c r="L48" s="350"/>
      <c r="M48" s="350"/>
      <c r="N48" s="350"/>
      <c r="O48" s="350"/>
      <c r="P48" s="350"/>
      <c r="Q48" s="350"/>
      <c r="R48" s="350"/>
      <c r="S48" s="350"/>
      <c r="T48" s="350"/>
      <c r="U48" s="350"/>
      <c r="V48" s="347">
        <v>11</v>
      </c>
      <c r="W48" s="348"/>
      <c r="X48" s="348"/>
      <c r="Y48" s="348"/>
      <c r="Z48" s="348"/>
      <c r="AA48" s="348"/>
      <c r="AB48" s="348"/>
      <c r="AC48" s="348"/>
      <c r="AD48" s="349"/>
      <c r="AE48" s="351" t="s">
        <v>119</v>
      </c>
      <c r="AF48" s="352"/>
      <c r="AG48" s="109"/>
      <c r="AH48" s="109"/>
      <c r="AI48" s="109"/>
      <c r="AJ48" s="109"/>
      <c r="AK48" s="109"/>
      <c r="AL48" s="109"/>
      <c r="AM48" s="109"/>
      <c r="AN48" s="109"/>
      <c r="AO48" s="109"/>
      <c r="AP48" s="107"/>
    </row>
    <row r="49" spans="1:50" ht="15" customHeight="1">
      <c r="A49" s="126"/>
      <c r="B49" s="119"/>
      <c r="C49" s="119"/>
      <c r="D49" s="119"/>
      <c r="E49" s="119"/>
      <c r="F49" s="119"/>
      <c r="G49" s="119"/>
      <c r="H49" s="120"/>
      <c r="I49" s="120"/>
      <c r="J49" s="120"/>
      <c r="K49" s="361">
        <f t="shared" ref="K49" si="2">IF($A$18="","",K48+1)</f>
        <v>44528</v>
      </c>
      <c r="L49" s="350"/>
      <c r="M49" s="350"/>
      <c r="N49" s="350"/>
      <c r="O49" s="350"/>
      <c r="P49" s="350"/>
      <c r="Q49" s="350"/>
      <c r="R49" s="350"/>
      <c r="S49" s="350"/>
      <c r="T49" s="350"/>
      <c r="U49" s="350"/>
      <c r="V49" s="347">
        <v>11</v>
      </c>
      <c r="W49" s="348"/>
      <c r="X49" s="348"/>
      <c r="Y49" s="348"/>
      <c r="Z49" s="348"/>
      <c r="AA49" s="348"/>
      <c r="AB49" s="348"/>
      <c r="AC49" s="348"/>
      <c r="AD49" s="349"/>
      <c r="AE49" s="351" t="s">
        <v>119</v>
      </c>
      <c r="AF49" s="352"/>
      <c r="AG49" s="109"/>
      <c r="AH49" s="109"/>
      <c r="AI49" s="109"/>
      <c r="AJ49" s="109"/>
      <c r="AK49" s="109"/>
      <c r="AL49" s="109"/>
      <c r="AM49" s="109"/>
      <c r="AN49" s="109"/>
      <c r="AO49" s="109"/>
      <c r="AP49" s="107"/>
    </row>
    <row r="50" spans="1:50" ht="15" customHeight="1">
      <c r="A50" s="126"/>
      <c r="B50" s="119"/>
      <c r="C50" s="119"/>
      <c r="D50" s="119"/>
      <c r="E50" s="119"/>
      <c r="F50" s="119"/>
      <c r="G50" s="119"/>
      <c r="H50" s="120"/>
      <c r="I50" s="120"/>
      <c r="J50" s="120"/>
      <c r="K50" s="358">
        <f>IF($A$18="","",IF(K49+1=44621," ",K49+1))</f>
        <v>44529</v>
      </c>
      <c r="L50" s="359"/>
      <c r="M50" s="359"/>
      <c r="N50" s="359"/>
      <c r="O50" s="359"/>
      <c r="P50" s="359"/>
      <c r="Q50" s="359"/>
      <c r="R50" s="359"/>
      <c r="S50" s="359"/>
      <c r="T50" s="359"/>
      <c r="U50" s="360"/>
      <c r="V50" s="347">
        <v>11</v>
      </c>
      <c r="W50" s="348"/>
      <c r="X50" s="348"/>
      <c r="Y50" s="348"/>
      <c r="Z50" s="348"/>
      <c r="AA50" s="348"/>
      <c r="AB50" s="348"/>
      <c r="AC50" s="348"/>
      <c r="AD50" s="349"/>
      <c r="AE50" s="351" t="s">
        <v>119</v>
      </c>
      <c r="AF50" s="352"/>
      <c r="AG50" s="109"/>
      <c r="AH50" s="109"/>
      <c r="AI50" s="109"/>
      <c r="AJ50" s="109"/>
      <c r="AK50" s="109"/>
      <c r="AL50" s="109"/>
      <c r="AM50" s="109"/>
      <c r="AN50" s="109"/>
      <c r="AO50" s="109"/>
      <c r="AP50" s="107"/>
    </row>
    <row r="51" spans="1:50" ht="15" customHeight="1">
      <c r="A51" s="126"/>
      <c r="B51" s="119"/>
      <c r="C51" s="119"/>
      <c r="D51" s="119"/>
      <c r="E51" s="119"/>
      <c r="F51" s="119"/>
      <c r="G51" s="119"/>
      <c r="H51" s="120"/>
      <c r="I51" s="120"/>
      <c r="J51" s="120"/>
      <c r="K51" s="358">
        <f>IF($A$18="","",IF(K49+2=44622," ",K50+1))</f>
        <v>44530</v>
      </c>
      <c r="L51" s="359"/>
      <c r="M51" s="359"/>
      <c r="N51" s="359"/>
      <c r="O51" s="359"/>
      <c r="P51" s="359"/>
      <c r="Q51" s="359"/>
      <c r="R51" s="359"/>
      <c r="S51" s="359"/>
      <c r="T51" s="359"/>
      <c r="U51" s="360"/>
      <c r="V51" s="347">
        <v>11</v>
      </c>
      <c r="W51" s="348"/>
      <c r="X51" s="348"/>
      <c r="Y51" s="348"/>
      <c r="Z51" s="348"/>
      <c r="AA51" s="348"/>
      <c r="AB51" s="348"/>
      <c r="AC51" s="348"/>
      <c r="AD51" s="349"/>
      <c r="AE51" s="351" t="s">
        <v>119</v>
      </c>
      <c r="AF51" s="352"/>
      <c r="AG51" s="109"/>
      <c r="AH51" s="109"/>
      <c r="AI51" s="109"/>
      <c r="AJ51" s="109"/>
      <c r="AK51" s="109"/>
      <c r="AL51" s="109"/>
      <c r="AM51" s="109"/>
      <c r="AN51" s="109"/>
      <c r="AO51" s="109"/>
      <c r="AP51" s="107"/>
    </row>
    <row r="52" spans="1:50" ht="15" customHeight="1">
      <c r="A52" s="126"/>
      <c r="B52" s="119"/>
      <c r="C52" s="119"/>
      <c r="D52" s="119"/>
      <c r="E52" s="119"/>
      <c r="F52" s="119"/>
      <c r="G52" s="119"/>
      <c r="H52" s="120"/>
      <c r="I52" s="120"/>
      <c r="J52" s="120"/>
      <c r="K52" s="358" t="str">
        <f>IF($A$18="","",IF(K49+3=44531," ",IF(K49+3=44623," ",K51+1)))</f>
        <v xml:space="preserve"> </v>
      </c>
      <c r="L52" s="359"/>
      <c r="M52" s="359"/>
      <c r="N52" s="359"/>
      <c r="O52" s="359"/>
      <c r="P52" s="359"/>
      <c r="Q52" s="359"/>
      <c r="R52" s="359"/>
      <c r="S52" s="359"/>
      <c r="T52" s="359"/>
      <c r="U52" s="360"/>
      <c r="V52" s="347"/>
      <c r="W52" s="348"/>
      <c r="X52" s="348"/>
      <c r="Y52" s="348"/>
      <c r="Z52" s="348"/>
      <c r="AA52" s="348"/>
      <c r="AB52" s="348"/>
      <c r="AC52" s="348"/>
      <c r="AD52" s="349"/>
      <c r="AE52" s="351" t="s">
        <v>119</v>
      </c>
      <c r="AF52" s="352"/>
      <c r="AG52" s="109"/>
      <c r="AH52" s="109"/>
      <c r="AI52" s="109"/>
      <c r="AJ52" s="109"/>
      <c r="AK52" s="109"/>
      <c r="AL52" s="109"/>
      <c r="AM52" s="109"/>
      <c r="AN52" s="109"/>
      <c r="AO52" s="109"/>
      <c r="AP52" s="107"/>
      <c r="AX52" s="91"/>
    </row>
    <row r="53" spans="1:50" ht="22.5" customHeight="1">
      <c r="A53" s="127"/>
      <c r="B53" s="124"/>
      <c r="C53" s="124"/>
      <c r="D53" s="124"/>
      <c r="E53" s="124"/>
      <c r="F53" s="124"/>
      <c r="G53" s="124"/>
      <c r="H53" s="106"/>
      <c r="I53" s="106"/>
      <c r="J53" s="106"/>
      <c r="K53" s="350" t="s">
        <v>127</v>
      </c>
      <c r="L53" s="350"/>
      <c r="M53" s="350"/>
      <c r="N53" s="350"/>
      <c r="O53" s="350"/>
      <c r="P53" s="350"/>
      <c r="Q53" s="350"/>
      <c r="R53" s="350"/>
      <c r="S53" s="350"/>
      <c r="T53" s="350"/>
      <c r="U53" s="350"/>
      <c r="V53" s="350">
        <f>IF(V22="","",SUM(V22:AD52)/COUNT(K22:U52))</f>
        <v>10.3</v>
      </c>
      <c r="W53" s="350"/>
      <c r="X53" s="350"/>
      <c r="Y53" s="350"/>
      <c r="Z53" s="350"/>
      <c r="AA53" s="350"/>
      <c r="AB53" s="350"/>
      <c r="AC53" s="350"/>
      <c r="AD53" s="350"/>
      <c r="AE53" s="351" t="s">
        <v>119</v>
      </c>
      <c r="AF53" s="352"/>
      <c r="AG53" s="124"/>
      <c r="AH53" s="124"/>
      <c r="AI53" s="124"/>
      <c r="AJ53" s="124"/>
      <c r="AK53" s="88"/>
      <c r="AL53" s="124"/>
      <c r="AM53" s="124"/>
      <c r="AN53" s="124"/>
      <c r="AO53" s="124"/>
      <c r="AP53" s="128"/>
    </row>
    <row r="54" spans="1:50" ht="15" customHeight="1" thickBot="1">
      <c r="A54" s="129"/>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130"/>
    </row>
    <row r="55" spans="1:50" ht="18.75" customHeight="1">
      <c r="A55" s="353" t="s">
        <v>120</v>
      </c>
      <c r="B55" s="335"/>
      <c r="C55" s="335"/>
      <c r="D55" s="335"/>
      <c r="E55" s="335"/>
      <c r="F55" s="335"/>
      <c r="G55" s="335"/>
      <c r="H55" s="354" t="s">
        <v>121</v>
      </c>
      <c r="I55" s="354"/>
      <c r="J55" s="354"/>
      <c r="K55" s="354"/>
      <c r="L55" s="354"/>
      <c r="M55" s="354"/>
      <c r="N55" s="354"/>
      <c r="O55" s="355" t="s">
        <v>122</v>
      </c>
      <c r="P55" s="355"/>
      <c r="Q55" s="355"/>
      <c r="R55" s="355"/>
      <c r="S55" s="355"/>
      <c r="T55" s="355"/>
      <c r="U55" s="355"/>
      <c r="V55" s="356" t="s">
        <v>128</v>
      </c>
      <c r="W55" s="356"/>
      <c r="X55" s="356"/>
      <c r="Y55" s="356"/>
      <c r="Z55" s="356"/>
      <c r="AA55" s="356"/>
      <c r="AB55" s="356"/>
      <c r="AC55" s="357" t="s">
        <v>129</v>
      </c>
      <c r="AD55" s="357"/>
      <c r="AE55" s="357"/>
      <c r="AF55" s="357"/>
      <c r="AG55" s="357"/>
      <c r="AH55" s="357"/>
      <c r="AI55" s="357"/>
      <c r="AJ55" s="335" t="s">
        <v>123</v>
      </c>
      <c r="AK55" s="335"/>
      <c r="AL55" s="335"/>
      <c r="AM55" s="335"/>
      <c r="AN55" s="335"/>
      <c r="AO55" s="335"/>
      <c r="AP55" s="336"/>
    </row>
    <row r="56" spans="1:50" ht="15" customHeight="1">
      <c r="A56" s="317" t="str">
        <f>IF(AK4="","",A18)</f>
        <v>令和3年11月1日</v>
      </c>
      <c r="B56" s="318"/>
      <c r="C56" s="318"/>
      <c r="D56" s="318"/>
      <c r="E56" s="318"/>
      <c r="F56" s="318"/>
      <c r="G56" s="318"/>
      <c r="H56" s="327">
        <f>IF(AH5="","",AH5)</f>
        <v>50</v>
      </c>
      <c r="I56" s="328"/>
      <c r="J56" s="328"/>
      <c r="K56" s="328"/>
      <c r="L56" s="328"/>
      <c r="M56" s="331" t="s">
        <v>119</v>
      </c>
      <c r="N56" s="332"/>
      <c r="O56" s="321">
        <v>5000</v>
      </c>
      <c r="P56" s="321"/>
      <c r="Q56" s="321"/>
      <c r="R56" s="321"/>
      <c r="S56" s="322"/>
      <c r="T56" s="325" t="s">
        <v>118</v>
      </c>
      <c r="U56" s="318"/>
      <c r="V56" s="337">
        <f>IF(V53="","",ROUNDDOWN(V53,0))</f>
        <v>10</v>
      </c>
      <c r="W56" s="338"/>
      <c r="X56" s="338"/>
      <c r="Y56" s="338"/>
      <c r="Z56" s="338"/>
      <c r="AA56" s="325" t="s">
        <v>119</v>
      </c>
      <c r="AB56" s="318"/>
      <c r="AC56" s="321">
        <f>IF(V56="","",O56*V56)</f>
        <v>50000</v>
      </c>
      <c r="AD56" s="321"/>
      <c r="AE56" s="321"/>
      <c r="AF56" s="321"/>
      <c r="AG56" s="322"/>
      <c r="AH56" s="325" t="s">
        <v>118</v>
      </c>
      <c r="AI56" s="318"/>
      <c r="AJ56" s="343">
        <f>IF(AC56="","",SUM(AC56:AG57))</f>
        <v>150000</v>
      </c>
      <c r="AK56" s="344"/>
      <c r="AL56" s="344"/>
      <c r="AM56" s="344"/>
      <c r="AN56" s="344"/>
      <c r="AO56" s="331" t="s">
        <v>118</v>
      </c>
      <c r="AP56" s="341"/>
    </row>
    <row r="57" spans="1:50" ht="15" customHeight="1" thickBot="1">
      <c r="A57" s="319"/>
      <c r="B57" s="320"/>
      <c r="C57" s="320"/>
      <c r="D57" s="320"/>
      <c r="E57" s="320"/>
      <c r="F57" s="320"/>
      <c r="G57" s="320"/>
      <c r="H57" s="329" t="str">
        <f t="shared" ref="H57" si="3">IF(AH44="","",AH44)</f>
        <v/>
      </c>
      <c r="I57" s="330"/>
      <c r="J57" s="330"/>
      <c r="K57" s="330"/>
      <c r="L57" s="330"/>
      <c r="M57" s="333"/>
      <c r="N57" s="334"/>
      <c r="O57" s="323">
        <v>2500</v>
      </c>
      <c r="P57" s="323"/>
      <c r="Q57" s="323"/>
      <c r="R57" s="323"/>
      <c r="S57" s="324"/>
      <c r="T57" s="326" t="s">
        <v>118</v>
      </c>
      <c r="U57" s="320"/>
      <c r="V57" s="339">
        <f>IF(V53="","",H56-V56)</f>
        <v>40</v>
      </c>
      <c r="W57" s="340"/>
      <c r="X57" s="340"/>
      <c r="Y57" s="340"/>
      <c r="Z57" s="340"/>
      <c r="AA57" s="326" t="s">
        <v>119</v>
      </c>
      <c r="AB57" s="320"/>
      <c r="AC57" s="323">
        <f>IF(V57="","",O57*V57)</f>
        <v>100000</v>
      </c>
      <c r="AD57" s="323"/>
      <c r="AE57" s="323"/>
      <c r="AF57" s="323"/>
      <c r="AG57" s="324"/>
      <c r="AH57" s="326" t="s">
        <v>118</v>
      </c>
      <c r="AI57" s="320"/>
      <c r="AJ57" s="345"/>
      <c r="AK57" s="346"/>
      <c r="AL57" s="346"/>
      <c r="AM57" s="346"/>
      <c r="AN57" s="346"/>
      <c r="AO57" s="333"/>
      <c r="AP57" s="342"/>
    </row>
    <row r="58" spans="1:50" ht="15" customHeight="1" thickBot="1">
      <c r="A58" s="131"/>
      <c r="B58" s="132"/>
      <c r="C58" s="132"/>
      <c r="D58" s="132"/>
      <c r="E58" s="132"/>
      <c r="F58" s="132"/>
      <c r="G58" s="132"/>
      <c r="H58" s="132"/>
      <c r="I58" s="132"/>
      <c r="J58" s="132"/>
      <c r="K58" s="132"/>
      <c r="L58" s="132"/>
      <c r="M58" s="132"/>
      <c r="N58" s="132"/>
      <c r="O58" s="132"/>
      <c r="P58" s="132"/>
      <c r="Q58" s="132"/>
      <c r="R58" s="132"/>
      <c r="S58" s="132"/>
      <c r="T58" s="132"/>
      <c r="U58" s="132"/>
      <c r="V58" s="133"/>
      <c r="W58" s="133"/>
      <c r="X58" s="133"/>
      <c r="Y58" s="133"/>
      <c r="Z58" s="133"/>
      <c r="AA58" s="134"/>
      <c r="AB58" s="134"/>
      <c r="AC58" s="134"/>
      <c r="AD58" s="135"/>
      <c r="AE58" s="135"/>
      <c r="AF58" s="135"/>
      <c r="AG58" s="135"/>
      <c r="AH58" s="135"/>
      <c r="AI58" s="135"/>
      <c r="AJ58" s="135"/>
      <c r="AK58" s="135"/>
      <c r="AL58" s="135"/>
      <c r="AM58" s="135"/>
      <c r="AN58" s="135"/>
      <c r="AO58" s="135"/>
      <c r="AP58" s="136"/>
      <c r="AS58" s="96"/>
      <c r="AT58" s="97"/>
    </row>
    <row r="59" spans="1:50" ht="13.5" customHeight="1">
      <c r="A59" s="92"/>
      <c r="B59" s="92"/>
      <c r="C59" s="92"/>
      <c r="D59" s="92"/>
      <c r="E59" s="92"/>
      <c r="F59" s="92"/>
      <c r="G59" s="92"/>
      <c r="H59" s="92"/>
      <c r="I59" s="92"/>
      <c r="J59" s="92"/>
      <c r="K59" s="92"/>
      <c r="L59" s="92"/>
      <c r="M59" s="92"/>
      <c r="N59" s="92"/>
      <c r="O59" s="92"/>
      <c r="P59" s="92"/>
      <c r="Q59" s="92"/>
      <c r="R59" s="92"/>
      <c r="S59" s="92"/>
      <c r="T59" s="92"/>
      <c r="U59" s="92"/>
      <c r="V59" s="93"/>
      <c r="W59" s="93"/>
      <c r="X59" s="93"/>
      <c r="Y59" s="93"/>
      <c r="Z59" s="93"/>
      <c r="AA59" s="94"/>
      <c r="AB59" s="94"/>
      <c r="AC59" s="94"/>
      <c r="AD59" s="95"/>
      <c r="AE59" s="95"/>
      <c r="AF59" s="95"/>
      <c r="AG59" s="95"/>
      <c r="AH59" s="95"/>
      <c r="AI59" s="95"/>
      <c r="AJ59" s="95"/>
      <c r="AK59" s="95"/>
      <c r="AL59" s="95"/>
      <c r="AM59" s="95"/>
      <c r="AN59" s="95"/>
      <c r="AO59" s="95"/>
      <c r="AP59" s="95"/>
    </row>
    <row r="60" spans="1:50" ht="13.5" customHeight="1">
      <c r="A60" s="92"/>
      <c r="B60" s="92"/>
      <c r="C60" s="92"/>
      <c r="D60" s="92"/>
      <c r="E60" s="92"/>
      <c r="F60" s="92"/>
      <c r="G60" s="92"/>
      <c r="H60" s="92"/>
      <c r="I60" s="92"/>
      <c r="J60" s="92"/>
      <c r="K60" s="92"/>
      <c r="L60" s="92"/>
      <c r="M60" s="92"/>
      <c r="N60" s="92"/>
      <c r="O60" s="92"/>
      <c r="P60" s="92"/>
      <c r="Q60" s="92"/>
      <c r="R60" s="92"/>
      <c r="S60" s="92"/>
      <c r="T60" s="92"/>
      <c r="U60" s="92"/>
      <c r="V60" s="93"/>
      <c r="W60" s="93"/>
      <c r="X60" s="93"/>
      <c r="Y60" s="93"/>
      <c r="Z60" s="93"/>
      <c r="AA60" s="94"/>
      <c r="AB60" s="94"/>
      <c r="AC60" s="94"/>
      <c r="AD60" s="95"/>
      <c r="AE60" s="95"/>
      <c r="AF60" s="95"/>
      <c r="AG60" s="95"/>
      <c r="AH60" s="95"/>
      <c r="AI60" s="95"/>
      <c r="AJ60" s="95"/>
      <c r="AK60" s="95"/>
      <c r="AL60" s="95"/>
      <c r="AM60" s="95"/>
      <c r="AN60" s="95"/>
      <c r="AO60" s="95"/>
      <c r="AP60" s="95"/>
    </row>
    <row r="61" spans="1:50" s="98" customFormat="1" ht="18.75" hidden="1" customHeight="1">
      <c r="E61" s="99" t="s">
        <v>45</v>
      </c>
      <c r="O61" s="98" t="s">
        <v>117</v>
      </c>
      <c r="AS61" s="99"/>
    </row>
    <row r="62" spans="1:50" s="98" customFormat="1" ht="18.75" hidden="1" customHeight="1">
      <c r="A62" s="100">
        <v>1</v>
      </c>
      <c r="B62" s="100"/>
      <c r="C62" s="100"/>
      <c r="D62" s="100" t="s">
        <v>95</v>
      </c>
      <c r="E62" s="101" t="s">
        <v>112</v>
      </c>
      <c r="F62" s="100" t="s">
        <v>108</v>
      </c>
      <c r="G62" s="102"/>
      <c r="H62" s="98" t="s">
        <v>114</v>
      </c>
      <c r="O62" s="98" t="s">
        <v>116</v>
      </c>
      <c r="AS62" s="99"/>
    </row>
    <row r="63" spans="1:50" s="98" customFormat="1" ht="18.75" hidden="1" customHeight="1">
      <c r="A63" s="100">
        <v>2</v>
      </c>
      <c r="B63" s="100"/>
      <c r="C63" s="100"/>
      <c r="D63" s="100" t="s">
        <v>96</v>
      </c>
      <c r="E63" s="101" t="s">
        <v>112</v>
      </c>
      <c r="F63" s="100" t="s">
        <v>108</v>
      </c>
      <c r="G63" s="102"/>
      <c r="H63" s="98" t="s">
        <v>114</v>
      </c>
      <c r="AS63" s="99"/>
    </row>
    <row r="64" spans="1:50" s="98" customFormat="1" ht="18.75" hidden="1" customHeight="1">
      <c r="A64" s="100">
        <v>3</v>
      </c>
      <c r="B64" s="100"/>
      <c r="C64" s="100"/>
      <c r="D64" s="100" t="s">
        <v>97</v>
      </c>
      <c r="E64" s="101" t="s">
        <v>112</v>
      </c>
      <c r="F64" s="100" t="s">
        <v>108</v>
      </c>
      <c r="G64" s="102"/>
      <c r="H64" s="98" t="s">
        <v>113</v>
      </c>
      <c r="O64" s="98" t="s">
        <v>120</v>
      </c>
      <c r="AS64" s="99"/>
    </row>
    <row r="65" spans="1:45" s="98" customFormat="1" ht="18.75" hidden="1" customHeight="1">
      <c r="A65" s="100">
        <v>4</v>
      </c>
      <c r="B65" s="100"/>
      <c r="C65" s="100"/>
      <c r="D65" s="100" t="s">
        <v>98</v>
      </c>
      <c r="E65" s="101" t="s">
        <v>112</v>
      </c>
      <c r="F65" s="100" t="s">
        <v>108</v>
      </c>
      <c r="G65" s="102"/>
      <c r="H65" s="98" t="s">
        <v>113</v>
      </c>
      <c r="O65" s="98">
        <f>VALUE(TEXT(AK4,"yyyymmdd"))</f>
        <v>20000401</v>
      </c>
      <c r="AS65" s="99"/>
    </row>
    <row r="66" spans="1:45" s="98" customFormat="1" ht="18.75" hidden="1" customHeight="1">
      <c r="A66" s="100">
        <v>5</v>
      </c>
      <c r="B66" s="100"/>
      <c r="C66" s="100"/>
      <c r="D66" s="100" t="s">
        <v>99</v>
      </c>
      <c r="E66" s="101">
        <v>2500</v>
      </c>
      <c r="F66" s="100" t="s">
        <v>108</v>
      </c>
      <c r="G66" s="102"/>
      <c r="H66" s="98" t="s">
        <v>116</v>
      </c>
      <c r="AS66" s="99"/>
    </row>
    <row r="67" spans="1:45" s="98" customFormat="1" ht="18.75" hidden="1" customHeight="1">
      <c r="A67" s="100">
        <v>6</v>
      </c>
      <c r="B67" s="100"/>
      <c r="C67" s="100"/>
      <c r="D67" s="100" t="s">
        <v>100</v>
      </c>
      <c r="E67" s="101">
        <v>5000</v>
      </c>
      <c r="F67" s="100" t="s">
        <v>108</v>
      </c>
      <c r="G67" s="102"/>
      <c r="H67" s="98" t="s">
        <v>116</v>
      </c>
      <c r="O67" s="98" t="s">
        <v>124</v>
      </c>
      <c r="AS67" s="99"/>
    </row>
    <row r="68" spans="1:45" s="98" customFormat="1" ht="18.75" hidden="1" customHeight="1">
      <c r="A68" s="100">
        <v>7</v>
      </c>
      <c r="B68" s="100"/>
      <c r="C68" s="100"/>
      <c r="D68" s="100" t="s">
        <v>101</v>
      </c>
      <c r="E68" s="101">
        <v>5000</v>
      </c>
      <c r="F68" s="100" t="s">
        <v>108</v>
      </c>
      <c r="G68" s="102"/>
      <c r="H68" s="98" t="s">
        <v>115</v>
      </c>
      <c r="O68" s="138" t="s">
        <v>130</v>
      </c>
      <c r="P68" s="137">
        <v>1</v>
      </c>
      <c r="AS68" s="99"/>
    </row>
    <row r="69" spans="1:45" s="98" customFormat="1" ht="18.75" hidden="1" customHeight="1">
      <c r="A69" s="100">
        <v>8</v>
      </c>
      <c r="B69" s="100"/>
      <c r="C69" s="100"/>
      <c r="D69" s="100" t="s">
        <v>102</v>
      </c>
      <c r="E69" s="101">
        <v>2500</v>
      </c>
      <c r="F69" s="100" t="s">
        <v>108</v>
      </c>
      <c r="G69" s="102"/>
      <c r="H69" s="98" t="s">
        <v>115</v>
      </c>
      <c r="O69" s="138" t="s">
        <v>131</v>
      </c>
      <c r="P69" s="137">
        <v>0.8</v>
      </c>
      <c r="AS69" s="99"/>
    </row>
    <row r="70" spans="1:45" s="98" customFormat="1" ht="18.75" hidden="1" customHeight="1">
      <c r="A70" s="100">
        <v>9</v>
      </c>
      <c r="B70" s="100"/>
      <c r="C70" s="100"/>
      <c r="D70" s="100" t="s">
        <v>90</v>
      </c>
      <c r="E70" s="101" t="s">
        <v>112</v>
      </c>
      <c r="F70" s="100" t="s">
        <v>108</v>
      </c>
      <c r="G70" s="102"/>
      <c r="H70" s="98" t="s">
        <v>113</v>
      </c>
      <c r="O70" s="138" t="s">
        <v>132</v>
      </c>
      <c r="P70" s="137">
        <v>0.6</v>
      </c>
      <c r="AS70" s="99"/>
    </row>
    <row r="71" spans="1:45" s="98" customFormat="1" ht="18.75" hidden="1" customHeight="1">
      <c r="A71" s="100">
        <v>10</v>
      </c>
      <c r="B71" s="100"/>
      <c r="C71" s="100"/>
      <c r="D71" s="100" t="s">
        <v>103</v>
      </c>
      <c r="E71" s="101">
        <v>2500</v>
      </c>
      <c r="F71" s="100" t="s">
        <v>108</v>
      </c>
      <c r="G71" s="102"/>
      <c r="H71" s="98" t="s">
        <v>116</v>
      </c>
      <c r="O71" s="138" t="s">
        <v>133</v>
      </c>
      <c r="P71" s="137">
        <v>0.4</v>
      </c>
      <c r="AS71" s="99"/>
    </row>
    <row r="72" spans="1:45" s="98" customFormat="1" ht="18.75" hidden="1" customHeight="1">
      <c r="A72" s="100">
        <v>11</v>
      </c>
      <c r="B72" s="100"/>
      <c r="C72" s="100"/>
      <c r="D72" s="100" t="s">
        <v>104</v>
      </c>
      <c r="E72" s="101">
        <v>2500</v>
      </c>
      <c r="F72" s="100" t="s">
        <v>108</v>
      </c>
      <c r="G72" s="102"/>
      <c r="H72" s="98" t="s">
        <v>116</v>
      </c>
      <c r="O72" s="138" t="s">
        <v>134</v>
      </c>
      <c r="P72" s="137">
        <v>0.2</v>
      </c>
      <c r="AS72" s="99"/>
    </row>
    <row r="73" spans="1:45" s="98" customFormat="1" ht="18.75" hidden="1" customHeight="1">
      <c r="A73" s="100">
        <v>12</v>
      </c>
      <c r="B73" s="100"/>
      <c r="C73" s="100"/>
      <c r="D73" s="100" t="s">
        <v>105</v>
      </c>
      <c r="E73" s="101">
        <v>2500</v>
      </c>
      <c r="F73" s="100" t="s">
        <v>108</v>
      </c>
      <c r="G73" s="102"/>
      <c r="H73" s="98" t="s">
        <v>115</v>
      </c>
      <c r="AS73" s="99"/>
    </row>
    <row r="74" spans="1:45" s="98" customFormat="1" ht="18.75" hidden="1" customHeight="1">
      <c r="A74" s="100">
        <v>13</v>
      </c>
      <c r="B74" s="100"/>
      <c r="C74" s="100"/>
      <c r="D74" s="100" t="s">
        <v>106</v>
      </c>
      <c r="E74" s="101">
        <v>2500</v>
      </c>
      <c r="F74" s="100" t="s">
        <v>108</v>
      </c>
      <c r="G74" s="102"/>
      <c r="H74" s="98" t="s">
        <v>115</v>
      </c>
      <c r="AS74" s="99"/>
    </row>
    <row r="75" spans="1:45" s="98" customFormat="1" ht="18.75" hidden="1" customHeight="1">
      <c r="A75" s="100">
        <v>14</v>
      </c>
      <c r="B75" s="100"/>
      <c r="C75" s="100"/>
      <c r="D75" s="100" t="s">
        <v>107</v>
      </c>
      <c r="E75" s="101">
        <v>2500</v>
      </c>
      <c r="F75" s="100" t="s">
        <v>108</v>
      </c>
      <c r="G75" s="102"/>
      <c r="H75" s="98" t="s">
        <v>115</v>
      </c>
      <c r="AS75" s="99"/>
    </row>
    <row r="76" spans="1:45" s="98" customFormat="1" ht="18.75" hidden="1" customHeight="1">
      <c r="A76" s="100">
        <v>15</v>
      </c>
      <c r="B76" s="100"/>
      <c r="C76" s="100"/>
      <c r="D76" s="100" t="s">
        <v>94</v>
      </c>
      <c r="E76" s="101">
        <v>2500</v>
      </c>
      <c r="F76" s="100" t="s">
        <v>108</v>
      </c>
      <c r="G76" s="102"/>
      <c r="H76" s="98" t="s">
        <v>115</v>
      </c>
      <c r="AS76" s="99"/>
    </row>
    <row r="77" spans="1:45" s="98" customFormat="1" ht="18.75" customHeight="1">
      <c r="E77" s="103"/>
      <c r="G77" s="104"/>
      <c r="AS77" s="99"/>
    </row>
    <row r="78" spans="1:45" s="98" customFormat="1" ht="18.75" customHeight="1">
      <c r="A78" s="105"/>
      <c r="B78" s="105"/>
      <c r="C78" s="105"/>
      <c r="E78" s="103"/>
      <c r="G78" s="104"/>
      <c r="AS78" s="99"/>
    </row>
    <row r="79" spans="1:45" s="98" customFormat="1" ht="18.75" customHeight="1">
      <c r="A79" s="105"/>
      <c r="B79" s="105"/>
      <c r="C79" s="105"/>
      <c r="E79" s="103"/>
      <c r="G79" s="104"/>
      <c r="AS79" s="99"/>
    </row>
    <row r="80" spans="1:45" s="98" customFormat="1" ht="18.75" customHeight="1">
      <c r="A80" s="105"/>
      <c r="B80" s="105"/>
      <c r="C80" s="105"/>
      <c r="E80" s="103"/>
      <c r="G80" s="104"/>
      <c r="AS80" s="99"/>
    </row>
    <row r="81" spans="1:45" s="98" customFormat="1" ht="18.75" customHeight="1">
      <c r="A81" s="105"/>
      <c r="B81" s="105"/>
      <c r="C81" s="105"/>
      <c r="E81" s="103"/>
      <c r="G81" s="104"/>
      <c r="AS81" s="99"/>
    </row>
    <row r="82" spans="1:45" s="98" customFormat="1" ht="18.75" customHeight="1">
      <c r="A82" s="105"/>
      <c r="B82" s="105"/>
      <c r="C82" s="105"/>
      <c r="E82" s="103"/>
      <c r="G82" s="104"/>
      <c r="AS82" s="99"/>
    </row>
    <row r="83" spans="1:45" s="98" customFormat="1" ht="18.75" customHeight="1">
      <c r="E83" s="103"/>
      <c r="G83" s="104"/>
      <c r="AS83" s="99"/>
    </row>
    <row r="84" spans="1:45" s="98" customFormat="1" ht="18.75" customHeight="1">
      <c r="A84" s="100"/>
      <c r="B84" s="100"/>
      <c r="C84" s="100"/>
      <c r="D84" s="100"/>
      <c r="E84" s="101"/>
      <c r="F84" s="100"/>
      <c r="G84" s="102"/>
      <c r="H84" s="100"/>
      <c r="AS84" s="99"/>
    </row>
    <row r="85" spans="1:45" s="98" customFormat="1" ht="18.75" customHeight="1">
      <c r="E85" s="103"/>
      <c r="G85" s="104"/>
      <c r="AS85" s="99"/>
    </row>
    <row r="86" spans="1:45" s="98" customFormat="1" ht="18.75" customHeight="1">
      <c r="E86" s="103"/>
      <c r="G86" s="104"/>
      <c r="AS86" s="99"/>
    </row>
    <row r="87" spans="1:45" s="98" customFormat="1" ht="18.75" customHeight="1">
      <c r="E87" s="103"/>
      <c r="G87" s="104"/>
      <c r="AS87" s="99"/>
    </row>
    <row r="88" spans="1:45" s="98" customFormat="1" ht="18.75" customHeight="1">
      <c r="E88" s="103"/>
      <c r="G88" s="104"/>
      <c r="AS88" s="99"/>
    </row>
    <row r="89" spans="1:45" s="98" customFormat="1" ht="18.75" customHeight="1">
      <c r="E89" s="103"/>
      <c r="G89" s="104"/>
      <c r="AS89" s="99"/>
    </row>
    <row r="90" spans="1:45" s="98" customFormat="1" ht="18.75" customHeight="1">
      <c r="E90" s="103"/>
      <c r="G90" s="104"/>
      <c r="AS90" s="99"/>
    </row>
    <row r="91" spans="1:45" s="98" customFormat="1" ht="18.75" customHeight="1">
      <c r="E91" s="103"/>
      <c r="G91" s="104"/>
      <c r="AS91" s="99"/>
    </row>
    <row r="92" spans="1:45" s="98" customFormat="1" ht="18.75" customHeight="1">
      <c r="A92" s="98">
        <v>31</v>
      </c>
      <c r="D92" s="98" t="s">
        <v>33</v>
      </c>
      <c r="E92" s="103">
        <v>30000</v>
      </c>
      <c r="F92" s="98" t="s">
        <v>46</v>
      </c>
      <c r="G92" s="104"/>
      <c r="AS92" s="99"/>
    </row>
    <row r="93" spans="1:45" s="98" customFormat="1" ht="18.75" customHeight="1">
      <c r="A93" s="98">
        <v>32</v>
      </c>
      <c r="D93" s="98" t="s">
        <v>34</v>
      </c>
      <c r="E93" s="103">
        <v>40000</v>
      </c>
      <c r="F93" s="98" t="s">
        <v>46</v>
      </c>
      <c r="G93" s="104"/>
      <c r="AS93" s="99"/>
    </row>
    <row r="94" spans="1:45" s="98" customFormat="1" ht="18.75" customHeight="1">
      <c r="A94" s="98">
        <v>33</v>
      </c>
      <c r="D94" s="98" t="s">
        <v>35</v>
      </c>
      <c r="E94" s="103">
        <v>50000</v>
      </c>
      <c r="F94" s="98" t="s">
        <v>46</v>
      </c>
      <c r="G94" s="104"/>
      <c r="AS94" s="99"/>
    </row>
    <row r="95" spans="1:45" s="98" customFormat="1" ht="18.75" customHeight="1">
      <c r="A95" s="98">
        <v>34</v>
      </c>
      <c r="D95" s="98" t="s">
        <v>36</v>
      </c>
      <c r="E95" s="103">
        <v>60000</v>
      </c>
      <c r="F95" s="98" t="s">
        <v>46</v>
      </c>
      <c r="G95" s="104"/>
      <c r="AS95" s="99"/>
    </row>
    <row r="96" spans="1:45" s="98" customFormat="1" ht="18.75" customHeight="1">
      <c r="A96" s="98">
        <v>35</v>
      </c>
      <c r="D96" s="98" t="s">
        <v>37</v>
      </c>
      <c r="E96" s="103">
        <v>70000</v>
      </c>
      <c r="F96" s="98" t="s">
        <v>46</v>
      </c>
      <c r="G96" s="104"/>
      <c r="AS96" s="99"/>
    </row>
    <row r="97" spans="1:45" s="98" customFormat="1" ht="18.75" customHeight="1">
      <c r="A97" s="98">
        <v>36</v>
      </c>
      <c r="D97" s="98" t="s">
        <v>38</v>
      </c>
      <c r="E97" s="103">
        <v>30000</v>
      </c>
      <c r="F97" s="98" t="s">
        <v>46</v>
      </c>
      <c r="G97" s="104"/>
      <c r="AS97" s="99"/>
    </row>
    <row r="98" spans="1:45" s="98" customFormat="1" ht="18.75" customHeight="1">
      <c r="A98" s="98">
        <v>37</v>
      </c>
      <c r="D98" s="98" t="s">
        <v>47</v>
      </c>
      <c r="E98" s="103">
        <v>40000</v>
      </c>
      <c r="F98" s="98" t="s">
        <v>46</v>
      </c>
      <c r="G98" s="104"/>
      <c r="AS98" s="99"/>
    </row>
    <row r="99" spans="1:45" s="98" customFormat="1" ht="18.75" customHeight="1">
      <c r="A99" s="98">
        <v>38</v>
      </c>
      <c r="D99" s="98" t="s">
        <v>48</v>
      </c>
      <c r="E99" s="103">
        <v>50000</v>
      </c>
      <c r="F99" s="98" t="s">
        <v>46</v>
      </c>
      <c r="G99" s="104"/>
      <c r="AS99" s="99"/>
    </row>
    <row r="100" spans="1:45" s="98" customFormat="1" ht="18.75" customHeight="1">
      <c r="A100" s="98">
        <v>39</v>
      </c>
      <c r="D100" s="98" t="s">
        <v>49</v>
      </c>
      <c r="E100" s="103">
        <v>60000</v>
      </c>
      <c r="F100" s="98" t="s">
        <v>46</v>
      </c>
      <c r="G100" s="104"/>
      <c r="AS100" s="99"/>
    </row>
    <row r="101" spans="1:45" s="98" customFormat="1" ht="18.75" customHeight="1">
      <c r="A101" s="98">
        <v>40</v>
      </c>
      <c r="D101" s="98" t="s">
        <v>66</v>
      </c>
      <c r="E101" s="103">
        <v>70000</v>
      </c>
      <c r="F101" s="98" t="s">
        <v>46</v>
      </c>
      <c r="G101" s="104"/>
      <c r="AS101" s="99"/>
    </row>
    <row r="102" spans="1:45" s="98" customFormat="1" ht="18.75" customHeight="1">
      <c r="A102" s="98">
        <v>41</v>
      </c>
      <c r="D102" s="98" t="s">
        <v>39</v>
      </c>
      <c r="E102" s="103">
        <v>30000</v>
      </c>
      <c r="F102" s="98" t="s">
        <v>46</v>
      </c>
      <c r="G102" s="104"/>
      <c r="AS102" s="99"/>
    </row>
    <row r="103" spans="1:45" s="98" customFormat="1" ht="18.75" customHeight="1">
      <c r="A103" s="98">
        <v>42</v>
      </c>
      <c r="D103" s="98" t="s">
        <v>50</v>
      </c>
      <c r="E103" s="103">
        <v>40000</v>
      </c>
      <c r="F103" s="98" t="s">
        <v>46</v>
      </c>
      <c r="G103" s="104"/>
      <c r="AS103" s="99"/>
    </row>
    <row r="104" spans="1:45" s="98" customFormat="1" ht="18.75" customHeight="1">
      <c r="A104" s="98">
        <v>43</v>
      </c>
      <c r="D104" s="98" t="s">
        <v>51</v>
      </c>
      <c r="E104" s="103">
        <v>50000</v>
      </c>
      <c r="F104" s="98" t="s">
        <v>46</v>
      </c>
      <c r="G104" s="104"/>
      <c r="AS104" s="99"/>
    </row>
    <row r="105" spans="1:45" s="98" customFormat="1" ht="18.75" customHeight="1">
      <c r="A105" s="98">
        <v>44</v>
      </c>
      <c r="D105" s="98" t="s">
        <v>52</v>
      </c>
      <c r="E105" s="103">
        <v>60000</v>
      </c>
      <c r="F105" s="98" t="s">
        <v>46</v>
      </c>
      <c r="G105" s="104"/>
      <c r="AS105" s="99"/>
    </row>
    <row r="106" spans="1:45" s="98" customFormat="1" ht="18.75" customHeight="1">
      <c r="A106" s="98">
        <v>45</v>
      </c>
      <c r="D106" s="98" t="s">
        <v>67</v>
      </c>
      <c r="E106" s="103">
        <v>70000</v>
      </c>
      <c r="F106" s="98" t="s">
        <v>46</v>
      </c>
      <c r="G106" s="104"/>
      <c r="AS106" s="99"/>
    </row>
    <row r="107" spans="1:45" s="98" customFormat="1" ht="18.75" customHeight="1">
      <c r="A107" s="98">
        <v>46</v>
      </c>
      <c r="D107" s="98" t="s">
        <v>40</v>
      </c>
      <c r="E107" s="103">
        <v>10000</v>
      </c>
      <c r="F107" s="98" t="s">
        <v>46</v>
      </c>
      <c r="G107" s="104"/>
      <c r="AS107" s="99"/>
    </row>
    <row r="108" spans="1:45" s="98" customFormat="1" ht="18.75" customHeight="1">
      <c r="A108" s="98">
        <v>47</v>
      </c>
      <c r="D108" s="98" t="s">
        <v>53</v>
      </c>
      <c r="E108" s="103">
        <v>15000</v>
      </c>
      <c r="F108" s="98" t="s">
        <v>46</v>
      </c>
      <c r="G108" s="104"/>
      <c r="AS108" s="99"/>
    </row>
    <row r="109" spans="1:45" s="98" customFormat="1" ht="18.75" customHeight="1">
      <c r="A109" s="98">
        <v>48</v>
      </c>
      <c r="D109" s="98" t="s">
        <v>54</v>
      </c>
      <c r="E109" s="103">
        <v>10000</v>
      </c>
      <c r="F109" s="98" t="s">
        <v>46</v>
      </c>
      <c r="G109" s="104"/>
      <c r="AS109" s="99"/>
    </row>
    <row r="110" spans="1:45" s="98" customFormat="1" ht="18.75" customHeight="1">
      <c r="A110" s="98">
        <v>49</v>
      </c>
      <c r="D110" s="98" t="s">
        <v>55</v>
      </c>
      <c r="E110" s="103">
        <v>20000</v>
      </c>
      <c r="F110" s="98" t="s">
        <v>46</v>
      </c>
      <c r="G110" s="104"/>
      <c r="AS110" s="99"/>
    </row>
    <row r="111" spans="1:45" s="98" customFormat="1" ht="18.75" customHeight="1">
      <c r="A111" s="98">
        <v>50</v>
      </c>
      <c r="D111" s="98" t="s">
        <v>56</v>
      </c>
      <c r="E111" s="103">
        <v>30000</v>
      </c>
      <c r="F111" s="98" t="s">
        <v>46</v>
      </c>
      <c r="G111" s="104"/>
      <c r="AS111" s="99"/>
    </row>
    <row r="112" spans="1:45" s="98" customFormat="1" ht="18.75" customHeight="1">
      <c r="A112" s="98">
        <v>51</v>
      </c>
      <c r="D112" s="98" t="s">
        <v>57</v>
      </c>
      <c r="E112" s="103">
        <v>40000</v>
      </c>
      <c r="F112" s="98" t="s">
        <v>46</v>
      </c>
      <c r="G112" s="104"/>
      <c r="AS112" s="99"/>
    </row>
    <row r="113" spans="1:45" s="98" customFormat="1" ht="18.75" customHeight="1">
      <c r="A113" s="98">
        <v>52</v>
      </c>
      <c r="D113" s="98" t="s">
        <v>58</v>
      </c>
      <c r="E113" s="103">
        <v>50000</v>
      </c>
      <c r="F113" s="98" t="s">
        <v>46</v>
      </c>
      <c r="G113" s="104"/>
      <c r="AS113" s="99"/>
    </row>
    <row r="114" spans="1:45" s="98" customFormat="1" ht="18.75" customHeight="1">
      <c r="A114" s="98">
        <v>53</v>
      </c>
      <c r="D114" s="98" t="s">
        <v>59</v>
      </c>
      <c r="E114" s="103">
        <v>60000</v>
      </c>
      <c r="F114" s="98" t="s">
        <v>46</v>
      </c>
      <c r="G114" s="104"/>
      <c r="AS114" s="99"/>
    </row>
    <row r="115" spans="1:45" s="98" customFormat="1" ht="18.75" customHeight="1">
      <c r="A115" s="98">
        <v>54</v>
      </c>
      <c r="D115" s="98" t="s">
        <v>60</v>
      </c>
      <c r="E115" s="103">
        <v>70000</v>
      </c>
      <c r="F115" s="98" t="s">
        <v>46</v>
      </c>
      <c r="G115" s="104"/>
      <c r="AS115" s="99"/>
    </row>
    <row r="116" spans="1:45" s="98" customFormat="1" ht="18.75" customHeight="1">
      <c r="A116" s="98">
        <v>55</v>
      </c>
      <c r="D116" s="98" t="s">
        <v>61</v>
      </c>
      <c r="E116" s="103">
        <v>10000</v>
      </c>
      <c r="F116" s="98" t="s">
        <v>46</v>
      </c>
      <c r="G116" s="104"/>
      <c r="AS116" s="99"/>
    </row>
    <row r="117" spans="1:45" s="98" customFormat="1" ht="18.75" customHeight="1">
      <c r="A117" s="98">
        <v>56</v>
      </c>
      <c r="D117" s="98" t="s">
        <v>62</v>
      </c>
      <c r="E117" s="103">
        <v>20000</v>
      </c>
      <c r="F117" s="98" t="s">
        <v>46</v>
      </c>
      <c r="G117" s="104"/>
      <c r="AS117" s="99"/>
    </row>
    <row r="118" spans="1:45" s="98" customFormat="1" ht="18.75" customHeight="1">
      <c r="D118" s="104"/>
      <c r="E118" s="104"/>
      <c r="F118" s="104"/>
      <c r="G118" s="104"/>
      <c r="I118" s="104"/>
      <c r="AS118" s="99"/>
    </row>
    <row r="119" spans="1:45" s="98" customFormat="1" ht="18.75" customHeight="1">
      <c r="AS119" s="99"/>
    </row>
    <row r="120" spans="1:45" s="98" customFormat="1" ht="18.75" customHeight="1">
      <c r="AS120" s="99"/>
    </row>
    <row r="121" spans="1:45" s="98" customFormat="1" ht="18.75" customHeight="1">
      <c r="AS121" s="99"/>
    </row>
    <row r="122" spans="1:45" s="98" customFormat="1" ht="18.75" customHeight="1">
      <c r="AS122" s="99"/>
    </row>
    <row r="123" spans="1:45" s="98" customFormat="1" ht="18.75" customHeight="1">
      <c r="AS123" s="99"/>
    </row>
    <row r="124" spans="1:45" s="98" customFormat="1" ht="18.75" customHeight="1">
      <c r="AS124" s="99"/>
    </row>
    <row r="125" spans="1:45" s="98" customFormat="1" ht="18.75" customHeight="1">
      <c r="AS125" s="99"/>
    </row>
    <row r="126" spans="1:45" s="98" customFormat="1" ht="18.75" customHeight="1">
      <c r="AS126" s="99"/>
    </row>
    <row r="127" spans="1:45" s="98" customFormat="1" ht="18.75" customHeight="1">
      <c r="AS127" s="99"/>
    </row>
  </sheetData>
  <sheetProtection password="C554" sheet="1" autoFilter="0"/>
  <mergeCells count="188">
    <mergeCell ref="AS10:CD10"/>
    <mergeCell ref="D10:AP10"/>
    <mergeCell ref="D12:AP12"/>
    <mergeCell ref="D13:AP13"/>
    <mergeCell ref="D14:AP14"/>
    <mergeCell ref="AS26:AV27"/>
    <mergeCell ref="AW26:BF27"/>
    <mergeCell ref="AS28:AV29"/>
    <mergeCell ref="AW28:AY29"/>
    <mergeCell ref="AZ28:BA29"/>
    <mergeCell ref="BB28:BD29"/>
    <mergeCell ref="BE28:BF29"/>
    <mergeCell ref="AS24:AV25"/>
    <mergeCell ref="AW24:AY25"/>
    <mergeCell ref="AZ24:BA25"/>
    <mergeCell ref="BB24:BD25"/>
    <mergeCell ref="BE24:BF25"/>
    <mergeCell ref="AS22:AV23"/>
    <mergeCell ref="AW22:AY23"/>
    <mergeCell ref="AZ22:BA23"/>
    <mergeCell ref="BB22:BD23"/>
    <mergeCell ref="BE22:BF23"/>
    <mergeCell ref="V21:AF21"/>
    <mergeCell ref="K22:U22"/>
    <mergeCell ref="AS4:AW4"/>
    <mergeCell ref="AW6:AW7"/>
    <mergeCell ref="AF6:AP6"/>
    <mergeCell ref="AM5:AN5"/>
    <mergeCell ref="N5:AE5"/>
    <mergeCell ref="AO5:AP5"/>
    <mergeCell ref="AS5:AW5"/>
    <mergeCell ref="AF5:AG5"/>
    <mergeCell ref="N4:AE4"/>
    <mergeCell ref="S6:T6"/>
    <mergeCell ref="V6:X6"/>
    <mergeCell ref="AK5:AL5"/>
    <mergeCell ref="AH5:AI5"/>
    <mergeCell ref="N7:AP7"/>
    <mergeCell ref="N3:R3"/>
    <mergeCell ref="AC18:AI18"/>
    <mergeCell ref="A3:C7"/>
    <mergeCell ref="A10:C10"/>
    <mergeCell ref="A11:C11"/>
    <mergeCell ref="A12:C12"/>
    <mergeCell ref="A13:C13"/>
    <mergeCell ref="A14:C14"/>
    <mergeCell ref="A15:C15"/>
    <mergeCell ref="AF4:AJ4"/>
    <mergeCell ref="AC17:AI17"/>
    <mergeCell ref="AJ17:AP17"/>
    <mergeCell ref="D6:M7"/>
    <mergeCell ref="A9:AP9"/>
    <mergeCell ref="D11:AP11"/>
    <mergeCell ref="D15:AP15"/>
    <mergeCell ref="A18:G18"/>
    <mergeCell ref="O18:S18"/>
    <mergeCell ref="T18:U18"/>
    <mergeCell ref="H18:L18"/>
    <mergeCell ref="AO18:AP18"/>
    <mergeCell ref="K23:U23"/>
    <mergeCell ref="K24:U24"/>
    <mergeCell ref="K25:U25"/>
    <mergeCell ref="K26:U26"/>
    <mergeCell ref="A17:G17"/>
    <mergeCell ref="H17:N17"/>
    <mergeCell ref="O17:U17"/>
    <mergeCell ref="V17:AB17"/>
    <mergeCell ref="K27:U27"/>
    <mergeCell ref="K28:U28"/>
    <mergeCell ref="K29:U29"/>
    <mergeCell ref="K30:U30"/>
    <mergeCell ref="AK4:AP4"/>
    <mergeCell ref="K21:U21"/>
    <mergeCell ref="A20:AP20"/>
    <mergeCell ref="K31:U31"/>
    <mergeCell ref="K32:U32"/>
    <mergeCell ref="V22:AD22"/>
    <mergeCell ref="V23:AD23"/>
    <mergeCell ref="V24:AD24"/>
    <mergeCell ref="V25:AD25"/>
    <mergeCell ref="V26:AD26"/>
    <mergeCell ref="V27:AD27"/>
    <mergeCell ref="V28:AD28"/>
    <mergeCell ref="V29:AD29"/>
    <mergeCell ref="V30:AD30"/>
    <mergeCell ref="V31:AD31"/>
    <mergeCell ref="V32:AD32"/>
    <mergeCell ref="M18:N18"/>
    <mergeCell ref="V18:Z18"/>
    <mergeCell ref="AA18:AB18"/>
    <mergeCell ref="AJ18:AN18"/>
    <mergeCell ref="AE31:AF31"/>
    <mergeCell ref="K47:U47"/>
    <mergeCell ref="K48:U48"/>
    <mergeCell ref="K49:U49"/>
    <mergeCell ref="K50:U50"/>
    <mergeCell ref="K33:U33"/>
    <mergeCell ref="K34:U34"/>
    <mergeCell ref="K35:U35"/>
    <mergeCell ref="K36:U36"/>
    <mergeCell ref="K37:U37"/>
    <mergeCell ref="K38:U38"/>
    <mergeCell ref="K39:U39"/>
    <mergeCell ref="K40:U40"/>
    <mergeCell ref="K41:U41"/>
    <mergeCell ref="AE40:AF40"/>
    <mergeCell ref="AE41:AF41"/>
    <mergeCell ref="AE42:AF42"/>
    <mergeCell ref="AE43:AF43"/>
    <mergeCell ref="K42:U42"/>
    <mergeCell ref="K43:U43"/>
    <mergeCell ref="K44:U44"/>
    <mergeCell ref="K45:U45"/>
    <mergeCell ref="K46:U46"/>
    <mergeCell ref="AE44:AF44"/>
    <mergeCell ref="AE45:AF45"/>
    <mergeCell ref="AE46:AF46"/>
    <mergeCell ref="AE32:AF32"/>
    <mergeCell ref="AE33:AF33"/>
    <mergeCell ref="AE34:AF34"/>
    <mergeCell ref="AE35:AF35"/>
    <mergeCell ref="AE36:AF36"/>
    <mergeCell ref="AE37:AF37"/>
    <mergeCell ref="AE38:AF38"/>
    <mergeCell ref="AE39:AF39"/>
    <mergeCell ref="AE22:AF22"/>
    <mergeCell ref="AE23:AF23"/>
    <mergeCell ref="AE24:AF24"/>
    <mergeCell ref="AE25:AF25"/>
    <mergeCell ref="AE26:AF26"/>
    <mergeCell ref="AE27:AF27"/>
    <mergeCell ref="AE28:AF28"/>
    <mergeCell ref="AE29:AF29"/>
    <mergeCell ref="AE30:AF30"/>
    <mergeCell ref="AE47:AF47"/>
    <mergeCell ref="AE48:AF48"/>
    <mergeCell ref="AE49:AF49"/>
    <mergeCell ref="AE50:AF50"/>
    <mergeCell ref="AE51:AF51"/>
    <mergeCell ref="AE52:AF52"/>
    <mergeCell ref="V33:AD33"/>
    <mergeCell ref="V34:AD34"/>
    <mergeCell ref="V35:AD35"/>
    <mergeCell ref="V36:AD36"/>
    <mergeCell ref="V37:AD37"/>
    <mergeCell ref="V38:AD38"/>
    <mergeCell ref="V39:AD39"/>
    <mergeCell ref="V40:AD40"/>
    <mergeCell ref="V41:AD41"/>
    <mergeCell ref="V42:AD42"/>
    <mergeCell ref="V43:AD43"/>
    <mergeCell ref="V44:AD44"/>
    <mergeCell ref="V45:AD45"/>
    <mergeCell ref="V46:AD46"/>
    <mergeCell ref="V47:AD47"/>
    <mergeCell ref="V48:AD48"/>
    <mergeCell ref="V49:AD49"/>
    <mergeCell ref="V50:AD50"/>
    <mergeCell ref="V51:AD51"/>
    <mergeCell ref="V52:AD52"/>
    <mergeCell ref="K53:U53"/>
    <mergeCell ref="V53:AD53"/>
    <mergeCell ref="AE53:AF53"/>
    <mergeCell ref="A55:G55"/>
    <mergeCell ref="H55:N55"/>
    <mergeCell ref="O55:U55"/>
    <mergeCell ref="V55:AB55"/>
    <mergeCell ref="AC55:AI55"/>
    <mergeCell ref="K51:U51"/>
    <mergeCell ref="K52:U52"/>
    <mergeCell ref="AJ55:AP55"/>
    <mergeCell ref="AC56:AG56"/>
    <mergeCell ref="AC57:AG57"/>
    <mergeCell ref="AH56:AI56"/>
    <mergeCell ref="AH57:AI57"/>
    <mergeCell ref="V56:Z56"/>
    <mergeCell ref="V57:Z57"/>
    <mergeCell ref="AO56:AP57"/>
    <mergeCell ref="AJ56:AN57"/>
    <mergeCell ref="A56:G57"/>
    <mergeCell ref="O56:S56"/>
    <mergeCell ref="O57:S57"/>
    <mergeCell ref="T56:U56"/>
    <mergeCell ref="T57:U57"/>
    <mergeCell ref="AA56:AB56"/>
    <mergeCell ref="AA57:AB57"/>
    <mergeCell ref="H56:L57"/>
    <mergeCell ref="M56:N57"/>
  </mergeCells>
  <phoneticPr fontId="3"/>
  <conditionalFormatting sqref="A20:AP58">
    <cfRule type="expression" dxfId="42" priority="2">
      <formula>VLOOKUP($N$5,$D$62:$H$76,5,0)=$O$62</formula>
    </cfRule>
  </conditionalFormatting>
  <conditionalFormatting sqref="N3:R3 AK4 N7:AP7">
    <cfRule type="containsBlanks" dxfId="41" priority="13">
      <formula>LEN(TRIM(N3))=0</formula>
    </cfRule>
  </conditionalFormatting>
  <conditionalFormatting sqref="N4:AE4">
    <cfRule type="containsBlanks" dxfId="40" priority="9">
      <formula>LEN(TRIM(N4))=0</formula>
    </cfRule>
  </conditionalFormatting>
  <conditionalFormatting sqref="N5:AE5">
    <cfRule type="containsBlanks" dxfId="39" priority="7">
      <formula>LEN(TRIM(N5))=0</formula>
    </cfRule>
  </conditionalFormatting>
  <conditionalFormatting sqref="AH5:AI5">
    <cfRule type="containsBlanks" dxfId="38" priority="6">
      <formula>LEN(TRIM(AH5))=0</formula>
    </cfRule>
  </conditionalFormatting>
  <conditionalFormatting sqref="S6:T6 V6:X6">
    <cfRule type="containsBlanks" dxfId="37" priority="5">
      <formula>LEN(TRIM(S6))=0</formula>
    </cfRule>
  </conditionalFormatting>
  <conditionalFormatting sqref="A10:A15">
    <cfRule type="containsBlanks" dxfId="36" priority="3">
      <formula>LEN(TRIM(A10))=0</formula>
    </cfRule>
  </conditionalFormatting>
  <conditionalFormatting sqref="V22:AD51">
    <cfRule type="containsBlanks" dxfId="35" priority="15">
      <formula>LEN(TRIM(V22))=0</formula>
    </cfRule>
  </conditionalFormatting>
  <dataValidations count="8">
    <dataValidation type="list" allowBlank="1" showInputMessage="1" showErrorMessage="1" sqref="N5:AE5">
      <formula1>$D$62:$D$76</formula1>
    </dataValidation>
    <dataValidation type="list" allowBlank="1" showInputMessage="1" showErrorMessage="1" sqref="AA58:AA60 AB59:AC60">
      <formula1>"○"</formula1>
    </dataValidation>
    <dataValidation imeMode="halfAlpha" allowBlank="1" showInputMessage="1" showErrorMessage="1" sqref="AJ5:AK5"/>
    <dataValidation imeMode="disabled" allowBlank="1" showInputMessage="1" showErrorMessage="1" sqref="S6:T6 V6:Y6 AH5:AI5 AM5:AN5 V22:AD53"/>
    <dataValidation type="list" imeMode="disabled" allowBlank="1" showInputMessage="1" showErrorMessage="1" sqref="A10:A15">
      <formula1>"○"</formula1>
    </dataValidation>
    <dataValidation type="textLength" operator="equal" allowBlank="1" showErrorMessage="1" error="10桁で入力してください。" sqref="N3:R3">
      <formula1>10</formula1>
    </dataValidation>
    <dataValidation type="whole" allowBlank="1" showInputMessage="1" showErrorMessage="1" error="所要額が1,000円未満の場合は申請できません。" sqref="AL19:AN19">
      <formula1>1000</formula1>
      <formula2>1E+28</formula2>
    </dataValidation>
    <dataValidation type="date" allowBlank="1" showInputMessage="1" showErrorMessage="1" sqref="AK4:AP4">
      <formula1>92</formula1>
      <formula2>44622</formula2>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27"/>
  <sheetViews>
    <sheetView showGridLines="0" view="pageBreakPreview" zoomScale="120" zoomScaleNormal="120" zoomScaleSheetLayoutView="120" workbookViewId="0">
      <selection activeCell="N4" sqref="N4:AE4"/>
    </sheetView>
  </sheetViews>
  <sheetFormatPr defaultColWidth="2.25" defaultRowHeight="13.5"/>
  <cols>
    <col min="1" max="9" width="2.25" style="83" customWidth="1"/>
    <col min="10" max="14" width="2.25" style="83"/>
    <col min="15" max="17" width="2.25" style="83" customWidth="1"/>
    <col min="18" max="24" width="2.25" style="83"/>
    <col min="25" max="25" width="2.25" style="83" customWidth="1"/>
    <col min="26" max="31" width="2.25" style="83"/>
    <col min="32" max="35" width="2.25" style="83" customWidth="1"/>
    <col min="36" max="36" width="2.25" style="83"/>
    <col min="37" max="42" width="2.25" style="83" customWidth="1"/>
    <col min="43" max="43" width="2.25" style="83"/>
    <col min="44" max="44" width="2.25" style="83" customWidth="1"/>
    <col min="45" max="45" width="20.5" style="84" bestFit="1" customWidth="1"/>
    <col min="46" max="46" width="9.125" style="83" customWidth="1"/>
    <col min="47" max="50" width="2.25" style="83" customWidth="1"/>
    <col min="51" max="16384" width="2.25" style="83"/>
  </cols>
  <sheetData>
    <row r="1" spans="1:82">
      <c r="A1" s="82" t="s">
        <v>184</v>
      </c>
      <c r="B1" s="82"/>
      <c r="C1" s="82"/>
    </row>
    <row r="2" spans="1:82" ht="3" customHeight="1" thickBot="1"/>
    <row r="3" spans="1:82" s="85" customFormat="1" ht="21.75" customHeight="1">
      <c r="A3" s="373" t="s">
        <v>19</v>
      </c>
      <c r="B3" s="374"/>
      <c r="C3" s="375"/>
      <c r="D3" s="77" t="s">
        <v>109</v>
      </c>
      <c r="E3" s="78"/>
      <c r="F3" s="78"/>
      <c r="G3" s="79"/>
      <c r="H3" s="79"/>
      <c r="I3" s="79"/>
      <c r="J3" s="79"/>
      <c r="K3" s="79"/>
      <c r="L3" s="79"/>
      <c r="M3" s="80"/>
      <c r="N3" s="369" t="s">
        <v>216</v>
      </c>
      <c r="O3" s="370"/>
      <c r="P3" s="370"/>
      <c r="Q3" s="370"/>
      <c r="R3" s="371"/>
      <c r="S3" s="81"/>
      <c r="T3" s="81"/>
      <c r="U3" s="81"/>
      <c r="V3" s="81"/>
      <c r="W3" s="81"/>
      <c r="X3" s="81"/>
      <c r="Y3" s="81"/>
      <c r="Z3" s="81"/>
      <c r="AA3" s="81"/>
      <c r="AB3" s="81"/>
      <c r="AC3" s="81"/>
      <c r="AD3" s="81"/>
      <c r="AE3" s="81"/>
      <c r="AF3" s="81"/>
      <c r="AG3" s="81"/>
      <c r="AH3" s="81"/>
      <c r="AI3" s="81"/>
      <c r="AJ3" s="68"/>
      <c r="AK3" s="68"/>
      <c r="AL3" s="68"/>
      <c r="AM3" s="68"/>
      <c r="AN3" s="68"/>
      <c r="AO3" s="68"/>
      <c r="AP3" s="69"/>
      <c r="AS3" s="86"/>
    </row>
    <row r="4" spans="1:82" s="85" customFormat="1" ht="28.5" customHeight="1">
      <c r="A4" s="376"/>
      <c r="B4" s="377"/>
      <c r="C4" s="378"/>
      <c r="D4" s="5" t="s">
        <v>18</v>
      </c>
      <c r="E4" s="1"/>
      <c r="F4" s="1"/>
      <c r="G4" s="2"/>
      <c r="H4" s="2"/>
      <c r="I4" s="2"/>
      <c r="J4" s="2"/>
      <c r="K4" s="2"/>
      <c r="L4" s="2"/>
      <c r="M4" s="7"/>
      <c r="N4" s="417" t="s">
        <v>215</v>
      </c>
      <c r="O4" s="288"/>
      <c r="P4" s="288"/>
      <c r="Q4" s="288"/>
      <c r="R4" s="288"/>
      <c r="S4" s="288"/>
      <c r="T4" s="288"/>
      <c r="U4" s="288"/>
      <c r="V4" s="288"/>
      <c r="W4" s="288"/>
      <c r="X4" s="288"/>
      <c r="Y4" s="288"/>
      <c r="Z4" s="288"/>
      <c r="AA4" s="288"/>
      <c r="AB4" s="288"/>
      <c r="AC4" s="288"/>
      <c r="AD4" s="288"/>
      <c r="AE4" s="288"/>
      <c r="AF4" s="385" t="s">
        <v>110</v>
      </c>
      <c r="AG4" s="238"/>
      <c r="AH4" s="238"/>
      <c r="AI4" s="238"/>
      <c r="AJ4" s="239"/>
      <c r="AK4" s="362">
        <v>38808</v>
      </c>
      <c r="AL4" s="363"/>
      <c r="AM4" s="363"/>
      <c r="AN4" s="363"/>
      <c r="AO4" s="363"/>
      <c r="AP4" s="364"/>
      <c r="AS4" s="404"/>
      <c r="AT4" s="405"/>
      <c r="AU4" s="405"/>
      <c r="AV4" s="405"/>
      <c r="AW4" s="405"/>
    </row>
    <row r="5" spans="1:82" s="85" customFormat="1" ht="28.5" customHeight="1">
      <c r="A5" s="376"/>
      <c r="B5" s="377"/>
      <c r="C5" s="378"/>
      <c r="D5" s="6" t="s">
        <v>28</v>
      </c>
      <c r="E5" s="205"/>
      <c r="F5" s="205"/>
      <c r="G5" s="3"/>
      <c r="H5" s="3"/>
      <c r="I5" s="3"/>
      <c r="J5" s="3"/>
      <c r="K5" s="3"/>
      <c r="L5" s="3"/>
      <c r="M5" s="8"/>
      <c r="N5" s="410" t="s">
        <v>91</v>
      </c>
      <c r="O5" s="410"/>
      <c r="P5" s="410"/>
      <c r="Q5" s="410"/>
      <c r="R5" s="410"/>
      <c r="S5" s="410"/>
      <c r="T5" s="410"/>
      <c r="U5" s="410"/>
      <c r="V5" s="410"/>
      <c r="W5" s="410"/>
      <c r="X5" s="410"/>
      <c r="Y5" s="410"/>
      <c r="Z5" s="410"/>
      <c r="AA5" s="410"/>
      <c r="AB5" s="410"/>
      <c r="AC5" s="410"/>
      <c r="AD5" s="410"/>
      <c r="AE5" s="411"/>
      <c r="AF5" s="415" t="s">
        <v>24</v>
      </c>
      <c r="AG5" s="416"/>
      <c r="AH5" s="421">
        <v>30</v>
      </c>
      <c r="AI5" s="421"/>
      <c r="AJ5" s="87" t="s">
        <v>68</v>
      </c>
      <c r="AK5" s="419"/>
      <c r="AL5" s="420"/>
      <c r="AM5" s="409"/>
      <c r="AN5" s="409"/>
      <c r="AO5" s="412"/>
      <c r="AP5" s="413"/>
      <c r="AS5" s="414" t="s">
        <v>69</v>
      </c>
      <c r="AT5" s="405"/>
      <c r="AU5" s="405"/>
      <c r="AV5" s="405"/>
      <c r="AW5" s="405"/>
    </row>
    <row r="6" spans="1:82" s="85" customFormat="1" ht="17.25" customHeight="1">
      <c r="A6" s="376"/>
      <c r="B6" s="377"/>
      <c r="C6" s="378"/>
      <c r="D6" s="386" t="s">
        <v>25</v>
      </c>
      <c r="E6" s="387"/>
      <c r="F6" s="387"/>
      <c r="G6" s="387"/>
      <c r="H6" s="387"/>
      <c r="I6" s="387"/>
      <c r="J6" s="387"/>
      <c r="K6" s="387"/>
      <c r="L6" s="387"/>
      <c r="M6" s="388"/>
      <c r="N6" s="4" t="s">
        <v>5</v>
      </c>
      <c r="O6" s="4"/>
      <c r="P6" s="4"/>
      <c r="Q6" s="4"/>
      <c r="R6" s="4"/>
      <c r="S6" s="418" t="s">
        <v>211</v>
      </c>
      <c r="T6" s="418"/>
      <c r="U6" s="4" t="s">
        <v>6</v>
      </c>
      <c r="V6" s="418" t="s">
        <v>212</v>
      </c>
      <c r="W6" s="418"/>
      <c r="X6" s="418"/>
      <c r="Y6" s="206"/>
      <c r="Z6" s="4" t="s">
        <v>7</v>
      </c>
      <c r="AA6" s="4"/>
      <c r="AB6" s="4"/>
      <c r="AC6" s="4"/>
      <c r="AD6" s="4"/>
      <c r="AE6" s="4"/>
      <c r="AF6" s="407"/>
      <c r="AG6" s="407"/>
      <c r="AH6" s="407"/>
      <c r="AI6" s="407"/>
      <c r="AJ6" s="407"/>
      <c r="AK6" s="407"/>
      <c r="AL6" s="407"/>
      <c r="AM6" s="407"/>
      <c r="AN6" s="407"/>
      <c r="AO6" s="407"/>
      <c r="AP6" s="408"/>
      <c r="AS6" s="205"/>
      <c r="AT6" s="88"/>
      <c r="AU6" s="88"/>
      <c r="AV6" s="88"/>
      <c r="AW6" s="406"/>
    </row>
    <row r="7" spans="1:82" s="85" customFormat="1" ht="28.5" customHeight="1" thickBot="1">
      <c r="A7" s="379"/>
      <c r="B7" s="380"/>
      <c r="C7" s="381"/>
      <c r="D7" s="389"/>
      <c r="E7" s="390"/>
      <c r="F7" s="390"/>
      <c r="G7" s="390"/>
      <c r="H7" s="390"/>
      <c r="I7" s="390"/>
      <c r="J7" s="390"/>
      <c r="K7" s="390"/>
      <c r="L7" s="390"/>
      <c r="M7" s="391"/>
      <c r="N7" s="422" t="s">
        <v>213</v>
      </c>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4"/>
      <c r="AS7" s="205"/>
      <c r="AT7" s="88"/>
      <c r="AU7" s="88"/>
      <c r="AV7" s="88"/>
      <c r="AW7" s="406"/>
    </row>
    <row r="8" spans="1:82" s="85" customFormat="1" ht="15" customHeight="1" thickBot="1">
      <c r="A8" s="88"/>
      <c r="B8" s="88"/>
      <c r="C8" s="88"/>
      <c r="D8" s="88"/>
      <c r="E8" s="88"/>
      <c r="F8" s="88"/>
      <c r="G8" s="88"/>
      <c r="H8" s="88"/>
      <c r="I8" s="88"/>
      <c r="J8" s="88"/>
      <c r="K8" s="204"/>
      <c r="L8" s="89"/>
      <c r="M8" s="3"/>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S8" s="86"/>
    </row>
    <row r="9" spans="1:82" s="85" customFormat="1" ht="24.75" customHeight="1" thickBot="1">
      <c r="A9" s="392" t="s">
        <v>63</v>
      </c>
      <c r="B9" s="393"/>
      <c r="C9" s="393"/>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5"/>
      <c r="AS9" s="86"/>
    </row>
    <row r="10" spans="1:82" s="85" customFormat="1" ht="24.75" customHeight="1" thickBot="1">
      <c r="A10" s="382" t="s">
        <v>214</v>
      </c>
      <c r="B10" s="383"/>
      <c r="C10" s="384"/>
      <c r="D10" s="396" t="s">
        <v>111</v>
      </c>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7"/>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row>
    <row r="11" spans="1:82" s="85" customFormat="1" ht="24.75" customHeight="1" thickBot="1">
      <c r="A11" s="382" t="s">
        <v>214</v>
      </c>
      <c r="B11" s="383"/>
      <c r="C11" s="384"/>
      <c r="D11" s="396" t="s">
        <v>73</v>
      </c>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S11" s="86"/>
    </row>
    <row r="12" spans="1:82" s="85" customFormat="1" ht="24.75" customHeight="1" thickBot="1">
      <c r="A12" s="382" t="s">
        <v>214</v>
      </c>
      <c r="B12" s="383"/>
      <c r="C12" s="384"/>
      <c r="D12" s="396" t="s">
        <v>70</v>
      </c>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7"/>
      <c r="AS12" s="86"/>
    </row>
    <row r="13" spans="1:82" s="85" customFormat="1" ht="24.75" customHeight="1" thickBot="1">
      <c r="A13" s="382" t="s">
        <v>214</v>
      </c>
      <c r="B13" s="383"/>
      <c r="C13" s="384"/>
      <c r="D13" s="396" t="s">
        <v>64</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7"/>
      <c r="AS13" s="86"/>
    </row>
    <row r="14" spans="1:82" s="85" customFormat="1" ht="24.75" customHeight="1" thickBot="1">
      <c r="A14" s="382" t="s">
        <v>214</v>
      </c>
      <c r="B14" s="383"/>
      <c r="C14" s="384"/>
      <c r="D14" s="396" t="s">
        <v>81</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7"/>
      <c r="AS14" s="86"/>
    </row>
    <row r="15" spans="1:82" s="85" customFormat="1" ht="24.75" customHeight="1" thickBot="1">
      <c r="A15" s="382" t="s">
        <v>214</v>
      </c>
      <c r="B15" s="383"/>
      <c r="C15" s="384"/>
      <c r="D15" s="398" t="s">
        <v>80</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9"/>
      <c r="AS15" s="86"/>
    </row>
    <row r="16" spans="1:82" s="85" customFormat="1" ht="15" customHeight="1" thickBot="1">
      <c r="A16" s="88"/>
      <c r="B16" s="88"/>
      <c r="C16" s="88"/>
      <c r="D16" s="88"/>
      <c r="E16" s="88"/>
      <c r="F16" s="88"/>
      <c r="G16" s="88"/>
      <c r="H16" s="88"/>
      <c r="I16" s="88"/>
      <c r="J16" s="88"/>
      <c r="K16" s="204"/>
      <c r="L16" s="89"/>
      <c r="M16" s="3"/>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S16" s="86"/>
    </row>
    <row r="17" spans="1:58" s="85" customFormat="1" ht="18.75" customHeight="1">
      <c r="A17" s="353" t="s">
        <v>120</v>
      </c>
      <c r="B17" s="335"/>
      <c r="C17" s="335"/>
      <c r="D17" s="335"/>
      <c r="E17" s="335"/>
      <c r="F17" s="335"/>
      <c r="G17" s="335"/>
      <c r="H17" s="354" t="s">
        <v>121</v>
      </c>
      <c r="I17" s="354"/>
      <c r="J17" s="354"/>
      <c r="K17" s="354"/>
      <c r="L17" s="354"/>
      <c r="M17" s="354"/>
      <c r="N17" s="354"/>
      <c r="O17" s="355" t="s">
        <v>122</v>
      </c>
      <c r="P17" s="355"/>
      <c r="Q17" s="355"/>
      <c r="R17" s="355"/>
      <c r="S17" s="355"/>
      <c r="T17" s="355"/>
      <c r="U17" s="355"/>
      <c r="V17" s="356" t="s">
        <v>123</v>
      </c>
      <c r="W17" s="356"/>
      <c r="X17" s="356"/>
      <c r="Y17" s="356"/>
      <c r="Z17" s="356"/>
      <c r="AA17" s="356"/>
      <c r="AB17" s="356"/>
      <c r="AC17" s="357" t="s">
        <v>124</v>
      </c>
      <c r="AD17" s="357"/>
      <c r="AE17" s="357"/>
      <c r="AF17" s="357"/>
      <c r="AG17" s="357"/>
      <c r="AH17" s="357"/>
      <c r="AI17" s="357"/>
      <c r="AJ17" s="335" t="s">
        <v>125</v>
      </c>
      <c r="AK17" s="335"/>
      <c r="AL17" s="335"/>
      <c r="AM17" s="335"/>
      <c r="AN17" s="335"/>
      <c r="AO17" s="335"/>
      <c r="AP17" s="336"/>
      <c r="AS17" s="86"/>
    </row>
    <row r="18" spans="1:58" s="85" customFormat="1" ht="30" customHeight="1" thickBot="1">
      <c r="A18" s="400" t="str">
        <f>IF(AK4="","",IF(O65&lt;20211102,"令和3年11月1日",IF(O65&lt;20211202,"令和3年12月1日",IF(O65&lt;20220102,"令和4年1月1日",IF(O65&lt;20220202,"令和4年2月1日",IF(O65&lt;=20220301,"令和4年3月1日","補助対象外"))))))</f>
        <v>令和3年11月1日</v>
      </c>
      <c r="B18" s="401"/>
      <c r="C18" s="401"/>
      <c r="D18" s="401"/>
      <c r="E18" s="401"/>
      <c r="F18" s="401"/>
      <c r="G18" s="401"/>
      <c r="H18" s="402">
        <f>IF(AH5="","",AH5)</f>
        <v>30</v>
      </c>
      <c r="I18" s="402"/>
      <c r="J18" s="402"/>
      <c r="K18" s="402"/>
      <c r="L18" s="339"/>
      <c r="M18" s="326" t="s">
        <v>68</v>
      </c>
      <c r="N18" s="320"/>
      <c r="O18" s="323">
        <f>IF(N5="","",VLOOKUP(N5,$D$62:$E$117,2,0))</f>
        <v>2500</v>
      </c>
      <c r="P18" s="323"/>
      <c r="Q18" s="323"/>
      <c r="R18" s="323"/>
      <c r="S18" s="324"/>
      <c r="T18" s="326" t="s">
        <v>118</v>
      </c>
      <c r="U18" s="320"/>
      <c r="V18" s="323">
        <f>IF(H18="","",IF("甲"=VLOOKUP(N5,$D$62:$H$76,5,0),AJ56,O18*H18))</f>
        <v>75000</v>
      </c>
      <c r="W18" s="323"/>
      <c r="X18" s="323"/>
      <c r="Y18" s="323"/>
      <c r="Z18" s="324"/>
      <c r="AA18" s="326" t="s">
        <v>118</v>
      </c>
      <c r="AB18" s="320"/>
      <c r="AC18" s="372">
        <f>IF(A18="","",VLOOKUP(A18,O68:P72,2,FALSE))</f>
        <v>1</v>
      </c>
      <c r="AD18" s="372"/>
      <c r="AE18" s="372"/>
      <c r="AF18" s="372"/>
      <c r="AG18" s="372"/>
      <c r="AH18" s="372"/>
      <c r="AI18" s="372"/>
      <c r="AJ18" s="323">
        <f>IF(V18="","",IFERROR(V18*AC18,V18*1))</f>
        <v>75000</v>
      </c>
      <c r="AK18" s="323"/>
      <c r="AL18" s="323"/>
      <c r="AM18" s="323"/>
      <c r="AN18" s="324"/>
      <c r="AO18" s="326" t="s">
        <v>118</v>
      </c>
      <c r="AP18" s="403"/>
      <c r="AS18" s="86"/>
    </row>
    <row r="19" spans="1:58" s="85" customFormat="1" ht="15" customHeight="1" thickBot="1">
      <c r="A19" s="90"/>
      <c r="B19" s="90"/>
      <c r="C19" s="90"/>
      <c r="D19" s="3"/>
      <c r="E19" s="88"/>
      <c r="F19" s="88"/>
      <c r="G19" s="88"/>
      <c r="H19" s="88"/>
      <c r="I19" s="88"/>
      <c r="J19" s="88"/>
      <c r="K19" s="204"/>
      <c r="L19" s="89"/>
      <c r="M19" s="3"/>
      <c r="N19" s="205"/>
      <c r="O19" s="205"/>
      <c r="P19" s="205"/>
      <c r="Q19" s="205"/>
      <c r="R19" s="205"/>
      <c r="S19" s="205"/>
      <c r="T19" s="205"/>
      <c r="U19" s="205"/>
      <c r="V19" s="205"/>
      <c r="W19" s="205"/>
      <c r="X19" s="205"/>
      <c r="Y19" s="205"/>
      <c r="Z19" s="74"/>
      <c r="AA19" s="74"/>
      <c r="AB19" s="74"/>
      <c r="AC19" s="74"/>
      <c r="AD19" s="75"/>
      <c r="AE19" s="75"/>
      <c r="AF19" s="75"/>
      <c r="AG19" s="74"/>
      <c r="AH19" s="74"/>
      <c r="AI19" s="74"/>
      <c r="AJ19" s="74"/>
      <c r="AK19" s="74"/>
      <c r="AL19" s="76"/>
      <c r="AM19" s="76"/>
      <c r="AN19" s="76"/>
      <c r="AO19" s="74"/>
      <c r="AP19" s="74"/>
      <c r="AS19" s="86"/>
    </row>
    <row r="20" spans="1:58" ht="18.75" customHeight="1">
      <c r="A20" s="366" t="s">
        <v>186</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8"/>
    </row>
    <row r="21" spans="1:58" ht="25.5" customHeight="1">
      <c r="A21" s="125"/>
      <c r="B21" s="116"/>
      <c r="C21" s="116"/>
      <c r="D21" s="116"/>
      <c r="E21" s="116"/>
      <c r="F21" s="116"/>
      <c r="G21" s="116"/>
      <c r="H21" s="117"/>
      <c r="I21" s="117"/>
      <c r="J21" s="117"/>
      <c r="K21" s="365" t="s">
        <v>126</v>
      </c>
      <c r="L21" s="365"/>
      <c r="M21" s="365"/>
      <c r="N21" s="365"/>
      <c r="O21" s="365"/>
      <c r="P21" s="365"/>
      <c r="Q21" s="365"/>
      <c r="R21" s="365"/>
      <c r="S21" s="365"/>
      <c r="T21" s="365"/>
      <c r="U21" s="365"/>
      <c r="V21" s="365" t="s">
        <v>179</v>
      </c>
      <c r="W21" s="365"/>
      <c r="X21" s="365"/>
      <c r="Y21" s="365"/>
      <c r="Z21" s="365"/>
      <c r="AA21" s="365"/>
      <c r="AB21" s="365"/>
      <c r="AC21" s="365"/>
      <c r="AD21" s="365"/>
      <c r="AE21" s="365"/>
      <c r="AF21" s="365"/>
      <c r="AG21" s="113"/>
      <c r="AH21" s="118"/>
      <c r="AI21" s="118"/>
      <c r="AJ21" s="118"/>
      <c r="AK21" s="118"/>
      <c r="AL21" s="118"/>
      <c r="AM21" s="111"/>
      <c r="AN21" s="111"/>
      <c r="AO21" s="113"/>
      <c r="AP21" s="114"/>
    </row>
    <row r="22" spans="1:58" ht="15" customHeight="1">
      <c r="A22" s="126"/>
      <c r="B22" s="119"/>
      <c r="C22" s="119"/>
      <c r="D22" s="119"/>
      <c r="E22" s="119"/>
      <c r="F22" s="119"/>
      <c r="G22" s="119"/>
      <c r="H22" s="120"/>
      <c r="I22" s="120"/>
      <c r="J22" s="120"/>
      <c r="K22" s="361">
        <f>IF($A$18="","",A18+0)</f>
        <v>44501</v>
      </c>
      <c r="L22" s="350"/>
      <c r="M22" s="350"/>
      <c r="N22" s="350"/>
      <c r="O22" s="350"/>
      <c r="P22" s="350"/>
      <c r="Q22" s="350"/>
      <c r="R22" s="350"/>
      <c r="S22" s="350"/>
      <c r="T22" s="350"/>
      <c r="U22" s="350"/>
      <c r="V22" s="347"/>
      <c r="W22" s="348"/>
      <c r="X22" s="348"/>
      <c r="Y22" s="348"/>
      <c r="Z22" s="348"/>
      <c r="AA22" s="348"/>
      <c r="AB22" s="348"/>
      <c r="AC22" s="348"/>
      <c r="AD22" s="349"/>
      <c r="AE22" s="351" t="s">
        <v>68</v>
      </c>
      <c r="AF22" s="352"/>
      <c r="AG22" s="113"/>
      <c r="AH22" s="121"/>
      <c r="AI22" s="121"/>
      <c r="AJ22" s="121"/>
      <c r="AK22" s="121"/>
      <c r="AL22" s="88"/>
      <c r="AM22" s="88"/>
      <c r="AN22" s="109"/>
      <c r="AO22" s="109"/>
      <c r="AP22" s="107"/>
      <c r="AS22" s="406"/>
      <c r="AT22" s="406"/>
      <c r="AU22" s="406"/>
      <c r="AV22" s="406"/>
      <c r="AW22" s="426"/>
      <c r="AX22" s="426"/>
      <c r="AY22" s="426"/>
      <c r="AZ22" s="406"/>
      <c r="BA22" s="406"/>
      <c r="BB22" s="426"/>
      <c r="BC22" s="426"/>
      <c r="BD22" s="426"/>
      <c r="BE22" s="406"/>
      <c r="BF22" s="406"/>
    </row>
    <row r="23" spans="1:58" ht="15" customHeight="1">
      <c r="A23" s="126"/>
      <c r="B23" s="119"/>
      <c r="C23" s="119"/>
      <c r="D23" s="119"/>
      <c r="E23" s="119"/>
      <c r="F23" s="119"/>
      <c r="G23" s="119"/>
      <c r="H23" s="120"/>
      <c r="I23" s="120"/>
      <c r="J23" s="120"/>
      <c r="K23" s="361">
        <f>IF($A$18="","",K22+1)</f>
        <v>44502</v>
      </c>
      <c r="L23" s="350"/>
      <c r="M23" s="350"/>
      <c r="N23" s="350"/>
      <c r="O23" s="350"/>
      <c r="P23" s="350"/>
      <c r="Q23" s="350"/>
      <c r="R23" s="350"/>
      <c r="S23" s="350"/>
      <c r="T23" s="350"/>
      <c r="U23" s="350"/>
      <c r="V23" s="347"/>
      <c r="W23" s="348"/>
      <c r="X23" s="348"/>
      <c r="Y23" s="348"/>
      <c r="Z23" s="348"/>
      <c r="AA23" s="348"/>
      <c r="AB23" s="348"/>
      <c r="AC23" s="348"/>
      <c r="AD23" s="349"/>
      <c r="AE23" s="351" t="s">
        <v>68</v>
      </c>
      <c r="AF23" s="352"/>
      <c r="AG23" s="113"/>
      <c r="AH23" s="121"/>
      <c r="AI23" s="121"/>
      <c r="AJ23" s="121"/>
      <c r="AK23" s="121"/>
      <c r="AL23" s="88"/>
      <c r="AM23" s="88"/>
      <c r="AN23" s="109"/>
      <c r="AO23" s="109"/>
      <c r="AP23" s="107"/>
      <c r="AS23" s="406"/>
      <c r="AT23" s="406"/>
      <c r="AU23" s="406"/>
      <c r="AV23" s="406"/>
      <c r="AW23" s="426"/>
      <c r="AX23" s="426"/>
      <c r="AY23" s="426"/>
      <c r="AZ23" s="406"/>
      <c r="BA23" s="406"/>
      <c r="BB23" s="426"/>
      <c r="BC23" s="426"/>
      <c r="BD23" s="426"/>
      <c r="BE23" s="406"/>
      <c r="BF23" s="406"/>
    </row>
    <row r="24" spans="1:58" ht="15" customHeight="1">
      <c r="A24" s="126"/>
      <c r="B24" s="119"/>
      <c r="C24" s="119"/>
      <c r="D24" s="119"/>
      <c r="E24" s="119"/>
      <c r="F24" s="119"/>
      <c r="G24" s="119"/>
      <c r="H24" s="120"/>
      <c r="I24" s="120"/>
      <c r="J24" s="120"/>
      <c r="K24" s="361">
        <f t="shared" ref="K24:K49" si="0">IF($A$18="","",K23+1)</f>
        <v>44503</v>
      </c>
      <c r="L24" s="350"/>
      <c r="M24" s="350"/>
      <c r="N24" s="350"/>
      <c r="O24" s="350"/>
      <c r="P24" s="350"/>
      <c r="Q24" s="350"/>
      <c r="R24" s="350"/>
      <c r="S24" s="350"/>
      <c r="T24" s="350"/>
      <c r="U24" s="350"/>
      <c r="V24" s="347"/>
      <c r="W24" s="348"/>
      <c r="X24" s="348"/>
      <c r="Y24" s="348"/>
      <c r="Z24" s="348"/>
      <c r="AA24" s="348"/>
      <c r="AB24" s="348"/>
      <c r="AC24" s="348"/>
      <c r="AD24" s="349"/>
      <c r="AE24" s="351" t="s">
        <v>68</v>
      </c>
      <c r="AF24" s="352"/>
      <c r="AG24" s="113"/>
      <c r="AH24" s="106"/>
      <c r="AI24" s="106"/>
      <c r="AJ24" s="106"/>
      <c r="AK24" s="106"/>
      <c r="AL24" s="88"/>
      <c r="AM24" s="88"/>
      <c r="AN24" s="109"/>
      <c r="AO24" s="109"/>
      <c r="AP24" s="107"/>
      <c r="AS24" s="406"/>
      <c r="AT24" s="406"/>
      <c r="AU24" s="406"/>
      <c r="AV24" s="406"/>
      <c r="AW24" s="406"/>
      <c r="AX24" s="406"/>
      <c r="AY24" s="406"/>
      <c r="AZ24" s="406"/>
      <c r="BA24" s="406"/>
      <c r="BB24" s="406"/>
      <c r="BC24" s="406"/>
      <c r="BD24" s="406"/>
      <c r="BE24" s="406"/>
      <c r="BF24" s="406"/>
    </row>
    <row r="25" spans="1:58" ht="15" customHeight="1">
      <c r="A25" s="126"/>
      <c r="B25" s="119"/>
      <c r="C25" s="119"/>
      <c r="D25" s="119"/>
      <c r="E25" s="119"/>
      <c r="F25" s="119"/>
      <c r="G25" s="119"/>
      <c r="H25" s="120"/>
      <c r="I25" s="120"/>
      <c r="J25" s="120"/>
      <c r="K25" s="361">
        <f t="shared" si="0"/>
        <v>44504</v>
      </c>
      <c r="L25" s="350"/>
      <c r="M25" s="350"/>
      <c r="N25" s="350"/>
      <c r="O25" s="350"/>
      <c r="P25" s="350"/>
      <c r="Q25" s="350"/>
      <c r="R25" s="350"/>
      <c r="S25" s="350"/>
      <c r="T25" s="350"/>
      <c r="U25" s="350"/>
      <c r="V25" s="347"/>
      <c r="W25" s="348"/>
      <c r="X25" s="348"/>
      <c r="Y25" s="348"/>
      <c r="Z25" s="348"/>
      <c r="AA25" s="348"/>
      <c r="AB25" s="348"/>
      <c r="AC25" s="348"/>
      <c r="AD25" s="349"/>
      <c r="AE25" s="351" t="s">
        <v>68</v>
      </c>
      <c r="AF25" s="352"/>
      <c r="AG25" s="113"/>
      <c r="AH25" s="106"/>
      <c r="AI25" s="106"/>
      <c r="AJ25" s="106"/>
      <c r="AK25" s="106"/>
      <c r="AL25" s="88"/>
      <c r="AM25" s="88"/>
      <c r="AN25" s="109"/>
      <c r="AO25" s="109"/>
      <c r="AP25" s="107"/>
      <c r="AS25" s="406"/>
      <c r="AT25" s="406"/>
      <c r="AU25" s="406"/>
      <c r="AV25" s="406"/>
      <c r="AW25" s="406"/>
      <c r="AX25" s="406"/>
      <c r="AY25" s="406"/>
      <c r="AZ25" s="406"/>
      <c r="BA25" s="406"/>
      <c r="BB25" s="406"/>
      <c r="BC25" s="406"/>
      <c r="BD25" s="406"/>
      <c r="BE25" s="406"/>
      <c r="BF25" s="406"/>
    </row>
    <row r="26" spans="1:58" ht="15" customHeight="1">
      <c r="A26" s="126"/>
      <c r="B26" s="119"/>
      <c r="C26" s="119"/>
      <c r="D26" s="119"/>
      <c r="E26" s="119"/>
      <c r="F26" s="119"/>
      <c r="G26" s="119"/>
      <c r="H26" s="120"/>
      <c r="I26" s="120"/>
      <c r="J26" s="120"/>
      <c r="K26" s="361">
        <f t="shared" si="0"/>
        <v>44505</v>
      </c>
      <c r="L26" s="350"/>
      <c r="M26" s="350"/>
      <c r="N26" s="350"/>
      <c r="O26" s="350"/>
      <c r="P26" s="350"/>
      <c r="Q26" s="350"/>
      <c r="R26" s="350"/>
      <c r="S26" s="350"/>
      <c r="T26" s="350"/>
      <c r="U26" s="350"/>
      <c r="V26" s="347"/>
      <c r="W26" s="348"/>
      <c r="X26" s="348"/>
      <c r="Y26" s="348"/>
      <c r="Z26" s="348"/>
      <c r="AA26" s="348"/>
      <c r="AB26" s="348"/>
      <c r="AC26" s="348"/>
      <c r="AD26" s="349"/>
      <c r="AE26" s="351" t="s">
        <v>68</v>
      </c>
      <c r="AF26" s="352"/>
      <c r="AG26" s="113"/>
      <c r="AH26" s="122"/>
      <c r="AI26" s="122"/>
      <c r="AJ26" s="122"/>
      <c r="AK26" s="122"/>
      <c r="AL26" s="88"/>
      <c r="AM26" s="88"/>
      <c r="AN26" s="109"/>
      <c r="AO26" s="109"/>
      <c r="AP26" s="107"/>
      <c r="AS26" s="406"/>
      <c r="AT26" s="406"/>
      <c r="AU26" s="406"/>
      <c r="AV26" s="406"/>
      <c r="AW26" s="406"/>
      <c r="AX26" s="406"/>
      <c r="AY26" s="406"/>
      <c r="AZ26" s="406"/>
      <c r="BA26" s="406"/>
      <c r="BB26" s="406"/>
      <c r="BC26" s="406"/>
      <c r="BD26" s="406"/>
      <c r="BE26" s="406"/>
      <c r="BF26" s="406"/>
    </row>
    <row r="27" spans="1:58" ht="15" customHeight="1">
      <c r="A27" s="126"/>
      <c r="B27" s="119"/>
      <c r="C27" s="119"/>
      <c r="D27" s="119"/>
      <c r="E27" s="119"/>
      <c r="F27" s="119"/>
      <c r="G27" s="119"/>
      <c r="H27" s="120"/>
      <c r="I27" s="120"/>
      <c r="J27" s="120"/>
      <c r="K27" s="361">
        <f t="shared" si="0"/>
        <v>44506</v>
      </c>
      <c r="L27" s="350"/>
      <c r="M27" s="350"/>
      <c r="N27" s="350"/>
      <c r="O27" s="350"/>
      <c r="P27" s="350"/>
      <c r="Q27" s="350"/>
      <c r="R27" s="350"/>
      <c r="S27" s="350"/>
      <c r="T27" s="350"/>
      <c r="U27" s="350"/>
      <c r="V27" s="347"/>
      <c r="W27" s="348"/>
      <c r="X27" s="348"/>
      <c r="Y27" s="348"/>
      <c r="Z27" s="348"/>
      <c r="AA27" s="348"/>
      <c r="AB27" s="348"/>
      <c r="AC27" s="348"/>
      <c r="AD27" s="349"/>
      <c r="AE27" s="351" t="s">
        <v>68</v>
      </c>
      <c r="AF27" s="352"/>
      <c r="AG27" s="113"/>
      <c r="AH27" s="122"/>
      <c r="AI27" s="122"/>
      <c r="AJ27" s="122"/>
      <c r="AK27" s="122"/>
      <c r="AL27" s="88"/>
      <c r="AM27" s="88"/>
      <c r="AN27" s="109"/>
      <c r="AO27" s="109"/>
      <c r="AP27" s="107"/>
      <c r="AS27" s="406"/>
      <c r="AT27" s="406"/>
      <c r="AU27" s="406"/>
      <c r="AV27" s="406"/>
      <c r="AW27" s="406"/>
      <c r="AX27" s="406"/>
      <c r="AY27" s="406"/>
      <c r="AZ27" s="406"/>
      <c r="BA27" s="406"/>
      <c r="BB27" s="406"/>
      <c r="BC27" s="406"/>
      <c r="BD27" s="406"/>
      <c r="BE27" s="406"/>
      <c r="BF27" s="406"/>
    </row>
    <row r="28" spans="1:58" ht="15" customHeight="1">
      <c r="A28" s="126"/>
      <c r="B28" s="119"/>
      <c r="C28" s="119"/>
      <c r="D28" s="119"/>
      <c r="E28" s="119"/>
      <c r="F28" s="119"/>
      <c r="G28" s="119"/>
      <c r="H28" s="120"/>
      <c r="I28" s="120"/>
      <c r="J28" s="120"/>
      <c r="K28" s="361">
        <f t="shared" si="0"/>
        <v>44507</v>
      </c>
      <c r="L28" s="350"/>
      <c r="M28" s="350"/>
      <c r="N28" s="350"/>
      <c r="O28" s="350"/>
      <c r="P28" s="350"/>
      <c r="Q28" s="350"/>
      <c r="R28" s="350"/>
      <c r="S28" s="350"/>
      <c r="T28" s="350"/>
      <c r="U28" s="350"/>
      <c r="V28" s="347"/>
      <c r="W28" s="348"/>
      <c r="X28" s="348"/>
      <c r="Y28" s="348"/>
      <c r="Z28" s="348"/>
      <c r="AA28" s="348"/>
      <c r="AB28" s="348"/>
      <c r="AC28" s="348"/>
      <c r="AD28" s="349"/>
      <c r="AE28" s="351" t="s">
        <v>68</v>
      </c>
      <c r="AF28" s="352"/>
      <c r="AG28" s="88"/>
      <c r="AH28" s="88"/>
      <c r="AI28" s="123"/>
      <c r="AJ28" s="123"/>
      <c r="AK28" s="123"/>
      <c r="AL28" s="88"/>
      <c r="AM28" s="88"/>
      <c r="AN28" s="109"/>
      <c r="AO28" s="109"/>
      <c r="AP28" s="107"/>
      <c r="AS28" s="406"/>
      <c r="AT28" s="406"/>
      <c r="AU28" s="406"/>
      <c r="AV28" s="406"/>
      <c r="AW28" s="406"/>
      <c r="AX28" s="406"/>
      <c r="AY28" s="406"/>
      <c r="AZ28" s="406"/>
      <c r="BA28" s="406"/>
      <c r="BB28" s="406"/>
      <c r="BC28" s="406"/>
      <c r="BD28" s="406"/>
      <c r="BE28" s="406"/>
      <c r="BF28" s="406"/>
    </row>
    <row r="29" spans="1:58" ht="15" customHeight="1">
      <c r="A29" s="126"/>
      <c r="B29" s="119"/>
      <c r="C29" s="119"/>
      <c r="D29" s="119"/>
      <c r="E29" s="119"/>
      <c r="F29" s="119"/>
      <c r="G29" s="119"/>
      <c r="H29" s="120"/>
      <c r="I29" s="120"/>
      <c r="J29" s="120"/>
      <c r="K29" s="361">
        <f t="shared" si="0"/>
        <v>44508</v>
      </c>
      <c r="L29" s="350"/>
      <c r="M29" s="350"/>
      <c r="N29" s="350"/>
      <c r="O29" s="350"/>
      <c r="P29" s="350"/>
      <c r="Q29" s="350"/>
      <c r="R29" s="350"/>
      <c r="S29" s="350"/>
      <c r="T29" s="350"/>
      <c r="U29" s="350"/>
      <c r="V29" s="347"/>
      <c r="W29" s="348"/>
      <c r="X29" s="348"/>
      <c r="Y29" s="348"/>
      <c r="Z29" s="348"/>
      <c r="AA29" s="348"/>
      <c r="AB29" s="348"/>
      <c r="AC29" s="348"/>
      <c r="AD29" s="349"/>
      <c r="AE29" s="351" t="s">
        <v>68</v>
      </c>
      <c r="AF29" s="352"/>
      <c r="AG29" s="115"/>
      <c r="AH29" s="115"/>
      <c r="AI29" s="115"/>
      <c r="AJ29" s="115"/>
      <c r="AK29" s="115"/>
      <c r="AL29" s="88"/>
      <c r="AM29" s="88"/>
      <c r="AN29" s="109"/>
      <c r="AO29" s="109"/>
      <c r="AP29" s="107"/>
      <c r="AS29" s="406"/>
      <c r="AT29" s="406"/>
      <c r="AU29" s="406"/>
      <c r="AV29" s="406"/>
      <c r="AW29" s="406"/>
      <c r="AX29" s="406"/>
      <c r="AY29" s="406"/>
      <c r="AZ29" s="406"/>
      <c r="BA29" s="406"/>
      <c r="BB29" s="406"/>
      <c r="BC29" s="406"/>
      <c r="BD29" s="406"/>
      <c r="BE29" s="406"/>
      <c r="BF29" s="406"/>
    </row>
    <row r="30" spans="1:58" ht="15" customHeight="1">
      <c r="A30" s="126"/>
      <c r="B30" s="119"/>
      <c r="C30" s="119"/>
      <c r="D30" s="119"/>
      <c r="E30" s="119"/>
      <c r="F30" s="119"/>
      <c r="G30" s="119"/>
      <c r="H30" s="120"/>
      <c r="I30" s="120"/>
      <c r="J30" s="120"/>
      <c r="K30" s="361">
        <f t="shared" si="0"/>
        <v>44509</v>
      </c>
      <c r="L30" s="350"/>
      <c r="M30" s="350"/>
      <c r="N30" s="350"/>
      <c r="O30" s="350"/>
      <c r="P30" s="350"/>
      <c r="Q30" s="350"/>
      <c r="R30" s="350"/>
      <c r="S30" s="350"/>
      <c r="T30" s="350"/>
      <c r="U30" s="350"/>
      <c r="V30" s="347"/>
      <c r="W30" s="348"/>
      <c r="X30" s="348"/>
      <c r="Y30" s="348"/>
      <c r="Z30" s="348"/>
      <c r="AA30" s="348"/>
      <c r="AB30" s="348"/>
      <c r="AC30" s="348"/>
      <c r="AD30" s="349"/>
      <c r="AE30" s="351" t="s">
        <v>68</v>
      </c>
      <c r="AF30" s="352"/>
      <c r="AG30" s="115"/>
      <c r="AH30" s="115"/>
      <c r="AI30" s="115"/>
      <c r="AJ30" s="115"/>
      <c r="AK30" s="115"/>
      <c r="AL30" s="88"/>
      <c r="AM30" s="109"/>
      <c r="AN30" s="109"/>
      <c r="AO30" s="109"/>
      <c r="AP30" s="107"/>
    </row>
    <row r="31" spans="1:58" ht="15" customHeight="1">
      <c r="A31" s="126"/>
      <c r="B31" s="119"/>
      <c r="C31" s="119"/>
      <c r="D31" s="119"/>
      <c r="E31" s="119"/>
      <c r="F31" s="119"/>
      <c r="G31" s="119"/>
      <c r="H31" s="120"/>
      <c r="I31" s="120"/>
      <c r="J31" s="120"/>
      <c r="K31" s="361">
        <f t="shared" si="0"/>
        <v>44510</v>
      </c>
      <c r="L31" s="350"/>
      <c r="M31" s="350"/>
      <c r="N31" s="350"/>
      <c r="O31" s="350"/>
      <c r="P31" s="350"/>
      <c r="Q31" s="350"/>
      <c r="R31" s="350"/>
      <c r="S31" s="350"/>
      <c r="T31" s="350"/>
      <c r="U31" s="350"/>
      <c r="V31" s="347"/>
      <c r="W31" s="348"/>
      <c r="X31" s="348"/>
      <c r="Y31" s="348"/>
      <c r="Z31" s="348"/>
      <c r="AA31" s="348"/>
      <c r="AB31" s="348"/>
      <c r="AC31" s="348"/>
      <c r="AD31" s="349"/>
      <c r="AE31" s="351" t="s">
        <v>68</v>
      </c>
      <c r="AF31" s="352"/>
      <c r="AG31" s="115"/>
      <c r="AH31" s="115"/>
      <c r="AI31" s="115"/>
      <c r="AJ31" s="115"/>
      <c r="AK31" s="115"/>
      <c r="AL31" s="88"/>
      <c r="AM31" s="109"/>
      <c r="AN31" s="109"/>
      <c r="AO31" s="109"/>
      <c r="AP31" s="107"/>
    </row>
    <row r="32" spans="1:58" ht="15" customHeight="1">
      <c r="A32" s="126"/>
      <c r="B32" s="119"/>
      <c r="C32" s="119"/>
      <c r="D32" s="119"/>
      <c r="E32" s="119"/>
      <c r="F32" s="119"/>
      <c r="G32" s="119"/>
      <c r="H32" s="120"/>
      <c r="I32" s="120"/>
      <c r="J32" s="120"/>
      <c r="K32" s="361">
        <f t="shared" si="0"/>
        <v>44511</v>
      </c>
      <c r="L32" s="350"/>
      <c r="M32" s="350"/>
      <c r="N32" s="350"/>
      <c r="O32" s="350"/>
      <c r="P32" s="350"/>
      <c r="Q32" s="350"/>
      <c r="R32" s="350"/>
      <c r="S32" s="350"/>
      <c r="T32" s="350"/>
      <c r="U32" s="350"/>
      <c r="V32" s="347"/>
      <c r="W32" s="348"/>
      <c r="X32" s="348"/>
      <c r="Y32" s="348"/>
      <c r="Z32" s="348"/>
      <c r="AA32" s="348"/>
      <c r="AB32" s="348"/>
      <c r="AC32" s="348"/>
      <c r="AD32" s="349"/>
      <c r="AE32" s="351" t="s">
        <v>68</v>
      </c>
      <c r="AF32" s="352"/>
      <c r="AG32" s="112"/>
      <c r="AH32" s="112"/>
      <c r="AI32" s="112"/>
      <c r="AJ32" s="112"/>
      <c r="AK32" s="112"/>
      <c r="AL32" s="109"/>
      <c r="AM32" s="109"/>
      <c r="AN32" s="109"/>
      <c r="AO32" s="109"/>
      <c r="AP32" s="107"/>
    </row>
    <row r="33" spans="1:42" ht="15" customHeight="1">
      <c r="A33" s="126"/>
      <c r="B33" s="119"/>
      <c r="C33" s="119"/>
      <c r="D33" s="119"/>
      <c r="E33" s="119"/>
      <c r="F33" s="119"/>
      <c r="G33" s="119"/>
      <c r="H33" s="120"/>
      <c r="I33" s="120"/>
      <c r="J33" s="120"/>
      <c r="K33" s="361">
        <f t="shared" si="0"/>
        <v>44512</v>
      </c>
      <c r="L33" s="350"/>
      <c r="M33" s="350"/>
      <c r="N33" s="350"/>
      <c r="O33" s="350"/>
      <c r="P33" s="350"/>
      <c r="Q33" s="350"/>
      <c r="R33" s="350"/>
      <c r="S33" s="350"/>
      <c r="T33" s="350"/>
      <c r="U33" s="350"/>
      <c r="V33" s="347"/>
      <c r="W33" s="348"/>
      <c r="X33" s="348"/>
      <c r="Y33" s="348"/>
      <c r="Z33" s="348"/>
      <c r="AA33" s="348"/>
      <c r="AB33" s="348"/>
      <c r="AC33" s="348"/>
      <c r="AD33" s="349"/>
      <c r="AE33" s="351" t="s">
        <v>68</v>
      </c>
      <c r="AF33" s="352"/>
      <c r="AG33" s="112"/>
      <c r="AH33" s="112"/>
      <c r="AI33" s="112"/>
      <c r="AJ33" s="112"/>
      <c r="AK33" s="112"/>
      <c r="AL33" s="109"/>
      <c r="AM33" s="109"/>
      <c r="AN33" s="110"/>
      <c r="AO33" s="110"/>
      <c r="AP33" s="108"/>
    </row>
    <row r="34" spans="1:42" ht="15" customHeight="1">
      <c r="A34" s="126"/>
      <c r="B34" s="119"/>
      <c r="C34" s="119"/>
      <c r="D34" s="119"/>
      <c r="E34" s="119"/>
      <c r="F34" s="119"/>
      <c r="G34" s="119"/>
      <c r="H34" s="120"/>
      <c r="I34" s="120"/>
      <c r="J34" s="120"/>
      <c r="K34" s="361">
        <f t="shared" si="0"/>
        <v>44513</v>
      </c>
      <c r="L34" s="350"/>
      <c r="M34" s="350"/>
      <c r="N34" s="350"/>
      <c r="O34" s="350"/>
      <c r="P34" s="350"/>
      <c r="Q34" s="350"/>
      <c r="R34" s="350"/>
      <c r="S34" s="350"/>
      <c r="T34" s="350"/>
      <c r="U34" s="350"/>
      <c r="V34" s="347"/>
      <c r="W34" s="348"/>
      <c r="X34" s="348"/>
      <c r="Y34" s="348"/>
      <c r="Z34" s="348"/>
      <c r="AA34" s="348"/>
      <c r="AB34" s="348"/>
      <c r="AC34" s="348"/>
      <c r="AD34" s="349"/>
      <c r="AE34" s="351" t="s">
        <v>68</v>
      </c>
      <c r="AF34" s="352"/>
      <c r="AG34" s="109"/>
      <c r="AH34" s="109"/>
      <c r="AI34" s="109"/>
      <c r="AJ34" s="109"/>
      <c r="AK34" s="109"/>
      <c r="AL34" s="109"/>
      <c r="AM34" s="109"/>
      <c r="AN34" s="109"/>
      <c r="AO34" s="109"/>
      <c r="AP34" s="107"/>
    </row>
    <row r="35" spans="1:42" ht="15" customHeight="1">
      <c r="A35" s="126"/>
      <c r="B35" s="119"/>
      <c r="C35" s="119"/>
      <c r="D35" s="119"/>
      <c r="E35" s="119"/>
      <c r="F35" s="119"/>
      <c r="G35" s="119"/>
      <c r="H35" s="120"/>
      <c r="I35" s="120"/>
      <c r="J35" s="120"/>
      <c r="K35" s="361">
        <f t="shared" si="0"/>
        <v>44514</v>
      </c>
      <c r="L35" s="350"/>
      <c r="M35" s="350"/>
      <c r="N35" s="350"/>
      <c r="O35" s="350"/>
      <c r="P35" s="350"/>
      <c r="Q35" s="350"/>
      <c r="R35" s="350"/>
      <c r="S35" s="350"/>
      <c r="T35" s="350"/>
      <c r="U35" s="350"/>
      <c r="V35" s="347"/>
      <c r="W35" s="348"/>
      <c r="X35" s="348"/>
      <c r="Y35" s="348"/>
      <c r="Z35" s="348"/>
      <c r="AA35" s="348"/>
      <c r="AB35" s="348"/>
      <c r="AC35" s="348"/>
      <c r="AD35" s="349"/>
      <c r="AE35" s="351" t="s">
        <v>68</v>
      </c>
      <c r="AF35" s="352"/>
      <c r="AG35" s="109"/>
      <c r="AH35" s="109"/>
      <c r="AI35" s="109"/>
      <c r="AJ35" s="109"/>
      <c r="AK35" s="109"/>
      <c r="AL35" s="109"/>
      <c r="AM35" s="109"/>
      <c r="AN35" s="109"/>
      <c r="AO35" s="109"/>
      <c r="AP35" s="107"/>
    </row>
    <row r="36" spans="1:42" ht="15" customHeight="1">
      <c r="A36" s="126"/>
      <c r="B36" s="119"/>
      <c r="C36" s="119"/>
      <c r="D36" s="119"/>
      <c r="E36" s="119"/>
      <c r="F36" s="119"/>
      <c r="G36" s="119"/>
      <c r="H36" s="120"/>
      <c r="I36" s="120"/>
      <c r="J36" s="120"/>
      <c r="K36" s="361">
        <f t="shared" si="0"/>
        <v>44515</v>
      </c>
      <c r="L36" s="350"/>
      <c r="M36" s="350"/>
      <c r="N36" s="350"/>
      <c r="O36" s="350"/>
      <c r="P36" s="350"/>
      <c r="Q36" s="350"/>
      <c r="R36" s="350"/>
      <c r="S36" s="350"/>
      <c r="T36" s="350"/>
      <c r="U36" s="350"/>
      <c r="V36" s="347"/>
      <c r="W36" s="348"/>
      <c r="X36" s="348"/>
      <c r="Y36" s="348"/>
      <c r="Z36" s="348"/>
      <c r="AA36" s="348"/>
      <c r="AB36" s="348"/>
      <c r="AC36" s="348"/>
      <c r="AD36" s="349"/>
      <c r="AE36" s="351" t="s">
        <v>68</v>
      </c>
      <c r="AF36" s="352"/>
      <c r="AG36" s="109"/>
      <c r="AH36" s="109"/>
      <c r="AI36" s="109"/>
      <c r="AJ36" s="109"/>
      <c r="AK36" s="109"/>
      <c r="AL36" s="109"/>
      <c r="AM36" s="109"/>
      <c r="AN36" s="109"/>
      <c r="AO36" s="109"/>
      <c r="AP36" s="107"/>
    </row>
    <row r="37" spans="1:42" ht="15" customHeight="1">
      <c r="A37" s="126"/>
      <c r="B37" s="119"/>
      <c r="C37" s="119"/>
      <c r="D37" s="119"/>
      <c r="E37" s="119"/>
      <c r="F37" s="119"/>
      <c r="G37" s="119"/>
      <c r="H37" s="120"/>
      <c r="I37" s="120"/>
      <c r="J37" s="120"/>
      <c r="K37" s="361">
        <f t="shared" si="0"/>
        <v>44516</v>
      </c>
      <c r="L37" s="350"/>
      <c r="M37" s="350"/>
      <c r="N37" s="350"/>
      <c r="O37" s="350"/>
      <c r="P37" s="350"/>
      <c r="Q37" s="350"/>
      <c r="R37" s="350"/>
      <c r="S37" s="350"/>
      <c r="T37" s="350"/>
      <c r="U37" s="350"/>
      <c r="V37" s="347"/>
      <c r="W37" s="348"/>
      <c r="X37" s="348"/>
      <c r="Y37" s="348"/>
      <c r="Z37" s="348"/>
      <c r="AA37" s="348"/>
      <c r="AB37" s="348"/>
      <c r="AC37" s="348"/>
      <c r="AD37" s="349"/>
      <c r="AE37" s="351" t="s">
        <v>68</v>
      </c>
      <c r="AF37" s="352"/>
      <c r="AG37" s="109"/>
      <c r="AH37" s="109"/>
      <c r="AI37" s="109"/>
      <c r="AJ37" s="109"/>
      <c r="AK37" s="109"/>
      <c r="AL37" s="109"/>
      <c r="AM37" s="109"/>
      <c r="AN37" s="109"/>
      <c r="AO37" s="109"/>
      <c r="AP37" s="107"/>
    </row>
    <row r="38" spans="1:42" ht="15" customHeight="1">
      <c r="A38" s="126"/>
      <c r="B38" s="119"/>
      <c r="C38" s="119"/>
      <c r="D38" s="119"/>
      <c r="E38" s="119"/>
      <c r="F38" s="119"/>
      <c r="G38" s="119"/>
      <c r="H38" s="120"/>
      <c r="I38" s="120"/>
      <c r="J38" s="120"/>
      <c r="K38" s="361">
        <f t="shared" si="0"/>
        <v>44517</v>
      </c>
      <c r="L38" s="350"/>
      <c r="M38" s="350"/>
      <c r="N38" s="350"/>
      <c r="O38" s="350"/>
      <c r="P38" s="350"/>
      <c r="Q38" s="350"/>
      <c r="R38" s="350"/>
      <c r="S38" s="350"/>
      <c r="T38" s="350"/>
      <c r="U38" s="350"/>
      <c r="V38" s="347"/>
      <c r="W38" s="348"/>
      <c r="X38" s="348"/>
      <c r="Y38" s="348"/>
      <c r="Z38" s="348"/>
      <c r="AA38" s="348"/>
      <c r="AB38" s="348"/>
      <c r="AC38" s="348"/>
      <c r="AD38" s="349"/>
      <c r="AE38" s="351" t="s">
        <v>68</v>
      </c>
      <c r="AF38" s="352"/>
      <c r="AG38" s="109"/>
      <c r="AH38" s="109"/>
      <c r="AI38" s="109"/>
      <c r="AJ38" s="109"/>
      <c r="AK38" s="109"/>
      <c r="AL38" s="109"/>
      <c r="AM38" s="109"/>
      <c r="AN38" s="109"/>
      <c r="AO38" s="109"/>
      <c r="AP38" s="107"/>
    </row>
    <row r="39" spans="1:42" ht="15" customHeight="1">
      <c r="A39" s="126"/>
      <c r="B39" s="119"/>
      <c r="C39" s="119"/>
      <c r="D39" s="119"/>
      <c r="E39" s="119"/>
      <c r="F39" s="119"/>
      <c r="G39" s="119"/>
      <c r="H39" s="120"/>
      <c r="I39" s="120"/>
      <c r="J39" s="120"/>
      <c r="K39" s="361">
        <f t="shared" si="0"/>
        <v>44518</v>
      </c>
      <c r="L39" s="350"/>
      <c r="M39" s="350"/>
      <c r="N39" s="350"/>
      <c r="O39" s="350"/>
      <c r="P39" s="350"/>
      <c r="Q39" s="350"/>
      <c r="R39" s="350"/>
      <c r="S39" s="350"/>
      <c r="T39" s="350"/>
      <c r="U39" s="350"/>
      <c r="V39" s="347"/>
      <c r="W39" s="348"/>
      <c r="X39" s="348"/>
      <c r="Y39" s="348"/>
      <c r="Z39" s="348"/>
      <c r="AA39" s="348"/>
      <c r="AB39" s="348"/>
      <c r="AC39" s="348"/>
      <c r="AD39" s="349"/>
      <c r="AE39" s="351" t="s">
        <v>68</v>
      </c>
      <c r="AF39" s="352"/>
      <c r="AG39" s="109"/>
      <c r="AH39" s="109"/>
      <c r="AI39" s="109"/>
      <c r="AJ39" s="109"/>
      <c r="AK39" s="109"/>
      <c r="AL39" s="109"/>
      <c r="AM39" s="109"/>
      <c r="AN39" s="109"/>
      <c r="AO39" s="109"/>
      <c r="AP39" s="107"/>
    </row>
    <row r="40" spans="1:42" ht="15" customHeight="1">
      <c r="A40" s="126"/>
      <c r="B40" s="119"/>
      <c r="C40" s="119"/>
      <c r="D40" s="119"/>
      <c r="E40" s="119"/>
      <c r="F40" s="119"/>
      <c r="G40" s="119"/>
      <c r="H40" s="120"/>
      <c r="I40" s="120"/>
      <c r="J40" s="120"/>
      <c r="K40" s="361">
        <f t="shared" si="0"/>
        <v>44519</v>
      </c>
      <c r="L40" s="350"/>
      <c r="M40" s="350"/>
      <c r="N40" s="350"/>
      <c r="O40" s="350"/>
      <c r="P40" s="350"/>
      <c r="Q40" s="350"/>
      <c r="R40" s="350"/>
      <c r="S40" s="350"/>
      <c r="T40" s="350"/>
      <c r="U40" s="350"/>
      <c r="V40" s="347"/>
      <c r="W40" s="348"/>
      <c r="X40" s="348"/>
      <c r="Y40" s="348"/>
      <c r="Z40" s="348"/>
      <c r="AA40" s="348"/>
      <c r="AB40" s="348"/>
      <c r="AC40" s="348"/>
      <c r="AD40" s="349"/>
      <c r="AE40" s="351" t="s">
        <v>68</v>
      </c>
      <c r="AF40" s="352"/>
      <c r="AG40" s="109"/>
      <c r="AH40" s="109"/>
      <c r="AI40" s="109"/>
      <c r="AJ40" s="109"/>
      <c r="AK40" s="109"/>
      <c r="AL40" s="109"/>
      <c r="AM40" s="109"/>
      <c r="AN40" s="109"/>
      <c r="AO40" s="109"/>
      <c r="AP40" s="107"/>
    </row>
    <row r="41" spans="1:42" ht="15" customHeight="1">
      <c r="A41" s="126"/>
      <c r="B41" s="119"/>
      <c r="C41" s="119"/>
      <c r="D41" s="119"/>
      <c r="E41" s="119"/>
      <c r="F41" s="119"/>
      <c r="G41" s="119"/>
      <c r="H41" s="120"/>
      <c r="I41" s="120"/>
      <c r="J41" s="120"/>
      <c r="K41" s="361">
        <f t="shared" si="0"/>
        <v>44520</v>
      </c>
      <c r="L41" s="350"/>
      <c r="M41" s="350"/>
      <c r="N41" s="350"/>
      <c r="O41" s="350"/>
      <c r="P41" s="350"/>
      <c r="Q41" s="350"/>
      <c r="R41" s="350"/>
      <c r="S41" s="350"/>
      <c r="T41" s="350"/>
      <c r="U41" s="350"/>
      <c r="V41" s="347"/>
      <c r="W41" s="348"/>
      <c r="X41" s="348"/>
      <c r="Y41" s="348"/>
      <c r="Z41" s="348"/>
      <c r="AA41" s="348"/>
      <c r="AB41" s="348"/>
      <c r="AC41" s="348"/>
      <c r="AD41" s="349"/>
      <c r="AE41" s="351" t="s">
        <v>68</v>
      </c>
      <c r="AF41" s="352"/>
      <c r="AG41" s="109"/>
      <c r="AH41" s="109"/>
      <c r="AI41" s="109"/>
      <c r="AJ41" s="109"/>
      <c r="AK41" s="109"/>
      <c r="AL41" s="109"/>
      <c r="AM41" s="109"/>
      <c r="AN41" s="109"/>
      <c r="AO41" s="109"/>
      <c r="AP41" s="107"/>
    </row>
    <row r="42" spans="1:42" ht="15" customHeight="1">
      <c r="A42" s="126"/>
      <c r="B42" s="119"/>
      <c r="C42" s="119"/>
      <c r="D42" s="119"/>
      <c r="E42" s="119"/>
      <c r="F42" s="119"/>
      <c r="G42" s="119"/>
      <c r="H42" s="120"/>
      <c r="I42" s="120"/>
      <c r="J42" s="120"/>
      <c r="K42" s="361">
        <f t="shared" si="0"/>
        <v>44521</v>
      </c>
      <c r="L42" s="350"/>
      <c r="M42" s="350"/>
      <c r="N42" s="350"/>
      <c r="O42" s="350"/>
      <c r="P42" s="350"/>
      <c r="Q42" s="350"/>
      <c r="R42" s="350"/>
      <c r="S42" s="350"/>
      <c r="T42" s="350"/>
      <c r="U42" s="350"/>
      <c r="V42" s="347"/>
      <c r="W42" s="348"/>
      <c r="X42" s="348"/>
      <c r="Y42" s="348"/>
      <c r="Z42" s="348"/>
      <c r="AA42" s="348"/>
      <c r="AB42" s="348"/>
      <c r="AC42" s="348"/>
      <c r="AD42" s="349"/>
      <c r="AE42" s="351" t="s">
        <v>68</v>
      </c>
      <c r="AF42" s="352"/>
      <c r="AG42" s="109"/>
      <c r="AH42" s="109"/>
      <c r="AI42" s="109"/>
      <c r="AJ42" s="109"/>
      <c r="AK42" s="109"/>
      <c r="AL42" s="109"/>
      <c r="AM42" s="109"/>
      <c r="AN42" s="109"/>
      <c r="AO42" s="109"/>
      <c r="AP42" s="107"/>
    </row>
    <row r="43" spans="1:42" ht="15" customHeight="1">
      <c r="A43" s="126"/>
      <c r="B43" s="119"/>
      <c r="C43" s="119"/>
      <c r="D43" s="119"/>
      <c r="E43" s="119"/>
      <c r="F43" s="119"/>
      <c r="G43" s="119"/>
      <c r="H43" s="120"/>
      <c r="I43" s="120"/>
      <c r="J43" s="120"/>
      <c r="K43" s="361">
        <f t="shared" si="0"/>
        <v>44522</v>
      </c>
      <c r="L43" s="350"/>
      <c r="M43" s="350"/>
      <c r="N43" s="350"/>
      <c r="O43" s="350"/>
      <c r="P43" s="350"/>
      <c r="Q43" s="350"/>
      <c r="R43" s="350"/>
      <c r="S43" s="350"/>
      <c r="T43" s="350"/>
      <c r="U43" s="350"/>
      <c r="V43" s="347"/>
      <c r="W43" s="348"/>
      <c r="X43" s="348"/>
      <c r="Y43" s="348"/>
      <c r="Z43" s="348"/>
      <c r="AA43" s="348"/>
      <c r="AB43" s="348"/>
      <c r="AC43" s="348"/>
      <c r="AD43" s="349"/>
      <c r="AE43" s="351" t="s">
        <v>68</v>
      </c>
      <c r="AF43" s="352"/>
      <c r="AG43" s="109"/>
      <c r="AH43" s="109"/>
      <c r="AI43" s="109"/>
      <c r="AJ43" s="109"/>
      <c r="AK43" s="109"/>
      <c r="AL43" s="109"/>
      <c r="AM43" s="109"/>
      <c r="AN43" s="109"/>
      <c r="AO43" s="109"/>
      <c r="AP43" s="107"/>
    </row>
    <row r="44" spans="1:42" ht="15" customHeight="1">
      <c r="A44" s="126"/>
      <c r="B44" s="119"/>
      <c r="C44" s="119"/>
      <c r="D44" s="119"/>
      <c r="E44" s="119"/>
      <c r="F44" s="119"/>
      <c r="G44" s="119"/>
      <c r="H44" s="120"/>
      <c r="I44" s="120"/>
      <c r="J44" s="120"/>
      <c r="K44" s="361">
        <f t="shared" si="0"/>
        <v>44523</v>
      </c>
      <c r="L44" s="350"/>
      <c r="M44" s="350"/>
      <c r="N44" s="350"/>
      <c r="O44" s="350"/>
      <c r="P44" s="350"/>
      <c r="Q44" s="350"/>
      <c r="R44" s="350"/>
      <c r="S44" s="350"/>
      <c r="T44" s="350"/>
      <c r="U44" s="350"/>
      <c r="V44" s="347"/>
      <c r="W44" s="348"/>
      <c r="X44" s="348"/>
      <c r="Y44" s="348"/>
      <c r="Z44" s="348"/>
      <c r="AA44" s="348"/>
      <c r="AB44" s="348"/>
      <c r="AC44" s="348"/>
      <c r="AD44" s="349"/>
      <c r="AE44" s="351" t="s">
        <v>68</v>
      </c>
      <c r="AF44" s="352"/>
      <c r="AG44" s="109"/>
      <c r="AH44" s="109"/>
      <c r="AI44" s="109"/>
      <c r="AJ44" s="109"/>
      <c r="AK44" s="109"/>
      <c r="AL44" s="109"/>
      <c r="AM44" s="109"/>
      <c r="AN44" s="109"/>
      <c r="AO44" s="109"/>
      <c r="AP44" s="107"/>
    </row>
    <row r="45" spans="1:42" ht="15" customHeight="1">
      <c r="A45" s="126"/>
      <c r="B45" s="119"/>
      <c r="C45" s="119"/>
      <c r="D45" s="119"/>
      <c r="E45" s="119"/>
      <c r="F45" s="119"/>
      <c r="G45" s="119"/>
      <c r="H45" s="120"/>
      <c r="I45" s="120"/>
      <c r="J45" s="120"/>
      <c r="K45" s="361">
        <f t="shared" si="0"/>
        <v>44524</v>
      </c>
      <c r="L45" s="350"/>
      <c r="M45" s="350"/>
      <c r="N45" s="350"/>
      <c r="O45" s="350"/>
      <c r="P45" s="350"/>
      <c r="Q45" s="350"/>
      <c r="R45" s="350"/>
      <c r="S45" s="350"/>
      <c r="T45" s="350"/>
      <c r="U45" s="350"/>
      <c r="V45" s="347"/>
      <c r="W45" s="348"/>
      <c r="X45" s="348"/>
      <c r="Y45" s="348"/>
      <c r="Z45" s="348"/>
      <c r="AA45" s="348"/>
      <c r="AB45" s="348"/>
      <c r="AC45" s="348"/>
      <c r="AD45" s="349"/>
      <c r="AE45" s="351" t="s">
        <v>68</v>
      </c>
      <c r="AF45" s="352"/>
      <c r="AG45" s="109"/>
      <c r="AH45" s="109"/>
      <c r="AI45" s="109"/>
      <c r="AJ45" s="109"/>
      <c r="AK45" s="109"/>
      <c r="AL45" s="109"/>
      <c r="AM45" s="109"/>
      <c r="AN45" s="109"/>
      <c r="AO45" s="109"/>
      <c r="AP45" s="107"/>
    </row>
    <row r="46" spans="1:42" ht="15" customHeight="1">
      <c r="A46" s="126"/>
      <c r="B46" s="119"/>
      <c r="C46" s="119"/>
      <c r="D46" s="119"/>
      <c r="E46" s="119"/>
      <c r="F46" s="119"/>
      <c r="G46" s="119"/>
      <c r="H46" s="120"/>
      <c r="I46" s="120"/>
      <c r="J46" s="120"/>
      <c r="K46" s="361">
        <f t="shared" si="0"/>
        <v>44525</v>
      </c>
      <c r="L46" s="350"/>
      <c r="M46" s="350"/>
      <c r="N46" s="350"/>
      <c r="O46" s="350"/>
      <c r="P46" s="350"/>
      <c r="Q46" s="350"/>
      <c r="R46" s="350"/>
      <c r="S46" s="350"/>
      <c r="T46" s="350"/>
      <c r="U46" s="350"/>
      <c r="V46" s="347"/>
      <c r="W46" s="348"/>
      <c r="X46" s="348"/>
      <c r="Y46" s="348"/>
      <c r="Z46" s="348"/>
      <c r="AA46" s="348"/>
      <c r="AB46" s="348"/>
      <c r="AC46" s="348"/>
      <c r="AD46" s="349"/>
      <c r="AE46" s="351" t="s">
        <v>68</v>
      </c>
      <c r="AF46" s="352"/>
      <c r="AG46" s="109"/>
      <c r="AH46" s="109"/>
      <c r="AI46" s="109"/>
      <c r="AJ46" s="109"/>
      <c r="AK46" s="109"/>
      <c r="AL46" s="109"/>
      <c r="AM46" s="109"/>
      <c r="AN46" s="109"/>
      <c r="AO46" s="109"/>
      <c r="AP46" s="107"/>
    </row>
    <row r="47" spans="1:42" ht="15" customHeight="1">
      <c r="A47" s="126"/>
      <c r="B47" s="119"/>
      <c r="C47" s="119"/>
      <c r="D47" s="119"/>
      <c r="E47" s="119"/>
      <c r="F47" s="119"/>
      <c r="G47" s="119"/>
      <c r="H47" s="120"/>
      <c r="I47" s="120"/>
      <c r="J47" s="120"/>
      <c r="K47" s="361">
        <f t="shared" si="0"/>
        <v>44526</v>
      </c>
      <c r="L47" s="350"/>
      <c r="M47" s="350"/>
      <c r="N47" s="350"/>
      <c r="O47" s="350"/>
      <c r="P47" s="350"/>
      <c r="Q47" s="350"/>
      <c r="R47" s="350"/>
      <c r="S47" s="350"/>
      <c r="T47" s="350"/>
      <c r="U47" s="350"/>
      <c r="V47" s="347"/>
      <c r="W47" s="348"/>
      <c r="X47" s="348"/>
      <c r="Y47" s="348"/>
      <c r="Z47" s="348"/>
      <c r="AA47" s="348"/>
      <c r="AB47" s="348"/>
      <c r="AC47" s="348"/>
      <c r="AD47" s="349"/>
      <c r="AE47" s="351" t="s">
        <v>68</v>
      </c>
      <c r="AF47" s="352"/>
      <c r="AG47" s="109"/>
      <c r="AH47" s="109"/>
      <c r="AI47" s="109"/>
      <c r="AJ47" s="109"/>
      <c r="AK47" s="109"/>
      <c r="AL47" s="109"/>
      <c r="AM47" s="109"/>
      <c r="AN47" s="109"/>
      <c r="AO47" s="109"/>
      <c r="AP47" s="107"/>
    </row>
    <row r="48" spans="1:42" ht="15" customHeight="1">
      <c r="A48" s="126"/>
      <c r="B48" s="119"/>
      <c r="C48" s="119"/>
      <c r="D48" s="119"/>
      <c r="E48" s="119"/>
      <c r="F48" s="119"/>
      <c r="G48" s="119"/>
      <c r="H48" s="120"/>
      <c r="I48" s="120"/>
      <c r="J48" s="120"/>
      <c r="K48" s="361">
        <f t="shared" si="0"/>
        <v>44527</v>
      </c>
      <c r="L48" s="350"/>
      <c r="M48" s="350"/>
      <c r="N48" s="350"/>
      <c r="O48" s="350"/>
      <c r="P48" s="350"/>
      <c r="Q48" s="350"/>
      <c r="R48" s="350"/>
      <c r="S48" s="350"/>
      <c r="T48" s="350"/>
      <c r="U48" s="350"/>
      <c r="V48" s="347"/>
      <c r="W48" s="348"/>
      <c r="X48" s="348"/>
      <c r="Y48" s="348"/>
      <c r="Z48" s="348"/>
      <c r="AA48" s="348"/>
      <c r="AB48" s="348"/>
      <c r="AC48" s="348"/>
      <c r="AD48" s="349"/>
      <c r="AE48" s="351" t="s">
        <v>68</v>
      </c>
      <c r="AF48" s="352"/>
      <c r="AG48" s="109"/>
      <c r="AH48" s="109"/>
      <c r="AI48" s="109"/>
      <c r="AJ48" s="109"/>
      <c r="AK48" s="109"/>
      <c r="AL48" s="109"/>
      <c r="AM48" s="109"/>
      <c r="AN48" s="109"/>
      <c r="AO48" s="109"/>
      <c r="AP48" s="107"/>
    </row>
    <row r="49" spans="1:50" ht="15" customHeight="1">
      <c r="A49" s="126"/>
      <c r="B49" s="119"/>
      <c r="C49" s="119"/>
      <c r="D49" s="119"/>
      <c r="E49" s="119"/>
      <c r="F49" s="119"/>
      <c r="G49" s="119"/>
      <c r="H49" s="120"/>
      <c r="I49" s="120"/>
      <c r="J49" s="120"/>
      <c r="K49" s="361">
        <f t="shared" si="0"/>
        <v>44528</v>
      </c>
      <c r="L49" s="350"/>
      <c r="M49" s="350"/>
      <c r="N49" s="350"/>
      <c r="O49" s="350"/>
      <c r="P49" s="350"/>
      <c r="Q49" s="350"/>
      <c r="R49" s="350"/>
      <c r="S49" s="350"/>
      <c r="T49" s="350"/>
      <c r="U49" s="350"/>
      <c r="V49" s="347"/>
      <c r="W49" s="348"/>
      <c r="X49" s="348"/>
      <c r="Y49" s="348"/>
      <c r="Z49" s="348"/>
      <c r="AA49" s="348"/>
      <c r="AB49" s="348"/>
      <c r="AC49" s="348"/>
      <c r="AD49" s="349"/>
      <c r="AE49" s="351" t="s">
        <v>68</v>
      </c>
      <c r="AF49" s="352"/>
      <c r="AG49" s="109"/>
      <c r="AH49" s="109"/>
      <c r="AI49" s="109"/>
      <c r="AJ49" s="109"/>
      <c r="AK49" s="109"/>
      <c r="AL49" s="109"/>
      <c r="AM49" s="109"/>
      <c r="AN49" s="109"/>
      <c r="AO49" s="109"/>
      <c r="AP49" s="107"/>
    </row>
    <row r="50" spans="1:50" ht="15" customHeight="1">
      <c r="A50" s="126"/>
      <c r="B50" s="119"/>
      <c r="C50" s="119"/>
      <c r="D50" s="119"/>
      <c r="E50" s="119"/>
      <c r="F50" s="119"/>
      <c r="G50" s="119"/>
      <c r="H50" s="120"/>
      <c r="I50" s="120"/>
      <c r="J50" s="120"/>
      <c r="K50" s="358">
        <f>IF($A$18="","",IF(K49+1=44621," ",K49+1))</f>
        <v>44529</v>
      </c>
      <c r="L50" s="359"/>
      <c r="M50" s="359"/>
      <c r="N50" s="359"/>
      <c r="O50" s="359"/>
      <c r="P50" s="359"/>
      <c r="Q50" s="359"/>
      <c r="R50" s="359"/>
      <c r="S50" s="359"/>
      <c r="T50" s="359"/>
      <c r="U50" s="360"/>
      <c r="V50" s="347"/>
      <c r="W50" s="348"/>
      <c r="X50" s="348"/>
      <c r="Y50" s="348"/>
      <c r="Z50" s="348"/>
      <c r="AA50" s="348"/>
      <c r="AB50" s="348"/>
      <c r="AC50" s="348"/>
      <c r="AD50" s="349"/>
      <c r="AE50" s="351" t="s">
        <v>68</v>
      </c>
      <c r="AF50" s="352"/>
      <c r="AG50" s="109"/>
      <c r="AH50" s="109"/>
      <c r="AI50" s="109"/>
      <c r="AJ50" s="109"/>
      <c r="AK50" s="109"/>
      <c r="AL50" s="109"/>
      <c r="AM50" s="109"/>
      <c r="AN50" s="109"/>
      <c r="AO50" s="109"/>
      <c r="AP50" s="107"/>
    </row>
    <row r="51" spans="1:50" ht="15" customHeight="1">
      <c r="A51" s="126"/>
      <c r="B51" s="119"/>
      <c r="C51" s="119"/>
      <c r="D51" s="119"/>
      <c r="E51" s="119"/>
      <c r="F51" s="119"/>
      <c r="G51" s="119"/>
      <c r="H51" s="120"/>
      <c r="I51" s="120"/>
      <c r="J51" s="120"/>
      <c r="K51" s="358">
        <f>IF($A$18="","",IF(K49+2=44622," ",K50+1))</f>
        <v>44530</v>
      </c>
      <c r="L51" s="359"/>
      <c r="M51" s="359"/>
      <c r="N51" s="359"/>
      <c r="O51" s="359"/>
      <c r="P51" s="359"/>
      <c r="Q51" s="359"/>
      <c r="R51" s="359"/>
      <c r="S51" s="359"/>
      <c r="T51" s="359"/>
      <c r="U51" s="360"/>
      <c r="V51" s="347"/>
      <c r="W51" s="348"/>
      <c r="X51" s="348"/>
      <c r="Y51" s="348"/>
      <c r="Z51" s="348"/>
      <c r="AA51" s="348"/>
      <c r="AB51" s="348"/>
      <c r="AC51" s="348"/>
      <c r="AD51" s="349"/>
      <c r="AE51" s="351" t="s">
        <v>68</v>
      </c>
      <c r="AF51" s="352"/>
      <c r="AG51" s="109"/>
      <c r="AH51" s="109"/>
      <c r="AI51" s="109"/>
      <c r="AJ51" s="109"/>
      <c r="AK51" s="109"/>
      <c r="AL51" s="109"/>
      <c r="AM51" s="109"/>
      <c r="AN51" s="109"/>
      <c r="AO51" s="109"/>
      <c r="AP51" s="107"/>
    </row>
    <row r="52" spans="1:50" ht="15" customHeight="1">
      <c r="A52" s="126"/>
      <c r="B52" s="119"/>
      <c r="C52" s="119"/>
      <c r="D52" s="119"/>
      <c r="E52" s="119"/>
      <c r="F52" s="119"/>
      <c r="G52" s="119"/>
      <c r="H52" s="120"/>
      <c r="I52" s="120"/>
      <c r="J52" s="120"/>
      <c r="K52" s="358" t="str">
        <f>IF($A$18="","",IF(K49+3=44531," ",IF(K49+3=44623," ",K51+1)))</f>
        <v xml:space="preserve"> </v>
      </c>
      <c r="L52" s="359"/>
      <c r="M52" s="359"/>
      <c r="N52" s="359"/>
      <c r="O52" s="359"/>
      <c r="P52" s="359"/>
      <c r="Q52" s="359"/>
      <c r="R52" s="359"/>
      <c r="S52" s="359"/>
      <c r="T52" s="359"/>
      <c r="U52" s="360"/>
      <c r="V52" s="347"/>
      <c r="W52" s="348"/>
      <c r="X52" s="348"/>
      <c r="Y52" s="348"/>
      <c r="Z52" s="348"/>
      <c r="AA52" s="348"/>
      <c r="AB52" s="348"/>
      <c r="AC52" s="348"/>
      <c r="AD52" s="349"/>
      <c r="AE52" s="351" t="s">
        <v>68</v>
      </c>
      <c r="AF52" s="352"/>
      <c r="AG52" s="109"/>
      <c r="AH52" s="109"/>
      <c r="AI52" s="109"/>
      <c r="AJ52" s="109"/>
      <c r="AK52" s="109"/>
      <c r="AL52" s="109"/>
      <c r="AM52" s="109"/>
      <c r="AN52" s="109"/>
      <c r="AO52" s="109"/>
      <c r="AP52" s="107"/>
      <c r="AX52" s="91"/>
    </row>
    <row r="53" spans="1:50" ht="22.5" customHeight="1">
      <c r="A53" s="127"/>
      <c r="B53" s="124"/>
      <c r="C53" s="124"/>
      <c r="D53" s="124"/>
      <c r="E53" s="124"/>
      <c r="F53" s="124"/>
      <c r="G53" s="124"/>
      <c r="H53" s="106"/>
      <c r="I53" s="106"/>
      <c r="J53" s="106"/>
      <c r="K53" s="350" t="s">
        <v>127</v>
      </c>
      <c r="L53" s="350"/>
      <c r="M53" s="350"/>
      <c r="N53" s="350"/>
      <c r="O53" s="350"/>
      <c r="P53" s="350"/>
      <c r="Q53" s="350"/>
      <c r="R53" s="350"/>
      <c r="S53" s="350"/>
      <c r="T53" s="350"/>
      <c r="U53" s="350"/>
      <c r="V53" s="350" t="str">
        <f>IF(V22="","",SUM(V22:AD52)/COUNT(K22:U52))</f>
        <v/>
      </c>
      <c r="W53" s="350"/>
      <c r="X53" s="350"/>
      <c r="Y53" s="350"/>
      <c r="Z53" s="350"/>
      <c r="AA53" s="350"/>
      <c r="AB53" s="350"/>
      <c r="AC53" s="350"/>
      <c r="AD53" s="350"/>
      <c r="AE53" s="351" t="s">
        <v>68</v>
      </c>
      <c r="AF53" s="352"/>
      <c r="AG53" s="124"/>
      <c r="AH53" s="124"/>
      <c r="AI53" s="124"/>
      <c r="AJ53" s="124"/>
      <c r="AK53" s="88"/>
      <c r="AL53" s="124"/>
      <c r="AM53" s="124"/>
      <c r="AN53" s="124"/>
      <c r="AO53" s="124"/>
      <c r="AP53" s="128"/>
    </row>
    <row r="54" spans="1:50" ht="15" customHeight="1" thickBot="1">
      <c r="A54" s="129"/>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130"/>
    </row>
    <row r="55" spans="1:50" ht="18.75" customHeight="1">
      <c r="A55" s="353" t="s">
        <v>120</v>
      </c>
      <c r="B55" s="335"/>
      <c r="C55" s="335"/>
      <c r="D55" s="335"/>
      <c r="E55" s="335"/>
      <c r="F55" s="335"/>
      <c r="G55" s="335"/>
      <c r="H55" s="354" t="s">
        <v>121</v>
      </c>
      <c r="I55" s="354"/>
      <c r="J55" s="354"/>
      <c r="K55" s="354"/>
      <c r="L55" s="354"/>
      <c r="M55" s="354"/>
      <c r="N55" s="354"/>
      <c r="O55" s="355" t="s">
        <v>122</v>
      </c>
      <c r="P55" s="355"/>
      <c r="Q55" s="355"/>
      <c r="R55" s="355"/>
      <c r="S55" s="355"/>
      <c r="T55" s="355"/>
      <c r="U55" s="355"/>
      <c r="V55" s="356" t="s">
        <v>128</v>
      </c>
      <c r="W55" s="356"/>
      <c r="X55" s="356"/>
      <c r="Y55" s="356"/>
      <c r="Z55" s="356"/>
      <c r="AA55" s="356"/>
      <c r="AB55" s="356"/>
      <c r="AC55" s="357" t="s">
        <v>129</v>
      </c>
      <c r="AD55" s="357"/>
      <c r="AE55" s="357"/>
      <c r="AF55" s="357"/>
      <c r="AG55" s="357"/>
      <c r="AH55" s="357"/>
      <c r="AI55" s="357"/>
      <c r="AJ55" s="335" t="s">
        <v>123</v>
      </c>
      <c r="AK55" s="335"/>
      <c r="AL55" s="335"/>
      <c r="AM55" s="335"/>
      <c r="AN55" s="335"/>
      <c r="AO55" s="335"/>
      <c r="AP55" s="336"/>
    </row>
    <row r="56" spans="1:50" ht="15" customHeight="1">
      <c r="A56" s="317" t="str">
        <f>IF(AK4="","",A18)</f>
        <v>令和3年11月1日</v>
      </c>
      <c r="B56" s="318"/>
      <c r="C56" s="318"/>
      <c r="D56" s="318"/>
      <c r="E56" s="318"/>
      <c r="F56" s="318"/>
      <c r="G56" s="318"/>
      <c r="H56" s="327">
        <f>IF(AH5="","",AH5)</f>
        <v>30</v>
      </c>
      <c r="I56" s="328"/>
      <c r="J56" s="328"/>
      <c r="K56" s="328"/>
      <c r="L56" s="328"/>
      <c r="M56" s="331" t="s">
        <v>68</v>
      </c>
      <c r="N56" s="332"/>
      <c r="O56" s="321">
        <v>5000</v>
      </c>
      <c r="P56" s="321"/>
      <c r="Q56" s="321"/>
      <c r="R56" s="321"/>
      <c r="S56" s="322"/>
      <c r="T56" s="325" t="s">
        <v>118</v>
      </c>
      <c r="U56" s="318"/>
      <c r="V56" s="337" t="str">
        <f>IF(V53="","",ROUNDDOWN(V53,0))</f>
        <v/>
      </c>
      <c r="W56" s="338"/>
      <c r="X56" s="338"/>
      <c r="Y56" s="338"/>
      <c r="Z56" s="338"/>
      <c r="AA56" s="325" t="s">
        <v>68</v>
      </c>
      <c r="AB56" s="318"/>
      <c r="AC56" s="321" t="str">
        <f>IF(V56="","",O56*V56)</f>
        <v/>
      </c>
      <c r="AD56" s="321"/>
      <c r="AE56" s="321"/>
      <c r="AF56" s="321"/>
      <c r="AG56" s="322"/>
      <c r="AH56" s="325" t="s">
        <v>118</v>
      </c>
      <c r="AI56" s="318"/>
      <c r="AJ56" s="343" t="str">
        <f>IF(AC56="","",SUM(AC56:AG57))</f>
        <v/>
      </c>
      <c r="AK56" s="344"/>
      <c r="AL56" s="344"/>
      <c r="AM56" s="344"/>
      <c r="AN56" s="344"/>
      <c r="AO56" s="331" t="s">
        <v>118</v>
      </c>
      <c r="AP56" s="341"/>
    </row>
    <row r="57" spans="1:50" ht="15" customHeight="1" thickBot="1">
      <c r="A57" s="319"/>
      <c r="B57" s="320"/>
      <c r="C57" s="320"/>
      <c r="D57" s="320"/>
      <c r="E57" s="320"/>
      <c r="F57" s="320"/>
      <c r="G57" s="320"/>
      <c r="H57" s="329" t="str">
        <f t="shared" ref="H57" si="1">IF(AH44="","",AH44)</f>
        <v/>
      </c>
      <c r="I57" s="330"/>
      <c r="J57" s="330"/>
      <c r="K57" s="330"/>
      <c r="L57" s="330"/>
      <c r="M57" s="333"/>
      <c r="N57" s="334"/>
      <c r="O57" s="323">
        <v>2500</v>
      </c>
      <c r="P57" s="323"/>
      <c r="Q57" s="323"/>
      <c r="R57" s="323"/>
      <c r="S57" s="324"/>
      <c r="T57" s="326" t="s">
        <v>118</v>
      </c>
      <c r="U57" s="320"/>
      <c r="V57" s="339" t="str">
        <f>IF(V53="","",H56-V56)</f>
        <v/>
      </c>
      <c r="W57" s="340"/>
      <c r="X57" s="340"/>
      <c r="Y57" s="340"/>
      <c r="Z57" s="340"/>
      <c r="AA57" s="326" t="s">
        <v>68</v>
      </c>
      <c r="AB57" s="320"/>
      <c r="AC57" s="323" t="str">
        <f>IF(V57="","",O57*V57)</f>
        <v/>
      </c>
      <c r="AD57" s="323"/>
      <c r="AE57" s="323"/>
      <c r="AF57" s="323"/>
      <c r="AG57" s="324"/>
      <c r="AH57" s="326" t="s">
        <v>118</v>
      </c>
      <c r="AI57" s="320"/>
      <c r="AJ57" s="345"/>
      <c r="AK57" s="346"/>
      <c r="AL57" s="346"/>
      <c r="AM57" s="346"/>
      <c r="AN57" s="346"/>
      <c r="AO57" s="333"/>
      <c r="AP57" s="342"/>
    </row>
    <row r="58" spans="1:50" ht="15" customHeight="1" thickBot="1">
      <c r="A58" s="131"/>
      <c r="B58" s="132"/>
      <c r="C58" s="132"/>
      <c r="D58" s="132"/>
      <c r="E58" s="132"/>
      <c r="F58" s="132"/>
      <c r="G58" s="132"/>
      <c r="H58" s="132"/>
      <c r="I58" s="132"/>
      <c r="J58" s="132"/>
      <c r="K58" s="132"/>
      <c r="L58" s="132"/>
      <c r="M58" s="132"/>
      <c r="N58" s="132"/>
      <c r="O58" s="132"/>
      <c r="P58" s="132"/>
      <c r="Q58" s="132"/>
      <c r="R58" s="132"/>
      <c r="S58" s="132"/>
      <c r="T58" s="132"/>
      <c r="U58" s="132"/>
      <c r="V58" s="133"/>
      <c r="W58" s="133"/>
      <c r="X58" s="133"/>
      <c r="Y58" s="133"/>
      <c r="Z58" s="133"/>
      <c r="AA58" s="134"/>
      <c r="AB58" s="134"/>
      <c r="AC58" s="134"/>
      <c r="AD58" s="135"/>
      <c r="AE58" s="135"/>
      <c r="AF58" s="135"/>
      <c r="AG58" s="135"/>
      <c r="AH58" s="135"/>
      <c r="AI58" s="135"/>
      <c r="AJ58" s="135"/>
      <c r="AK58" s="135"/>
      <c r="AL58" s="135"/>
      <c r="AM58" s="135"/>
      <c r="AN58" s="135"/>
      <c r="AO58" s="135"/>
      <c r="AP58" s="136"/>
      <c r="AS58" s="96"/>
      <c r="AT58" s="97"/>
    </row>
    <row r="59" spans="1:50" ht="13.5" customHeight="1">
      <c r="A59" s="92"/>
      <c r="B59" s="92"/>
      <c r="C59" s="92"/>
      <c r="D59" s="92"/>
      <c r="E59" s="92"/>
      <c r="F59" s="92"/>
      <c r="G59" s="92"/>
      <c r="H59" s="92"/>
      <c r="I59" s="92"/>
      <c r="J59" s="92"/>
      <c r="K59" s="92"/>
      <c r="L59" s="92"/>
      <c r="M59" s="92"/>
      <c r="N59" s="92"/>
      <c r="O59" s="92"/>
      <c r="P59" s="92"/>
      <c r="Q59" s="92"/>
      <c r="R59" s="92"/>
      <c r="S59" s="92"/>
      <c r="T59" s="92"/>
      <c r="U59" s="92"/>
      <c r="V59" s="93"/>
      <c r="W59" s="93"/>
      <c r="X59" s="93"/>
      <c r="Y59" s="93"/>
      <c r="Z59" s="93"/>
      <c r="AA59" s="94"/>
      <c r="AB59" s="94"/>
      <c r="AC59" s="94"/>
      <c r="AD59" s="95"/>
      <c r="AE59" s="95"/>
      <c r="AF59" s="95"/>
      <c r="AG59" s="95"/>
      <c r="AH59" s="95"/>
      <c r="AI59" s="95"/>
      <c r="AJ59" s="95"/>
      <c r="AK59" s="95"/>
      <c r="AL59" s="95"/>
      <c r="AM59" s="95"/>
      <c r="AN59" s="95"/>
      <c r="AO59" s="95"/>
      <c r="AP59" s="95"/>
    </row>
    <row r="60" spans="1:50" ht="13.5" customHeight="1">
      <c r="A60" s="92"/>
      <c r="B60" s="92"/>
      <c r="C60" s="92"/>
      <c r="D60" s="92"/>
      <c r="E60" s="92"/>
      <c r="F60" s="92"/>
      <c r="G60" s="92"/>
      <c r="H60" s="92"/>
      <c r="I60" s="92"/>
      <c r="J60" s="92"/>
      <c r="K60" s="92"/>
      <c r="L60" s="92"/>
      <c r="M60" s="92"/>
      <c r="N60" s="92"/>
      <c r="O60" s="92"/>
      <c r="P60" s="92"/>
      <c r="Q60" s="92"/>
      <c r="R60" s="92"/>
      <c r="S60" s="92"/>
      <c r="T60" s="92"/>
      <c r="U60" s="92"/>
      <c r="V60" s="93"/>
      <c r="W60" s="93"/>
      <c r="X60" s="93"/>
      <c r="Y60" s="93"/>
      <c r="Z60" s="93"/>
      <c r="AA60" s="94"/>
      <c r="AB60" s="94"/>
      <c r="AC60" s="94"/>
      <c r="AD60" s="95"/>
      <c r="AE60" s="95"/>
      <c r="AF60" s="95"/>
      <c r="AG60" s="95"/>
      <c r="AH60" s="95"/>
      <c r="AI60" s="95"/>
      <c r="AJ60" s="95"/>
      <c r="AK60" s="95"/>
      <c r="AL60" s="95"/>
      <c r="AM60" s="95"/>
      <c r="AN60" s="95"/>
      <c r="AO60" s="95"/>
      <c r="AP60" s="95"/>
    </row>
    <row r="61" spans="1:50" s="98" customFormat="1" ht="18.75" hidden="1" customHeight="1">
      <c r="E61" s="99" t="s">
        <v>45</v>
      </c>
      <c r="O61" s="98" t="s">
        <v>117</v>
      </c>
      <c r="AS61" s="99"/>
    </row>
    <row r="62" spans="1:50" s="98" customFormat="1" ht="18.75" hidden="1" customHeight="1">
      <c r="A62" s="100">
        <v>1</v>
      </c>
      <c r="B62" s="100"/>
      <c r="C62" s="100"/>
      <c r="D62" s="100" t="s">
        <v>82</v>
      </c>
      <c r="E62" s="101" t="s">
        <v>112</v>
      </c>
      <c r="F62" s="100" t="s">
        <v>108</v>
      </c>
      <c r="G62" s="102"/>
      <c r="H62" s="98" t="s">
        <v>114</v>
      </c>
      <c r="O62" s="98" t="s">
        <v>116</v>
      </c>
      <c r="AS62" s="99"/>
    </row>
    <row r="63" spans="1:50" s="98" customFormat="1" ht="18.75" hidden="1" customHeight="1">
      <c r="A63" s="100">
        <v>2</v>
      </c>
      <c r="B63" s="100"/>
      <c r="C63" s="100"/>
      <c r="D63" s="100" t="s">
        <v>83</v>
      </c>
      <c r="E63" s="101" t="s">
        <v>112</v>
      </c>
      <c r="F63" s="100" t="s">
        <v>108</v>
      </c>
      <c r="G63" s="102"/>
      <c r="H63" s="98" t="s">
        <v>114</v>
      </c>
      <c r="AS63" s="99"/>
    </row>
    <row r="64" spans="1:50" s="98" customFormat="1" ht="18.75" hidden="1" customHeight="1">
      <c r="A64" s="100">
        <v>3</v>
      </c>
      <c r="B64" s="100"/>
      <c r="C64" s="100"/>
      <c r="D64" s="100" t="s">
        <v>84</v>
      </c>
      <c r="E64" s="101" t="s">
        <v>112</v>
      </c>
      <c r="F64" s="100" t="s">
        <v>108</v>
      </c>
      <c r="G64" s="102"/>
      <c r="H64" s="98" t="s">
        <v>113</v>
      </c>
      <c r="O64" s="98" t="s">
        <v>120</v>
      </c>
      <c r="AS64" s="99"/>
    </row>
    <row r="65" spans="1:45" s="98" customFormat="1" ht="18.75" hidden="1" customHeight="1">
      <c r="A65" s="100">
        <v>4</v>
      </c>
      <c r="B65" s="100"/>
      <c r="C65" s="100"/>
      <c r="D65" s="100" t="s">
        <v>85</v>
      </c>
      <c r="E65" s="101" t="s">
        <v>112</v>
      </c>
      <c r="F65" s="100" t="s">
        <v>108</v>
      </c>
      <c r="G65" s="102"/>
      <c r="H65" s="98" t="s">
        <v>113</v>
      </c>
      <c r="O65" s="98">
        <f>VALUE(TEXT(AK4,"yyyymmdd"))</f>
        <v>20060401</v>
      </c>
      <c r="AS65" s="99"/>
    </row>
    <row r="66" spans="1:45" s="98" customFormat="1" ht="18.75" hidden="1" customHeight="1">
      <c r="A66" s="100">
        <v>5</v>
      </c>
      <c r="B66" s="100"/>
      <c r="C66" s="100"/>
      <c r="D66" s="100" t="s">
        <v>99</v>
      </c>
      <c r="E66" s="101">
        <v>2500</v>
      </c>
      <c r="F66" s="100" t="s">
        <v>108</v>
      </c>
      <c r="G66" s="102"/>
      <c r="H66" s="98" t="s">
        <v>116</v>
      </c>
      <c r="AS66" s="99"/>
    </row>
    <row r="67" spans="1:45" s="98" customFormat="1" ht="18.75" hidden="1" customHeight="1">
      <c r="A67" s="100">
        <v>6</v>
      </c>
      <c r="B67" s="100"/>
      <c r="C67" s="100"/>
      <c r="D67" s="100" t="s">
        <v>86</v>
      </c>
      <c r="E67" s="101">
        <v>5000</v>
      </c>
      <c r="F67" s="100" t="s">
        <v>108</v>
      </c>
      <c r="G67" s="102"/>
      <c r="H67" s="98" t="s">
        <v>116</v>
      </c>
      <c r="O67" s="98" t="s">
        <v>124</v>
      </c>
      <c r="AS67" s="99"/>
    </row>
    <row r="68" spans="1:45" s="98" customFormat="1" ht="18.75" hidden="1" customHeight="1">
      <c r="A68" s="100">
        <v>7</v>
      </c>
      <c r="B68" s="100"/>
      <c r="C68" s="100"/>
      <c r="D68" s="100" t="s">
        <v>87</v>
      </c>
      <c r="E68" s="101">
        <v>5000</v>
      </c>
      <c r="F68" s="100" t="s">
        <v>108</v>
      </c>
      <c r="G68" s="102"/>
      <c r="H68" s="98" t="s">
        <v>115</v>
      </c>
      <c r="O68" s="138" t="s">
        <v>130</v>
      </c>
      <c r="P68" s="137">
        <v>1</v>
      </c>
      <c r="AS68" s="99"/>
    </row>
    <row r="69" spans="1:45" s="98" customFormat="1" ht="18.75" hidden="1" customHeight="1">
      <c r="A69" s="100">
        <v>8</v>
      </c>
      <c r="B69" s="100"/>
      <c r="C69" s="100"/>
      <c r="D69" s="100" t="s">
        <v>89</v>
      </c>
      <c r="E69" s="101">
        <v>2500</v>
      </c>
      <c r="F69" s="100" t="s">
        <v>108</v>
      </c>
      <c r="G69" s="102"/>
      <c r="H69" s="98" t="s">
        <v>115</v>
      </c>
      <c r="O69" s="138" t="s">
        <v>131</v>
      </c>
      <c r="P69" s="137">
        <v>0.8</v>
      </c>
      <c r="AS69" s="99"/>
    </row>
    <row r="70" spans="1:45" s="98" customFormat="1" ht="18.75" hidden="1" customHeight="1">
      <c r="A70" s="100">
        <v>9</v>
      </c>
      <c r="B70" s="100"/>
      <c r="C70" s="100"/>
      <c r="D70" s="100" t="s">
        <v>90</v>
      </c>
      <c r="E70" s="101" t="s">
        <v>112</v>
      </c>
      <c r="F70" s="100" t="s">
        <v>108</v>
      </c>
      <c r="G70" s="102"/>
      <c r="H70" s="98" t="s">
        <v>113</v>
      </c>
      <c r="O70" s="138" t="s">
        <v>132</v>
      </c>
      <c r="P70" s="137">
        <v>0.6</v>
      </c>
      <c r="AS70" s="99"/>
    </row>
    <row r="71" spans="1:45" s="98" customFormat="1" ht="18.75" hidden="1" customHeight="1">
      <c r="A71" s="100">
        <v>10</v>
      </c>
      <c r="B71" s="100"/>
      <c r="C71" s="100"/>
      <c r="D71" s="100" t="s">
        <v>103</v>
      </c>
      <c r="E71" s="101">
        <v>2500</v>
      </c>
      <c r="F71" s="100" t="s">
        <v>108</v>
      </c>
      <c r="G71" s="102"/>
      <c r="H71" s="98" t="s">
        <v>116</v>
      </c>
      <c r="O71" s="138" t="s">
        <v>133</v>
      </c>
      <c r="P71" s="137">
        <v>0.4</v>
      </c>
      <c r="AS71" s="99"/>
    </row>
    <row r="72" spans="1:45" s="98" customFormat="1" ht="18.75" hidden="1" customHeight="1">
      <c r="A72" s="100">
        <v>11</v>
      </c>
      <c r="B72" s="100"/>
      <c r="C72" s="100"/>
      <c r="D72" s="100" t="s">
        <v>104</v>
      </c>
      <c r="E72" s="101">
        <v>2500</v>
      </c>
      <c r="F72" s="100" t="s">
        <v>108</v>
      </c>
      <c r="G72" s="102"/>
      <c r="H72" s="98" t="s">
        <v>116</v>
      </c>
      <c r="O72" s="138" t="s">
        <v>134</v>
      </c>
      <c r="P72" s="137">
        <v>0.2</v>
      </c>
      <c r="AS72" s="99"/>
    </row>
    <row r="73" spans="1:45" s="98" customFormat="1" ht="18.75" hidden="1" customHeight="1">
      <c r="A73" s="100">
        <v>12</v>
      </c>
      <c r="B73" s="100"/>
      <c r="C73" s="100"/>
      <c r="D73" s="100" t="s">
        <v>91</v>
      </c>
      <c r="E73" s="101">
        <v>2500</v>
      </c>
      <c r="F73" s="100" t="s">
        <v>108</v>
      </c>
      <c r="G73" s="102"/>
      <c r="H73" s="98" t="s">
        <v>115</v>
      </c>
      <c r="AS73" s="99"/>
    </row>
    <row r="74" spans="1:45" s="98" customFormat="1" ht="18.75" hidden="1" customHeight="1">
      <c r="A74" s="100">
        <v>13</v>
      </c>
      <c r="B74" s="100"/>
      <c r="C74" s="100"/>
      <c r="D74" s="100" t="s">
        <v>92</v>
      </c>
      <c r="E74" s="101">
        <v>2500</v>
      </c>
      <c r="F74" s="100" t="s">
        <v>108</v>
      </c>
      <c r="G74" s="102"/>
      <c r="H74" s="98" t="s">
        <v>115</v>
      </c>
      <c r="AS74" s="99"/>
    </row>
    <row r="75" spans="1:45" s="98" customFormat="1" ht="18.75" hidden="1" customHeight="1">
      <c r="A75" s="100">
        <v>14</v>
      </c>
      <c r="B75" s="100"/>
      <c r="C75" s="100"/>
      <c r="D75" s="100" t="s">
        <v>93</v>
      </c>
      <c r="E75" s="101">
        <v>2500</v>
      </c>
      <c r="F75" s="100" t="s">
        <v>108</v>
      </c>
      <c r="G75" s="102"/>
      <c r="H75" s="98" t="s">
        <v>115</v>
      </c>
      <c r="AS75" s="99"/>
    </row>
    <row r="76" spans="1:45" s="98" customFormat="1" ht="18.75" hidden="1" customHeight="1">
      <c r="A76" s="100">
        <v>15</v>
      </c>
      <c r="B76" s="100"/>
      <c r="C76" s="100"/>
      <c r="D76" s="100" t="s">
        <v>94</v>
      </c>
      <c r="E76" s="101">
        <v>2500</v>
      </c>
      <c r="F76" s="100" t="s">
        <v>108</v>
      </c>
      <c r="G76" s="102"/>
      <c r="H76" s="98" t="s">
        <v>115</v>
      </c>
      <c r="AS76" s="99"/>
    </row>
    <row r="77" spans="1:45" s="98" customFormat="1" ht="18.75" customHeight="1">
      <c r="E77" s="103"/>
      <c r="G77" s="104"/>
      <c r="AS77" s="99"/>
    </row>
    <row r="78" spans="1:45" s="98" customFormat="1" ht="18.75" customHeight="1">
      <c r="A78" s="105"/>
      <c r="B78" s="105"/>
      <c r="C78" s="105"/>
      <c r="E78" s="103"/>
      <c r="G78" s="104"/>
      <c r="AS78" s="99"/>
    </row>
    <row r="79" spans="1:45" s="98" customFormat="1" ht="18.75" customHeight="1">
      <c r="A79" s="105"/>
      <c r="B79" s="105"/>
      <c r="C79" s="105"/>
      <c r="E79" s="103"/>
      <c r="G79" s="104"/>
      <c r="AS79" s="99"/>
    </row>
    <row r="80" spans="1:45" s="98" customFormat="1" ht="18.75" customHeight="1">
      <c r="A80" s="105"/>
      <c r="B80" s="105"/>
      <c r="C80" s="105"/>
      <c r="E80" s="103"/>
      <c r="G80" s="104"/>
      <c r="AS80" s="99"/>
    </row>
    <row r="81" spans="1:45" s="98" customFormat="1" ht="18.75" customHeight="1">
      <c r="A81" s="105"/>
      <c r="B81" s="105"/>
      <c r="C81" s="105"/>
      <c r="E81" s="103"/>
      <c r="G81" s="104"/>
      <c r="AS81" s="99"/>
    </row>
    <row r="82" spans="1:45" s="98" customFormat="1" ht="18.75" customHeight="1">
      <c r="A82" s="105"/>
      <c r="B82" s="105"/>
      <c r="C82" s="105"/>
      <c r="E82" s="103"/>
      <c r="G82" s="104"/>
      <c r="AS82" s="99"/>
    </row>
    <row r="83" spans="1:45" s="98" customFormat="1" ht="18.75" customHeight="1">
      <c r="E83" s="103"/>
      <c r="G83" s="104"/>
      <c r="AS83" s="99"/>
    </row>
    <row r="84" spans="1:45" s="98" customFormat="1" ht="18.75" customHeight="1">
      <c r="A84" s="100"/>
      <c r="B84" s="100"/>
      <c r="C84" s="100"/>
      <c r="D84" s="100"/>
      <c r="E84" s="101"/>
      <c r="F84" s="100"/>
      <c r="G84" s="102"/>
      <c r="H84" s="100"/>
      <c r="AS84" s="99"/>
    </row>
    <row r="85" spans="1:45" s="98" customFormat="1" ht="18.75" customHeight="1">
      <c r="E85" s="103"/>
      <c r="G85" s="104"/>
      <c r="AS85" s="99"/>
    </row>
    <row r="86" spans="1:45" s="98" customFormat="1" ht="18.75" customHeight="1">
      <c r="E86" s="103"/>
      <c r="G86" s="104"/>
      <c r="AS86" s="99"/>
    </row>
    <row r="87" spans="1:45" s="98" customFormat="1" ht="18.75" customHeight="1">
      <c r="E87" s="103"/>
      <c r="G87" s="104"/>
      <c r="AS87" s="99"/>
    </row>
    <row r="88" spans="1:45" s="98" customFormat="1" ht="18.75" customHeight="1">
      <c r="E88" s="103"/>
      <c r="G88" s="104"/>
      <c r="AS88" s="99"/>
    </row>
    <row r="89" spans="1:45" s="98" customFormat="1" ht="18.75" customHeight="1">
      <c r="E89" s="103"/>
      <c r="G89" s="104"/>
      <c r="AS89" s="99"/>
    </row>
    <row r="90" spans="1:45" s="98" customFormat="1" ht="18.75" customHeight="1">
      <c r="E90" s="103"/>
      <c r="G90" s="104"/>
      <c r="AS90" s="99"/>
    </row>
    <row r="91" spans="1:45" s="98" customFormat="1" ht="18.75" customHeight="1">
      <c r="E91" s="103"/>
      <c r="G91" s="104"/>
      <c r="AS91" s="99"/>
    </row>
    <row r="92" spans="1:45" s="98" customFormat="1" ht="18.75" customHeight="1">
      <c r="A92" s="98">
        <v>31</v>
      </c>
      <c r="D92" s="98" t="s">
        <v>33</v>
      </c>
      <c r="E92" s="103">
        <v>30000</v>
      </c>
      <c r="F92" s="98" t="s">
        <v>46</v>
      </c>
      <c r="G92" s="104"/>
      <c r="AS92" s="99"/>
    </row>
    <row r="93" spans="1:45" s="98" customFormat="1" ht="18.75" customHeight="1">
      <c r="A93" s="98">
        <v>32</v>
      </c>
      <c r="D93" s="98" t="s">
        <v>34</v>
      </c>
      <c r="E93" s="103">
        <v>40000</v>
      </c>
      <c r="F93" s="98" t="s">
        <v>46</v>
      </c>
      <c r="G93" s="104"/>
      <c r="AS93" s="99"/>
    </row>
    <row r="94" spans="1:45" s="98" customFormat="1" ht="18.75" customHeight="1">
      <c r="A94" s="98">
        <v>33</v>
      </c>
      <c r="D94" s="98" t="s">
        <v>35</v>
      </c>
      <c r="E94" s="103">
        <v>50000</v>
      </c>
      <c r="F94" s="98" t="s">
        <v>46</v>
      </c>
      <c r="G94" s="104"/>
      <c r="AS94" s="99"/>
    </row>
    <row r="95" spans="1:45" s="98" customFormat="1" ht="18.75" customHeight="1">
      <c r="A95" s="98">
        <v>34</v>
      </c>
      <c r="D95" s="98" t="s">
        <v>36</v>
      </c>
      <c r="E95" s="103">
        <v>60000</v>
      </c>
      <c r="F95" s="98" t="s">
        <v>46</v>
      </c>
      <c r="G95" s="104"/>
      <c r="AS95" s="99"/>
    </row>
    <row r="96" spans="1:45" s="98" customFormat="1" ht="18.75" customHeight="1">
      <c r="A96" s="98">
        <v>35</v>
      </c>
      <c r="D96" s="98" t="s">
        <v>37</v>
      </c>
      <c r="E96" s="103">
        <v>70000</v>
      </c>
      <c r="F96" s="98" t="s">
        <v>46</v>
      </c>
      <c r="G96" s="104"/>
      <c r="AS96" s="99"/>
    </row>
    <row r="97" spans="1:45" s="98" customFormat="1" ht="18.75" customHeight="1">
      <c r="A97" s="98">
        <v>36</v>
      </c>
      <c r="D97" s="98" t="s">
        <v>38</v>
      </c>
      <c r="E97" s="103">
        <v>30000</v>
      </c>
      <c r="F97" s="98" t="s">
        <v>46</v>
      </c>
      <c r="G97" s="104"/>
      <c r="AS97" s="99"/>
    </row>
    <row r="98" spans="1:45" s="98" customFormat="1" ht="18.75" customHeight="1">
      <c r="A98" s="98">
        <v>37</v>
      </c>
      <c r="D98" s="98" t="s">
        <v>47</v>
      </c>
      <c r="E98" s="103">
        <v>40000</v>
      </c>
      <c r="F98" s="98" t="s">
        <v>46</v>
      </c>
      <c r="G98" s="104"/>
      <c r="AS98" s="99"/>
    </row>
    <row r="99" spans="1:45" s="98" customFormat="1" ht="18.75" customHeight="1">
      <c r="A99" s="98">
        <v>38</v>
      </c>
      <c r="D99" s="98" t="s">
        <v>48</v>
      </c>
      <c r="E99" s="103">
        <v>50000</v>
      </c>
      <c r="F99" s="98" t="s">
        <v>46</v>
      </c>
      <c r="G99" s="104"/>
      <c r="AS99" s="99"/>
    </row>
    <row r="100" spans="1:45" s="98" customFormat="1" ht="18.75" customHeight="1">
      <c r="A100" s="98">
        <v>39</v>
      </c>
      <c r="D100" s="98" t="s">
        <v>49</v>
      </c>
      <c r="E100" s="103">
        <v>60000</v>
      </c>
      <c r="F100" s="98" t="s">
        <v>46</v>
      </c>
      <c r="G100" s="104"/>
      <c r="AS100" s="99"/>
    </row>
    <row r="101" spans="1:45" s="98" customFormat="1" ht="18.75" customHeight="1">
      <c r="A101" s="98">
        <v>40</v>
      </c>
      <c r="D101" s="98" t="s">
        <v>66</v>
      </c>
      <c r="E101" s="103">
        <v>70000</v>
      </c>
      <c r="F101" s="98" t="s">
        <v>46</v>
      </c>
      <c r="G101" s="104"/>
      <c r="AS101" s="99"/>
    </row>
    <row r="102" spans="1:45" s="98" customFormat="1" ht="18.75" customHeight="1">
      <c r="A102" s="98">
        <v>41</v>
      </c>
      <c r="D102" s="98" t="s">
        <v>39</v>
      </c>
      <c r="E102" s="103">
        <v>30000</v>
      </c>
      <c r="F102" s="98" t="s">
        <v>46</v>
      </c>
      <c r="G102" s="104"/>
      <c r="AS102" s="99"/>
    </row>
    <row r="103" spans="1:45" s="98" customFormat="1" ht="18.75" customHeight="1">
      <c r="A103" s="98">
        <v>42</v>
      </c>
      <c r="D103" s="98" t="s">
        <v>50</v>
      </c>
      <c r="E103" s="103">
        <v>40000</v>
      </c>
      <c r="F103" s="98" t="s">
        <v>46</v>
      </c>
      <c r="G103" s="104"/>
      <c r="AS103" s="99"/>
    </row>
    <row r="104" spans="1:45" s="98" customFormat="1" ht="18.75" customHeight="1">
      <c r="A104" s="98">
        <v>43</v>
      </c>
      <c r="D104" s="98" t="s">
        <v>51</v>
      </c>
      <c r="E104" s="103">
        <v>50000</v>
      </c>
      <c r="F104" s="98" t="s">
        <v>46</v>
      </c>
      <c r="G104" s="104"/>
      <c r="AS104" s="99"/>
    </row>
    <row r="105" spans="1:45" s="98" customFormat="1" ht="18.75" customHeight="1">
      <c r="A105" s="98">
        <v>44</v>
      </c>
      <c r="D105" s="98" t="s">
        <v>52</v>
      </c>
      <c r="E105" s="103">
        <v>60000</v>
      </c>
      <c r="F105" s="98" t="s">
        <v>46</v>
      </c>
      <c r="G105" s="104"/>
      <c r="AS105" s="99"/>
    </row>
    <row r="106" spans="1:45" s="98" customFormat="1" ht="18.75" customHeight="1">
      <c r="A106" s="98">
        <v>45</v>
      </c>
      <c r="D106" s="98" t="s">
        <v>67</v>
      </c>
      <c r="E106" s="103">
        <v>70000</v>
      </c>
      <c r="F106" s="98" t="s">
        <v>46</v>
      </c>
      <c r="G106" s="104"/>
      <c r="AS106" s="99"/>
    </row>
    <row r="107" spans="1:45" s="98" customFormat="1" ht="18.75" customHeight="1">
      <c r="A107" s="98">
        <v>46</v>
      </c>
      <c r="D107" s="98" t="s">
        <v>40</v>
      </c>
      <c r="E107" s="103">
        <v>10000</v>
      </c>
      <c r="F107" s="98" t="s">
        <v>46</v>
      </c>
      <c r="G107" s="104"/>
      <c r="AS107" s="99"/>
    </row>
    <row r="108" spans="1:45" s="98" customFormat="1" ht="18.75" customHeight="1">
      <c r="A108" s="98">
        <v>47</v>
      </c>
      <c r="D108" s="98" t="s">
        <v>53</v>
      </c>
      <c r="E108" s="103">
        <v>15000</v>
      </c>
      <c r="F108" s="98" t="s">
        <v>46</v>
      </c>
      <c r="G108" s="104"/>
      <c r="AS108" s="99"/>
    </row>
    <row r="109" spans="1:45" s="98" customFormat="1" ht="18.75" customHeight="1">
      <c r="A109" s="98">
        <v>48</v>
      </c>
      <c r="D109" s="98" t="s">
        <v>54</v>
      </c>
      <c r="E109" s="103">
        <v>10000</v>
      </c>
      <c r="F109" s="98" t="s">
        <v>46</v>
      </c>
      <c r="G109" s="104"/>
      <c r="AS109" s="99"/>
    </row>
    <row r="110" spans="1:45" s="98" customFormat="1" ht="18.75" customHeight="1">
      <c r="A110" s="98">
        <v>49</v>
      </c>
      <c r="D110" s="98" t="s">
        <v>55</v>
      </c>
      <c r="E110" s="103">
        <v>20000</v>
      </c>
      <c r="F110" s="98" t="s">
        <v>46</v>
      </c>
      <c r="G110" s="104"/>
      <c r="AS110" s="99"/>
    </row>
    <row r="111" spans="1:45" s="98" customFormat="1" ht="18.75" customHeight="1">
      <c r="A111" s="98">
        <v>50</v>
      </c>
      <c r="D111" s="98" t="s">
        <v>56</v>
      </c>
      <c r="E111" s="103">
        <v>30000</v>
      </c>
      <c r="F111" s="98" t="s">
        <v>46</v>
      </c>
      <c r="G111" s="104"/>
      <c r="AS111" s="99"/>
    </row>
    <row r="112" spans="1:45" s="98" customFormat="1" ht="18.75" customHeight="1">
      <c r="A112" s="98">
        <v>51</v>
      </c>
      <c r="D112" s="98" t="s">
        <v>57</v>
      </c>
      <c r="E112" s="103">
        <v>40000</v>
      </c>
      <c r="F112" s="98" t="s">
        <v>46</v>
      </c>
      <c r="G112" s="104"/>
      <c r="AS112" s="99"/>
    </row>
    <row r="113" spans="1:45" s="98" customFormat="1" ht="18.75" customHeight="1">
      <c r="A113" s="98">
        <v>52</v>
      </c>
      <c r="D113" s="98" t="s">
        <v>58</v>
      </c>
      <c r="E113" s="103">
        <v>50000</v>
      </c>
      <c r="F113" s="98" t="s">
        <v>46</v>
      </c>
      <c r="G113" s="104"/>
      <c r="AS113" s="99"/>
    </row>
    <row r="114" spans="1:45" s="98" customFormat="1" ht="18.75" customHeight="1">
      <c r="A114" s="98">
        <v>53</v>
      </c>
      <c r="D114" s="98" t="s">
        <v>59</v>
      </c>
      <c r="E114" s="103">
        <v>60000</v>
      </c>
      <c r="F114" s="98" t="s">
        <v>46</v>
      </c>
      <c r="G114" s="104"/>
      <c r="AS114" s="99"/>
    </row>
    <row r="115" spans="1:45" s="98" customFormat="1" ht="18.75" customHeight="1">
      <c r="A115" s="98">
        <v>54</v>
      </c>
      <c r="D115" s="98" t="s">
        <v>60</v>
      </c>
      <c r="E115" s="103">
        <v>70000</v>
      </c>
      <c r="F115" s="98" t="s">
        <v>46</v>
      </c>
      <c r="G115" s="104"/>
      <c r="AS115" s="99"/>
    </row>
    <row r="116" spans="1:45" s="98" customFormat="1" ht="18.75" customHeight="1">
      <c r="A116" s="98">
        <v>55</v>
      </c>
      <c r="D116" s="98" t="s">
        <v>61</v>
      </c>
      <c r="E116" s="103">
        <v>10000</v>
      </c>
      <c r="F116" s="98" t="s">
        <v>46</v>
      </c>
      <c r="G116" s="104"/>
      <c r="AS116" s="99"/>
    </row>
    <row r="117" spans="1:45" s="98" customFormat="1" ht="18.75" customHeight="1">
      <c r="A117" s="98">
        <v>56</v>
      </c>
      <c r="D117" s="98" t="s">
        <v>62</v>
      </c>
      <c r="E117" s="103">
        <v>20000</v>
      </c>
      <c r="F117" s="98" t="s">
        <v>46</v>
      </c>
      <c r="G117" s="104"/>
      <c r="AS117" s="99"/>
    </row>
    <row r="118" spans="1:45" s="98" customFormat="1" ht="18.75" customHeight="1">
      <c r="D118" s="104"/>
      <c r="E118" s="104"/>
      <c r="F118" s="104"/>
      <c r="G118" s="104"/>
      <c r="I118" s="104"/>
      <c r="AS118" s="99"/>
    </row>
    <row r="119" spans="1:45" s="98" customFormat="1" ht="18.75" customHeight="1">
      <c r="AS119" s="99"/>
    </row>
    <row r="120" spans="1:45" s="98" customFormat="1" ht="18.75" customHeight="1">
      <c r="AS120" s="99"/>
    </row>
    <row r="121" spans="1:45" s="98" customFormat="1" ht="18.75" customHeight="1">
      <c r="AS121" s="99"/>
    </row>
    <row r="122" spans="1:45" s="98" customFormat="1" ht="18.75" customHeight="1">
      <c r="AS122" s="99"/>
    </row>
    <row r="123" spans="1:45" s="98" customFormat="1" ht="18.75" customHeight="1">
      <c r="AS123" s="99"/>
    </row>
    <row r="124" spans="1:45" s="98" customFormat="1" ht="18.75" customHeight="1">
      <c r="AS124" s="99"/>
    </row>
    <row r="125" spans="1:45" s="98" customFormat="1" ht="18.75" customHeight="1">
      <c r="AS125" s="99"/>
    </row>
    <row r="126" spans="1:45" s="98" customFormat="1" ht="18.75" customHeight="1">
      <c r="AS126" s="99"/>
    </row>
    <row r="127" spans="1:45" s="98" customFormat="1" ht="18.75" customHeight="1">
      <c r="AS127" s="99"/>
    </row>
  </sheetData>
  <sheetProtection password="C554" sheet="1" autoFilter="0"/>
  <mergeCells count="188">
    <mergeCell ref="AJ56:AN57"/>
    <mergeCell ref="AO56:AP57"/>
    <mergeCell ref="O57:S57"/>
    <mergeCell ref="T57:U57"/>
    <mergeCell ref="V57:Z57"/>
    <mergeCell ref="AA57:AB57"/>
    <mergeCell ref="AC57:AG57"/>
    <mergeCell ref="AH57:AI57"/>
    <mergeCell ref="AJ55:AP55"/>
    <mergeCell ref="A56:G57"/>
    <mergeCell ref="H56:L57"/>
    <mergeCell ref="M56:N57"/>
    <mergeCell ref="O56:S56"/>
    <mergeCell ref="T56:U56"/>
    <mergeCell ref="V56:Z56"/>
    <mergeCell ref="AA56:AB56"/>
    <mergeCell ref="AC56:AG56"/>
    <mergeCell ref="AH56:AI56"/>
    <mergeCell ref="K53:U53"/>
    <mergeCell ref="V53:AD53"/>
    <mergeCell ref="AE53:AF53"/>
    <mergeCell ref="A55:G55"/>
    <mergeCell ref="H55:N55"/>
    <mergeCell ref="O55:U55"/>
    <mergeCell ref="V55:AB55"/>
    <mergeCell ref="AC55:AI55"/>
    <mergeCell ref="K51:U51"/>
    <mergeCell ref="V51:AD51"/>
    <mergeCell ref="AE51:AF51"/>
    <mergeCell ref="K52:U52"/>
    <mergeCell ref="V52:AD52"/>
    <mergeCell ref="AE52:AF52"/>
    <mergeCell ref="K49:U49"/>
    <mergeCell ref="V49:AD49"/>
    <mergeCell ref="AE49:AF49"/>
    <mergeCell ref="K50:U50"/>
    <mergeCell ref="V50:AD50"/>
    <mergeCell ref="AE50:AF50"/>
    <mergeCell ref="K47:U47"/>
    <mergeCell ref="V47:AD47"/>
    <mergeCell ref="AE47:AF47"/>
    <mergeCell ref="K48:U48"/>
    <mergeCell ref="V48:AD48"/>
    <mergeCell ref="AE48:AF48"/>
    <mergeCell ref="K45:U45"/>
    <mergeCell ref="V45:AD45"/>
    <mergeCell ref="AE45:AF45"/>
    <mergeCell ref="K46:U46"/>
    <mergeCell ref="V46:AD46"/>
    <mergeCell ref="AE46:AF46"/>
    <mergeCell ref="K43:U43"/>
    <mergeCell ref="V43:AD43"/>
    <mergeCell ref="AE43:AF43"/>
    <mergeCell ref="K44:U44"/>
    <mergeCell ref="V44:AD44"/>
    <mergeCell ref="AE44:AF44"/>
    <mergeCell ref="K41:U41"/>
    <mergeCell ref="V41:AD41"/>
    <mergeCell ref="AE41:AF41"/>
    <mergeCell ref="K42:U42"/>
    <mergeCell ref="V42:AD42"/>
    <mergeCell ref="AE42:AF42"/>
    <mergeCell ref="K39:U39"/>
    <mergeCell ref="V39:AD39"/>
    <mergeCell ref="AE39:AF39"/>
    <mergeCell ref="K40:U40"/>
    <mergeCell ref="V40:AD40"/>
    <mergeCell ref="AE40:AF40"/>
    <mergeCell ref="K37:U37"/>
    <mergeCell ref="V37:AD37"/>
    <mergeCell ref="AE37:AF37"/>
    <mergeCell ref="K38:U38"/>
    <mergeCell ref="V38:AD38"/>
    <mergeCell ref="AE38:AF38"/>
    <mergeCell ref="K35:U35"/>
    <mergeCell ref="V35:AD35"/>
    <mergeCell ref="AE35:AF35"/>
    <mergeCell ref="K36:U36"/>
    <mergeCell ref="V36:AD36"/>
    <mergeCell ref="AE36:AF36"/>
    <mergeCell ref="K33:U33"/>
    <mergeCell ref="V33:AD33"/>
    <mergeCell ref="AE33:AF33"/>
    <mergeCell ref="K34:U34"/>
    <mergeCell ref="V34:AD34"/>
    <mergeCell ref="AE34:AF34"/>
    <mergeCell ref="K31:U31"/>
    <mergeCell ref="V31:AD31"/>
    <mergeCell ref="AE31:AF31"/>
    <mergeCell ref="K32:U32"/>
    <mergeCell ref="V32:AD32"/>
    <mergeCell ref="AE32:AF32"/>
    <mergeCell ref="BB28:BD29"/>
    <mergeCell ref="BE28:BF29"/>
    <mergeCell ref="K29:U29"/>
    <mergeCell ref="V29:AD29"/>
    <mergeCell ref="AE29:AF29"/>
    <mergeCell ref="K30:U30"/>
    <mergeCell ref="V30:AD30"/>
    <mergeCell ref="AE30:AF30"/>
    <mergeCell ref="K28:U28"/>
    <mergeCell ref="V28:AD28"/>
    <mergeCell ref="AE28:AF28"/>
    <mergeCell ref="AS28:AV29"/>
    <mergeCell ref="AW28:AY29"/>
    <mergeCell ref="AZ28:BA29"/>
    <mergeCell ref="K26:U26"/>
    <mergeCell ref="V26:AD26"/>
    <mergeCell ref="AE26:AF26"/>
    <mergeCell ref="AS26:AV27"/>
    <mergeCell ref="AW26:BF27"/>
    <mergeCell ref="K27:U27"/>
    <mergeCell ref="V27:AD27"/>
    <mergeCell ref="AE27:AF27"/>
    <mergeCell ref="AZ24:BA25"/>
    <mergeCell ref="BB24:BD25"/>
    <mergeCell ref="BE24:BF25"/>
    <mergeCell ref="K25:U25"/>
    <mergeCell ref="V25:AD25"/>
    <mergeCell ref="AE25:AF25"/>
    <mergeCell ref="BB22:BD23"/>
    <mergeCell ref="BE22:BF23"/>
    <mergeCell ref="K23:U23"/>
    <mergeCell ref="V23:AD23"/>
    <mergeCell ref="AE23:AF23"/>
    <mergeCell ref="K24:U24"/>
    <mergeCell ref="V24:AD24"/>
    <mergeCell ref="AE24:AF24"/>
    <mergeCell ref="AS24:AV25"/>
    <mergeCell ref="AW24:AY25"/>
    <mergeCell ref="K22:U22"/>
    <mergeCell ref="V22:AD22"/>
    <mergeCell ref="AE22:AF22"/>
    <mergeCell ref="AS22:AV23"/>
    <mergeCell ref="AW22:AY23"/>
    <mergeCell ref="AZ22:BA23"/>
    <mergeCell ref="AA18:AB18"/>
    <mergeCell ref="AC18:AI18"/>
    <mergeCell ref="AJ18:AN18"/>
    <mergeCell ref="AO18:AP18"/>
    <mergeCell ref="A20:AP20"/>
    <mergeCell ref="K21:U21"/>
    <mergeCell ref="V21:AF21"/>
    <mergeCell ref="A18:G18"/>
    <mergeCell ref="H18:L18"/>
    <mergeCell ref="M18:N18"/>
    <mergeCell ref="O18:S18"/>
    <mergeCell ref="T18:U18"/>
    <mergeCell ref="V18:Z18"/>
    <mergeCell ref="AH5:AI5"/>
    <mergeCell ref="A15:C15"/>
    <mergeCell ref="D15:AP15"/>
    <mergeCell ref="A17:G17"/>
    <mergeCell ref="H17:N17"/>
    <mergeCell ref="O17:U17"/>
    <mergeCell ref="V17:AB17"/>
    <mergeCell ref="AC17:AI17"/>
    <mergeCell ref="AJ17:AP17"/>
    <mergeCell ref="A12:C12"/>
    <mergeCell ref="D12:AP12"/>
    <mergeCell ref="A13:C13"/>
    <mergeCell ref="D13:AP13"/>
    <mergeCell ref="A14:C14"/>
    <mergeCell ref="D14:AP14"/>
    <mergeCell ref="AK5:AL5"/>
    <mergeCell ref="A9:AP9"/>
    <mergeCell ref="A10:C10"/>
    <mergeCell ref="D10:AP10"/>
    <mergeCell ref="AS10:CD10"/>
    <mergeCell ref="A11:C11"/>
    <mergeCell ref="D11:AP11"/>
    <mergeCell ref="AM5:AN5"/>
    <mergeCell ref="AO5:AP5"/>
    <mergeCell ref="AS5:AW5"/>
    <mergeCell ref="D6:M7"/>
    <mergeCell ref="S6:T6"/>
    <mergeCell ref="V6:X6"/>
    <mergeCell ref="AF6:AP6"/>
    <mergeCell ref="AW6:AW7"/>
    <mergeCell ref="N7:AP7"/>
    <mergeCell ref="A3:C7"/>
    <mergeCell ref="N3:R3"/>
    <mergeCell ref="N4:AE4"/>
    <mergeCell ref="AF4:AJ4"/>
    <mergeCell ref="AK4:AP4"/>
    <mergeCell ref="AS4:AW4"/>
    <mergeCell ref="N5:AE5"/>
    <mergeCell ref="AF5:AG5"/>
  </mergeCells>
  <phoneticPr fontId="3"/>
  <conditionalFormatting sqref="A20:AP58">
    <cfRule type="expression" dxfId="34" priority="1">
      <formula>VLOOKUP($N$5,$D$62:$H$76,5,0)=$O$62</formula>
    </cfRule>
  </conditionalFormatting>
  <conditionalFormatting sqref="N3:R3 AK4 N7:AP7">
    <cfRule type="containsBlanks" dxfId="33" priority="7">
      <formula>LEN(TRIM(N3))=0</formula>
    </cfRule>
  </conditionalFormatting>
  <conditionalFormatting sqref="N4:AE4">
    <cfRule type="containsBlanks" dxfId="32" priority="6">
      <formula>LEN(TRIM(N4))=0</formula>
    </cfRule>
  </conditionalFormatting>
  <conditionalFormatting sqref="N5:AE5">
    <cfRule type="containsBlanks" dxfId="31" priority="5">
      <formula>LEN(TRIM(N5))=0</formula>
    </cfRule>
  </conditionalFormatting>
  <conditionalFormatting sqref="AH5:AI5">
    <cfRule type="containsBlanks" dxfId="30" priority="4">
      <formula>LEN(TRIM(AH5))=0</formula>
    </cfRule>
  </conditionalFormatting>
  <conditionalFormatting sqref="S6:T6 V6:X6">
    <cfRule type="containsBlanks" dxfId="29" priority="3">
      <formula>LEN(TRIM(S6))=0</formula>
    </cfRule>
  </conditionalFormatting>
  <conditionalFormatting sqref="A10:A15">
    <cfRule type="containsBlanks" dxfId="28" priority="2">
      <formula>LEN(TRIM(A10))=0</formula>
    </cfRule>
  </conditionalFormatting>
  <conditionalFormatting sqref="V22:AD51">
    <cfRule type="containsBlanks" dxfId="27" priority="8">
      <formula>LEN(TRIM(V22))=0</formula>
    </cfRule>
  </conditionalFormatting>
  <dataValidations count="8">
    <dataValidation type="date" allowBlank="1" showInputMessage="1" showErrorMessage="1" sqref="AK4:AP4">
      <formula1>92</formula1>
      <formula2>44622</formula2>
    </dataValidation>
    <dataValidation type="whole" allowBlank="1" showInputMessage="1" showErrorMessage="1" error="所要額が1,000円未満の場合は申請できません。" sqref="AL19:AN19">
      <formula1>1000</formula1>
      <formula2>1E+28</formula2>
    </dataValidation>
    <dataValidation type="textLength" operator="equal" allowBlank="1" showErrorMessage="1" error="10桁で入力してください。" sqref="N3:R3">
      <formula1>10</formula1>
    </dataValidation>
    <dataValidation type="list" imeMode="disabled" allowBlank="1" showInputMessage="1" showErrorMessage="1" sqref="A10:A15">
      <formula1>"○"</formula1>
    </dataValidation>
    <dataValidation imeMode="disabled" allowBlank="1" showInputMessage="1" showErrorMessage="1" sqref="S6:T6 V6:Y6 AH5:AI5 AM5:AN5 V22:AD53"/>
    <dataValidation imeMode="halfAlpha" allowBlank="1" showInputMessage="1" showErrorMessage="1" sqref="AJ5:AK5"/>
    <dataValidation type="list" allowBlank="1" showInputMessage="1" showErrorMessage="1" sqref="AA58:AA60 AB59:AC60">
      <formula1>"○"</formula1>
    </dataValidation>
    <dataValidation type="list" allowBlank="1" showInputMessage="1" showErrorMessage="1" sqref="N5:AE5">
      <formula1>$D$62:$D$76</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27"/>
  <sheetViews>
    <sheetView showGridLines="0" view="pageBreakPreview" zoomScale="120" zoomScaleNormal="120" zoomScaleSheetLayoutView="120" workbookViewId="0">
      <selection activeCell="N4" sqref="N4:AE4"/>
    </sheetView>
  </sheetViews>
  <sheetFormatPr defaultColWidth="2.25" defaultRowHeight="13.5"/>
  <cols>
    <col min="1" max="9" width="2.25" style="83" customWidth="1"/>
    <col min="10" max="14" width="2.25" style="83"/>
    <col min="15" max="17" width="2.25" style="83" customWidth="1"/>
    <col min="18" max="24" width="2.25" style="83"/>
    <col min="25" max="25" width="2.25" style="83" customWidth="1"/>
    <col min="26" max="31" width="2.25" style="83"/>
    <col min="32" max="35" width="2.25" style="83" customWidth="1"/>
    <col min="36" max="36" width="2.25" style="83"/>
    <col min="37" max="42" width="2.25" style="83" customWidth="1"/>
    <col min="43" max="43" width="2.25" style="83"/>
    <col min="44" max="44" width="2.25" style="83" customWidth="1"/>
    <col min="45" max="45" width="20.5" style="84" bestFit="1" customWidth="1"/>
    <col min="46" max="46" width="9.125" style="83" customWidth="1"/>
    <col min="47" max="50" width="2.25" style="83" customWidth="1"/>
    <col min="51" max="16384" width="2.25" style="83"/>
  </cols>
  <sheetData>
    <row r="1" spans="1:82">
      <c r="A1" s="82" t="s">
        <v>184</v>
      </c>
      <c r="B1" s="82"/>
      <c r="C1" s="82"/>
    </row>
    <row r="2" spans="1:82" ht="3" customHeight="1" thickBot="1"/>
    <row r="3" spans="1:82" s="85" customFormat="1" ht="21.75" customHeight="1">
      <c r="A3" s="373" t="s">
        <v>19</v>
      </c>
      <c r="B3" s="374"/>
      <c r="C3" s="375"/>
      <c r="D3" s="77" t="s">
        <v>109</v>
      </c>
      <c r="E3" s="78"/>
      <c r="F3" s="78"/>
      <c r="G3" s="79"/>
      <c r="H3" s="79"/>
      <c r="I3" s="79"/>
      <c r="J3" s="79"/>
      <c r="K3" s="79"/>
      <c r="L3" s="79"/>
      <c r="M3" s="80"/>
      <c r="N3" s="369" t="s">
        <v>218</v>
      </c>
      <c r="O3" s="370"/>
      <c r="P3" s="370"/>
      <c r="Q3" s="370"/>
      <c r="R3" s="371"/>
      <c r="S3" s="81"/>
      <c r="T3" s="81"/>
      <c r="U3" s="81"/>
      <c r="V3" s="81"/>
      <c r="W3" s="81"/>
      <c r="X3" s="81"/>
      <c r="Y3" s="81"/>
      <c r="Z3" s="81"/>
      <c r="AA3" s="81"/>
      <c r="AB3" s="81"/>
      <c r="AC3" s="81"/>
      <c r="AD3" s="81"/>
      <c r="AE3" s="81"/>
      <c r="AF3" s="81"/>
      <c r="AG3" s="81"/>
      <c r="AH3" s="81"/>
      <c r="AI3" s="81"/>
      <c r="AJ3" s="68"/>
      <c r="AK3" s="68"/>
      <c r="AL3" s="68"/>
      <c r="AM3" s="68"/>
      <c r="AN3" s="68"/>
      <c r="AO3" s="68"/>
      <c r="AP3" s="69"/>
      <c r="AS3" s="86"/>
    </row>
    <row r="4" spans="1:82" s="85" customFormat="1" ht="28.5" customHeight="1">
      <c r="A4" s="376"/>
      <c r="B4" s="377"/>
      <c r="C4" s="378"/>
      <c r="D4" s="5" t="s">
        <v>18</v>
      </c>
      <c r="E4" s="1"/>
      <c r="F4" s="1"/>
      <c r="G4" s="2"/>
      <c r="H4" s="2"/>
      <c r="I4" s="2"/>
      <c r="J4" s="2"/>
      <c r="K4" s="2"/>
      <c r="L4" s="2"/>
      <c r="M4" s="7"/>
      <c r="N4" s="417" t="s">
        <v>217</v>
      </c>
      <c r="O4" s="288"/>
      <c r="P4" s="288"/>
      <c r="Q4" s="288"/>
      <c r="R4" s="288"/>
      <c r="S4" s="288"/>
      <c r="T4" s="288"/>
      <c r="U4" s="288"/>
      <c r="V4" s="288"/>
      <c r="W4" s="288"/>
      <c r="X4" s="288"/>
      <c r="Y4" s="288"/>
      <c r="Z4" s="288"/>
      <c r="AA4" s="288"/>
      <c r="AB4" s="288"/>
      <c r="AC4" s="288"/>
      <c r="AD4" s="288"/>
      <c r="AE4" s="288"/>
      <c r="AF4" s="385" t="s">
        <v>110</v>
      </c>
      <c r="AG4" s="238"/>
      <c r="AH4" s="238"/>
      <c r="AI4" s="238"/>
      <c r="AJ4" s="239"/>
      <c r="AK4" s="362">
        <v>44540</v>
      </c>
      <c r="AL4" s="363"/>
      <c r="AM4" s="363"/>
      <c r="AN4" s="363"/>
      <c r="AO4" s="363"/>
      <c r="AP4" s="364"/>
      <c r="AS4" s="404"/>
      <c r="AT4" s="405"/>
      <c r="AU4" s="405"/>
      <c r="AV4" s="405"/>
      <c r="AW4" s="405"/>
    </row>
    <row r="5" spans="1:82" s="85" customFormat="1" ht="28.5" customHeight="1">
      <c r="A5" s="376"/>
      <c r="B5" s="377"/>
      <c r="C5" s="378"/>
      <c r="D5" s="6" t="s">
        <v>28</v>
      </c>
      <c r="E5" s="205"/>
      <c r="F5" s="205"/>
      <c r="G5" s="3"/>
      <c r="H5" s="3"/>
      <c r="I5" s="3"/>
      <c r="J5" s="3"/>
      <c r="K5" s="3"/>
      <c r="L5" s="3"/>
      <c r="M5" s="8"/>
      <c r="N5" s="410" t="s">
        <v>15</v>
      </c>
      <c r="O5" s="410"/>
      <c r="P5" s="410"/>
      <c r="Q5" s="410"/>
      <c r="R5" s="410"/>
      <c r="S5" s="410"/>
      <c r="T5" s="410"/>
      <c r="U5" s="410"/>
      <c r="V5" s="410"/>
      <c r="W5" s="410"/>
      <c r="X5" s="410"/>
      <c r="Y5" s="410"/>
      <c r="Z5" s="410"/>
      <c r="AA5" s="410"/>
      <c r="AB5" s="410"/>
      <c r="AC5" s="410"/>
      <c r="AD5" s="410"/>
      <c r="AE5" s="411"/>
      <c r="AF5" s="415" t="s">
        <v>24</v>
      </c>
      <c r="AG5" s="416"/>
      <c r="AH5" s="421">
        <v>25</v>
      </c>
      <c r="AI5" s="421"/>
      <c r="AJ5" s="87" t="s">
        <v>68</v>
      </c>
      <c r="AK5" s="419"/>
      <c r="AL5" s="420"/>
      <c r="AM5" s="409"/>
      <c r="AN5" s="409"/>
      <c r="AO5" s="412"/>
      <c r="AP5" s="413"/>
      <c r="AS5" s="414" t="s">
        <v>69</v>
      </c>
      <c r="AT5" s="405"/>
      <c r="AU5" s="405"/>
      <c r="AV5" s="405"/>
      <c r="AW5" s="405"/>
    </row>
    <row r="6" spans="1:82" s="85" customFormat="1" ht="17.25" customHeight="1">
      <c r="A6" s="376"/>
      <c r="B6" s="377"/>
      <c r="C6" s="378"/>
      <c r="D6" s="386" t="s">
        <v>25</v>
      </c>
      <c r="E6" s="387"/>
      <c r="F6" s="387"/>
      <c r="G6" s="387"/>
      <c r="H6" s="387"/>
      <c r="I6" s="387"/>
      <c r="J6" s="387"/>
      <c r="K6" s="387"/>
      <c r="L6" s="387"/>
      <c r="M6" s="388"/>
      <c r="N6" s="4" t="s">
        <v>5</v>
      </c>
      <c r="O6" s="4"/>
      <c r="P6" s="4"/>
      <c r="Q6" s="4"/>
      <c r="R6" s="4"/>
      <c r="S6" s="418" t="s">
        <v>211</v>
      </c>
      <c r="T6" s="418"/>
      <c r="U6" s="4" t="s">
        <v>6</v>
      </c>
      <c r="V6" s="418" t="s">
        <v>212</v>
      </c>
      <c r="W6" s="418"/>
      <c r="X6" s="418"/>
      <c r="Y6" s="206"/>
      <c r="Z6" s="4" t="s">
        <v>7</v>
      </c>
      <c r="AA6" s="4"/>
      <c r="AB6" s="4"/>
      <c r="AC6" s="4"/>
      <c r="AD6" s="4"/>
      <c r="AE6" s="4"/>
      <c r="AF6" s="407"/>
      <c r="AG6" s="407"/>
      <c r="AH6" s="407"/>
      <c r="AI6" s="407"/>
      <c r="AJ6" s="407"/>
      <c r="AK6" s="407"/>
      <c r="AL6" s="407"/>
      <c r="AM6" s="407"/>
      <c r="AN6" s="407"/>
      <c r="AO6" s="407"/>
      <c r="AP6" s="408"/>
      <c r="AS6" s="205"/>
      <c r="AT6" s="88"/>
      <c r="AU6" s="88"/>
      <c r="AV6" s="88"/>
      <c r="AW6" s="406"/>
    </row>
    <row r="7" spans="1:82" s="85" customFormat="1" ht="28.5" customHeight="1" thickBot="1">
      <c r="A7" s="379"/>
      <c r="B7" s="380"/>
      <c r="C7" s="381"/>
      <c r="D7" s="389"/>
      <c r="E7" s="390"/>
      <c r="F7" s="390"/>
      <c r="G7" s="390"/>
      <c r="H7" s="390"/>
      <c r="I7" s="390"/>
      <c r="J7" s="390"/>
      <c r="K7" s="390"/>
      <c r="L7" s="390"/>
      <c r="M7" s="391"/>
      <c r="N7" s="422" t="s">
        <v>213</v>
      </c>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4"/>
      <c r="AS7" s="205"/>
      <c r="AT7" s="88"/>
      <c r="AU7" s="88"/>
      <c r="AV7" s="88"/>
      <c r="AW7" s="406"/>
    </row>
    <row r="8" spans="1:82" s="85" customFormat="1" ht="15" customHeight="1" thickBot="1">
      <c r="A8" s="88"/>
      <c r="B8" s="88"/>
      <c r="C8" s="88"/>
      <c r="D8" s="88"/>
      <c r="E8" s="88"/>
      <c r="F8" s="88"/>
      <c r="G8" s="88"/>
      <c r="H8" s="88"/>
      <c r="I8" s="88"/>
      <c r="J8" s="88"/>
      <c r="K8" s="204"/>
      <c r="L8" s="89"/>
      <c r="M8" s="3"/>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S8" s="86"/>
    </row>
    <row r="9" spans="1:82" s="85" customFormat="1" ht="24.75" customHeight="1" thickBot="1">
      <c r="A9" s="392" t="s">
        <v>63</v>
      </c>
      <c r="B9" s="393"/>
      <c r="C9" s="393"/>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5"/>
      <c r="AS9" s="86"/>
    </row>
    <row r="10" spans="1:82" s="85" customFormat="1" ht="24.75" customHeight="1" thickBot="1">
      <c r="A10" s="382" t="s">
        <v>214</v>
      </c>
      <c r="B10" s="383"/>
      <c r="C10" s="384"/>
      <c r="D10" s="396" t="s">
        <v>111</v>
      </c>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7"/>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row>
    <row r="11" spans="1:82" s="85" customFormat="1" ht="24.75" customHeight="1" thickBot="1">
      <c r="A11" s="382" t="s">
        <v>214</v>
      </c>
      <c r="B11" s="383"/>
      <c r="C11" s="384"/>
      <c r="D11" s="396" t="s">
        <v>73</v>
      </c>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S11" s="86"/>
    </row>
    <row r="12" spans="1:82" s="85" customFormat="1" ht="24.75" customHeight="1" thickBot="1">
      <c r="A12" s="382" t="s">
        <v>214</v>
      </c>
      <c r="B12" s="383"/>
      <c r="C12" s="384"/>
      <c r="D12" s="396" t="s">
        <v>70</v>
      </c>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7"/>
      <c r="AS12" s="86"/>
    </row>
    <row r="13" spans="1:82" s="85" customFormat="1" ht="24.75" customHeight="1" thickBot="1">
      <c r="A13" s="382" t="s">
        <v>214</v>
      </c>
      <c r="B13" s="383"/>
      <c r="C13" s="384"/>
      <c r="D13" s="396" t="s">
        <v>64</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7"/>
      <c r="AS13" s="86"/>
    </row>
    <row r="14" spans="1:82" s="85" customFormat="1" ht="24.75" customHeight="1" thickBot="1">
      <c r="A14" s="382" t="s">
        <v>214</v>
      </c>
      <c r="B14" s="383"/>
      <c r="C14" s="384"/>
      <c r="D14" s="396" t="s">
        <v>81</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7"/>
      <c r="AS14" s="86"/>
    </row>
    <row r="15" spans="1:82" s="85" customFormat="1" ht="24.75" customHeight="1" thickBot="1">
      <c r="A15" s="382" t="s">
        <v>214</v>
      </c>
      <c r="B15" s="383"/>
      <c r="C15" s="384"/>
      <c r="D15" s="398" t="s">
        <v>80</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9"/>
      <c r="AS15" s="86"/>
    </row>
    <row r="16" spans="1:82" s="85" customFormat="1" ht="15" customHeight="1" thickBot="1">
      <c r="A16" s="88"/>
      <c r="B16" s="88"/>
      <c r="C16" s="88"/>
      <c r="D16" s="88"/>
      <c r="E16" s="88"/>
      <c r="F16" s="88"/>
      <c r="G16" s="88"/>
      <c r="H16" s="88"/>
      <c r="I16" s="88"/>
      <c r="J16" s="88"/>
      <c r="K16" s="204"/>
      <c r="L16" s="89"/>
      <c r="M16" s="3"/>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S16" s="86"/>
    </row>
    <row r="17" spans="1:58" s="85" customFormat="1" ht="18.75" customHeight="1">
      <c r="A17" s="353" t="s">
        <v>120</v>
      </c>
      <c r="B17" s="335"/>
      <c r="C17" s="335"/>
      <c r="D17" s="335"/>
      <c r="E17" s="335"/>
      <c r="F17" s="335"/>
      <c r="G17" s="335"/>
      <c r="H17" s="354" t="s">
        <v>121</v>
      </c>
      <c r="I17" s="354"/>
      <c r="J17" s="354"/>
      <c r="K17" s="354"/>
      <c r="L17" s="354"/>
      <c r="M17" s="354"/>
      <c r="N17" s="354"/>
      <c r="O17" s="355" t="s">
        <v>122</v>
      </c>
      <c r="P17" s="355"/>
      <c r="Q17" s="355"/>
      <c r="R17" s="355"/>
      <c r="S17" s="355"/>
      <c r="T17" s="355"/>
      <c r="U17" s="355"/>
      <c r="V17" s="356" t="s">
        <v>123</v>
      </c>
      <c r="W17" s="356"/>
      <c r="X17" s="356"/>
      <c r="Y17" s="356"/>
      <c r="Z17" s="356"/>
      <c r="AA17" s="356"/>
      <c r="AB17" s="356"/>
      <c r="AC17" s="357" t="s">
        <v>124</v>
      </c>
      <c r="AD17" s="357"/>
      <c r="AE17" s="357"/>
      <c r="AF17" s="357"/>
      <c r="AG17" s="357"/>
      <c r="AH17" s="357"/>
      <c r="AI17" s="357"/>
      <c r="AJ17" s="335" t="s">
        <v>125</v>
      </c>
      <c r="AK17" s="335"/>
      <c r="AL17" s="335"/>
      <c r="AM17" s="335"/>
      <c r="AN17" s="335"/>
      <c r="AO17" s="335"/>
      <c r="AP17" s="336"/>
      <c r="AS17" s="86"/>
    </row>
    <row r="18" spans="1:58" s="85" customFormat="1" ht="30" customHeight="1" thickBot="1">
      <c r="A18" s="400" t="str">
        <f>IF(AK4="","",IF(O65&lt;20211102,"令和3年11月1日",IF(O65&lt;20211202,"令和3年12月1日",IF(O65&lt;20220102,"令和4年1月1日",IF(O65&lt;20220202,"令和4年2月1日",IF(O65&lt;=20220301,"令和4年3月1日","補助対象外"))))))</f>
        <v>令和4年1月1日</v>
      </c>
      <c r="B18" s="401"/>
      <c r="C18" s="401"/>
      <c r="D18" s="401"/>
      <c r="E18" s="401"/>
      <c r="F18" s="401"/>
      <c r="G18" s="401"/>
      <c r="H18" s="402">
        <f>IF(AH5="","",AH5)</f>
        <v>25</v>
      </c>
      <c r="I18" s="402"/>
      <c r="J18" s="402"/>
      <c r="K18" s="402"/>
      <c r="L18" s="339"/>
      <c r="M18" s="326" t="s">
        <v>68</v>
      </c>
      <c r="N18" s="320"/>
      <c r="O18" s="323">
        <f>IF(N5="","",VLOOKUP(N5,$D$62:$E$117,2,0))</f>
        <v>2500</v>
      </c>
      <c r="P18" s="323"/>
      <c r="Q18" s="323"/>
      <c r="R18" s="323"/>
      <c r="S18" s="324"/>
      <c r="T18" s="326" t="s">
        <v>118</v>
      </c>
      <c r="U18" s="320"/>
      <c r="V18" s="323">
        <f>IF(H18="","",IF("甲"=VLOOKUP(N5,$D$62:$H$76,5,0),AJ56,O18*H18))</f>
        <v>62500</v>
      </c>
      <c r="W18" s="323"/>
      <c r="X18" s="323"/>
      <c r="Y18" s="323"/>
      <c r="Z18" s="324"/>
      <c r="AA18" s="326" t="s">
        <v>118</v>
      </c>
      <c r="AB18" s="320"/>
      <c r="AC18" s="372">
        <f>IF(A18="","",VLOOKUP(A18,O68:P72,2,FALSE))</f>
        <v>0.6</v>
      </c>
      <c r="AD18" s="372"/>
      <c r="AE18" s="372"/>
      <c r="AF18" s="372"/>
      <c r="AG18" s="372"/>
      <c r="AH18" s="372"/>
      <c r="AI18" s="372"/>
      <c r="AJ18" s="323">
        <f>IF(V18="","",IFERROR(V18*AC18,V18*1))</f>
        <v>37500</v>
      </c>
      <c r="AK18" s="323"/>
      <c r="AL18" s="323"/>
      <c r="AM18" s="323"/>
      <c r="AN18" s="324"/>
      <c r="AO18" s="326" t="s">
        <v>118</v>
      </c>
      <c r="AP18" s="403"/>
      <c r="AS18" s="86"/>
    </row>
    <row r="19" spans="1:58" s="85" customFormat="1" ht="15" customHeight="1" thickBot="1">
      <c r="A19" s="90"/>
      <c r="B19" s="90"/>
      <c r="C19" s="90"/>
      <c r="D19" s="3"/>
      <c r="E19" s="88"/>
      <c r="F19" s="88"/>
      <c r="G19" s="88"/>
      <c r="H19" s="88"/>
      <c r="I19" s="88"/>
      <c r="J19" s="88"/>
      <c r="K19" s="204"/>
      <c r="L19" s="89"/>
      <c r="M19" s="3"/>
      <c r="N19" s="205"/>
      <c r="O19" s="205"/>
      <c r="P19" s="205"/>
      <c r="Q19" s="205"/>
      <c r="R19" s="205"/>
      <c r="S19" s="205"/>
      <c r="T19" s="205"/>
      <c r="U19" s="205"/>
      <c r="V19" s="205"/>
      <c r="W19" s="205"/>
      <c r="X19" s="205"/>
      <c r="Y19" s="205"/>
      <c r="Z19" s="74"/>
      <c r="AA19" s="74"/>
      <c r="AB19" s="74"/>
      <c r="AC19" s="74"/>
      <c r="AD19" s="75"/>
      <c r="AE19" s="75"/>
      <c r="AF19" s="75"/>
      <c r="AG19" s="74"/>
      <c r="AH19" s="74"/>
      <c r="AI19" s="74"/>
      <c r="AJ19" s="74"/>
      <c r="AK19" s="74"/>
      <c r="AL19" s="76"/>
      <c r="AM19" s="76"/>
      <c r="AN19" s="76"/>
      <c r="AO19" s="74"/>
      <c r="AP19" s="74"/>
      <c r="AS19" s="86"/>
    </row>
    <row r="20" spans="1:58" ht="18.75" customHeight="1">
      <c r="A20" s="366" t="s">
        <v>186</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8"/>
    </row>
    <row r="21" spans="1:58" ht="25.5" customHeight="1">
      <c r="A21" s="125"/>
      <c r="B21" s="116"/>
      <c r="C21" s="116"/>
      <c r="D21" s="116"/>
      <c r="E21" s="116"/>
      <c r="F21" s="116"/>
      <c r="G21" s="116"/>
      <c r="H21" s="117"/>
      <c r="I21" s="117"/>
      <c r="J21" s="117"/>
      <c r="K21" s="365" t="s">
        <v>126</v>
      </c>
      <c r="L21" s="365"/>
      <c r="M21" s="365"/>
      <c r="N21" s="365"/>
      <c r="O21" s="365"/>
      <c r="P21" s="365"/>
      <c r="Q21" s="365"/>
      <c r="R21" s="365"/>
      <c r="S21" s="365"/>
      <c r="T21" s="365"/>
      <c r="U21" s="365"/>
      <c r="V21" s="365" t="s">
        <v>179</v>
      </c>
      <c r="W21" s="365"/>
      <c r="X21" s="365"/>
      <c r="Y21" s="365"/>
      <c r="Z21" s="365"/>
      <c r="AA21" s="365"/>
      <c r="AB21" s="365"/>
      <c r="AC21" s="365"/>
      <c r="AD21" s="365"/>
      <c r="AE21" s="365"/>
      <c r="AF21" s="365"/>
      <c r="AG21" s="113"/>
      <c r="AH21" s="118"/>
      <c r="AI21" s="118"/>
      <c r="AJ21" s="118"/>
      <c r="AK21" s="118"/>
      <c r="AL21" s="118"/>
      <c r="AM21" s="111"/>
      <c r="AN21" s="111"/>
      <c r="AO21" s="113"/>
      <c r="AP21" s="114"/>
    </row>
    <row r="22" spans="1:58" ht="15" customHeight="1">
      <c r="A22" s="126"/>
      <c r="B22" s="119"/>
      <c r="C22" s="119"/>
      <c r="D22" s="119"/>
      <c r="E22" s="119"/>
      <c r="F22" s="119"/>
      <c r="G22" s="119"/>
      <c r="H22" s="120"/>
      <c r="I22" s="120"/>
      <c r="J22" s="120"/>
      <c r="K22" s="361">
        <f>IF($A$18="","",A18+0)</f>
        <v>44562</v>
      </c>
      <c r="L22" s="350"/>
      <c r="M22" s="350"/>
      <c r="N22" s="350"/>
      <c r="O22" s="350"/>
      <c r="P22" s="350"/>
      <c r="Q22" s="350"/>
      <c r="R22" s="350"/>
      <c r="S22" s="350"/>
      <c r="T22" s="350"/>
      <c r="U22" s="350"/>
      <c r="V22" s="347"/>
      <c r="W22" s="348"/>
      <c r="X22" s="348"/>
      <c r="Y22" s="348"/>
      <c r="Z22" s="348"/>
      <c r="AA22" s="348"/>
      <c r="AB22" s="348"/>
      <c r="AC22" s="348"/>
      <c r="AD22" s="349"/>
      <c r="AE22" s="351" t="s">
        <v>68</v>
      </c>
      <c r="AF22" s="352"/>
      <c r="AG22" s="113"/>
      <c r="AH22" s="121"/>
      <c r="AI22" s="121"/>
      <c r="AJ22" s="121"/>
      <c r="AK22" s="121"/>
      <c r="AL22" s="88"/>
      <c r="AM22" s="88"/>
      <c r="AN22" s="109"/>
      <c r="AO22" s="109"/>
      <c r="AP22" s="107"/>
      <c r="AS22" s="406"/>
      <c r="AT22" s="406"/>
      <c r="AU22" s="406"/>
      <c r="AV22" s="406"/>
      <c r="AW22" s="426"/>
      <c r="AX22" s="426"/>
      <c r="AY22" s="426"/>
      <c r="AZ22" s="406"/>
      <c r="BA22" s="406"/>
      <c r="BB22" s="426"/>
      <c r="BC22" s="426"/>
      <c r="BD22" s="426"/>
      <c r="BE22" s="406"/>
      <c r="BF22" s="406"/>
    </row>
    <row r="23" spans="1:58" ht="15" customHeight="1">
      <c r="A23" s="126"/>
      <c r="B23" s="119"/>
      <c r="C23" s="119"/>
      <c r="D23" s="119"/>
      <c r="E23" s="119"/>
      <c r="F23" s="119"/>
      <c r="G23" s="119"/>
      <c r="H23" s="120"/>
      <c r="I23" s="120"/>
      <c r="J23" s="120"/>
      <c r="K23" s="361">
        <f>IF($A$18="","",K22+1)</f>
        <v>44563</v>
      </c>
      <c r="L23" s="350"/>
      <c r="M23" s="350"/>
      <c r="N23" s="350"/>
      <c r="O23" s="350"/>
      <c r="P23" s="350"/>
      <c r="Q23" s="350"/>
      <c r="R23" s="350"/>
      <c r="S23" s="350"/>
      <c r="T23" s="350"/>
      <c r="U23" s="350"/>
      <c r="V23" s="347"/>
      <c r="W23" s="348"/>
      <c r="X23" s="348"/>
      <c r="Y23" s="348"/>
      <c r="Z23" s="348"/>
      <c r="AA23" s="348"/>
      <c r="AB23" s="348"/>
      <c r="AC23" s="348"/>
      <c r="AD23" s="349"/>
      <c r="AE23" s="351" t="s">
        <v>68</v>
      </c>
      <c r="AF23" s="352"/>
      <c r="AG23" s="113"/>
      <c r="AH23" s="121"/>
      <c r="AI23" s="121"/>
      <c r="AJ23" s="121"/>
      <c r="AK23" s="121"/>
      <c r="AL23" s="88"/>
      <c r="AM23" s="88"/>
      <c r="AN23" s="109"/>
      <c r="AO23" s="109"/>
      <c r="AP23" s="107"/>
      <c r="AS23" s="406"/>
      <c r="AT23" s="406"/>
      <c r="AU23" s="406"/>
      <c r="AV23" s="406"/>
      <c r="AW23" s="426"/>
      <c r="AX23" s="426"/>
      <c r="AY23" s="426"/>
      <c r="AZ23" s="406"/>
      <c r="BA23" s="406"/>
      <c r="BB23" s="426"/>
      <c r="BC23" s="426"/>
      <c r="BD23" s="426"/>
      <c r="BE23" s="406"/>
      <c r="BF23" s="406"/>
    </row>
    <row r="24" spans="1:58" ht="15" customHeight="1">
      <c r="A24" s="126"/>
      <c r="B24" s="119"/>
      <c r="C24" s="119"/>
      <c r="D24" s="119"/>
      <c r="E24" s="119"/>
      <c r="F24" s="119"/>
      <c r="G24" s="119"/>
      <c r="H24" s="120"/>
      <c r="I24" s="120"/>
      <c r="J24" s="120"/>
      <c r="K24" s="361">
        <f t="shared" ref="K24:K49" si="0">IF($A$18="","",K23+1)</f>
        <v>44564</v>
      </c>
      <c r="L24" s="350"/>
      <c r="M24" s="350"/>
      <c r="N24" s="350"/>
      <c r="O24" s="350"/>
      <c r="P24" s="350"/>
      <c r="Q24" s="350"/>
      <c r="R24" s="350"/>
      <c r="S24" s="350"/>
      <c r="T24" s="350"/>
      <c r="U24" s="350"/>
      <c r="V24" s="347"/>
      <c r="W24" s="348"/>
      <c r="X24" s="348"/>
      <c r="Y24" s="348"/>
      <c r="Z24" s="348"/>
      <c r="AA24" s="348"/>
      <c r="AB24" s="348"/>
      <c r="AC24" s="348"/>
      <c r="AD24" s="349"/>
      <c r="AE24" s="351" t="s">
        <v>68</v>
      </c>
      <c r="AF24" s="352"/>
      <c r="AG24" s="113"/>
      <c r="AH24" s="106"/>
      <c r="AI24" s="106"/>
      <c r="AJ24" s="106"/>
      <c r="AK24" s="106"/>
      <c r="AL24" s="88"/>
      <c r="AM24" s="88"/>
      <c r="AN24" s="109"/>
      <c r="AO24" s="109"/>
      <c r="AP24" s="107"/>
      <c r="AS24" s="406"/>
      <c r="AT24" s="406"/>
      <c r="AU24" s="406"/>
      <c r="AV24" s="406"/>
      <c r="AW24" s="406"/>
      <c r="AX24" s="406"/>
      <c r="AY24" s="406"/>
      <c r="AZ24" s="406"/>
      <c r="BA24" s="406"/>
      <c r="BB24" s="406"/>
      <c r="BC24" s="406"/>
      <c r="BD24" s="406"/>
      <c r="BE24" s="406"/>
      <c r="BF24" s="406"/>
    </row>
    <row r="25" spans="1:58" ht="15" customHeight="1">
      <c r="A25" s="126"/>
      <c r="B25" s="119"/>
      <c r="C25" s="119"/>
      <c r="D25" s="119"/>
      <c r="E25" s="119"/>
      <c r="F25" s="119"/>
      <c r="G25" s="119"/>
      <c r="H25" s="120"/>
      <c r="I25" s="120"/>
      <c r="J25" s="120"/>
      <c r="K25" s="361">
        <f t="shared" si="0"/>
        <v>44565</v>
      </c>
      <c r="L25" s="350"/>
      <c r="M25" s="350"/>
      <c r="N25" s="350"/>
      <c r="O25" s="350"/>
      <c r="P25" s="350"/>
      <c r="Q25" s="350"/>
      <c r="R25" s="350"/>
      <c r="S25" s="350"/>
      <c r="T25" s="350"/>
      <c r="U25" s="350"/>
      <c r="V25" s="347"/>
      <c r="W25" s="348"/>
      <c r="X25" s="348"/>
      <c r="Y25" s="348"/>
      <c r="Z25" s="348"/>
      <c r="AA25" s="348"/>
      <c r="AB25" s="348"/>
      <c r="AC25" s="348"/>
      <c r="AD25" s="349"/>
      <c r="AE25" s="351" t="s">
        <v>68</v>
      </c>
      <c r="AF25" s="352"/>
      <c r="AG25" s="113"/>
      <c r="AH25" s="106"/>
      <c r="AI25" s="106"/>
      <c r="AJ25" s="106"/>
      <c r="AK25" s="106"/>
      <c r="AL25" s="88"/>
      <c r="AM25" s="88"/>
      <c r="AN25" s="109"/>
      <c r="AO25" s="109"/>
      <c r="AP25" s="107"/>
      <c r="AS25" s="406"/>
      <c r="AT25" s="406"/>
      <c r="AU25" s="406"/>
      <c r="AV25" s="406"/>
      <c r="AW25" s="406"/>
      <c r="AX25" s="406"/>
      <c r="AY25" s="406"/>
      <c r="AZ25" s="406"/>
      <c r="BA25" s="406"/>
      <c r="BB25" s="406"/>
      <c r="BC25" s="406"/>
      <c r="BD25" s="406"/>
      <c r="BE25" s="406"/>
      <c r="BF25" s="406"/>
    </row>
    <row r="26" spans="1:58" ht="15" customHeight="1">
      <c r="A26" s="126"/>
      <c r="B26" s="119"/>
      <c r="C26" s="119"/>
      <c r="D26" s="119"/>
      <c r="E26" s="119"/>
      <c r="F26" s="119"/>
      <c r="G26" s="119"/>
      <c r="H26" s="120"/>
      <c r="I26" s="120"/>
      <c r="J26" s="120"/>
      <c r="K26" s="361">
        <f t="shared" si="0"/>
        <v>44566</v>
      </c>
      <c r="L26" s="350"/>
      <c r="M26" s="350"/>
      <c r="N26" s="350"/>
      <c r="O26" s="350"/>
      <c r="P26" s="350"/>
      <c r="Q26" s="350"/>
      <c r="R26" s="350"/>
      <c r="S26" s="350"/>
      <c r="T26" s="350"/>
      <c r="U26" s="350"/>
      <c r="V26" s="347"/>
      <c r="W26" s="348"/>
      <c r="X26" s="348"/>
      <c r="Y26" s="348"/>
      <c r="Z26" s="348"/>
      <c r="AA26" s="348"/>
      <c r="AB26" s="348"/>
      <c r="AC26" s="348"/>
      <c r="AD26" s="349"/>
      <c r="AE26" s="351" t="s">
        <v>68</v>
      </c>
      <c r="AF26" s="352"/>
      <c r="AG26" s="113"/>
      <c r="AH26" s="122"/>
      <c r="AI26" s="122"/>
      <c r="AJ26" s="122"/>
      <c r="AK26" s="122"/>
      <c r="AL26" s="88"/>
      <c r="AM26" s="88"/>
      <c r="AN26" s="109"/>
      <c r="AO26" s="109"/>
      <c r="AP26" s="107"/>
      <c r="AS26" s="406"/>
      <c r="AT26" s="406"/>
      <c r="AU26" s="406"/>
      <c r="AV26" s="406"/>
      <c r="AW26" s="406"/>
      <c r="AX26" s="406"/>
      <c r="AY26" s="406"/>
      <c r="AZ26" s="406"/>
      <c r="BA26" s="406"/>
      <c r="BB26" s="406"/>
      <c r="BC26" s="406"/>
      <c r="BD26" s="406"/>
      <c r="BE26" s="406"/>
      <c r="BF26" s="406"/>
    </row>
    <row r="27" spans="1:58" ht="15" customHeight="1">
      <c r="A27" s="126"/>
      <c r="B27" s="119"/>
      <c r="C27" s="119"/>
      <c r="D27" s="119"/>
      <c r="E27" s="119"/>
      <c r="F27" s="119"/>
      <c r="G27" s="119"/>
      <c r="H27" s="120"/>
      <c r="I27" s="120"/>
      <c r="J27" s="120"/>
      <c r="K27" s="361">
        <f t="shared" si="0"/>
        <v>44567</v>
      </c>
      <c r="L27" s="350"/>
      <c r="M27" s="350"/>
      <c r="N27" s="350"/>
      <c r="O27" s="350"/>
      <c r="P27" s="350"/>
      <c r="Q27" s="350"/>
      <c r="R27" s="350"/>
      <c r="S27" s="350"/>
      <c r="T27" s="350"/>
      <c r="U27" s="350"/>
      <c r="V27" s="347"/>
      <c r="W27" s="348"/>
      <c r="X27" s="348"/>
      <c r="Y27" s="348"/>
      <c r="Z27" s="348"/>
      <c r="AA27" s="348"/>
      <c r="AB27" s="348"/>
      <c r="AC27" s="348"/>
      <c r="AD27" s="349"/>
      <c r="AE27" s="351" t="s">
        <v>68</v>
      </c>
      <c r="AF27" s="352"/>
      <c r="AG27" s="113"/>
      <c r="AH27" s="122"/>
      <c r="AI27" s="122"/>
      <c r="AJ27" s="122"/>
      <c r="AK27" s="122"/>
      <c r="AL27" s="88"/>
      <c r="AM27" s="88"/>
      <c r="AN27" s="109"/>
      <c r="AO27" s="109"/>
      <c r="AP27" s="107"/>
      <c r="AS27" s="406"/>
      <c r="AT27" s="406"/>
      <c r="AU27" s="406"/>
      <c r="AV27" s="406"/>
      <c r="AW27" s="406"/>
      <c r="AX27" s="406"/>
      <c r="AY27" s="406"/>
      <c r="AZ27" s="406"/>
      <c r="BA27" s="406"/>
      <c r="BB27" s="406"/>
      <c r="BC27" s="406"/>
      <c r="BD27" s="406"/>
      <c r="BE27" s="406"/>
      <c r="BF27" s="406"/>
    </row>
    <row r="28" spans="1:58" ht="15" customHeight="1">
      <c r="A28" s="126"/>
      <c r="B28" s="119"/>
      <c r="C28" s="119"/>
      <c r="D28" s="119"/>
      <c r="E28" s="119"/>
      <c r="F28" s="119"/>
      <c r="G28" s="119"/>
      <c r="H28" s="120"/>
      <c r="I28" s="120"/>
      <c r="J28" s="120"/>
      <c r="K28" s="361">
        <f t="shared" si="0"/>
        <v>44568</v>
      </c>
      <c r="L28" s="350"/>
      <c r="M28" s="350"/>
      <c r="N28" s="350"/>
      <c r="O28" s="350"/>
      <c r="P28" s="350"/>
      <c r="Q28" s="350"/>
      <c r="R28" s="350"/>
      <c r="S28" s="350"/>
      <c r="T28" s="350"/>
      <c r="U28" s="350"/>
      <c r="V28" s="347"/>
      <c r="W28" s="348"/>
      <c r="X28" s="348"/>
      <c r="Y28" s="348"/>
      <c r="Z28" s="348"/>
      <c r="AA28" s="348"/>
      <c r="AB28" s="348"/>
      <c r="AC28" s="348"/>
      <c r="AD28" s="349"/>
      <c r="AE28" s="351" t="s">
        <v>68</v>
      </c>
      <c r="AF28" s="352"/>
      <c r="AG28" s="88"/>
      <c r="AH28" s="88"/>
      <c r="AI28" s="123"/>
      <c r="AJ28" s="123"/>
      <c r="AK28" s="123"/>
      <c r="AL28" s="88"/>
      <c r="AM28" s="88"/>
      <c r="AN28" s="109"/>
      <c r="AO28" s="109"/>
      <c r="AP28" s="107"/>
      <c r="AS28" s="406"/>
      <c r="AT28" s="406"/>
      <c r="AU28" s="406"/>
      <c r="AV28" s="406"/>
      <c r="AW28" s="406"/>
      <c r="AX28" s="406"/>
      <c r="AY28" s="406"/>
      <c r="AZ28" s="406"/>
      <c r="BA28" s="406"/>
      <c r="BB28" s="406"/>
      <c r="BC28" s="406"/>
      <c r="BD28" s="406"/>
      <c r="BE28" s="406"/>
      <c r="BF28" s="406"/>
    </row>
    <row r="29" spans="1:58" ht="15" customHeight="1">
      <c r="A29" s="126"/>
      <c r="B29" s="119"/>
      <c r="C29" s="119"/>
      <c r="D29" s="119"/>
      <c r="E29" s="119"/>
      <c r="F29" s="119"/>
      <c r="G29" s="119"/>
      <c r="H29" s="120"/>
      <c r="I29" s="120"/>
      <c r="J29" s="120"/>
      <c r="K29" s="361">
        <f t="shared" si="0"/>
        <v>44569</v>
      </c>
      <c r="L29" s="350"/>
      <c r="M29" s="350"/>
      <c r="N29" s="350"/>
      <c r="O29" s="350"/>
      <c r="P29" s="350"/>
      <c r="Q29" s="350"/>
      <c r="R29" s="350"/>
      <c r="S29" s="350"/>
      <c r="T29" s="350"/>
      <c r="U29" s="350"/>
      <c r="V29" s="347"/>
      <c r="W29" s="348"/>
      <c r="X29" s="348"/>
      <c r="Y29" s="348"/>
      <c r="Z29" s="348"/>
      <c r="AA29" s="348"/>
      <c r="AB29" s="348"/>
      <c r="AC29" s="348"/>
      <c r="AD29" s="349"/>
      <c r="AE29" s="351" t="s">
        <v>68</v>
      </c>
      <c r="AF29" s="352"/>
      <c r="AG29" s="115"/>
      <c r="AH29" s="115"/>
      <c r="AI29" s="115"/>
      <c r="AJ29" s="115"/>
      <c r="AK29" s="115"/>
      <c r="AL29" s="88"/>
      <c r="AM29" s="88"/>
      <c r="AN29" s="109"/>
      <c r="AO29" s="109"/>
      <c r="AP29" s="107"/>
      <c r="AS29" s="406"/>
      <c r="AT29" s="406"/>
      <c r="AU29" s="406"/>
      <c r="AV29" s="406"/>
      <c r="AW29" s="406"/>
      <c r="AX29" s="406"/>
      <c r="AY29" s="406"/>
      <c r="AZ29" s="406"/>
      <c r="BA29" s="406"/>
      <c r="BB29" s="406"/>
      <c r="BC29" s="406"/>
      <c r="BD29" s="406"/>
      <c r="BE29" s="406"/>
      <c r="BF29" s="406"/>
    </row>
    <row r="30" spans="1:58" ht="15" customHeight="1">
      <c r="A30" s="126"/>
      <c r="B30" s="119"/>
      <c r="C30" s="119"/>
      <c r="D30" s="119"/>
      <c r="E30" s="119"/>
      <c r="F30" s="119"/>
      <c r="G30" s="119"/>
      <c r="H30" s="120"/>
      <c r="I30" s="120"/>
      <c r="J30" s="120"/>
      <c r="K30" s="361">
        <f t="shared" si="0"/>
        <v>44570</v>
      </c>
      <c r="L30" s="350"/>
      <c r="M30" s="350"/>
      <c r="N30" s="350"/>
      <c r="O30" s="350"/>
      <c r="P30" s="350"/>
      <c r="Q30" s="350"/>
      <c r="R30" s="350"/>
      <c r="S30" s="350"/>
      <c r="T30" s="350"/>
      <c r="U30" s="350"/>
      <c r="V30" s="347"/>
      <c r="W30" s="348"/>
      <c r="X30" s="348"/>
      <c r="Y30" s="348"/>
      <c r="Z30" s="348"/>
      <c r="AA30" s="348"/>
      <c r="AB30" s="348"/>
      <c r="AC30" s="348"/>
      <c r="AD30" s="349"/>
      <c r="AE30" s="351" t="s">
        <v>68</v>
      </c>
      <c r="AF30" s="352"/>
      <c r="AG30" s="115"/>
      <c r="AH30" s="115"/>
      <c r="AI30" s="115"/>
      <c r="AJ30" s="115"/>
      <c r="AK30" s="115"/>
      <c r="AL30" s="88"/>
      <c r="AM30" s="109"/>
      <c r="AN30" s="109"/>
      <c r="AO30" s="109"/>
      <c r="AP30" s="107"/>
    </row>
    <row r="31" spans="1:58" ht="15" customHeight="1">
      <c r="A31" s="126"/>
      <c r="B31" s="119"/>
      <c r="C31" s="119"/>
      <c r="D31" s="119"/>
      <c r="E31" s="119"/>
      <c r="F31" s="119"/>
      <c r="G31" s="119"/>
      <c r="H31" s="120"/>
      <c r="I31" s="120"/>
      <c r="J31" s="120"/>
      <c r="K31" s="361">
        <f t="shared" si="0"/>
        <v>44571</v>
      </c>
      <c r="L31" s="350"/>
      <c r="M31" s="350"/>
      <c r="N31" s="350"/>
      <c r="O31" s="350"/>
      <c r="P31" s="350"/>
      <c r="Q31" s="350"/>
      <c r="R31" s="350"/>
      <c r="S31" s="350"/>
      <c r="T31" s="350"/>
      <c r="U31" s="350"/>
      <c r="V31" s="347"/>
      <c r="W31" s="348"/>
      <c r="X31" s="348"/>
      <c r="Y31" s="348"/>
      <c r="Z31" s="348"/>
      <c r="AA31" s="348"/>
      <c r="AB31" s="348"/>
      <c r="AC31" s="348"/>
      <c r="AD31" s="349"/>
      <c r="AE31" s="351" t="s">
        <v>68</v>
      </c>
      <c r="AF31" s="352"/>
      <c r="AG31" s="115"/>
      <c r="AH31" s="115"/>
      <c r="AI31" s="115"/>
      <c r="AJ31" s="115"/>
      <c r="AK31" s="115"/>
      <c r="AL31" s="88"/>
      <c r="AM31" s="109"/>
      <c r="AN31" s="109"/>
      <c r="AO31" s="109"/>
      <c r="AP31" s="107"/>
    </row>
    <row r="32" spans="1:58" ht="15" customHeight="1">
      <c r="A32" s="126"/>
      <c r="B32" s="119"/>
      <c r="C32" s="119"/>
      <c r="D32" s="119"/>
      <c r="E32" s="119"/>
      <c r="F32" s="119"/>
      <c r="G32" s="119"/>
      <c r="H32" s="120"/>
      <c r="I32" s="120"/>
      <c r="J32" s="120"/>
      <c r="K32" s="361">
        <f t="shared" si="0"/>
        <v>44572</v>
      </c>
      <c r="L32" s="350"/>
      <c r="M32" s="350"/>
      <c r="N32" s="350"/>
      <c r="O32" s="350"/>
      <c r="P32" s="350"/>
      <c r="Q32" s="350"/>
      <c r="R32" s="350"/>
      <c r="S32" s="350"/>
      <c r="T32" s="350"/>
      <c r="U32" s="350"/>
      <c r="V32" s="347"/>
      <c r="W32" s="348"/>
      <c r="X32" s="348"/>
      <c r="Y32" s="348"/>
      <c r="Z32" s="348"/>
      <c r="AA32" s="348"/>
      <c r="AB32" s="348"/>
      <c r="AC32" s="348"/>
      <c r="AD32" s="349"/>
      <c r="AE32" s="351" t="s">
        <v>68</v>
      </c>
      <c r="AF32" s="352"/>
      <c r="AG32" s="112"/>
      <c r="AH32" s="112"/>
      <c r="AI32" s="112"/>
      <c r="AJ32" s="112"/>
      <c r="AK32" s="112"/>
      <c r="AL32" s="109"/>
      <c r="AM32" s="109"/>
      <c r="AN32" s="109"/>
      <c r="AO32" s="109"/>
      <c r="AP32" s="107"/>
    </row>
    <row r="33" spans="1:42" ht="15" customHeight="1">
      <c r="A33" s="126"/>
      <c r="B33" s="119"/>
      <c r="C33" s="119"/>
      <c r="D33" s="119"/>
      <c r="E33" s="119"/>
      <c r="F33" s="119"/>
      <c r="G33" s="119"/>
      <c r="H33" s="120"/>
      <c r="I33" s="120"/>
      <c r="J33" s="120"/>
      <c r="K33" s="361">
        <f t="shared" si="0"/>
        <v>44573</v>
      </c>
      <c r="L33" s="350"/>
      <c r="M33" s="350"/>
      <c r="N33" s="350"/>
      <c r="O33" s="350"/>
      <c r="P33" s="350"/>
      <c r="Q33" s="350"/>
      <c r="R33" s="350"/>
      <c r="S33" s="350"/>
      <c r="T33" s="350"/>
      <c r="U33" s="350"/>
      <c r="V33" s="347"/>
      <c r="W33" s="348"/>
      <c r="X33" s="348"/>
      <c r="Y33" s="348"/>
      <c r="Z33" s="348"/>
      <c r="AA33" s="348"/>
      <c r="AB33" s="348"/>
      <c r="AC33" s="348"/>
      <c r="AD33" s="349"/>
      <c r="AE33" s="351" t="s">
        <v>68</v>
      </c>
      <c r="AF33" s="352"/>
      <c r="AG33" s="112"/>
      <c r="AH33" s="112"/>
      <c r="AI33" s="112"/>
      <c r="AJ33" s="112"/>
      <c r="AK33" s="112"/>
      <c r="AL33" s="109"/>
      <c r="AM33" s="109"/>
      <c r="AN33" s="110"/>
      <c r="AO33" s="110"/>
      <c r="AP33" s="108"/>
    </row>
    <row r="34" spans="1:42" ht="15" customHeight="1">
      <c r="A34" s="126"/>
      <c r="B34" s="119"/>
      <c r="C34" s="119"/>
      <c r="D34" s="119"/>
      <c r="E34" s="119"/>
      <c r="F34" s="119"/>
      <c r="G34" s="119"/>
      <c r="H34" s="120"/>
      <c r="I34" s="120"/>
      <c r="J34" s="120"/>
      <c r="K34" s="361">
        <f t="shared" si="0"/>
        <v>44574</v>
      </c>
      <c r="L34" s="350"/>
      <c r="M34" s="350"/>
      <c r="N34" s="350"/>
      <c r="O34" s="350"/>
      <c r="P34" s="350"/>
      <c r="Q34" s="350"/>
      <c r="R34" s="350"/>
      <c r="S34" s="350"/>
      <c r="T34" s="350"/>
      <c r="U34" s="350"/>
      <c r="V34" s="347"/>
      <c r="W34" s="348"/>
      <c r="X34" s="348"/>
      <c r="Y34" s="348"/>
      <c r="Z34" s="348"/>
      <c r="AA34" s="348"/>
      <c r="AB34" s="348"/>
      <c r="AC34" s="348"/>
      <c r="AD34" s="349"/>
      <c r="AE34" s="351" t="s">
        <v>68</v>
      </c>
      <c r="AF34" s="352"/>
      <c r="AG34" s="109"/>
      <c r="AH34" s="109"/>
      <c r="AI34" s="109"/>
      <c r="AJ34" s="109"/>
      <c r="AK34" s="109"/>
      <c r="AL34" s="109"/>
      <c r="AM34" s="109"/>
      <c r="AN34" s="109"/>
      <c r="AO34" s="109"/>
      <c r="AP34" s="107"/>
    </row>
    <row r="35" spans="1:42" ht="15" customHeight="1">
      <c r="A35" s="126"/>
      <c r="B35" s="119"/>
      <c r="C35" s="119"/>
      <c r="D35" s="119"/>
      <c r="E35" s="119"/>
      <c r="F35" s="119"/>
      <c r="G35" s="119"/>
      <c r="H35" s="120"/>
      <c r="I35" s="120"/>
      <c r="J35" s="120"/>
      <c r="K35" s="361">
        <f t="shared" si="0"/>
        <v>44575</v>
      </c>
      <c r="L35" s="350"/>
      <c r="M35" s="350"/>
      <c r="N35" s="350"/>
      <c r="O35" s="350"/>
      <c r="P35" s="350"/>
      <c r="Q35" s="350"/>
      <c r="R35" s="350"/>
      <c r="S35" s="350"/>
      <c r="T35" s="350"/>
      <c r="U35" s="350"/>
      <c r="V35" s="347"/>
      <c r="W35" s="348"/>
      <c r="X35" s="348"/>
      <c r="Y35" s="348"/>
      <c r="Z35" s="348"/>
      <c r="AA35" s="348"/>
      <c r="AB35" s="348"/>
      <c r="AC35" s="348"/>
      <c r="AD35" s="349"/>
      <c r="AE35" s="351" t="s">
        <v>68</v>
      </c>
      <c r="AF35" s="352"/>
      <c r="AG35" s="109"/>
      <c r="AH35" s="109"/>
      <c r="AI35" s="109"/>
      <c r="AJ35" s="109"/>
      <c r="AK35" s="109"/>
      <c r="AL35" s="109"/>
      <c r="AM35" s="109"/>
      <c r="AN35" s="109"/>
      <c r="AO35" s="109"/>
      <c r="AP35" s="107"/>
    </row>
    <row r="36" spans="1:42" ht="15" customHeight="1">
      <c r="A36" s="126"/>
      <c r="B36" s="119"/>
      <c r="C36" s="119"/>
      <c r="D36" s="119"/>
      <c r="E36" s="119"/>
      <c r="F36" s="119"/>
      <c r="G36" s="119"/>
      <c r="H36" s="120"/>
      <c r="I36" s="120"/>
      <c r="J36" s="120"/>
      <c r="K36" s="361">
        <f t="shared" si="0"/>
        <v>44576</v>
      </c>
      <c r="L36" s="350"/>
      <c r="M36" s="350"/>
      <c r="N36" s="350"/>
      <c r="O36" s="350"/>
      <c r="P36" s="350"/>
      <c r="Q36" s="350"/>
      <c r="R36" s="350"/>
      <c r="S36" s="350"/>
      <c r="T36" s="350"/>
      <c r="U36" s="350"/>
      <c r="V36" s="347"/>
      <c r="W36" s="348"/>
      <c r="X36" s="348"/>
      <c r="Y36" s="348"/>
      <c r="Z36" s="348"/>
      <c r="AA36" s="348"/>
      <c r="AB36" s="348"/>
      <c r="AC36" s="348"/>
      <c r="AD36" s="349"/>
      <c r="AE36" s="351" t="s">
        <v>68</v>
      </c>
      <c r="AF36" s="352"/>
      <c r="AG36" s="109"/>
      <c r="AH36" s="109"/>
      <c r="AI36" s="109"/>
      <c r="AJ36" s="109"/>
      <c r="AK36" s="109"/>
      <c r="AL36" s="109"/>
      <c r="AM36" s="109"/>
      <c r="AN36" s="109"/>
      <c r="AO36" s="109"/>
      <c r="AP36" s="107"/>
    </row>
    <row r="37" spans="1:42" ht="15" customHeight="1">
      <c r="A37" s="126"/>
      <c r="B37" s="119"/>
      <c r="C37" s="119"/>
      <c r="D37" s="119"/>
      <c r="E37" s="119"/>
      <c r="F37" s="119"/>
      <c r="G37" s="119"/>
      <c r="H37" s="120"/>
      <c r="I37" s="120"/>
      <c r="J37" s="120"/>
      <c r="K37" s="361">
        <f t="shared" si="0"/>
        <v>44577</v>
      </c>
      <c r="L37" s="350"/>
      <c r="M37" s="350"/>
      <c r="N37" s="350"/>
      <c r="O37" s="350"/>
      <c r="P37" s="350"/>
      <c r="Q37" s="350"/>
      <c r="R37" s="350"/>
      <c r="S37" s="350"/>
      <c r="T37" s="350"/>
      <c r="U37" s="350"/>
      <c r="V37" s="347"/>
      <c r="W37" s="348"/>
      <c r="X37" s="348"/>
      <c r="Y37" s="348"/>
      <c r="Z37" s="348"/>
      <c r="AA37" s="348"/>
      <c r="AB37" s="348"/>
      <c r="AC37" s="348"/>
      <c r="AD37" s="349"/>
      <c r="AE37" s="351" t="s">
        <v>68</v>
      </c>
      <c r="AF37" s="352"/>
      <c r="AG37" s="109"/>
      <c r="AH37" s="109"/>
      <c r="AI37" s="109"/>
      <c r="AJ37" s="109"/>
      <c r="AK37" s="109"/>
      <c r="AL37" s="109"/>
      <c r="AM37" s="109"/>
      <c r="AN37" s="109"/>
      <c r="AO37" s="109"/>
      <c r="AP37" s="107"/>
    </row>
    <row r="38" spans="1:42" ht="15" customHeight="1">
      <c r="A38" s="126"/>
      <c r="B38" s="119"/>
      <c r="C38" s="119"/>
      <c r="D38" s="119"/>
      <c r="E38" s="119"/>
      <c r="F38" s="119"/>
      <c r="G38" s="119"/>
      <c r="H38" s="120"/>
      <c r="I38" s="120"/>
      <c r="J38" s="120"/>
      <c r="K38" s="361">
        <f t="shared" si="0"/>
        <v>44578</v>
      </c>
      <c r="L38" s="350"/>
      <c r="M38" s="350"/>
      <c r="N38" s="350"/>
      <c r="O38" s="350"/>
      <c r="P38" s="350"/>
      <c r="Q38" s="350"/>
      <c r="R38" s="350"/>
      <c r="S38" s="350"/>
      <c r="T38" s="350"/>
      <c r="U38" s="350"/>
      <c r="V38" s="347"/>
      <c r="W38" s="348"/>
      <c r="X38" s="348"/>
      <c r="Y38" s="348"/>
      <c r="Z38" s="348"/>
      <c r="AA38" s="348"/>
      <c r="AB38" s="348"/>
      <c r="AC38" s="348"/>
      <c r="AD38" s="349"/>
      <c r="AE38" s="351" t="s">
        <v>68</v>
      </c>
      <c r="AF38" s="352"/>
      <c r="AG38" s="109"/>
      <c r="AH38" s="109"/>
      <c r="AI38" s="109"/>
      <c r="AJ38" s="109"/>
      <c r="AK38" s="109"/>
      <c r="AL38" s="109"/>
      <c r="AM38" s="109"/>
      <c r="AN38" s="109"/>
      <c r="AO38" s="109"/>
      <c r="AP38" s="107"/>
    </row>
    <row r="39" spans="1:42" ht="15" customHeight="1">
      <c r="A39" s="126"/>
      <c r="B39" s="119"/>
      <c r="C39" s="119"/>
      <c r="D39" s="119"/>
      <c r="E39" s="119"/>
      <c r="F39" s="119"/>
      <c r="G39" s="119"/>
      <c r="H39" s="120"/>
      <c r="I39" s="120"/>
      <c r="J39" s="120"/>
      <c r="K39" s="361">
        <f t="shared" si="0"/>
        <v>44579</v>
      </c>
      <c r="L39" s="350"/>
      <c r="M39" s="350"/>
      <c r="N39" s="350"/>
      <c r="O39" s="350"/>
      <c r="P39" s="350"/>
      <c r="Q39" s="350"/>
      <c r="R39" s="350"/>
      <c r="S39" s="350"/>
      <c r="T39" s="350"/>
      <c r="U39" s="350"/>
      <c r="V39" s="347"/>
      <c r="W39" s="348"/>
      <c r="X39" s="348"/>
      <c r="Y39" s="348"/>
      <c r="Z39" s="348"/>
      <c r="AA39" s="348"/>
      <c r="AB39" s="348"/>
      <c r="AC39" s="348"/>
      <c r="AD39" s="349"/>
      <c r="AE39" s="351" t="s">
        <v>68</v>
      </c>
      <c r="AF39" s="352"/>
      <c r="AG39" s="109"/>
      <c r="AH39" s="109"/>
      <c r="AI39" s="109"/>
      <c r="AJ39" s="109"/>
      <c r="AK39" s="109"/>
      <c r="AL39" s="109"/>
      <c r="AM39" s="109"/>
      <c r="AN39" s="109"/>
      <c r="AO39" s="109"/>
      <c r="AP39" s="107"/>
    </row>
    <row r="40" spans="1:42" ht="15" customHeight="1">
      <c r="A40" s="126"/>
      <c r="B40" s="119"/>
      <c r="C40" s="119"/>
      <c r="D40" s="119"/>
      <c r="E40" s="119"/>
      <c r="F40" s="119"/>
      <c r="G40" s="119"/>
      <c r="H40" s="120"/>
      <c r="I40" s="120"/>
      <c r="J40" s="120"/>
      <c r="K40" s="361">
        <f t="shared" si="0"/>
        <v>44580</v>
      </c>
      <c r="L40" s="350"/>
      <c r="M40" s="350"/>
      <c r="N40" s="350"/>
      <c r="O40" s="350"/>
      <c r="P40" s="350"/>
      <c r="Q40" s="350"/>
      <c r="R40" s="350"/>
      <c r="S40" s="350"/>
      <c r="T40" s="350"/>
      <c r="U40" s="350"/>
      <c r="V40" s="347"/>
      <c r="W40" s="348"/>
      <c r="X40" s="348"/>
      <c r="Y40" s="348"/>
      <c r="Z40" s="348"/>
      <c r="AA40" s="348"/>
      <c r="AB40" s="348"/>
      <c r="AC40" s="348"/>
      <c r="AD40" s="349"/>
      <c r="AE40" s="351" t="s">
        <v>68</v>
      </c>
      <c r="AF40" s="352"/>
      <c r="AG40" s="109"/>
      <c r="AH40" s="109"/>
      <c r="AI40" s="109"/>
      <c r="AJ40" s="109"/>
      <c r="AK40" s="109"/>
      <c r="AL40" s="109"/>
      <c r="AM40" s="109"/>
      <c r="AN40" s="109"/>
      <c r="AO40" s="109"/>
      <c r="AP40" s="107"/>
    </row>
    <row r="41" spans="1:42" ht="15" customHeight="1">
      <c r="A41" s="126"/>
      <c r="B41" s="119"/>
      <c r="C41" s="119"/>
      <c r="D41" s="119"/>
      <c r="E41" s="119"/>
      <c r="F41" s="119"/>
      <c r="G41" s="119"/>
      <c r="H41" s="120"/>
      <c r="I41" s="120"/>
      <c r="J41" s="120"/>
      <c r="K41" s="361">
        <f t="shared" si="0"/>
        <v>44581</v>
      </c>
      <c r="L41" s="350"/>
      <c r="M41" s="350"/>
      <c r="N41" s="350"/>
      <c r="O41" s="350"/>
      <c r="P41" s="350"/>
      <c r="Q41" s="350"/>
      <c r="R41" s="350"/>
      <c r="S41" s="350"/>
      <c r="T41" s="350"/>
      <c r="U41" s="350"/>
      <c r="V41" s="347"/>
      <c r="W41" s="348"/>
      <c r="X41" s="348"/>
      <c r="Y41" s="348"/>
      <c r="Z41" s="348"/>
      <c r="AA41" s="348"/>
      <c r="AB41" s="348"/>
      <c r="AC41" s="348"/>
      <c r="AD41" s="349"/>
      <c r="AE41" s="351" t="s">
        <v>68</v>
      </c>
      <c r="AF41" s="352"/>
      <c r="AG41" s="109"/>
      <c r="AH41" s="109"/>
      <c r="AI41" s="109"/>
      <c r="AJ41" s="109"/>
      <c r="AK41" s="109"/>
      <c r="AL41" s="109"/>
      <c r="AM41" s="109"/>
      <c r="AN41" s="109"/>
      <c r="AO41" s="109"/>
      <c r="AP41" s="107"/>
    </row>
    <row r="42" spans="1:42" ht="15" customHeight="1">
      <c r="A42" s="126"/>
      <c r="B42" s="119"/>
      <c r="C42" s="119"/>
      <c r="D42" s="119"/>
      <c r="E42" s="119"/>
      <c r="F42" s="119"/>
      <c r="G42" s="119"/>
      <c r="H42" s="120"/>
      <c r="I42" s="120"/>
      <c r="J42" s="120"/>
      <c r="K42" s="361">
        <f t="shared" si="0"/>
        <v>44582</v>
      </c>
      <c r="L42" s="350"/>
      <c r="M42" s="350"/>
      <c r="N42" s="350"/>
      <c r="O42" s="350"/>
      <c r="P42" s="350"/>
      <c r="Q42" s="350"/>
      <c r="R42" s="350"/>
      <c r="S42" s="350"/>
      <c r="T42" s="350"/>
      <c r="U42" s="350"/>
      <c r="V42" s="347"/>
      <c r="W42" s="348"/>
      <c r="X42" s="348"/>
      <c r="Y42" s="348"/>
      <c r="Z42" s="348"/>
      <c r="AA42" s="348"/>
      <c r="AB42" s="348"/>
      <c r="AC42" s="348"/>
      <c r="AD42" s="349"/>
      <c r="AE42" s="351" t="s">
        <v>68</v>
      </c>
      <c r="AF42" s="352"/>
      <c r="AG42" s="109"/>
      <c r="AH42" s="109"/>
      <c r="AI42" s="109"/>
      <c r="AJ42" s="109"/>
      <c r="AK42" s="109"/>
      <c r="AL42" s="109"/>
      <c r="AM42" s="109"/>
      <c r="AN42" s="109"/>
      <c r="AO42" s="109"/>
      <c r="AP42" s="107"/>
    </row>
    <row r="43" spans="1:42" ht="15" customHeight="1">
      <c r="A43" s="126"/>
      <c r="B43" s="119"/>
      <c r="C43" s="119"/>
      <c r="D43" s="119"/>
      <c r="E43" s="119"/>
      <c r="F43" s="119"/>
      <c r="G43" s="119"/>
      <c r="H43" s="120"/>
      <c r="I43" s="120"/>
      <c r="J43" s="120"/>
      <c r="K43" s="361">
        <f t="shared" si="0"/>
        <v>44583</v>
      </c>
      <c r="L43" s="350"/>
      <c r="M43" s="350"/>
      <c r="N43" s="350"/>
      <c r="O43" s="350"/>
      <c r="P43" s="350"/>
      <c r="Q43" s="350"/>
      <c r="R43" s="350"/>
      <c r="S43" s="350"/>
      <c r="T43" s="350"/>
      <c r="U43" s="350"/>
      <c r="V43" s="347"/>
      <c r="W43" s="348"/>
      <c r="X43" s="348"/>
      <c r="Y43" s="348"/>
      <c r="Z43" s="348"/>
      <c r="AA43" s="348"/>
      <c r="AB43" s="348"/>
      <c r="AC43" s="348"/>
      <c r="AD43" s="349"/>
      <c r="AE43" s="351" t="s">
        <v>68</v>
      </c>
      <c r="AF43" s="352"/>
      <c r="AG43" s="109"/>
      <c r="AH43" s="109"/>
      <c r="AI43" s="109"/>
      <c r="AJ43" s="109"/>
      <c r="AK43" s="109"/>
      <c r="AL43" s="109"/>
      <c r="AM43" s="109"/>
      <c r="AN43" s="109"/>
      <c r="AO43" s="109"/>
      <c r="AP43" s="107"/>
    </row>
    <row r="44" spans="1:42" ht="15" customHeight="1">
      <c r="A44" s="126"/>
      <c r="B44" s="119"/>
      <c r="C44" s="119"/>
      <c r="D44" s="119"/>
      <c r="E44" s="119"/>
      <c r="F44" s="119"/>
      <c r="G44" s="119"/>
      <c r="H44" s="120"/>
      <c r="I44" s="120"/>
      <c r="J44" s="120"/>
      <c r="K44" s="361">
        <f t="shared" si="0"/>
        <v>44584</v>
      </c>
      <c r="L44" s="350"/>
      <c r="M44" s="350"/>
      <c r="N44" s="350"/>
      <c r="O44" s="350"/>
      <c r="P44" s="350"/>
      <c r="Q44" s="350"/>
      <c r="R44" s="350"/>
      <c r="S44" s="350"/>
      <c r="T44" s="350"/>
      <c r="U44" s="350"/>
      <c r="V44" s="347"/>
      <c r="W44" s="348"/>
      <c r="X44" s="348"/>
      <c r="Y44" s="348"/>
      <c r="Z44" s="348"/>
      <c r="AA44" s="348"/>
      <c r="AB44" s="348"/>
      <c r="AC44" s="348"/>
      <c r="AD44" s="349"/>
      <c r="AE44" s="351" t="s">
        <v>68</v>
      </c>
      <c r="AF44" s="352"/>
      <c r="AG44" s="109"/>
      <c r="AH44" s="109"/>
      <c r="AI44" s="109"/>
      <c r="AJ44" s="109"/>
      <c r="AK44" s="109"/>
      <c r="AL44" s="109"/>
      <c r="AM44" s="109"/>
      <c r="AN44" s="109"/>
      <c r="AO44" s="109"/>
      <c r="AP44" s="107"/>
    </row>
    <row r="45" spans="1:42" ht="15" customHeight="1">
      <c r="A45" s="126"/>
      <c r="B45" s="119"/>
      <c r="C45" s="119"/>
      <c r="D45" s="119"/>
      <c r="E45" s="119"/>
      <c r="F45" s="119"/>
      <c r="G45" s="119"/>
      <c r="H45" s="120"/>
      <c r="I45" s="120"/>
      <c r="J45" s="120"/>
      <c r="K45" s="361">
        <f t="shared" si="0"/>
        <v>44585</v>
      </c>
      <c r="L45" s="350"/>
      <c r="M45" s="350"/>
      <c r="N45" s="350"/>
      <c r="O45" s="350"/>
      <c r="P45" s="350"/>
      <c r="Q45" s="350"/>
      <c r="R45" s="350"/>
      <c r="S45" s="350"/>
      <c r="T45" s="350"/>
      <c r="U45" s="350"/>
      <c r="V45" s="347"/>
      <c r="W45" s="348"/>
      <c r="X45" s="348"/>
      <c r="Y45" s="348"/>
      <c r="Z45" s="348"/>
      <c r="AA45" s="348"/>
      <c r="AB45" s="348"/>
      <c r="AC45" s="348"/>
      <c r="AD45" s="349"/>
      <c r="AE45" s="351" t="s">
        <v>68</v>
      </c>
      <c r="AF45" s="352"/>
      <c r="AG45" s="109"/>
      <c r="AH45" s="109"/>
      <c r="AI45" s="109"/>
      <c r="AJ45" s="109"/>
      <c r="AK45" s="109"/>
      <c r="AL45" s="109"/>
      <c r="AM45" s="109"/>
      <c r="AN45" s="109"/>
      <c r="AO45" s="109"/>
      <c r="AP45" s="107"/>
    </row>
    <row r="46" spans="1:42" ht="15" customHeight="1">
      <c r="A46" s="126"/>
      <c r="B46" s="119"/>
      <c r="C46" s="119"/>
      <c r="D46" s="119"/>
      <c r="E46" s="119"/>
      <c r="F46" s="119"/>
      <c r="G46" s="119"/>
      <c r="H46" s="120"/>
      <c r="I46" s="120"/>
      <c r="J46" s="120"/>
      <c r="K46" s="361">
        <f t="shared" si="0"/>
        <v>44586</v>
      </c>
      <c r="L46" s="350"/>
      <c r="M46" s="350"/>
      <c r="N46" s="350"/>
      <c r="O46" s="350"/>
      <c r="P46" s="350"/>
      <c r="Q46" s="350"/>
      <c r="R46" s="350"/>
      <c r="S46" s="350"/>
      <c r="T46" s="350"/>
      <c r="U46" s="350"/>
      <c r="V46" s="347"/>
      <c r="W46" s="348"/>
      <c r="X46" s="348"/>
      <c r="Y46" s="348"/>
      <c r="Z46" s="348"/>
      <c r="AA46" s="348"/>
      <c r="AB46" s="348"/>
      <c r="AC46" s="348"/>
      <c r="AD46" s="349"/>
      <c r="AE46" s="351" t="s">
        <v>68</v>
      </c>
      <c r="AF46" s="352"/>
      <c r="AG46" s="109"/>
      <c r="AH46" s="109"/>
      <c r="AI46" s="109"/>
      <c r="AJ46" s="109"/>
      <c r="AK46" s="109"/>
      <c r="AL46" s="109"/>
      <c r="AM46" s="109"/>
      <c r="AN46" s="109"/>
      <c r="AO46" s="109"/>
      <c r="AP46" s="107"/>
    </row>
    <row r="47" spans="1:42" ht="15" customHeight="1">
      <c r="A47" s="126"/>
      <c r="B47" s="119"/>
      <c r="C47" s="119"/>
      <c r="D47" s="119"/>
      <c r="E47" s="119"/>
      <c r="F47" s="119"/>
      <c r="G47" s="119"/>
      <c r="H47" s="120"/>
      <c r="I47" s="120"/>
      <c r="J47" s="120"/>
      <c r="K47" s="361">
        <f t="shared" si="0"/>
        <v>44587</v>
      </c>
      <c r="L47" s="350"/>
      <c r="M47" s="350"/>
      <c r="N47" s="350"/>
      <c r="O47" s="350"/>
      <c r="P47" s="350"/>
      <c r="Q47" s="350"/>
      <c r="R47" s="350"/>
      <c r="S47" s="350"/>
      <c r="T47" s="350"/>
      <c r="U47" s="350"/>
      <c r="V47" s="347"/>
      <c r="W47" s="348"/>
      <c r="X47" s="348"/>
      <c r="Y47" s="348"/>
      <c r="Z47" s="348"/>
      <c r="AA47" s="348"/>
      <c r="AB47" s="348"/>
      <c r="AC47" s="348"/>
      <c r="AD47" s="349"/>
      <c r="AE47" s="351" t="s">
        <v>68</v>
      </c>
      <c r="AF47" s="352"/>
      <c r="AG47" s="109"/>
      <c r="AH47" s="109"/>
      <c r="AI47" s="109"/>
      <c r="AJ47" s="109"/>
      <c r="AK47" s="109"/>
      <c r="AL47" s="109"/>
      <c r="AM47" s="109"/>
      <c r="AN47" s="109"/>
      <c r="AO47" s="109"/>
      <c r="AP47" s="107"/>
    </row>
    <row r="48" spans="1:42" ht="15" customHeight="1">
      <c r="A48" s="126"/>
      <c r="B48" s="119"/>
      <c r="C48" s="119"/>
      <c r="D48" s="119"/>
      <c r="E48" s="119"/>
      <c r="F48" s="119"/>
      <c r="G48" s="119"/>
      <c r="H48" s="120"/>
      <c r="I48" s="120"/>
      <c r="J48" s="120"/>
      <c r="K48" s="361">
        <f t="shared" si="0"/>
        <v>44588</v>
      </c>
      <c r="L48" s="350"/>
      <c r="M48" s="350"/>
      <c r="N48" s="350"/>
      <c r="O48" s="350"/>
      <c r="P48" s="350"/>
      <c r="Q48" s="350"/>
      <c r="R48" s="350"/>
      <c r="S48" s="350"/>
      <c r="T48" s="350"/>
      <c r="U48" s="350"/>
      <c r="V48" s="347"/>
      <c r="W48" s="348"/>
      <c r="X48" s="348"/>
      <c r="Y48" s="348"/>
      <c r="Z48" s="348"/>
      <c r="AA48" s="348"/>
      <c r="AB48" s="348"/>
      <c r="AC48" s="348"/>
      <c r="AD48" s="349"/>
      <c r="AE48" s="351" t="s">
        <v>68</v>
      </c>
      <c r="AF48" s="352"/>
      <c r="AG48" s="109"/>
      <c r="AH48" s="109"/>
      <c r="AI48" s="109"/>
      <c r="AJ48" s="109"/>
      <c r="AK48" s="109"/>
      <c r="AL48" s="109"/>
      <c r="AM48" s="109"/>
      <c r="AN48" s="109"/>
      <c r="AO48" s="109"/>
      <c r="AP48" s="107"/>
    </row>
    <row r="49" spans="1:50" ht="15" customHeight="1">
      <c r="A49" s="126"/>
      <c r="B49" s="119"/>
      <c r="C49" s="119"/>
      <c r="D49" s="119"/>
      <c r="E49" s="119"/>
      <c r="F49" s="119"/>
      <c r="G49" s="119"/>
      <c r="H49" s="120"/>
      <c r="I49" s="120"/>
      <c r="J49" s="120"/>
      <c r="K49" s="361">
        <f t="shared" si="0"/>
        <v>44589</v>
      </c>
      <c r="L49" s="350"/>
      <c r="M49" s="350"/>
      <c r="N49" s="350"/>
      <c r="O49" s="350"/>
      <c r="P49" s="350"/>
      <c r="Q49" s="350"/>
      <c r="R49" s="350"/>
      <c r="S49" s="350"/>
      <c r="T49" s="350"/>
      <c r="U49" s="350"/>
      <c r="V49" s="347"/>
      <c r="W49" s="348"/>
      <c r="X49" s="348"/>
      <c r="Y49" s="348"/>
      <c r="Z49" s="348"/>
      <c r="AA49" s="348"/>
      <c r="AB49" s="348"/>
      <c r="AC49" s="348"/>
      <c r="AD49" s="349"/>
      <c r="AE49" s="351" t="s">
        <v>68</v>
      </c>
      <c r="AF49" s="352"/>
      <c r="AG49" s="109"/>
      <c r="AH49" s="109"/>
      <c r="AI49" s="109"/>
      <c r="AJ49" s="109"/>
      <c r="AK49" s="109"/>
      <c r="AL49" s="109"/>
      <c r="AM49" s="109"/>
      <c r="AN49" s="109"/>
      <c r="AO49" s="109"/>
      <c r="AP49" s="107"/>
    </row>
    <row r="50" spans="1:50" ht="15" customHeight="1">
      <c r="A50" s="126"/>
      <c r="B50" s="119"/>
      <c r="C50" s="119"/>
      <c r="D50" s="119"/>
      <c r="E50" s="119"/>
      <c r="F50" s="119"/>
      <c r="G50" s="119"/>
      <c r="H50" s="120"/>
      <c r="I50" s="120"/>
      <c r="J50" s="120"/>
      <c r="K50" s="358">
        <f>IF($A$18="","",IF(K49+1=44621," ",K49+1))</f>
        <v>44590</v>
      </c>
      <c r="L50" s="359"/>
      <c r="M50" s="359"/>
      <c r="N50" s="359"/>
      <c r="O50" s="359"/>
      <c r="P50" s="359"/>
      <c r="Q50" s="359"/>
      <c r="R50" s="359"/>
      <c r="S50" s="359"/>
      <c r="T50" s="359"/>
      <c r="U50" s="360"/>
      <c r="V50" s="347"/>
      <c r="W50" s="348"/>
      <c r="X50" s="348"/>
      <c r="Y50" s="348"/>
      <c r="Z50" s="348"/>
      <c r="AA50" s="348"/>
      <c r="AB50" s="348"/>
      <c r="AC50" s="348"/>
      <c r="AD50" s="349"/>
      <c r="AE50" s="351" t="s">
        <v>68</v>
      </c>
      <c r="AF50" s="352"/>
      <c r="AG50" s="109"/>
      <c r="AH50" s="109"/>
      <c r="AI50" s="109"/>
      <c r="AJ50" s="109"/>
      <c r="AK50" s="109"/>
      <c r="AL50" s="109"/>
      <c r="AM50" s="109"/>
      <c r="AN50" s="109"/>
      <c r="AO50" s="109"/>
      <c r="AP50" s="107"/>
    </row>
    <row r="51" spans="1:50" ht="15" customHeight="1">
      <c r="A51" s="126"/>
      <c r="B51" s="119"/>
      <c r="C51" s="119"/>
      <c r="D51" s="119"/>
      <c r="E51" s="119"/>
      <c r="F51" s="119"/>
      <c r="G51" s="119"/>
      <c r="H51" s="120"/>
      <c r="I51" s="120"/>
      <c r="J51" s="120"/>
      <c r="K51" s="358">
        <f>IF($A$18="","",IF(K49+2=44622," ",K50+1))</f>
        <v>44591</v>
      </c>
      <c r="L51" s="359"/>
      <c r="M51" s="359"/>
      <c r="N51" s="359"/>
      <c r="O51" s="359"/>
      <c r="P51" s="359"/>
      <c r="Q51" s="359"/>
      <c r="R51" s="359"/>
      <c r="S51" s="359"/>
      <c r="T51" s="359"/>
      <c r="U51" s="360"/>
      <c r="V51" s="347"/>
      <c r="W51" s="348"/>
      <c r="X51" s="348"/>
      <c r="Y51" s="348"/>
      <c r="Z51" s="348"/>
      <c r="AA51" s="348"/>
      <c r="AB51" s="348"/>
      <c r="AC51" s="348"/>
      <c r="AD51" s="349"/>
      <c r="AE51" s="351" t="s">
        <v>68</v>
      </c>
      <c r="AF51" s="352"/>
      <c r="AG51" s="109"/>
      <c r="AH51" s="109"/>
      <c r="AI51" s="109"/>
      <c r="AJ51" s="109"/>
      <c r="AK51" s="109"/>
      <c r="AL51" s="109"/>
      <c r="AM51" s="109"/>
      <c r="AN51" s="109"/>
      <c r="AO51" s="109"/>
      <c r="AP51" s="107"/>
    </row>
    <row r="52" spans="1:50" ht="15" customHeight="1">
      <c r="A52" s="126"/>
      <c r="B52" s="119"/>
      <c r="C52" s="119"/>
      <c r="D52" s="119"/>
      <c r="E52" s="119"/>
      <c r="F52" s="119"/>
      <c r="G52" s="119"/>
      <c r="H52" s="120"/>
      <c r="I52" s="120"/>
      <c r="J52" s="120"/>
      <c r="K52" s="358">
        <f>IF($A$18="","",IF(K49+3=44531," ",IF(K49+3=44623," ",K51+1)))</f>
        <v>44592</v>
      </c>
      <c r="L52" s="359"/>
      <c r="M52" s="359"/>
      <c r="N52" s="359"/>
      <c r="O52" s="359"/>
      <c r="P52" s="359"/>
      <c r="Q52" s="359"/>
      <c r="R52" s="359"/>
      <c r="S52" s="359"/>
      <c r="T52" s="359"/>
      <c r="U52" s="360"/>
      <c r="V52" s="347"/>
      <c r="W52" s="348"/>
      <c r="X52" s="348"/>
      <c r="Y52" s="348"/>
      <c r="Z52" s="348"/>
      <c r="AA52" s="348"/>
      <c r="AB52" s="348"/>
      <c r="AC52" s="348"/>
      <c r="AD52" s="349"/>
      <c r="AE52" s="351" t="s">
        <v>68</v>
      </c>
      <c r="AF52" s="352"/>
      <c r="AG52" s="109"/>
      <c r="AH52" s="109"/>
      <c r="AI52" s="109"/>
      <c r="AJ52" s="109"/>
      <c r="AK52" s="109"/>
      <c r="AL52" s="109"/>
      <c r="AM52" s="109"/>
      <c r="AN52" s="109"/>
      <c r="AO52" s="109"/>
      <c r="AP52" s="107"/>
      <c r="AX52" s="91"/>
    </row>
    <row r="53" spans="1:50" ht="22.5" customHeight="1">
      <c r="A53" s="127"/>
      <c r="B53" s="124"/>
      <c r="C53" s="124"/>
      <c r="D53" s="124"/>
      <c r="E53" s="124"/>
      <c r="F53" s="124"/>
      <c r="G53" s="124"/>
      <c r="H53" s="106"/>
      <c r="I53" s="106"/>
      <c r="J53" s="106"/>
      <c r="K53" s="350" t="s">
        <v>127</v>
      </c>
      <c r="L53" s="350"/>
      <c r="M53" s="350"/>
      <c r="N53" s="350"/>
      <c r="O53" s="350"/>
      <c r="P53" s="350"/>
      <c r="Q53" s="350"/>
      <c r="R53" s="350"/>
      <c r="S53" s="350"/>
      <c r="T53" s="350"/>
      <c r="U53" s="350"/>
      <c r="V53" s="350" t="str">
        <f>IF(V22="","",SUM(V22:AD52)/COUNT(K22:U52))</f>
        <v/>
      </c>
      <c r="W53" s="350"/>
      <c r="X53" s="350"/>
      <c r="Y53" s="350"/>
      <c r="Z53" s="350"/>
      <c r="AA53" s="350"/>
      <c r="AB53" s="350"/>
      <c r="AC53" s="350"/>
      <c r="AD53" s="350"/>
      <c r="AE53" s="351" t="s">
        <v>68</v>
      </c>
      <c r="AF53" s="352"/>
      <c r="AG53" s="124"/>
      <c r="AH53" s="124"/>
      <c r="AI53" s="124"/>
      <c r="AJ53" s="124"/>
      <c r="AK53" s="88"/>
      <c r="AL53" s="124"/>
      <c r="AM53" s="124"/>
      <c r="AN53" s="124"/>
      <c r="AO53" s="124"/>
      <c r="AP53" s="128"/>
    </row>
    <row r="54" spans="1:50" ht="15" customHeight="1" thickBot="1">
      <c r="A54" s="129"/>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130"/>
    </row>
    <row r="55" spans="1:50" ht="18.75" customHeight="1">
      <c r="A55" s="353" t="s">
        <v>120</v>
      </c>
      <c r="B55" s="335"/>
      <c r="C55" s="335"/>
      <c r="D55" s="335"/>
      <c r="E55" s="335"/>
      <c r="F55" s="335"/>
      <c r="G55" s="335"/>
      <c r="H55" s="354" t="s">
        <v>121</v>
      </c>
      <c r="I55" s="354"/>
      <c r="J55" s="354"/>
      <c r="K55" s="354"/>
      <c r="L55" s="354"/>
      <c r="M55" s="354"/>
      <c r="N55" s="354"/>
      <c r="O55" s="355" t="s">
        <v>122</v>
      </c>
      <c r="P55" s="355"/>
      <c r="Q55" s="355"/>
      <c r="R55" s="355"/>
      <c r="S55" s="355"/>
      <c r="T55" s="355"/>
      <c r="U55" s="355"/>
      <c r="V55" s="356" t="s">
        <v>128</v>
      </c>
      <c r="W55" s="356"/>
      <c r="X55" s="356"/>
      <c r="Y55" s="356"/>
      <c r="Z55" s="356"/>
      <c r="AA55" s="356"/>
      <c r="AB55" s="356"/>
      <c r="AC55" s="357" t="s">
        <v>129</v>
      </c>
      <c r="AD55" s="357"/>
      <c r="AE55" s="357"/>
      <c r="AF55" s="357"/>
      <c r="AG55" s="357"/>
      <c r="AH55" s="357"/>
      <c r="AI55" s="357"/>
      <c r="AJ55" s="335" t="s">
        <v>123</v>
      </c>
      <c r="AK55" s="335"/>
      <c r="AL55" s="335"/>
      <c r="AM55" s="335"/>
      <c r="AN55" s="335"/>
      <c r="AO55" s="335"/>
      <c r="AP55" s="336"/>
    </row>
    <row r="56" spans="1:50" ht="15" customHeight="1">
      <c r="A56" s="317" t="str">
        <f>IF(AK4="","",A18)</f>
        <v>令和4年1月1日</v>
      </c>
      <c r="B56" s="318"/>
      <c r="C56" s="318"/>
      <c r="D56" s="318"/>
      <c r="E56" s="318"/>
      <c r="F56" s="318"/>
      <c r="G56" s="318"/>
      <c r="H56" s="327">
        <f>IF(AH5="","",AH5)</f>
        <v>25</v>
      </c>
      <c r="I56" s="328"/>
      <c r="J56" s="328"/>
      <c r="K56" s="328"/>
      <c r="L56" s="328"/>
      <c r="M56" s="331" t="s">
        <v>68</v>
      </c>
      <c r="N56" s="332"/>
      <c r="O56" s="321">
        <v>5000</v>
      </c>
      <c r="P56" s="321"/>
      <c r="Q56" s="321"/>
      <c r="R56" s="321"/>
      <c r="S56" s="322"/>
      <c r="T56" s="325" t="s">
        <v>118</v>
      </c>
      <c r="U56" s="318"/>
      <c r="V56" s="337" t="str">
        <f>IF(V53="","",ROUNDDOWN(V53,0))</f>
        <v/>
      </c>
      <c r="W56" s="338"/>
      <c r="X56" s="338"/>
      <c r="Y56" s="338"/>
      <c r="Z56" s="338"/>
      <c r="AA56" s="325" t="s">
        <v>68</v>
      </c>
      <c r="AB56" s="318"/>
      <c r="AC56" s="321" t="str">
        <f>IF(V56="","",O56*V56)</f>
        <v/>
      </c>
      <c r="AD56" s="321"/>
      <c r="AE56" s="321"/>
      <c r="AF56" s="321"/>
      <c r="AG56" s="322"/>
      <c r="AH56" s="325" t="s">
        <v>118</v>
      </c>
      <c r="AI56" s="318"/>
      <c r="AJ56" s="343" t="str">
        <f>IF(AC56="","",SUM(AC56:AG57))</f>
        <v/>
      </c>
      <c r="AK56" s="344"/>
      <c r="AL56" s="344"/>
      <c r="AM56" s="344"/>
      <c r="AN56" s="344"/>
      <c r="AO56" s="331" t="s">
        <v>118</v>
      </c>
      <c r="AP56" s="341"/>
    </row>
    <row r="57" spans="1:50" ht="15" customHeight="1" thickBot="1">
      <c r="A57" s="319"/>
      <c r="B57" s="320"/>
      <c r="C57" s="320"/>
      <c r="D57" s="320"/>
      <c r="E57" s="320"/>
      <c r="F57" s="320"/>
      <c r="G57" s="320"/>
      <c r="H57" s="329" t="str">
        <f t="shared" ref="H57" si="1">IF(AH44="","",AH44)</f>
        <v/>
      </c>
      <c r="I57" s="330"/>
      <c r="J57" s="330"/>
      <c r="K57" s="330"/>
      <c r="L57" s="330"/>
      <c r="M57" s="333"/>
      <c r="N57" s="334"/>
      <c r="O57" s="323">
        <v>2500</v>
      </c>
      <c r="P57" s="323"/>
      <c r="Q57" s="323"/>
      <c r="R57" s="323"/>
      <c r="S57" s="324"/>
      <c r="T57" s="326" t="s">
        <v>118</v>
      </c>
      <c r="U57" s="320"/>
      <c r="V57" s="339" t="str">
        <f>IF(V53="","",H56-V56)</f>
        <v/>
      </c>
      <c r="W57" s="340"/>
      <c r="X57" s="340"/>
      <c r="Y57" s="340"/>
      <c r="Z57" s="340"/>
      <c r="AA57" s="326" t="s">
        <v>68</v>
      </c>
      <c r="AB57" s="320"/>
      <c r="AC57" s="323" t="str">
        <f>IF(V57="","",O57*V57)</f>
        <v/>
      </c>
      <c r="AD57" s="323"/>
      <c r="AE57" s="323"/>
      <c r="AF57" s="323"/>
      <c r="AG57" s="324"/>
      <c r="AH57" s="326" t="s">
        <v>118</v>
      </c>
      <c r="AI57" s="320"/>
      <c r="AJ57" s="345"/>
      <c r="AK57" s="346"/>
      <c r="AL57" s="346"/>
      <c r="AM57" s="346"/>
      <c r="AN57" s="346"/>
      <c r="AO57" s="333"/>
      <c r="AP57" s="342"/>
    </row>
    <row r="58" spans="1:50" ht="15" customHeight="1" thickBot="1">
      <c r="A58" s="131"/>
      <c r="B58" s="132"/>
      <c r="C58" s="132"/>
      <c r="D58" s="132"/>
      <c r="E58" s="132"/>
      <c r="F58" s="132"/>
      <c r="G58" s="132"/>
      <c r="H58" s="132"/>
      <c r="I58" s="132"/>
      <c r="J58" s="132"/>
      <c r="K58" s="132"/>
      <c r="L58" s="132"/>
      <c r="M58" s="132"/>
      <c r="N58" s="132"/>
      <c r="O58" s="132"/>
      <c r="P58" s="132"/>
      <c r="Q58" s="132"/>
      <c r="R58" s="132"/>
      <c r="S58" s="132"/>
      <c r="T58" s="132"/>
      <c r="U58" s="132"/>
      <c r="V58" s="133"/>
      <c r="W58" s="133"/>
      <c r="X58" s="133"/>
      <c r="Y58" s="133"/>
      <c r="Z58" s="133"/>
      <c r="AA58" s="134"/>
      <c r="AB58" s="134"/>
      <c r="AC58" s="134"/>
      <c r="AD58" s="135"/>
      <c r="AE58" s="135"/>
      <c r="AF58" s="135"/>
      <c r="AG58" s="135"/>
      <c r="AH58" s="135"/>
      <c r="AI58" s="135"/>
      <c r="AJ58" s="135"/>
      <c r="AK58" s="135"/>
      <c r="AL58" s="135"/>
      <c r="AM58" s="135"/>
      <c r="AN58" s="135"/>
      <c r="AO58" s="135"/>
      <c r="AP58" s="136"/>
      <c r="AS58" s="96"/>
      <c r="AT58" s="97"/>
    </row>
    <row r="59" spans="1:50" ht="13.5" customHeight="1">
      <c r="A59" s="92"/>
      <c r="B59" s="92"/>
      <c r="C59" s="92"/>
      <c r="D59" s="92"/>
      <c r="E59" s="92"/>
      <c r="F59" s="92"/>
      <c r="G59" s="92"/>
      <c r="H59" s="92"/>
      <c r="I59" s="92"/>
      <c r="J59" s="92"/>
      <c r="K59" s="92"/>
      <c r="L59" s="92"/>
      <c r="M59" s="92"/>
      <c r="N59" s="92"/>
      <c r="O59" s="92"/>
      <c r="P59" s="92"/>
      <c r="Q59" s="92"/>
      <c r="R59" s="92"/>
      <c r="S59" s="92"/>
      <c r="T59" s="92"/>
      <c r="U59" s="92"/>
      <c r="V59" s="93"/>
      <c r="W59" s="93"/>
      <c r="X59" s="93"/>
      <c r="Y59" s="93"/>
      <c r="Z59" s="93"/>
      <c r="AA59" s="94"/>
      <c r="AB59" s="94"/>
      <c r="AC59" s="94"/>
      <c r="AD59" s="95"/>
      <c r="AE59" s="95"/>
      <c r="AF59" s="95"/>
      <c r="AG59" s="95"/>
      <c r="AH59" s="95"/>
      <c r="AI59" s="95"/>
      <c r="AJ59" s="95"/>
      <c r="AK59" s="95"/>
      <c r="AL59" s="95"/>
      <c r="AM59" s="95"/>
      <c r="AN59" s="95"/>
      <c r="AO59" s="95"/>
      <c r="AP59" s="95"/>
    </row>
    <row r="60" spans="1:50" ht="13.5" customHeight="1">
      <c r="A60" s="92"/>
      <c r="B60" s="92"/>
      <c r="C60" s="92"/>
      <c r="D60" s="92"/>
      <c r="E60" s="92"/>
      <c r="F60" s="92"/>
      <c r="G60" s="92"/>
      <c r="H60" s="92"/>
      <c r="I60" s="92"/>
      <c r="J60" s="92"/>
      <c r="K60" s="92"/>
      <c r="L60" s="92"/>
      <c r="M60" s="92"/>
      <c r="N60" s="92"/>
      <c r="O60" s="92"/>
      <c r="P60" s="92"/>
      <c r="Q60" s="92"/>
      <c r="R60" s="92"/>
      <c r="S60" s="92"/>
      <c r="T60" s="92"/>
      <c r="U60" s="92"/>
      <c r="V60" s="93"/>
      <c r="W60" s="93"/>
      <c r="X60" s="93"/>
      <c r="Y60" s="93"/>
      <c r="Z60" s="93"/>
      <c r="AA60" s="94"/>
      <c r="AB60" s="94"/>
      <c r="AC60" s="94"/>
      <c r="AD60" s="95"/>
      <c r="AE60" s="95"/>
      <c r="AF60" s="95"/>
      <c r="AG60" s="95"/>
      <c r="AH60" s="95"/>
      <c r="AI60" s="95"/>
      <c r="AJ60" s="95"/>
      <c r="AK60" s="95"/>
      <c r="AL60" s="95"/>
      <c r="AM60" s="95"/>
      <c r="AN60" s="95"/>
      <c r="AO60" s="95"/>
      <c r="AP60" s="95"/>
    </row>
    <row r="61" spans="1:50" s="98" customFormat="1" ht="18.75" hidden="1" customHeight="1">
      <c r="E61" s="99" t="s">
        <v>45</v>
      </c>
      <c r="O61" s="98" t="s">
        <v>117</v>
      </c>
      <c r="AS61" s="99"/>
    </row>
    <row r="62" spans="1:50" s="98" customFormat="1" ht="18.75" hidden="1" customHeight="1">
      <c r="A62" s="100">
        <v>1</v>
      </c>
      <c r="B62" s="100"/>
      <c r="C62" s="100"/>
      <c r="D62" s="100" t="s">
        <v>82</v>
      </c>
      <c r="E62" s="101" t="s">
        <v>112</v>
      </c>
      <c r="F62" s="100" t="s">
        <v>108</v>
      </c>
      <c r="G62" s="102"/>
      <c r="H62" s="98" t="s">
        <v>114</v>
      </c>
      <c r="O62" s="98" t="s">
        <v>116</v>
      </c>
      <c r="AS62" s="99"/>
    </row>
    <row r="63" spans="1:50" s="98" customFormat="1" ht="18.75" hidden="1" customHeight="1">
      <c r="A63" s="100">
        <v>2</v>
      </c>
      <c r="B63" s="100"/>
      <c r="C63" s="100"/>
      <c r="D63" s="100" t="s">
        <v>83</v>
      </c>
      <c r="E63" s="101" t="s">
        <v>112</v>
      </c>
      <c r="F63" s="100" t="s">
        <v>108</v>
      </c>
      <c r="G63" s="102"/>
      <c r="H63" s="98" t="s">
        <v>114</v>
      </c>
      <c r="AS63" s="99"/>
    </row>
    <row r="64" spans="1:50" s="98" customFormat="1" ht="18.75" hidden="1" customHeight="1">
      <c r="A64" s="100">
        <v>3</v>
      </c>
      <c r="B64" s="100"/>
      <c r="C64" s="100"/>
      <c r="D64" s="100" t="s">
        <v>84</v>
      </c>
      <c r="E64" s="101" t="s">
        <v>112</v>
      </c>
      <c r="F64" s="100" t="s">
        <v>108</v>
      </c>
      <c r="G64" s="102"/>
      <c r="H64" s="98" t="s">
        <v>113</v>
      </c>
      <c r="O64" s="98" t="s">
        <v>120</v>
      </c>
      <c r="AS64" s="99"/>
    </row>
    <row r="65" spans="1:45" s="98" customFormat="1" ht="18.75" hidden="1" customHeight="1">
      <c r="A65" s="100">
        <v>4</v>
      </c>
      <c r="B65" s="100"/>
      <c r="C65" s="100"/>
      <c r="D65" s="100" t="s">
        <v>85</v>
      </c>
      <c r="E65" s="101" t="s">
        <v>112</v>
      </c>
      <c r="F65" s="100" t="s">
        <v>108</v>
      </c>
      <c r="G65" s="102"/>
      <c r="H65" s="98" t="s">
        <v>113</v>
      </c>
      <c r="O65" s="98">
        <f>VALUE(TEXT(AK4,"yyyymmdd"))</f>
        <v>20211210</v>
      </c>
      <c r="AS65" s="99"/>
    </row>
    <row r="66" spans="1:45" s="98" customFormat="1" ht="18.75" hidden="1" customHeight="1">
      <c r="A66" s="100">
        <v>5</v>
      </c>
      <c r="B66" s="100"/>
      <c r="C66" s="100"/>
      <c r="D66" s="100" t="s">
        <v>99</v>
      </c>
      <c r="E66" s="101">
        <v>2500</v>
      </c>
      <c r="F66" s="100" t="s">
        <v>108</v>
      </c>
      <c r="G66" s="102"/>
      <c r="H66" s="98" t="s">
        <v>116</v>
      </c>
      <c r="AS66" s="99"/>
    </row>
    <row r="67" spans="1:45" s="98" customFormat="1" ht="18.75" hidden="1" customHeight="1">
      <c r="A67" s="100">
        <v>6</v>
      </c>
      <c r="B67" s="100"/>
      <c r="C67" s="100"/>
      <c r="D67" s="100" t="s">
        <v>86</v>
      </c>
      <c r="E67" s="101">
        <v>5000</v>
      </c>
      <c r="F67" s="100" t="s">
        <v>108</v>
      </c>
      <c r="G67" s="102"/>
      <c r="H67" s="98" t="s">
        <v>116</v>
      </c>
      <c r="O67" s="98" t="s">
        <v>124</v>
      </c>
      <c r="AS67" s="99"/>
    </row>
    <row r="68" spans="1:45" s="98" customFormat="1" ht="18.75" hidden="1" customHeight="1">
      <c r="A68" s="100">
        <v>7</v>
      </c>
      <c r="B68" s="100"/>
      <c r="C68" s="100"/>
      <c r="D68" s="100" t="s">
        <v>87</v>
      </c>
      <c r="E68" s="101">
        <v>5000</v>
      </c>
      <c r="F68" s="100" t="s">
        <v>108</v>
      </c>
      <c r="G68" s="102"/>
      <c r="H68" s="98" t="s">
        <v>115</v>
      </c>
      <c r="O68" s="138" t="s">
        <v>130</v>
      </c>
      <c r="P68" s="137">
        <v>1</v>
      </c>
      <c r="AS68" s="99"/>
    </row>
    <row r="69" spans="1:45" s="98" customFormat="1" ht="18.75" hidden="1" customHeight="1">
      <c r="A69" s="100">
        <v>8</v>
      </c>
      <c r="B69" s="100"/>
      <c r="C69" s="100"/>
      <c r="D69" s="100" t="s">
        <v>89</v>
      </c>
      <c r="E69" s="101">
        <v>2500</v>
      </c>
      <c r="F69" s="100" t="s">
        <v>108</v>
      </c>
      <c r="G69" s="102"/>
      <c r="H69" s="98" t="s">
        <v>115</v>
      </c>
      <c r="O69" s="138" t="s">
        <v>131</v>
      </c>
      <c r="P69" s="137">
        <v>0.8</v>
      </c>
      <c r="AS69" s="99"/>
    </row>
    <row r="70" spans="1:45" s="98" customFormat="1" ht="18.75" hidden="1" customHeight="1">
      <c r="A70" s="100">
        <v>9</v>
      </c>
      <c r="B70" s="100"/>
      <c r="C70" s="100"/>
      <c r="D70" s="100" t="s">
        <v>90</v>
      </c>
      <c r="E70" s="101" t="s">
        <v>112</v>
      </c>
      <c r="F70" s="100" t="s">
        <v>108</v>
      </c>
      <c r="G70" s="102"/>
      <c r="H70" s="98" t="s">
        <v>113</v>
      </c>
      <c r="O70" s="138" t="s">
        <v>132</v>
      </c>
      <c r="P70" s="137">
        <v>0.6</v>
      </c>
      <c r="AS70" s="99"/>
    </row>
    <row r="71" spans="1:45" s="98" customFormat="1" ht="18.75" hidden="1" customHeight="1">
      <c r="A71" s="100">
        <v>10</v>
      </c>
      <c r="B71" s="100"/>
      <c r="C71" s="100"/>
      <c r="D71" s="100" t="s">
        <v>103</v>
      </c>
      <c r="E71" s="101">
        <v>2500</v>
      </c>
      <c r="F71" s="100" t="s">
        <v>108</v>
      </c>
      <c r="G71" s="102"/>
      <c r="H71" s="98" t="s">
        <v>116</v>
      </c>
      <c r="O71" s="138" t="s">
        <v>133</v>
      </c>
      <c r="P71" s="137">
        <v>0.4</v>
      </c>
      <c r="AS71" s="99"/>
    </row>
    <row r="72" spans="1:45" s="98" customFormat="1" ht="18.75" hidden="1" customHeight="1">
      <c r="A72" s="100">
        <v>11</v>
      </c>
      <c r="B72" s="100"/>
      <c r="C72" s="100"/>
      <c r="D72" s="100" t="s">
        <v>104</v>
      </c>
      <c r="E72" s="101">
        <v>2500</v>
      </c>
      <c r="F72" s="100" t="s">
        <v>108</v>
      </c>
      <c r="G72" s="102"/>
      <c r="H72" s="98" t="s">
        <v>116</v>
      </c>
      <c r="O72" s="138" t="s">
        <v>134</v>
      </c>
      <c r="P72" s="137">
        <v>0.2</v>
      </c>
      <c r="AS72" s="99"/>
    </row>
    <row r="73" spans="1:45" s="98" customFormat="1" ht="18.75" hidden="1" customHeight="1">
      <c r="A73" s="100">
        <v>12</v>
      </c>
      <c r="B73" s="100"/>
      <c r="C73" s="100"/>
      <c r="D73" s="100" t="s">
        <v>91</v>
      </c>
      <c r="E73" s="101">
        <v>2500</v>
      </c>
      <c r="F73" s="100" t="s">
        <v>108</v>
      </c>
      <c r="G73" s="102"/>
      <c r="H73" s="98" t="s">
        <v>115</v>
      </c>
      <c r="AS73" s="99"/>
    </row>
    <row r="74" spans="1:45" s="98" customFormat="1" ht="18.75" hidden="1" customHeight="1">
      <c r="A74" s="100">
        <v>13</v>
      </c>
      <c r="B74" s="100"/>
      <c r="C74" s="100"/>
      <c r="D74" s="100" t="s">
        <v>92</v>
      </c>
      <c r="E74" s="101">
        <v>2500</v>
      </c>
      <c r="F74" s="100" t="s">
        <v>108</v>
      </c>
      <c r="G74" s="102"/>
      <c r="H74" s="98" t="s">
        <v>115</v>
      </c>
      <c r="AS74" s="99"/>
    </row>
    <row r="75" spans="1:45" s="98" customFormat="1" ht="18.75" hidden="1" customHeight="1">
      <c r="A75" s="100">
        <v>14</v>
      </c>
      <c r="B75" s="100"/>
      <c r="C75" s="100"/>
      <c r="D75" s="100" t="s">
        <v>93</v>
      </c>
      <c r="E75" s="101">
        <v>2500</v>
      </c>
      <c r="F75" s="100" t="s">
        <v>108</v>
      </c>
      <c r="G75" s="102"/>
      <c r="H75" s="98" t="s">
        <v>115</v>
      </c>
      <c r="AS75" s="99"/>
    </row>
    <row r="76" spans="1:45" s="98" customFormat="1" ht="18.75" hidden="1" customHeight="1">
      <c r="A76" s="100">
        <v>15</v>
      </c>
      <c r="B76" s="100"/>
      <c r="C76" s="100"/>
      <c r="D76" s="100" t="s">
        <v>94</v>
      </c>
      <c r="E76" s="101">
        <v>2500</v>
      </c>
      <c r="F76" s="100" t="s">
        <v>108</v>
      </c>
      <c r="G76" s="102"/>
      <c r="H76" s="98" t="s">
        <v>115</v>
      </c>
      <c r="AS76" s="99"/>
    </row>
    <row r="77" spans="1:45" s="98" customFormat="1" ht="18.75" customHeight="1">
      <c r="E77" s="103"/>
      <c r="G77" s="104"/>
      <c r="AS77" s="99"/>
    </row>
    <row r="78" spans="1:45" s="98" customFormat="1" ht="18.75" customHeight="1">
      <c r="A78" s="105"/>
      <c r="B78" s="105"/>
      <c r="C78" s="105"/>
      <c r="E78" s="103"/>
      <c r="G78" s="104"/>
      <c r="AS78" s="99"/>
    </row>
    <row r="79" spans="1:45" s="98" customFormat="1" ht="18.75" customHeight="1">
      <c r="A79" s="105"/>
      <c r="B79" s="105"/>
      <c r="C79" s="105"/>
      <c r="E79" s="103"/>
      <c r="G79" s="104"/>
      <c r="AS79" s="99"/>
    </row>
    <row r="80" spans="1:45" s="98" customFormat="1" ht="18.75" customHeight="1">
      <c r="A80" s="105"/>
      <c r="B80" s="105"/>
      <c r="C80" s="105"/>
      <c r="E80" s="103"/>
      <c r="G80" s="104"/>
      <c r="AS80" s="99"/>
    </row>
    <row r="81" spans="1:45" s="98" customFormat="1" ht="18.75" customHeight="1">
      <c r="A81" s="105"/>
      <c r="B81" s="105"/>
      <c r="C81" s="105"/>
      <c r="E81" s="103"/>
      <c r="G81" s="104"/>
      <c r="AS81" s="99"/>
    </row>
    <row r="82" spans="1:45" s="98" customFormat="1" ht="18.75" customHeight="1">
      <c r="A82" s="105"/>
      <c r="B82" s="105"/>
      <c r="C82" s="105"/>
      <c r="E82" s="103"/>
      <c r="G82" s="104"/>
      <c r="AS82" s="99"/>
    </row>
    <row r="83" spans="1:45" s="98" customFormat="1" ht="18.75" customHeight="1">
      <c r="E83" s="103"/>
      <c r="G83" s="104"/>
      <c r="AS83" s="99"/>
    </row>
    <row r="84" spans="1:45" s="98" customFormat="1" ht="18.75" customHeight="1">
      <c r="A84" s="100"/>
      <c r="B84" s="100"/>
      <c r="C84" s="100"/>
      <c r="D84" s="100"/>
      <c r="E84" s="101"/>
      <c r="F84" s="100"/>
      <c r="G84" s="102"/>
      <c r="H84" s="100"/>
      <c r="AS84" s="99"/>
    </row>
    <row r="85" spans="1:45" s="98" customFormat="1" ht="18.75" customHeight="1">
      <c r="E85" s="103"/>
      <c r="G85" s="104"/>
      <c r="AS85" s="99"/>
    </row>
    <row r="86" spans="1:45" s="98" customFormat="1" ht="18.75" customHeight="1">
      <c r="E86" s="103"/>
      <c r="G86" s="104"/>
      <c r="AS86" s="99"/>
    </row>
    <row r="87" spans="1:45" s="98" customFormat="1" ht="18.75" customHeight="1">
      <c r="E87" s="103"/>
      <c r="G87" s="104"/>
      <c r="AS87" s="99"/>
    </row>
    <row r="88" spans="1:45" s="98" customFormat="1" ht="18.75" customHeight="1">
      <c r="E88" s="103"/>
      <c r="G88" s="104"/>
      <c r="AS88" s="99"/>
    </row>
    <row r="89" spans="1:45" s="98" customFormat="1" ht="18.75" customHeight="1">
      <c r="E89" s="103"/>
      <c r="G89" s="104"/>
      <c r="AS89" s="99"/>
    </row>
    <row r="90" spans="1:45" s="98" customFormat="1" ht="18.75" customHeight="1">
      <c r="E90" s="103"/>
      <c r="G90" s="104"/>
      <c r="AS90" s="99"/>
    </row>
    <row r="91" spans="1:45" s="98" customFormat="1" ht="18.75" customHeight="1">
      <c r="E91" s="103"/>
      <c r="G91" s="104"/>
      <c r="AS91" s="99"/>
    </row>
    <row r="92" spans="1:45" s="98" customFormat="1" ht="18.75" customHeight="1">
      <c r="A92" s="98">
        <v>31</v>
      </c>
      <c r="D92" s="98" t="s">
        <v>33</v>
      </c>
      <c r="E92" s="103">
        <v>30000</v>
      </c>
      <c r="F92" s="98" t="s">
        <v>46</v>
      </c>
      <c r="G92" s="104"/>
      <c r="AS92" s="99"/>
    </row>
    <row r="93" spans="1:45" s="98" customFormat="1" ht="18.75" customHeight="1">
      <c r="A93" s="98">
        <v>32</v>
      </c>
      <c r="D93" s="98" t="s">
        <v>34</v>
      </c>
      <c r="E93" s="103">
        <v>40000</v>
      </c>
      <c r="F93" s="98" t="s">
        <v>46</v>
      </c>
      <c r="G93" s="104"/>
      <c r="AS93" s="99"/>
    </row>
    <row r="94" spans="1:45" s="98" customFormat="1" ht="18.75" customHeight="1">
      <c r="A94" s="98">
        <v>33</v>
      </c>
      <c r="D94" s="98" t="s">
        <v>35</v>
      </c>
      <c r="E94" s="103">
        <v>50000</v>
      </c>
      <c r="F94" s="98" t="s">
        <v>46</v>
      </c>
      <c r="G94" s="104"/>
      <c r="AS94" s="99"/>
    </row>
    <row r="95" spans="1:45" s="98" customFormat="1" ht="18.75" customHeight="1">
      <c r="A95" s="98">
        <v>34</v>
      </c>
      <c r="D95" s="98" t="s">
        <v>36</v>
      </c>
      <c r="E95" s="103">
        <v>60000</v>
      </c>
      <c r="F95" s="98" t="s">
        <v>46</v>
      </c>
      <c r="G95" s="104"/>
      <c r="AS95" s="99"/>
    </row>
    <row r="96" spans="1:45" s="98" customFormat="1" ht="18.75" customHeight="1">
      <c r="A96" s="98">
        <v>35</v>
      </c>
      <c r="D96" s="98" t="s">
        <v>37</v>
      </c>
      <c r="E96" s="103">
        <v>70000</v>
      </c>
      <c r="F96" s="98" t="s">
        <v>46</v>
      </c>
      <c r="G96" s="104"/>
      <c r="AS96" s="99"/>
    </row>
    <row r="97" spans="1:45" s="98" customFormat="1" ht="18.75" customHeight="1">
      <c r="A97" s="98">
        <v>36</v>
      </c>
      <c r="D97" s="98" t="s">
        <v>38</v>
      </c>
      <c r="E97" s="103">
        <v>30000</v>
      </c>
      <c r="F97" s="98" t="s">
        <v>46</v>
      </c>
      <c r="G97" s="104"/>
      <c r="AS97" s="99"/>
    </row>
    <row r="98" spans="1:45" s="98" customFormat="1" ht="18.75" customHeight="1">
      <c r="A98" s="98">
        <v>37</v>
      </c>
      <c r="D98" s="98" t="s">
        <v>47</v>
      </c>
      <c r="E98" s="103">
        <v>40000</v>
      </c>
      <c r="F98" s="98" t="s">
        <v>46</v>
      </c>
      <c r="G98" s="104"/>
      <c r="AS98" s="99"/>
    </row>
    <row r="99" spans="1:45" s="98" customFormat="1" ht="18.75" customHeight="1">
      <c r="A99" s="98">
        <v>38</v>
      </c>
      <c r="D99" s="98" t="s">
        <v>48</v>
      </c>
      <c r="E99" s="103">
        <v>50000</v>
      </c>
      <c r="F99" s="98" t="s">
        <v>46</v>
      </c>
      <c r="G99" s="104"/>
      <c r="AS99" s="99"/>
    </row>
    <row r="100" spans="1:45" s="98" customFormat="1" ht="18.75" customHeight="1">
      <c r="A100" s="98">
        <v>39</v>
      </c>
      <c r="D100" s="98" t="s">
        <v>49</v>
      </c>
      <c r="E100" s="103">
        <v>60000</v>
      </c>
      <c r="F100" s="98" t="s">
        <v>46</v>
      </c>
      <c r="G100" s="104"/>
      <c r="AS100" s="99"/>
    </row>
    <row r="101" spans="1:45" s="98" customFormat="1" ht="18.75" customHeight="1">
      <c r="A101" s="98">
        <v>40</v>
      </c>
      <c r="D101" s="98" t="s">
        <v>66</v>
      </c>
      <c r="E101" s="103">
        <v>70000</v>
      </c>
      <c r="F101" s="98" t="s">
        <v>46</v>
      </c>
      <c r="G101" s="104"/>
      <c r="AS101" s="99"/>
    </row>
    <row r="102" spans="1:45" s="98" customFormat="1" ht="18.75" customHeight="1">
      <c r="A102" s="98">
        <v>41</v>
      </c>
      <c r="D102" s="98" t="s">
        <v>39</v>
      </c>
      <c r="E102" s="103">
        <v>30000</v>
      </c>
      <c r="F102" s="98" t="s">
        <v>46</v>
      </c>
      <c r="G102" s="104"/>
      <c r="AS102" s="99"/>
    </row>
    <row r="103" spans="1:45" s="98" customFormat="1" ht="18.75" customHeight="1">
      <c r="A103" s="98">
        <v>42</v>
      </c>
      <c r="D103" s="98" t="s">
        <v>50</v>
      </c>
      <c r="E103" s="103">
        <v>40000</v>
      </c>
      <c r="F103" s="98" t="s">
        <v>46</v>
      </c>
      <c r="G103" s="104"/>
      <c r="AS103" s="99"/>
    </row>
    <row r="104" spans="1:45" s="98" customFormat="1" ht="18.75" customHeight="1">
      <c r="A104" s="98">
        <v>43</v>
      </c>
      <c r="D104" s="98" t="s">
        <v>51</v>
      </c>
      <c r="E104" s="103">
        <v>50000</v>
      </c>
      <c r="F104" s="98" t="s">
        <v>46</v>
      </c>
      <c r="G104" s="104"/>
      <c r="AS104" s="99"/>
    </row>
    <row r="105" spans="1:45" s="98" customFormat="1" ht="18.75" customHeight="1">
      <c r="A105" s="98">
        <v>44</v>
      </c>
      <c r="D105" s="98" t="s">
        <v>52</v>
      </c>
      <c r="E105" s="103">
        <v>60000</v>
      </c>
      <c r="F105" s="98" t="s">
        <v>46</v>
      </c>
      <c r="G105" s="104"/>
      <c r="AS105" s="99"/>
    </row>
    <row r="106" spans="1:45" s="98" customFormat="1" ht="18.75" customHeight="1">
      <c r="A106" s="98">
        <v>45</v>
      </c>
      <c r="D106" s="98" t="s">
        <v>67</v>
      </c>
      <c r="E106" s="103">
        <v>70000</v>
      </c>
      <c r="F106" s="98" t="s">
        <v>46</v>
      </c>
      <c r="G106" s="104"/>
      <c r="AS106" s="99"/>
    </row>
    <row r="107" spans="1:45" s="98" customFormat="1" ht="18.75" customHeight="1">
      <c r="A107" s="98">
        <v>46</v>
      </c>
      <c r="D107" s="98" t="s">
        <v>40</v>
      </c>
      <c r="E107" s="103">
        <v>10000</v>
      </c>
      <c r="F107" s="98" t="s">
        <v>46</v>
      </c>
      <c r="G107" s="104"/>
      <c r="AS107" s="99"/>
    </row>
    <row r="108" spans="1:45" s="98" customFormat="1" ht="18.75" customHeight="1">
      <c r="A108" s="98">
        <v>47</v>
      </c>
      <c r="D108" s="98" t="s">
        <v>53</v>
      </c>
      <c r="E108" s="103">
        <v>15000</v>
      </c>
      <c r="F108" s="98" t="s">
        <v>46</v>
      </c>
      <c r="G108" s="104"/>
      <c r="AS108" s="99"/>
    </row>
    <row r="109" spans="1:45" s="98" customFormat="1" ht="18.75" customHeight="1">
      <c r="A109" s="98">
        <v>48</v>
      </c>
      <c r="D109" s="98" t="s">
        <v>54</v>
      </c>
      <c r="E109" s="103">
        <v>10000</v>
      </c>
      <c r="F109" s="98" t="s">
        <v>46</v>
      </c>
      <c r="G109" s="104"/>
      <c r="AS109" s="99"/>
    </row>
    <row r="110" spans="1:45" s="98" customFormat="1" ht="18.75" customHeight="1">
      <c r="A110" s="98">
        <v>49</v>
      </c>
      <c r="D110" s="98" t="s">
        <v>55</v>
      </c>
      <c r="E110" s="103">
        <v>20000</v>
      </c>
      <c r="F110" s="98" t="s">
        <v>46</v>
      </c>
      <c r="G110" s="104"/>
      <c r="AS110" s="99"/>
    </row>
    <row r="111" spans="1:45" s="98" customFormat="1" ht="18.75" customHeight="1">
      <c r="A111" s="98">
        <v>50</v>
      </c>
      <c r="D111" s="98" t="s">
        <v>56</v>
      </c>
      <c r="E111" s="103">
        <v>30000</v>
      </c>
      <c r="F111" s="98" t="s">
        <v>46</v>
      </c>
      <c r="G111" s="104"/>
      <c r="AS111" s="99"/>
    </row>
    <row r="112" spans="1:45" s="98" customFormat="1" ht="18.75" customHeight="1">
      <c r="A112" s="98">
        <v>51</v>
      </c>
      <c r="D112" s="98" t="s">
        <v>57</v>
      </c>
      <c r="E112" s="103">
        <v>40000</v>
      </c>
      <c r="F112" s="98" t="s">
        <v>46</v>
      </c>
      <c r="G112" s="104"/>
      <c r="AS112" s="99"/>
    </row>
    <row r="113" spans="1:45" s="98" customFormat="1" ht="18.75" customHeight="1">
      <c r="A113" s="98">
        <v>52</v>
      </c>
      <c r="D113" s="98" t="s">
        <v>58</v>
      </c>
      <c r="E113" s="103">
        <v>50000</v>
      </c>
      <c r="F113" s="98" t="s">
        <v>46</v>
      </c>
      <c r="G113" s="104"/>
      <c r="AS113" s="99"/>
    </row>
    <row r="114" spans="1:45" s="98" customFormat="1" ht="18.75" customHeight="1">
      <c r="A114" s="98">
        <v>53</v>
      </c>
      <c r="D114" s="98" t="s">
        <v>59</v>
      </c>
      <c r="E114" s="103">
        <v>60000</v>
      </c>
      <c r="F114" s="98" t="s">
        <v>46</v>
      </c>
      <c r="G114" s="104"/>
      <c r="AS114" s="99"/>
    </row>
    <row r="115" spans="1:45" s="98" customFormat="1" ht="18.75" customHeight="1">
      <c r="A115" s="98">
        <v>54</v>
      </c>
      <c r="D115" s="98" t="s">
        <v>60</v>
      </c>
      <c r="E115" s="103">
        <v>70000</v>
      </c>
      <c r="F115" s="98" t="s">
        <v>46</v>
      </c>
      <c r="G115" s="104"/>
      <c r="AS115" s="99"/>
    </row>
    <row r="116" spans="1:45" s="98" customFormat="1" ht="18.75" customHeight="1">
      <c r="A116" s="98">
        <v>55</v>
      </c>
      <c r="D116" s="98" t="s">
        <v>61</v>
      </c>
      <c r="E116" s="103">
        <v>10000</v>
      </c>
      <c r="F116" s="98" t="s">
        <v>46</v>
      </c>
      <c r="G116" s="104"/>
      <c r="AS116" s="99"/>
    </row>
    <row r="117" spans="1:45" s="98" customFormat="1" ht="18.75" customHeight="1">
      <c r="A117" s="98">
        <v>56</v>
      </c>
      <c r="D117" s="98" t="s">
        <v>62</v>
      </c>
      <c r="E117" s="103">
        <v>20000</v>
      </c>
      <c r="F117" s="98" t="s">
        <v>46</v>
      </c>
      <c r="G117" s="104"/>
      <c r="AS117" s="99"/>
    </row>
    <row r="118" spans="1:45" s="98" customFormat="1" ht="18.75" customHeight="1">
      <c r="D118" s="104"/>
      <c r="E118" s="104"/>
      <c r="F118" s="104"/>
      <c r="G118" s="104"/>
      <c r="I118" s="104"/>
      <c r="AS118" s="99"/>
    </row>
    <row r="119" spans="1:45" s="98" customFormat="1" ht="18.75" customHeight="1">
      <c r="AS119" s="99"/>
    </row>
    <row r="120" spans="1:45" s="98" customFormat="1" ht="18.75" customHeight="1">
      <c r="AS120" s="99"/>
    </row>
    <row r="121" spans="1:45" s="98" customFormat="1" ht="18.75" customHeight="1">
      <c r="AS121" s="99"/>
    </row>
    <row r="122" spans="1:45" s="98" customFormat="1" ht="18.75" customHeight="1">
      <c r="AS122" s="99"/>
    </row>
    <row r="123" spans="1:45" s="98" customFormat="1" ht="18.75" customHeight="1">
      <c r="AS123" s="99"/>
    </row>
    <row r="124" spans="1:45" s="98" customFormat="1" ht="18.75" customHeight="1">
      <c r="AS124" s="99"/>
    </row>
    <row r="125" spans="1:45" s="98" customFormat="1" ht="18.75" customHeight="1">
      <c r="AS125" s="99"/>
    </row>
    <row r="126" spans="1:45" s="98" customFormat="1" ht="18.75" customHeight="1">
      <c r="AS126" s="99"/>
    </row>
    <row r="127" spans="1:45" s="98" customFormat="1" ht="18.75" customHeight="1">
      <c r="AS127" s="99"/>
    </row>
  </sheetData>
  <sheetProtection password="C554" sheet="1" autoFilter="0"/>
  <mergeCells count="188">
    <mergeCell ref="AJ56:AN57"/>
    <mergeCell ref="AO56:AP57"/>
    <mergeCell ref="O57:S57"/>
    <mergeCell ref="T57:U57"/>
    <mergeCell ref="V57:Z57"/>
    <mergeCell ref="AA57:AB57"/>
    <mergeCell ref="AC57:AG57"/>
    <mergeCell ref="AH57:AI57"/>
    <mergeCell ref="AJ55:AP55"/>
    <mergeCell ref="A56:G57"/>
    <mergeCell ref="H56:L57"/>
    <mergeCell ref="M56:N57"/>
    <mergeCell ref="O56:S56"/>
    <mergeCell ref="T56:U56"/>
    <mergeCell ref="V56:Z56"/>
    <mergeCell ref="AA56:AB56"/>
    <mergeCell ref="AC56:AG56"/>
    <mergeCell ref="AH56:AI56"/>
    <mergeCell ref="K53:U53"/>
    <mergeCell ref="V53:AD53"/>
    <mergeCell ref="AE53:AF53"/>
    <mergeCell ref="A55:G55"/>
    <mergeCell ref="H55:N55"/>
    <mergeCell ref="O55:U55"/>
    <mergeCell ref="V55:AB55"/>
    <mergeCell ref="AC55:AI55"/>
    <mergeCell ref="K51:U51"/>
    <mergeCell ref="V51:AD51"/>
    <mergeCell ref="AE51:AF51"/>
    <mergeCell ref="K52:U52"/>
    <mergeCell ref="V52:AD52"/>
    <mergeCell ref="AE52:AF52"/>
    <mergeCell ref="K49:U49"/>
    <mergeCell ref="V49:AD49"/>
    <mergeCell ref="AE49:AF49"/>
    <mergeCell ref="K50:U50"/>
    <mergeCell ref="V50:AD50"/>
    <mergeCell ref="AE50:AF50"/>
    <mergeCell ref="K47:U47"/>
    <mergeCell ref="V47:AD47"/>
    <mergeCell ref="AE47:AF47"/>
    <mergeCell ref="K48:U48"/>
    <mergeCell ref="V48:AD48"/>
    <mergeCell ref="AE48:AF48"/>
    <mergeCell ref="K45:U45"/>
    <mergeCell ref="V45:AD45"/>
    <mergeCell ref="AE45:AF45"/>
    <mergeCell ref="K46:U46"/>
    <mergeCell ref="V46:AD46"/>
    <mergeCell ref="AE46:AF46"/>
    <mergeCell ref="K43:U43"/>
    <mergeCell ref="V43:AD43"/>
    <mergeCell ref="AE43:AF43"/>
    <mergeCell ref="K44:U44"/>
    <mergeCell ref="V44:AD44"/>
    <mergeCell ref="AE44:AF44"/>
    <mergeCell ref="K41:U41"/>
    <mergeCell ref="V41:AD41"/>
    <mergeCell ref="AE41:AF41"/>
    <mergeCell ref="K42:U42"/>
    <mergeCell ref="V42:AD42"/>
    <mergeCell ref="AE42:AF42"/>
    <mergeCell ref="K39:U39"/>
    <mergeCell ref="V39:AD39"/>
    <mergeCell ref="AE39:AF39"/>
    <mergeCell ref="K40:U40"/>
    <mergeCell ref="V40:AD40"/>
    <mergeCell ref="AE40:AF40"/>
    <mergeCell ref="K37:U37"/>
    <mergeCell ref="V37:AD37"/>
    <mergeCell ref="AE37:AF37"/>
    <mergeCell ref="K38:U38"/>
    <mergeCell ref="V38:AD38"/>
    <mergeCell ref="AE38:AF38"/>
    <mergeCell ref="K35:U35"/>
    <mergeCell ref="V35:AD35"/>
    <mergeCell ref="AE35:AF35"/>
    <mergeCell ref="K36:U36"/>
    <mergeCell ref="V36:AD36"/>
    <mergeCell ref="AE36:AF36"/>
    <mergeCell ref="K33:U33"/>
    <mergeCell ref="V33:AD33"/>
    <mergeCell ref="AE33:AF33"/>
    <mergeCell ref="K34:U34"/>
    <mergeCell ref="V34:AD34"/>
    <mergeCell ref="AE34:AF34"/>
    <mergeCell ref="K31:U31"/>
    <mergeCell ref="V31:AD31"/>
    <mergeCell ref="AE31:AF31"/>
    <mergeCell ref="K32:U32"/>
    <mergeCell ref="V32:AD32"/>
    <mergeCell ref="AE32:AF32"/>
    <mergeCell ref="BB28:BD29"/>
    <mergeCell ref="BE28:BF29"/>
    <mergeCell ref="K29:U29"/>
    <mergeCell ref="V29:AD29"/>
    <mergeCell ref="AE29:AF29"/>
    <mergeCell ref="K30:U30"/>
    <mergeCell ref="V30:AD30"/>
    <mergeCell ref="AE30:AF30"/>
    <mergeCell ref="K28:U28"/>
    <mergeCell ref="V28:AD28"/>
    <mergeCell ref="AE28:AF28"/>
    <mergeCell ref="AS28:AV29"/>
    <mergeCell ref="AW28:AY29"/>
    <mergeCell ref="AZ28:BA29"/>
    <mergeCell ref="K26:U26"/>
    <mergeCell ref="V26:AD26"/>
    <mergeCell ref="AE26:AF26"/>
    <mergeCell ref="AS26:AV27"/>
    <mergeCell ref="AW26:BF27"/>
    <mergeCell ref="K27:U27"/>
    <mergeCell ref="V27:AD27"/>
    <mergeCell ref="AE27:AF27"/>
    <mergeCell ref="AZ24:BA25"/>
    <mergeCell ref="BB24:BD25"/>
    <mergeCell ref="BE24:BF25"/>
    <mergeCell ref="K25:U25"/>
    <mergeCell ref="V25:AD25"/>
    <mergeCell ref="AE25:AF25"/>
    <mergeCell ref="BB22:BD23"/>
    <mergeCell ref="BE22:BF23"/>
    <mergeCell ref="K23:U23"/>
    <mergeCell ref="V23:AD23"/>
    <mergeCell ref="AE23:AF23"/>
    <mergeCell ref="K24:U24"/>
    <mergeCell ref="V24:AD24"/>
    <mergeCell ref="AE24:AF24"/>
    <mergeCell ref="AS24:AV25"/>
    <mergeCell ref="AW24:AY25"/>
    <mergeCell ref="K22:U22"/>
    <mergeCell ref="V22:AD22"/>
    <mergeCell ref="AE22:AF22"/>
    <mergeCell ref="AS22:AV23"/>
    <mergeCell ref="AW22:AY23"/>
    <mergeCell ref="AZ22:BA23"/>
    <mergeCell ref="AA18:AB18"/>
    <mergeCell ref="AC18:AI18"/>
    <mergeCell ref="AJ18:AN18"/>
    <mergeCell ref="AO18:AP18"/>
    <mergeCell ref="A20:AP20"/>
    <mergeCell ref="K21:U21"/>
    <mergeCell ref="V21:AF21"/>
    <mergeCell ref="A18:G18"/>
    <mergeCell ref="H18:L18"/>
    <mergeCell ref="M18:N18"/>
    <mergeCell ref="O18:S18"/>
    <mergeCell ref="T18:U18"/>
    <mergeCell ref="V18:Z18"/>
    <mergeCell ref="AH5:AI5"/>
    <mergeCell ref="A15:C15"/>
    <mergeCell ref="D15:AP15"/>
    <mergeCell ref="A17:G17"/>
    <mergeCell ref="H17:N17"/>
    <mergeCell ref="O17:U17"/>
    <mergeCell ref="V17:AB17"/>
    <mergeCell ref="AC17:AI17"/>
    <mergeCell ref="AJ17:AP17"/>
    <mergeCell ref="A12:C12"/>
    <mergeCell ref="D12:AP12"/>
    <mergeCell ref="A13:C13"/>
    <mergeCell ref="D13:AP13"/>
    <mergeCell ref="A14:C14"/>
    <mergeCell ref="D14:AP14"/>
    <mergeCell ref="AK5:AL5"/>
    <mergeCell ref="A9:AP9"/>
    <mergeCell ref="A10:C10"/>
    <mergeCell ref="D10:AP10"/>
    <mergeCell ref="AS10:CD10"/>
    <mergeCell ref="A11:C11"/>
    <mergeCell ref="D11:AP11"/>
    <mergeCell ref="AM5:AN5"/>
    <mergeCell ref="AO5:AP5"/>
    <mergeCell ref="AS5:AW5"/>
    <mergeCell ref="D6:M7"/>
    <mergeCell ref="S6:T6"/>
    <mergeCell ref="V6:X6"/>
    <mergeCell ref="AF6:AP6"/>
    <mergeCell ref="AW6:AW7"/>
    <mergeCell ref="N7:AP7"/>
    <mergeCell ref="A3:C7"/>
    <mergeCell ref="N3:R3"/>
    <mergeCell ref="N4:AE4"/>
    <mergeCell ref="AF4:AJ4"/>
    <mergeCell ref="AK4:AP4"/>
    <mergeCell ref="AS4:AW4"/>
    <mergeCell ref="N5:AE5"/>
    <mergeCell ref="AF5:AG5"/>
  </mergeCells>
  <phoneticPr fontId="3"/>
  <conditionalFormatting sqref="A20:AP58">
    <cfRule type="expression" dxfId="26" priority="1">
      <formula>VLOOKUP($N$5,$D$62:$H$76,5,0)=$O$62</formula>
    </cfRule>
  </conditionalFormatting>
  <conditionalFormatting sqref="N3:R3 AK4 N7:AP7">
    <cfRule type="containsBlanks" dxfId="25" priority="7">
      <formula>LEN(TRIM(N3))=0</formula>
    </cfRule>
  </conditionalFormatting>
  <conditionalFormatting sqref="N4:AE4">
    <cfRule type="containsBlanks" dxfId="24" priority="6">
      <formula>LEN(TRIM(N4))=0</formula>
    </cfRule>
  </conditionalFormatting>
  <conditionalFormatting sqref="N5:AE5">
    <cfRule type="containsBlanks" dxfId="23" priority="5">
      <formula>LEN(TRIM(N5))=0</formula>
    </cfRule>
  </conditionalFormatting>
  <conditionalFormatting sqref="AH5:AI5">
    <cfRule type="containsBlanks" dxfId="22" priority="4">
      <formula>LEN(TRIM(AH5))=0</formula>
    </cfRule>
  </conditionalFormatting>
  <conditionalFormatting sqref="S6:T6 V6:X6">
    <cfRule type="containsBlanks" dxfId="21" priority="3">
      <formula>LEN(TRIM(S6))=0</formula>
    </cfRule>
  </conditionalFormatting>
  <conditionalFormatting sqref="A10:A15">
    <cfRule type="containsBlanks" dxfId="20" priority="2">
      <formula>LEN(TRIM(A10))=0</formula>
    </cfRule>
  </conditionalFormatting>
  <conditionalFormatting sqref="V22:AD51">
    <cfRule type="containsBlanks" dxfId="19" priority="8">
      <formula>LEN(TRIM(V22))=0</formula>
    </cfRule>
  </conditionalFormatting>
  <dataValidations count="8">
    <dataValidation type="list" allowBlank="1" showInputMessage="1" showErrorMessage="1" sqref="N5:AE5">
      <formula1>$D$62:$D$76</formula1>
    </dataValidation>
    <dataValidation type="list" allowBlank="1" showInputMessage="1" showErrorMessage="1" sqref="AA58:AA60 AB59:AC60">
      <formula1>"○"</formula1>
    </dataValidation>
    <dataValidation imeMode="halfAlpha" allowBlank="1" showInputMessage="1" showErrorMessage="1" sqref="AJ5:AK5"/>
    <dataValidation imeMode="disabled" allowBlank="1" showInputMessage="1" showErrorMessage="1" sqref="S6:T6 V6:Y6 AH5:AI5 AM5:AN5 V22:AD53"/>
    <dataValidation type="list" imeMode="disabled" allowBlank="1" showInputMessage="1" showErrorMessage="1" sqref="A10:A15">
      <formula1>"○"</formula1>
    </dataValidation>
    <dataValidation type="textLength" operator="equal" allowBlank="1" showErrorMessage="1" error="10桁で入力してください。" sqref="N3:R3">
      <formula1>10</formula1>
    </dataValidation>
    <dataValidation type="whole" allowBlank="1" showInputMessage="1" showErrorMessage="1" error="所要額が1,000円未満の場合は申請できません。" sqref="AL19:AN19">
      <formula1>1000</formula1>
      <formula2>1E+28</formula2>
    </dataValidation>
    <dataValidation type="date" allowBlank="1" showInputMessage="1" showErrorMessage="1" sqref="AK4:AP4">
      <formula1>92</formula1>
      <formula2>44622</formula2>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27"/>
  <sheetViews>
    <sheetView showGridLines="0" view="pageBreakPreview" zoomScale="120" zoomScaleNormal="120" zoomScaleSheetLayoutView="120" workbookViewId="0">
      <selection activeCell="N4" sqref="N4:AE4"/>
    </sheetView>
  </sheetViews>
  <sheetFormatPr defaultColWidth="2.25" defaultRowHeight="13.5"/>
  <cols>
    <col min="1" max="9" width="2.25" style="83" customWidth="1"/>
    <col min="10" max="14" width="2.25" style="83"/>
    <col min="15" max="17" width="2.25" style="83" customWidth="1"/>
    <col min="18" max="24" width="2.25" style="83"/>
    <col min="25" max="25" width="2.25" style="83" customWidth="1"/>
    <col min="26" max="31" width="2.25" style="83"/>
    <col min="32" max="35" width="2.25" style="83" customWidth="1"/>
    <col min="36" max="36" width="2.25" style="83"/>
    <col min="37" max="42" width="2.25" style="83" customWidth="1"/>
    <col min="43" max="43" width="2.25" style="83"/>
    <col min="44" max="44" width="2.25" style="83" customWidth="1"/>
    <col min="45" max="45" width="20.5" style="84" bestFit="1" customWidth="1"/>
    <col min="46" max="46" width="9.125" style="83" customWidth="1"/>
    <col min="47" max="50" width="2.25" style="83" customWidth="1"/>
    <col min="51" max="16384" width="2.25" style="83"/>
  </cols>
  <sheetData>
    <row r="1" spans="1:82">
      <c r="A1" s="82" t="s">
        <v>184</v>
      </c>
      <c r="B1" s="82"/>
      <c r="C1" s="82"/>
    </row>
    <row r="2" spans="1:82" ht="3" customHeight="1" thickBot="1"/>
    <row r="3" spans="1:82" s="85" customFormat="1" ht="21.75" customHeight="1">
      <c r="A3" s="373" t="s">
        <v>19</v>
      </c>
      <c r="B3" s="374"/>
      <c r="C3" s="375"/>
      <c r="D3" s="77" t="s">
        <v>109</v>
      </c>
      <c r="E3" s="78"/>
      <c r="F3" s="78"/>
      <c r="G3" s="79"/>
      <c r="H3" s="79"/>
      <c r="I3" s="79"/>
      <c r="J3" s="79"/>
      <c r="K3" s="79"/>
      <c r="L3" s="79"/>
      <c r="M3" s="80"/>
      <c r="N3" s="369" t="s">
        <v>219</v>
      </c>
      <c r="O3" s="370"/>
      <c r="P3" s="370"/>
      <c r="Q3" s="370"/>
      <c r="R3" s="371"/>
      <c r="S3" s="81"/>
      <c r="T3" s="81"/>
      <c r="U3" s="81"/>
      <c r="V3" s="81"/>
      <c r="W3" s="81"/>
      <c r="X3" s="81"/>
      <c r="Y3" s="81"/>
      <c r="Z3" s="81"/>
      <c r="AA3" s="81"/>
      <c r="AB3" s="81"/>
      <c r="AC3" s="81"/>
      <c r="AD3" s="81"/>
      <c r="AE3" s="81"/>
      <c r="AF3" s="81"/>
      <c r="AG3" s="81"/>
      <c r="AH3" s="81"/>
      <c r="AI3" s="81"/>
      <c r="AJ3" s="68"/>
      <c r="AK3" s="68"/>
      <c r="AL3" s="68"/>
      <c r="AM3" s="68"/>
      <c r="AN3" s="68"/>
      <c r="AO3" s="68"/>
      <c r="AP3" s="69"/>
      <c r="AS3" s="86"/>
    </row>
    <row r="4" spans="1:82" s="85" customFormat="1" ht="28.5" customHeight="1">
      <c r="A4" s="376"/>
      <c r="B4" s="377"/>
      <c r="C4" s="378"/>
      <c r="D4" s="5" t="s">
        <v>18</v>
      </c>
      <c r="E4" s="1"/>
      <c r="F4" s="1"/>
      <c r="G4" s="2"/>
      <c r="H4" s="2"/>
      <c r="I4" s="2"/>
      <c r="J4" s="2"/>
      <c r="K4" s="2"/>
      <c r="L4" s="2"/>
      <c r="M4" s="7"/>
      <c r="N4" s="417" t="s">
        <v>220</v>
      </c>
      <c r="O4" s="288"/>
      <c r="P4" s="288"/>
      <c r="Q4" s="288"/>
      <c r="R4" s="288"/>
      <c r="S4" s="288"/>
      <c r="T4" s="288"/>
      <c r="U4" s="288"/>
      <c r="V4" s="288"/>
      <c r="W4" s="288"/>
      <c r="X4" s="288"/>
      <c r="Y4" s="288"/>
      <c r="Z4" s="288"/>
      <c r="AA4" s="288"/>
      <c r="AB4" s="288"/>
      <c r="AC4" s="288"/>
      <c r="AD4" s="288"/>
      <c r="AE4" s="288"/>
      <c r="AF4" s="385" t="s">
        <v>110</v>
      </c>
      <c r="AG4" s="238"/>
      <c r="AH4" s="238"/>
      <c r="AI4" s="238"/>
      <c r="AJ4" s="239"/>
      <c r="AK4" s="362">
        <v>44586</v>
      </c>
      <c r="AL4" s="363"/>
      <c r="AM4" s="363"/>
      <c r="AN4" s="363"/>
      <c r="AO4" s="363"/>
      <c r="AP4" s="364"/>
      <c r="AS4" s="404"/>
      <c r="AT4" s="405"/>
      <c r="AU4" s="405"/>
      <c r="AV4" s="405"/>
      <c r="AW4" s="405"/>
    </row>
    <row r="5" spans="1:82" s="85" customFormat="1" ht="28.5" customHeight="1">
      <c r="A5" s="376"/>
      <c r="B5" s="377"/>
      <c r="C5" s="378"/>
      <c r="D5" s="6" t="s">
        <v>28</v>
      </c>
      <c r="E5" s="205"/>
      <c r="F5" s="205"/>
      <c r="G5" s="3"/>
      <c r="H5" s="3"/>
      <c r="I5" s="3"/>
      <c r="J5" s="3"/>
      <c r="K5" s="3"/>
      <c r="L5" s="3"/>
      <c r="M5" s="8"/>
      <c r="N5" s="410" t="s">
        <v>87</v>
      </c>
      <c r="O5" s="410"/>
      <c r="P5" s="410"/>
      <c r="Q5" s="410"/>
      <c r="R5" s="410"/>
      <c r="S5" s="410"/>
      <c r="T5" s="410"/>
      <c r="U5" s="410"/>
      <c r="V5" s="410"/>
      <c r="W5" s="410"/>
      <c r="X5" s="410"/>
      <c r="Y5" s="410"/>
      <c r="Z5" s="410"/>
      <c r="AA5" s="410"/>
      <c r="AB5" s="410"/>
      <c r="AC5" s="410"/>
      <c r="AD5" s="410"/>
      <c r="AE5" s="411"/>
      <c r="AF5" s="415" t="s">
        <v>24</v>
      </c>
      <c r="AG5" s="416"/>
      <c r="AH5" s="421">
        <v>30</v>
      </c>
      <c r="AI5" s="421"/>
      <c r="AJ5" s="87" t="s">
        <v>68</v>
      </c>
      <c r="AK5" s="419"/>
      <c r="AL5" s="420"/>
      <c r="AM5" s="409"/>
      <c r="AN5" s="409"/>
      <c r="AO5" s="412"/>
      <c r="AP5" s="413"/>
      <c r="AS5" s="414" t="s">
        <v>69</v>
      </c>
      <c r="AT5" s="405"/>
      <c r="AU5" s="405"/>
      <c r="AV5" s="405"/>
      <c r="AW5" s="405"/>
    </row>
    <row r="6" spans="1:82" s="85" customFormat="1" ht="17.25" customHeight="1">
      <c r="A6" s="376"/>
      <c r="B6" s="377"/>
      <c r="C6" s="378"/>
      <c r="D6" s="386" t="s">
        <v>25</v>
      </c>
      <c r="E6" s="387"/>
      <c r="F6" s="387"/>
      <c r="G6" s="387"/>
      <c r="H6" s="387"/>
      <c r="I6" s="387"/>
      <c r="J6" s="387"/>
      <c r="K6" s="387"/>
      <c r="L6" s="387"/>
      <c r="M6" s="388"/>
      <c r="N6" s="4" t="s">
        <v>5</v>
      </c>
      <c r="O6" s="4"/>
      <c r="P6" s="4"/>
      <c r="Q6" s="4"/>
      <c r="R6" s="4"/>
      <c r="S6" s="418" t="s">
        <v>221</v>
      </c>
      <c r="T6" s="418"/>
      <c r="U6" s="4" t="s">
        <v>6</v>
      </c>
      <c r="V6" s="418" t="s">
        <v>222</v>
      </c>
      <c r="W6" s="418"/>
      <c r="X6" s="418"/>
      <c r="Y6" s="206"/>
      <c r="Z6" s="4" t="s">
        <v>7</v>
      </c>
      <c r="AA6" s="4"/>
      <c r="AB6" s="4"/>
      <c r="AC6" s="4"/>
      <c r="AD6" s="4"/>
      <c r="AE6" s="4"/>
      <c r="AF6" s="407"/>
      <c r="AG6" s="407"/>
      <c r="AH6" s="407"/>
      <c r="AI6" s="407"/>
      <c r="AJ6" s="407"/>
      <c r="AK6" s="407"/>
      <c r="AL6" s="407"/>
      <c r="AM6" s="407"/>
      <c r="AN6" s="407"/>
      <c r="AO6" s="407"/>
      <c r="AP6" s="408"/>
      <c r="AS6" s="205"/>
      <c r="AT6" s="88"/>
      <c r="AU6" s="88"/>
      <c r="AV6" s="88"/>
      <c r="AW6" s="406"/>
    </row>
    <row r="7" spans="1:82" s="85" customFormat="1" ht="28.5" customHeight="1" thickBot="1">
      <c r="A7" s="379"/>
      <c r="B7" s="380"/>
      <c r="C7" s="381"/>
      <c r="D7" s="389"/>
      <c r="E7" s="390"/>
      <c r="F7" s="390"/>
      <c r="G7" s="390"/>
      <c r="H7" s="390"/>
      <c r="I7" s="390"/>
      <c r="J7" s="390"/>
      <c r="K7" s="390"/>
      <c r="L7" s="390"/>
      <c r="M7" s="391"/>
      <c r="N7" s="422" t="s">
        <v>223</v>
      </c>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4"/>
      <c r="AS7" s="205"/>
      <c r="AT7" s="88"/>
      <c r="AU7" s="88"/>
      <c r="AV7" s="88"/>
      <c r="AW7" s="406"/>
    </row>
    <row r="8" spans="1:82" s="85" customFormat="1" ht="15" customHeight="1" thickBot="1">
      <c r="A8" s="88"/>
      <c r="B8" s="88"/>
      <c r="C8" s="88"/>
      <c r="D8" s="88"/>
      <c r="E8" s="88"/>
      <c r="F8" s="88"/>
      <c r="G8" s="88"/>
      <c r="H8" s="88"/>
      <c r="I8" s="88"/>
      <c r="J8" s="88"/>
      <c r="K8" s="204"/>
      <c r="L8" s="89"/>
      <c r="M8" s="3"/>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S8" s="86"/>
    </row>
    <row r="9" spans="1:82" s="85" customFormat="1" ht="24.75" customHeight="1" thickBot="1">
      <c r="A9" s="392" t="s">
        <v>63</v>
      </c>
      <c r="B9" s="393"/>
      <c r="C9" s="393"/>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5"/>
      <c r="AS9" s="86"/>
    </row>
    <row r="10" spans="1:82" s="85" customFormat="1" ht="24.75" customHeight="1" thickBot="1">
      <c r="A10" s="382" t="s">
        <v>214</v>
      </c>
      <c r="B10" s="383"/>
      <c r="C10" s="384"/>
      <c r="D10" s="396" t="s">
        <v>111</v>
      </c>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7"/>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row>
    <row r="11" spans="1:82" s="85" customFormat="1" ht="24.75" customHeight="1" thickBot="1">
      <c r="A11" s="382" t="s">
        <v>214</v>
      </c>
      <c r="B11" s="383"/>
      <c r="C11" s="384"/>
      <c r="D11" s="396" t="s">
        <v>73</v>
      </c>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S11" s="86"/>
    </row>
    <row r="12" spans="1:82" s="85" customFormat="1" ht="24.75" customHeight="1" thickBot="1">
      <c r="A12" s="382" t="s">
        <v>214</v>
      </c>
      <c r="B12" s="383"/>
      <c r="C12" s="384"/>
      <c r="D12" s="396" t="s">
        <v>70</v>
      </c>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7"/>
      <c r="AS12" s="86"/>
    </row>
    <row r="13" spans="1:82" s="85" customFormat="1" ht="24.75" customHeight="1" thickBot="1">
      <c r="A13" s="382" t="s">
        <v>214</v>
      </c>
      <c r="B13" s="383"/>
      <c r="C13" s="384"/>
      <c r="D13" s="396" t="s">
        <v>64</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7"/>
      <c r="AS13" s="86"/>
    </row>
    <row r="14" spans="1:82" s="85" customFormat="1" ht="24.75" customHeight="1" thickBot="1">
      <c r="A14" s="382" t="s">
        <v>214</v>
      </c>
      <c r="B14" s="383"/>
      <c r="C14" s="384"/>
      <c r="D14" s="396" t="s">
        <v>81</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7"/>
      <c r="AS14" s="86"/>
    </row>
    <row r="15" spans="1:82" s="85" customFormat="1" ht="24.75" customHeight="1" thickBot="1">
      <c r="A15" s="382" t="s">
        <v>214</v>
      </c>
      <c r="B15" s="383"/>
      <c r="C15" s="384"/>
      <c r="D15" s="398" t="s">
        <v>80</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9"/>
      <c r="AS15" s="86"/>
    </row>
    <row r="16" spans="1:82" s="85" customFormat="1" ht="15" customHeight="1" thickBot="1">
      <c r="A16" s="88"/>
      <c r="B16" s="88"/>
      <c r="C16" s="88"/>
      <c r="D16" s="88"/>
      <c r="E16" s="88"/>
      <c r="F16" s="88"/>
      <c r="G16" s="88"/>
      <c r="H16" s="88"/>
      <c r="I16" s="88"/>
      <c r="J16" s="88"/>
      <c r="K16" s="204"/>
      <c r="L16" s="89"/>
      <c r="M16" s="3"/>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S16" s="86"/>
    </row>
    <row r="17" spans="1:58" s="85" customFormat="1" ht="18.75" customHeight="1">
      <c r="A17" s="353" t="s">
        <v>120</v>
      </c>
      <c r="B17" s="335"/>
      <c r="C17" s="335"/>
      <c r="D17" s="335"/>
      <c r="E17" s="335"/>
      <c r="F17" s="335"/>
      <c r="G17" s="335"/>
      <c r="H17" s="354" t="s">
        <v>121</v>
      </c>
      <c r="I17" s="354"/>
      <c r="J17" s="354"/>
      <c r="K17" s="354"/>
      <c r="L17" s="354"/>
      <c r="M17" s="354"/>
      <c r="N17" s="354"/>
      <c r="O17" s="355" t="s">
        <v>122</v>
      </c>
      <c r="P17" s="355"/>
      <c r="Q17" s="355"/>
      <c r="R17" s="355"/>
      <c r="S17" s="355"/>
      <c r="T17" s="355"/>
      <c r="U17" s="355"/>
      <c r="V17" s="356" t="s">
        <v>123</v>
      </c>
      <c r="W17" s="356"/>
      <c r="X17" s="356"/>
      <c r="Y17" s="356"/>
      <c r="Z17" s="356"/>
      <c r="AA17" s="356"/>
      <c r="AB17" s="356"/>
      <c r="AC17" s="357" t="s">
        <v>124</v>
      </c>
      <c r="AD17" s="357"/>
      <c r="AE17" s="357"/>
      <c r="AF17" s="357"/>
      <c r="AG17" s="357"/>
      <c r="AH17" s="357"/>
      <c r="AI17" s="357"/>
      <c r="AJ17" s="335" t="s">
        <v>125</v>
      </c>
      <c r="AK17" s="335"/>
      <c r="AL17" s="335"/>
      <c r="AM17" s="335"/>
      <c r="AN17" s="335"/>
      <c r="AO17" s="335"/>
      <c r="AP17" s="336"/>
      <c r="AS17" s="86"/>
    </row>
    <row r="18" spans="1:58" s="85" customFormat="1" ht="30" customHeight="1" thickBot="1">
      <c r="A18" s="400" t="str">
        <f>IF(AK4="","",IF(O65&lt;20211102,"令和3年11月1日",IF(O65&lt;20211202,"令和3年12月1日",IF(O65&lt;20220102,"令和4年1月1日",IF(O65&lt;20220202,"令和4年2月1日",IF(O65&lt;=20220301,"令和4年3月1日","補助対象外"))))))</f>
        <v>令和4年2月1日</v>
      </c>
      <c r="B18" s="401"/>
      <c r="C18" s="401"/>
      <c r="D18" s="401"/>
      <c r="E18" s="401"/>
      <c r="F18" s="401"/>
      <c r="G18" s="401"/>
      <c r="H18" s="402">
        <f>IF(AH5="","",AH5)</f>
        <v>30</v>
      </c>
      <c r="I18" s="402"/>
      <c r="J18" s="402"/>
      <c r="K18" s="402"/>
      <c r="L18" s="339"/>
      <c r="M18" s="326" t="s">
        <v>68</v>
      </c>
      <c r="N18" s="320"/>
      <c r="O18" s="323">
        <f>IF(N5="","",VLOOKUP(N5,$D$62:$E$117,2,0))</f>
        <v>5000</v>
      </c>
      <c r="P18" s="323"/>
      <c r="Q18" s="323"/>
      <c r="R18" s="323"/>
      <c r="S18" s="324"/>
      <c r="T18" s="326" t="s">
        <v>118</v>
      </c>
      <c r="U18" s="320"/>
      <c r="V18" s="323">
        <f>IF(H18="","",IF("甲"=VLOOKUP(N5,$D$62:$H$76,5,0),AJ56,O18*H18))</f>
        <v>150000</v>
      </c>
      <c r="W18" s="323"/>
      <c r="X18" s="323"/>
      <c r="Y18" s="323"/>
      <c r="Z18" s="324"/>
      <c r="AA18" s="326" t="s">
        <v>118</v>
      </c>
      <c r="AB18" s="320"/>
      <c r="AC18" s="372">
        <f>IF(A18="","",VLOOKUP(A18,O68:P72,2,FALSE))</f>
        <v>0.4</v>
      </c>
      <c r="AD18" s="372"/>
      <c r="AE18" s="372"/>
      <c r="AF18" s="372"/>
      <c r="AG18" s="372"/>
      <c r="AH18" s="372"/>
      <c r="AI18" s="372"/>
      <c r="AJ18" s="323">
        <f>IF(V18="","",IFERROR(V18*AC18,V18*1))</f>
        <v>60000</v>
      </c>
      <c r="AK18" s="323"/>
      <c r="AL18" s="323"/>
      <c r="AM18" s="323"/>
      <c r="AN18" s="324"/>
      <c r="AO18" s="326" t="s">
        <v>118</v>
      </c>
      <c r="AP18" s="403"/>
      <c r="AS18" s="86"/>
    </row>
    <row r="19" spans="1:58" s="85" customFormat="1" ht="15" customHeight="1" thickBot="1">
      <c r="A19" s="90"/>
      <c r="B19" s="90"/>
      <c r="C19" s="90"/>
      <c r="D19" s="3"/>
      <c r="E19" s="88"/>
      <c r="F19" s="88"/>
      <c r="G19" s="88"/>
      <c r="H19" s="88"/>
      <c r="I19" s="88"/>
      <c r="J19" s="88"/>
      <c r="K19" s="204"/>
      <c r="L19" s="89"/>
      <c r="M19" s="3"/>
      <c r="N19" s="205"/>
      <c r="O19" s="205"/>
      <c r="P19" s="205"/>
      <c r="Q19" s="205"/>
      <c r="R19" s="205"/>
      <c r="S19" s="205"/>
      <c r="T19" s="205"/>
      <c r="U19" s="205"/>
      <c r="V19" s="205"/>
      <c r="W19" s="205"/>
      <c r="X19" s="205"/>
      <c r="Y19" s="205"/>
      <c r="Z19" s="74"/>
      <c r="AA19" s="74"/>
      <c r="AB19" s="74"/>
      <c r="AC19" s="74"/>
      <c r="AD19" s="75"/>
      <c r="AE19" s="75"/>
      <c r="AF19" s="75"/>
      <c r="AG19" s="74"/>
      <c r="AH19" s="74"/>
      <c r="AI19" s="74"/>
      <c r="AJ19" s="74"/>
      <c r="AK19" s="74"/>
      <c r="AL19" s="76"/>
      <c r="AM19" s="76"/>
      <c r="AN19" s="76"/>
      <c r="AO19" s="74"/>
      <c r="AP19" s="74"/>
      <c r="AS19" s="86"/>
    </row>
    <row r="20" spans="1:58" ht="18.75" customHeight="1">
      <c r="A20" s="366" t="s">
        <v>186</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8"/>
    </row>
    <row r="21" spans="1:58" ht="25.5" customHeight="1">
      <c r="A21" s="125"/>
      <c r="B21" s="116"/>
      <c r="C21" s="116"/>
      <c r="D21" s="116"/>
      <c r="E21" s="116"/>
      <c r="F21" s="116"/>
      <c r="G21" s="116"/>
      <c r="H21" s="117"/>
      <c r="I21" s="117"/>
      <c r="J21" s="117"/>
      <c r="K21" s="365" t="s">
        <v>126</v>
      </c>
      <c r="L21" s="365"/>
      <c r="M21" s="365"/>
      <c r="N21" s="365"/>
      <c r="O21" s="365"/>
      <c r="P21" s="365"/>
      <c r="Q21" s="365"/>
      <c r="R21" s="365"/>
      <c r="S21" s="365"/>
      <c r="T21" s="365"/>
      <c r="U21" s="365"/>
      <c r="V21" s="365" t="s">
        <v>179</v>
      </c>
      <c r="W21" s="365"/>
      <c r="X21" s="365"/>
      <c r="Y21" s="365"/>
      <c r="Z21" s="365"/>
      <c r="AA21" s="365"/>
      <c r="AB21" s="365"/>
      <c r="AC21" s="365"/>
      <c r="AD21" s="365"/>
      <c r="AE21" s="365"/>
      <c r="AF21" s="365"/>
      <c r="AG21" s="113"/>
      <c r="AH21" s="118"/>
      <c r="AI21" s="118"/>
      <c r="AJ21" s="118"/>
      <c r="AK21" s="118"/>
      <c r="AL21" s="118"/>
      <c r="AM21" s="111"/>
      <c r="AN21" s="111"/>
      <c r="AO21" s="113"/>
      <c r="AP21" s="114"/>
    </row>
    <row r="22" spans="1:58" ht="15" customHeight="1">
      <c r="A22" s="126"/>
      <c r="B22" s="119"/>
      <c r="C22" s="119"/>
      <c r="D22" s="119"/>
      <c r="E22" s="119"/>
      <c r="F22" s="119"/>
      <c r="G22" s="119"/>
      <c r="H22" s="120"/>
      <c r="I22" s="120"/>
      <c r="J22" s="120"/>
      <c r="K22" s="361">
        <f>IF($A$18="","",A18+0)</f>
        <v>44593</v>
      </c>
      <c r="L22" s="350"/>
      <c r="M22" s="350"/>
      <c r="N22" s="350"/>
      <c r="O22" s="350"/>
      <c r="P22" s="350"/>
      <c r="Q22" s="350"/>
      <c r="R22" s="350"/>
      <c r="S22" s="350"/>
      <c r="T22" s="350"/>
      <c r="U22" s="350"/>
      <c r="V22" s="347"/>
      <c r="W22" s="348"/>
      <c r="X22" s="348"/>
      <c r="Y22" s="348"/>
      <c r="Z22" s="348"/>
      <c r="AA22" s="348"/>
      <c r="AB22" s="348"/>
      <c r="AC22" s="348"/>
      <c r="AD22" s="349"/>
      <c r="AE22" s="351" t="s">
        <v>68</v>
      </c>
      <c r="AF22" s="352"/>
      <c r="AG22" s="113"/>
      <c r="AH22" s="121"/>
      <c r="AI22" s="121"/>
      <c r="AJ22" s="121"/>
      <c r="AK22" s="121"/>
      <c r="AL22" s="88"/>
      <c r="AM22" s="88"/>
      <c r="AN22" s="109"/>
      <c r="AO22" s="109"/>
      <c r="AP22" s="107"/>
      <c r="AS22" s="406"/>
      <c r="AT22" s="406"/>
      <c r="AU22" s="406"/>
      <c r="AV22" s="406"/>
      <c r="AW22" s="426"/>
      <c r="AX22" s="426"/>
      <c r="AY22" s="426"/>
      <c r="AZ22" s="406"/>
      <c r="BA22" s="406"/>
      <c r="BB22" s="426"/>
      <c r="BC22" s="426"/>
      <c r="BD22" s="426"/>
      <c r="BE22" s="406"/>
      <c r="BF22" s="406"/>
    </row>
    <row r="23" spans="1:58" ht="15" customHeight="1">
      <c r="A23" s="126"/>
      <c r="B23" s="119"/>
      <c r="C23" s="119"/>
      <c r="D23" s="119"/>
      <c r="E23" s="119"/>
      <c r="F23" s="119"/>
      <c r="G23" s="119"/>
      <c r="H23" s="120"/>
      <c r="I23" s="120"/>
      <c r="J23" s="120"/>
      <c r="K23" s="361">
        <f>IF($A$18="","",K22+1)</f>
        <v>44594</v>
      </c>
      <c r="L23" s="350"/>
      <c r="M23" s="350"/>
      <c r="N23" s="350"/>
      <c r="O23" s="350"/>
      <c r="P23" s="350"/>
      <c r="Q23" s="350"/>
      <c r="R23" s="350"/>
      <c r="S23" s="350"/>
      <c r="T23" s="350"/>
      <c r="U23" s="350"/>
      <c r="V23" s="347"/>
      <c r="W23" s="348"/>
      <c r="X23" s="348"/>
      <c r="Y23" s="348"/>
      <c r="Z23" s="348"/>
      <c r="AA23" s="348"/>
      <c r="AB23" s="348"/>
      <c r="AC23" s="348"/>
      <c r="AD23" s="349"/>
      <c r="AE23" s="351" t="s">
        <v>68</v>
      </c>
      <c r="AF23" s="352"/>
      <c r="AG23" s="113"/>
      <c r="AH23" s="121"/>
      <c r="AI23" s="121"/>
      <c r="AJ23" s="121"/>
      <c r="AK23" s="121"/>
      <c r="AL23" s="88"/>
      <c r="AM23" s="88"/>
      <c r="AN23" s="109"/>
      <c r="AO23" s="109"/>
      <c r="AP23" s="107"/>
      <c r="AS23" s="406"/>
      <c r="AT23" s="406"/>
      <c r="AU23" s="406"/>
      <c r="AV23" s="406"/>
      <c r="AW23" s="426"/>
      <c r="AX23" s="426"/>
      <c r="AY23" s="426"/>
      <c r="AZ23" s="406"/>
      <c r="BA23" s="406"/>
      <c r="BB23" s="426"/>
      <c r="BC23" s="426"/>
      <c r="BD23" s="426"/>
      <c r="BE23" s="406"/>
      <c r="BF23" s="406"/>
    </row>
    <row r="24" spans="1:58" ht="15" customHeight="1">
      <c r="A24" s="126"/>
      <c r="B24" s="119"/>
      <c r="C24" s="119"/>
      <c r="D24" s="119"/>
      <c r="E24" s="119"/>
      <c r="F24" s="119"/>
      <c r="G24" s="119"/>
      <c r="H24" s="120"/>
      <c r="I24" s="120"/>
      <c r="J24" s="120"/>
      <c r="K24" s="361">
        <f t="shared" ref="K24:K49" si="0">IF($A$18="","",K23+1)</f>
        <v>44595</v>
      </c>
      <c r="L24" s="350"/>
      <c r="M24" s="350"/>
      <c r="N24" s="350"/>
      <c r="O24" s="350"/>
      <c r="P24" s="350"/>
      <c r="Q24" s="350"/>
      <c r="R24" s="350"/>
      <c r="S24" s="350"/>
      <c r="T24" s="350"/>
      <c r="U24" s="350"/>
      <c r="V24" s="347"/>
      <c r="W24" s="348"/>
      <c r="X24" s="348"/>
      <c r="Y24" s="348"/>
      <c r="Z24" s="348"/>
      <c r="AA24" s="348"/>
      <c r="AB24" s="348"/>
      <c r="AC24" s="348"/>
      <c r="AD24" s="349"/>
      <c r="AE24" s="351" t="s">
        <v>68</v>
      </c>
      <c r="AF24" s="352"/>
      <c r="AG24" s="113"/>
      <c r="AH24" s="106"/>
      <c r="AI24" s="106"/>
      <c r="AJ24" s="106"/>
      <c r="AK24" s="106"/>
      <c r="AL24" s="88"/>
      <c r="AM24" s="88"/>
      <c r="AN24" s="109"/>
      <c r="AO24" s="109"/>
      <c r="AP24" s="107"/>
      <c r="AS24" s="406"/>
      <c r="AT24" s="406"/>
      <c r="AU24" s="406"/>
      <c r="AV24" s="406"/>
      <c r="AW24" s="406"/>
      <c r="AX24" s="406"/>
      <c r="AY24" s="406"/>
      <c r="AZ24" s="406"/>
      <c r="BA24" s="406"/>
      <c r="BB24" s="406"/>
      <c r="BC24" s="406"/>
      <c r="BD24" s="406"/>
      <c r="BE24" s="406"/>
      <c r="BF24" s="406"/>
    </row>
    <row r="25" spans="1:58" ht="15" customHeight="1">
      <c r="A25" s="126"/>
      <c r="B25" s="119"/>
      <c r="C25" s="119"/>
      <c r="D25" s="119"/>
      <c r="E25" s="119"/>
      <c r="F25" s="119"/>
      <c r="G25" s="119"/>
      <c r="H25" s="120"/>
      <c r="I25" s="120"/>
      <c r="J25" s="120"/>
      <c r="K25" s="361">
        <f t="shared" si="0"/>
        <v>44596</v>
      </c>
      <c r="L25" s="350"/>
      <c r="M25" s="350"/>
      <c r="N25" s="350"/>
      <c r="O25" s="350"/>
      <c r="P25" s="350"/>
      <c r="Q25" s="350"/>
      <c r="R25" s="350"/>
      <c r="S25" s="350"/>
      <c r="T25" s="350"/>
      <c r="U25" s="350"/>
      <c r="V25" s="347"/>
      <c r="W25" s="348"/>
      <c r="X25" s="348"/>
      <c r="Y25" s="348"/>
      <c r="Z25" s="348"/>
      <c r="AA25" s="348"/>
      <c r="AB25" s="348"/>
      <c r="AC25" s="348"/>
      <c r="AD25" s="349"/>
      <c r="AE25" s="351" t="s">
        <v>68</v>
      </c>
      <c r="AF25" s="352"/>
      <c r="AG25" s="113"/>
      <c r="AH25" s="106"/>
      <c r="AI25" s="106"/>
      <c r="AJ25" s="106"/>
      <c r="AK25" s="106"/>
      <c r="AL25" s="88"/>
      <c r="AM25" s="88"/>
      <c r="AN25" s="109"/>
      <c r="AO25" s="109"/>
      <c r="AP25" s="107"/>
      <c r="AS25" s="406"/>
      <c r="AT25" s="406"/>
      <c r="AU25" s="406"/>
      <c r="AV25" s="406"/>
      <c r="AW25" s="406"/>
      <c r="AX25" s="406"/>
      <c r="AY25" s="406"/>
      <c r="AZ25" s="406"/>
      <c r="BA25" s="406"/>
      <c r="BB25" s="406"/>
      <c r="BC25" s="406"/>
      <c r="BD25" s="406"/>
      <c r="BE25" s="406"/>
      <c r="BF25" s="406"/>
    </row>
    <row r="26" spans="1:58" ht="15" customHeight="1">
      <c r="A26" s="126"/>
      <c r="B26" s="119"/>
      <c r="C26" s="119"/>
      <c r="D26" s="119"/>
      <c r="E26" s="119"/>
      <c r="F26" s="119"/>
      <c r="G26" s="119"/>
      <c r="H26" s="120"/>
      <c r="I26" s="120"/>
      <c r="J26" s="120"/>
      <c r="K26" s="361">
        <f t="shared" si="0"/>
        <v>44597</v>
      </c>
      <c r="L26" s="350"/>
      <c r="M26" s="350"/>
      <c r="N26" s="350"/>
      <c r="O26" s="350"/>
      <c r="P26" s="350"/>
      <c r="Q26" s="350"/>
      <c r="R26" s="350"/>
      <c r="S26" s="350"/>
      <c r="T26" s="350"/>
      <c r="U26" s="350"/>
      <c r="V26" s="347"/>
      <c r="W26" s="348"/>
      <c r="X26" s="348"/>
      <c r="Y26" s="348"/>
      <c r="Z26" s="348"/>
      <c r="AA26" s="348"/>
      <c r="AB26" s="348"/>
      <c r="AC26" s="348"/>
      <c r="AD26" s="349"/>
      <c r="AE26" s="351" t="s">
        <v>68</v>
      </c>
      <c r="AF26" s="352"/>
      <c r="AG26" s="113"/>
      <c r="AH26" s="122"/>
      <c r="AI26" s="122"/>
      <c r="AJ26" s="122"/>
      <c r="AK26" s="122"/>
      <c r="AL26" s="88"/>
      <c r="AM26" s="88"/>
      <c r="AN26" s="109"/>
      <c r="AO26" s="109"/>
      <c r="AP26" s="107"/>
      <c r="AS26" s="406"/>
      <c r="AT26" s="406"/>
      <c r="AU26" s="406"/>
      <c r="AV26" s="406"/>
      <c r="AW26" s="406"/>
      <c r="AX26" s="406"/>
      <c r="AY26" s="406"/>
      <c r="AZ26" s="406"/>
      <c r="BA26" s="406"/>
      <c r="BB26" s="406"/>
      <c r="BC26" s="406"/>
      <c r="BD26" s="406"/>
      <c r="BE26" s="406"/>
      <c r="BF26" s="406"/>
    </row>
    <row r="27" spans="1:58" ht="15" customHeight="1">
      <c r="A27" s="126"/>
      <c r="B27" s="119"/>
      <c r="C27" s="119"/>
      <c r="D27" s="119"/>
      <c r="E27" s="119"/>
      <c r="F27" s="119"/>
      <c r="G27" s="119"/>
      <c r="H27" s="120"/>
      <c r="I27" s="120"/>
      <c r="J27" s="120"/>
      <c r="K27" s="361">
        <f t="shared" si="0"/>
        <v>44598</v>
      </c>
      <c r="L27" s="350"/>
      <c r="M27" s="350"/>
      <c r="N27" s="350"/>
      <c r="O27" s="350"/>
      <c r="P27" s="350"/>
      <c r="Q27" s="350"/>
      <c r="R27" s="350"/>
      <c r="S27" s="350"/>
      <c r="T27" s="350"/>
      <c r="U27" s="350"/>
      <c r="V27" s="347"/>
      <c r="W27" s="348"/>
      <c r="X27" s="348"/>
      <c r="Y27" s="348"/>
      <c r="Z27" s="348"/>
      <c r="AA27" s="348"/>
      <c r="AB27" s="348"/>
      <c r="AC27" s="348"/>
      <c r="AD27" s="349"/>
      <c r="AE27" s="351" t="s">
        <v>68</v>
      </c>
      <c r="AF27" s="352"/>
      <c r="AG27" s="113"/>
      <c r="AH27" s="122"/>
      <c r="AI27" s="122"/>
      <c r="AJ27" s="122"/>
      <c r="AK27" s="122"/>
      <c r="AL27" s="88"/>
      <c r="AM27" s="88"/>
      <c r="AN27" s="109"/>
      <c r="AO27" s="109"/>
      <c r="AP27" s="107"/>
      <c r="AS27" s="406"/>
      <c r="AT27" s="406"/>
      <c r="AU27" s="406"/>
      <c r="AV27" s="406"/>
      <c r="AW27" s="406"/>
      <c r="AX27" s="406"/>
      <c r="AY27" s="406"/>
      <c r="AZ27" s="406"/>
      <c r="BA27" s="406"/>
      <c r="BB27" s="406"/>
      <c r="BC27" s="406"/>
      <c r="BD27" s="406"/>
      <c r="BE27" s="406"/>
      <c r="BF27" s="406"/>
    </row>
    <row r="28" spans="1:58" ht="15" customHeight="1">
      <c r="A28" s="126"/>
      <c r="B28" s="119"/>
      <c r="C28" s="119"/>
      <c r="D28" s="119"/>
      <c r="E28" s="119"/>
      <c r="F28" s="119"/>
      <c r="G28" s="119"/>
      <c r="H28" s="120"/>
      <c r="I28" s="120"/>
      <c r="J28" s="120"/>
      <c r="K28" s="361">
        <f t="shared" si="0"/>
        <v>44599</v>
      </c>
      <c r="L28" s="350"/>
      <c r="M28" s="350"/>
      <c r="N28" s="350"/>
      <c r="O28" s="350"/>
      <c r="P28" s="350"/>
      <c r="Q28" s="350"/>
      <c r="R28" s="350"/>
      <c r="S28" s="350"/>
      <c r="T28" s="350"/>
      <c r="U28" s="350"/>
      <c r="V28" s="347"/>
      <c r="W28" s="348"/>
      <c r="X28" s="348"/>
      <c r="Y28" s="348"/>
      <c r="Z28" s="348"/>
      <c r="AA28" s="348"/>
      <c r="AB28" s="348"/>
      <c r="AC28" s="348"/>
      <c r="AD28" s="349"/>
      <c r="AE28" s="351" t="s">
        <v>68</v>
      </c>
      <c r="AF28" s="352"/>
      <c r="AG28" s="88"/>
      <c r="AH28" s="88"/>
      <c r="AI28" s="123"/>
      <c r="AJ28" s="123"/>
      <c r="AK28" s="123"/>
      <c r="AL28" s="88"/>
      <c r="AM28" s="88"/>
      <c r="AN28" s="109"/>
      <c r="AO28" s="109"/>
      <c r="AP28" s="107"/>
      <c r="AS28" s="406"/>
      <c r="AT28" s="406"/>
      <c r="AU28" s="406"/>
      <c r="AV28" s="406"/>
      <c r="AW28" s="406"/>
      <c r="AX28" s="406"/>
      <c r="AY28" s="406"/>
      <c r="AZ28" s="406"/>
      <c r="BA28" s="406"/>
      <c r="BB28" s="406"/>
      <c r="BC28" s="406"/>
      <c r="BD28" s="406"/>
      <c r="BE28" s="406"/>
      <c r="BF28" s="406"/>
    </row>
    <row r="29" spans="1:58" ht="15" customHeight="1">
      <c r="A29" s="126"/>
      <c r="B29" s="119"/>
      <c r="C29" s="119"/>
      <c r="D29" s="119"/>
      <c r="E29" s="119"/>
      <c r="F29" s="119"/>
      <c r="G29" s="119"/>
      <c r="H29" s="120"/>
      <c r="I29" s="120"/>
      <c r="J29" s="120"/>
      <c r="K29" s="361">
        <f t="shared" si="0"/>
        <v>44600</v>
      </c>
      <c r="L29" s="350"/>
      <c r="M29" s="350"/>
      <c r="N29" s="350"/>
      <c r="O29" s="350"/>
      <c r="P29" s="350"/>
      <c r="Q29" s="350"/>
      <c r="R29" s="350"/>
      <c r="S29" s="350"/>
      <c r="T29" s="350"/>
      <c r="U29" s="350"/>
      <c r="V29" s="347"/>
      <c r="W29" s="348"/>
      <c r="X29" s="348"/>
      <c r="Y29" s="348"/>
      <c r="Z29" s="348"/>
      <c r="AA29" s="348"/>
      <c r="AB29" s="348"/>
      <c r="AC29" s="348"/>
      <c r="AD29" s="349"/>
      <c r="AE29" s="351" t="s">
        <v>68</v>
      </c>
      <c r="AF29" s="352"/>
      <c r="AG29" s="115"/>
      <c r="AH29" s="115"/>
      <c r="AI29" s="115"/>
      <c r="AJ29" s="115"/>
      <c r="AK29" s="115"/>
      <c r="AL29" s="88"/>
      <c r="AM29" s="88"/>
      <c r="AN29" s="109"/>
      <c r="AO29" s="109"/>
      <c r="AP29" s="107"/>
      <c r="AS29" s="406"/>
      <c r="AT29" s="406"/>
      <c r="AU29" s="406"/>
      <c r="AV29" s="406"/>
      <c r="AW29" s="406"/>
      <c r="AX29" s="406"/>
      <c r="AY29" s="406"/>
      <c r="AZ29" s="406"/>
      <c r="BA29" s="406"/>
      <c r="BB29" s="406"/>
      <c r="BC29" s="406"/>
      <c r="BD29" s="406"/>
      <c r="BE29" s="406"/>
      <c r="BF29" s="406"/>
    </row>
    <row r="30" spans="1:58" ht="15" customHeight="1">
      <c r="A30" s="126"/>
      <c r="B30" s="119"/>
      <c r="C30" s="119"/>
      <c r="D30" s="119"/>
      <c r="E30" s="119"/>
      <c r="F30" s="119"/>
      <c r="G30" s="119"/>
      <c r="H30" s="120"/>
      <c r="I30" s="120"/>
      <c r="J30" s="120"/>
      <c r="K30" s="361">
        <f t="shared" si="0"/>
        <v>44601</v>
      </c>
      <c r="L30" s="350"/>
      <c r="M30" s="350"/>
      <c r="N30" s="350"/>
      <c r="O30" s="350"/>
      <c r="P30" s="350"/>
      <c r="Q30" s="350"/>
      <c r="R30" s="350"/>
      <c r="S30" s="350"/>
      <c r="T30" s="350"/>
      <c r="U30" s="350"/>
      <c r="V30" s="347"/>
      <c r="W30" s="348"/>
      <c r="X30" s="348"/>
      <c r="Y30" s="348"/>
      <c r="Z30" s="348"/>
      <c r="AA30" s="348"/>
      <c r="AB30" s="348"/>
      <c r="AC30" s="348"/>
      <c r="AD30" s="349"/>
      <c r="AE30" s="351" t="s">
        <v>68</v>
      </c>
      <c r="AF30" s="352"/>
      <c r="AG30" s="115"/>
      <c r="AH30" s="115"/>
      <c r="AI30" s="115"/>
      <c r="AJ30" s="115"/>
      <c r="AK30" s="115"/>
      <c r="AL30" s="88"/>
      <c r="AM30" s="109"/>
      <c r="AN30" s="109"/>
      <c r="AO30" s="109"/>
      <c r="AP30" s="107"/>
    </row>
    <row r="31" spans="1:58" ht="15" customHeight="1">
      <c r="A31" s="126"/>
      <c r="B31" s="119"/>
      <c r="C31" s="119"/>
      <c r="D31" s="119"/>
      <c r="E31" s="119"/>
      <c r="F31" s="119"/>
      <c r="G31" s="119"/>
      <c r="H31" s="120"/>
      <c r="I31" s="120"/>
      <c r="J31" s="120"/>
      <c r="K31" s="361">
        <f t="shared" si="0"/>
        <v>44602</v>
      </c>
      <c r="L31" s="350"/>
      <c r="M31" s="350"/>
      <c r="N31" s="350"/>
      <c r="O31" s="350"/>
      <c r="P31" s="350"/>
      <c r="Q31" s="350"/>
      <c r="R31" s="350"/>
      <c r="S31" s="350"/>
      <c r="T31" s="350"/>
      <c r="U31" s="350"/>
      <c r="V31" s="347"/>
      <c r="W31" s="348"/>
      <c r="X31" s="348"/>
      <c r="Y31" s="348"/>
      <c r="Z31" s="348"/>
      <c r="AA31" s="348"/>
      <c r="AB31" s="348"/>
      <c r="AC31" s="348"/>
      <c r="AD31" s="349"/>
      <c r="AE31" s="351" t="s">
        <v>68</v>
      </c>
      <c r="AF31" s="352"/>
      <c r="AG31" s="115"/>
      <c r="AH31" s="115"/>
      <c r="AI31" s="115"/>
      <c r="AJ31" s="115"/>
      <c r="AK31" s="115"/>
      <c r="AL31" s="88"/>
      <c r="AM31" s="109"/>
      <c r="AN31" s="109"/>
      <c r="AO31" s="109"/>
      <c r="AP31" s="107"/>
    </row>
    <row r="32" spans="1:58" ht="15" customHeight="1">
      <c r="A32" s="126"/>
      <c r="B32" s="119"/>
      <c r="C32" s="119"/>
      <c r="D32" s="119"/>
      <c r="E32" s="119"/>
      <c r="F32" s="119"/>
      <c r="G32" s="119"/>
      <c r="H32" s="120"/>
      <c r="I32" s="120"/>
      <c r="J32" s="120"/>
      <c r="K32" s="361">
        <f t="shared" si="0"/>
        <v>44603</v>
      </c>
      <c r="L32" s="350"/>
      <c r="M32" s="350"/>
      <c r="N32" s="350"/>
      <c r="O32" s="350"/>
      <c r="P32" s="350"/>
      <c r="Q32" s="350"/>
      <c r="R32" s="350"/>
      <c r="S32" s="350"/>
      <c r="T32" s="350"/>
      <c r="U32" s="350"/>
      <c r="V32" s="347"/>
      <c r="W32" s="348"/>
      <c r="X32" s="348"/>
      <c r="Y32" s="348"/>
      <c r="Z32" s="348"/>
      <c r="AA32" s="348"/>
      <c r="AB32" s="348"/>
      <c r="AC32" s="348"/>
      <c r="AD32" s="349"/>
      <c r="AE32" s="351" t="s">
        <v>68</v>
      </c>
      <c r="AF32" s="352"/>
      <c r="AG32" s="112"/>
      <c r="AH32" s="112"/>
      <c r="AI32" s="112"/>
      <c r="AJ32" s="112"/>
      <c r="AK32" s="112"/>
      <c r="AL32" s="109"/>
      <c r="AM32" s="109"/>
      <c r="AN32" s="109"/>
      <c r="AO32" s="109"/>
      <c r="AP32" s="107"/>
    </row>
    <row r="33" spans="1:42" ht="15" customHeight="1">
      <c r="A33" s="126"/>
      <c r="B33" s="119"/>
      <c r="C33" s="119"/>
      <c r="D33" s="119"/>
      <c r="E33" s="119"/>
      <c r="F33" s="119"/>
      <c r="G33" s="119"/>
      <c r="H33" s="120"/>
      <c r="I33" s="120"/>
      <c r="J33" s="120"/>
      <c r="K33" s="361">
        <f t="shared" si="0"/>
        <v>44604</v>
      </c>
      <c r="L33" s="350"/>
      <c r="M33" s="350"/>
      <c r="N33" s="350"/>
      <c r="O33" s="350"/>
      <c r="P33" s="350"/>
      <c r="Q33" s="350"/>
      <c r="R33" s="350"/>
      <c r="S33" s="350"/>
      <c r="T33" s="350"/>
      <c r="U33" s="350"/>
      <c r="V33" s="347"/>
      <c r="W33" s="348"/>
      <c r="X33" s="348"/>
      <c r="Y33" s="348"/>
      <c r="Z33" s="348"/>
      <c r="AA33" s="348"/>
      <c r="AB33" s="348"/>
      <c r="AC33" s="348"/>
      <c r="AD33" s="349"/>
      <c r="AE33" s="351" t="s">
        <v>68</v>
      </c>
      <c r="AF33" s="352"/>
      <c r="AG33" s="112"/>
      <c r="AH33" s="112"/>
      <c r="AI33" s="112"/>
      <c r="AJ33" s="112"/>
      <c r="AK33" s="112"/>
      <c r="AL33" s="109"/>
      <c r="AM33" s="109"/>
      <c r="AN33" s="110"/>
      <c r="AO33" s="110"/>
      <c r="AP33" s="108"/>
    </row>
    <row r="34" spans="1:42" ht="15" customHeight="1">
      <c r="A34" s="126"/>
      <c r="B34" s="119"/>
      <c r="C34" s="119"/>
      <c r="D34" s="119"/>
      <c r="E34" s="119"/>
      <c r="F34" s="119"/>
      <c r="G34" s="119"/>
      <c r="H34" s="120"/>
      <c r="I34" s="120"/>
      <c r="J34" s="120"/>
      <c r="K34" s="361">
        <f t="shared" si="0"/>
        <v>44605</v>
      </c>
      <c r="L34" s="350"/>
      <c r="M34" s="350"/>
      <c r="N34" s="350"/>
      <c r="O34" s="350"/>
      <c r="P34" s="350"/>
      <c r="Q34" s="350"/>
      <c r="R34" s="350"/>
      <c r="S34" s="350"/>
      <c r="T34" s="350"/>
      <c r="U34" s="350"/>
      <c r="V34" s="347"/>
      <c r="W34" s="348"/>
      <c r="X34" s="348"/>
      <c r="Y34" s="348"/>
      <c r="Z34" s="348"/>
      <c r="AA34" s="348"/>
      <c r="AB34" s="348"/>
      <c r="AC34" s="348"/>
      <c r="AD34" s="349"/>
      <c r="AE34" s="351" t="s">
        <v>68</v>
      </c>
      <c r="AF34" s="352"/>
      <c r="AG34" s="109"/>
      <c r="AH34" s="109"/>
      <c r="AI34" s="109"/>
      <c r="AJ34" s="109"/>
      <c r="AK34" s="109"/>
      <c r="AL34" s="109"/>
      <c r="AM34" s="109"/>
      <c r="AN34" s="109"/>
      <c r="AO34" s="109"/>
      <c r="AP34" s="107"/>
    </row>
    <row r="35" spans="1:42" ht="15" customHeight="1">
      <c r="A35" s="126"/>
      <c r="B35" s="119"/>
      <c r="C35" s="119"/>
      <c r="D35" s="119"/>
      <c r="E35" s="119"/>
      <c r="F35" s="119"/>
      <c r="G35" s="119"/>
      <c r="H35" s="120"/>
      <c r="I35" s="120"/>
      <c r="J35" s="120"/>
      <c r="K35" s="361">
        <f t="shared" si="0"/>
        <v>44606</v>
      </c>
      <c r="L35" s="350"/>
      <c r="M35" s="350"/>
      <c r="N35" s="350"/>
      <c r="O35" s="350"/>
      <c r="P35" s="350"/>
      <c r="Q35" s="350"/>
      <c r="R35" s="350"/>
      <c r="S35" s="350"/>
      <c r="T35" s="350"/>
      <c r="U35" s="350"/>
      <c r="V35" s="347"/>
      <c r="W35" s="348"/>
      <c r="X35" s="348"/>
      <c r="Y35" s="348"/>
      <c r="Z35" s="348"/>
      <c r="AA35" s="348"/>
      <c r="AB35" s="348"/>
      <c r="AC35" s="348"/>
      <c r="AD35" s="349"/>
      <c r="AE35" s="351" t="s">
        <v>68</v>
      </c>
      <c r="AF35" s="352"/>
      <c r="AG35" s="109"/>
      <c r="AH35" s="109"/>
      <c r="AI35" s="109"/>
      <c r="AJ35" s="109"/>
      <c r="AK35" s="109"/>
      <c r="AL35" s="109"/>
      <c r="AM35" s="109"/>
      <c r="AN35" s="109"/>
      <c r="AO35" s="109"/>
      <c r="AP35" s="107"/>
    </row>
    <row r="36" spans="1:42" ht="15" customHeight="1">
      <c r="A36" s="126"/>
      <c r="B36" s="119"/>
      <c r="C36" s="119"/>
      <c r="D36" s="119"/>
      <c r="E36" s="119"/>
      <c r="F36" s="119"/>
      <c r="G36" s="119"/>
      <c r="H36" s="120"/>
      <c r="I36" s="120"/>
      <c r="J36" s="120"/>
      <c r="K36" s="361">
        <f t="shared" si="0"/>
        <v>44607</v>
      </c>
      <c r="L36" s="350"/>
      <c r="M36" s="350"/>
      <c r="N36" s="350"/>
      <c r="O36" s="350"/>
      <c r="P36" s="350"/>
      <c r="Q36" s="350"/>
      <c r="R36" s="350"/>
      <c r="S36" s="350"/>
      <c r="T36" s="350"/>
      <c r="U36" s="350"/>
      <c r="V36" s="347"/>
      <c r="W36" s="348"/>
      <c r="X36" s="348"/>
      <c r="Y36" s="348"/>
      <c r="Z36" s="348"/>
      <c r="AA36" s="348"/>
      <c r="AB36" s="348"/>
      <c r="AC36" s="348"/>
      <c r="AD36" s="349"/>
      <c r="AE36" s="351" t="s">
        <v>68</v>
      </c>
      <c r="AF36" s="352"/>
      <c r="AG36" s="109"/>
      <c r="AH36" s="109"/>
      <c r="AI36" s="109"/>
      <c r="AJ36" s="109"/>
      <c r="AK36" s="109"/>
      <c r="AL36" s="109"/>
      <c r="AM36" s="109"/>
      <c r="AN36" s="109"/>
      <c r="AO36" s="109"/>
      <c r="AP36" s="107"/>
    </row>
    <row r="37" spans="1:42" ht="15" customHeight="1">
      <c r="A37" s="126"/>
      <c r="B37" s="119"/>
      <c r="C37" s="119"/>
      <c r="D37" s="119"/>
      <c r="E37" s="119"/>
      <c r="F37" s="119"/>
      <c r="G37" s="119"/>
      <c r="H37" s="120"/>
      <c r="I37" s="120"/>
      <c r="J37" s="120"/>
      <c r="K37" s="361">
        <f t="shared" si="0"/>
        <v>44608</v>
      </c>
      <c r="L37" s="350"/>
      <c r="M37" s="350"/>
      <c r="N37" s="350"/>
      <c r="O37" s="350"/>
      <c r="P37" s="350"/>
      <c r="Q37" s="350"/>
      <c r="R37" s="350"/>
      <c r="S37" s="350"/>
      <c r="T37" s="350"/>
      <c r="U37" s="350"/>
      <c r="V37" s="347"/>
      <c r="W37" s="348"/>
      <c r="X37" s="348"/>
      <c r="Y37" s="348"/>
      <c r="Z37" s="348"/>
      <c r="AA37" s="348"/>
      <c r="AB37" s="348"/>
      <c r="AC37" s="348"/>
      <c r="AD37" s="349"/>
      <c r="AE37" s="351" t="s">
        <v>68</v>
      </c>
      <c r="AF37" s="352"/>
      <c r="AG37" s="109"/>
      <c r="AH37" s="109"/>
      <c r="AI37" s="109"/>
      <c r="AJ37" s="109"/>
      <c r="AK37" s="109"/>
      <c r="AL37" s="109"/>
      <c r="AM37" s="109"/>
      <c r="AN37" s="109"/>
      <c r="AO37" s="109"/>
      <c r="AP37" s="107"/>
    </row>
    <row r="38" spans="1:42" ht="15" customHeight="1">
      <c r="A38" s="126"/>
      <c r="B38" s="119"/>
      <c r="C38" s="119"/>
      <c r="D38" s="119"/>
      <c r="E38" s="119"/>
      <c r="F38" s="119"/>
      <c r="G38" s="119"/>
      <c r="H38" s="120"/>
      <c r="I38" s="120"/>
      <c r="J38" s="120"/>
      <c r="K38" s="361">
        <f t="shared" si="0"/>
        <v>44609</v>
      </c>
      <c r="L38" s="350"/>
      <c r="M38" s="350"/>
      <c r="N38" s="350"/>
      <c r="O38" s="350"/>
      <c r="P38" s="350"/>
      <c r="Q38" s="350"/>
      <c r="R38" s="350"/>
      <c r="S38" s="350"/>
      <c r="T38" s="350"/>
      <c r="U38" s="350"/>
      <c r="V38" s="347"/>
      <c r="W38" s="348"/>
      <c r="X38" s="348"/>
      <c r="Y38" s="348"/>
      <c r="Z38" s="348"/>
      <c r="AA38" s="348"/>
      <c r="AB38" s="348"/>
      <c r="AC38" s="348"/>
      <c r="AD38" s="349"/>
      <c r="AE38" s="351" t="s">
        <v>68</v>
      </c>
      <c r="AF38" s="352"/>
      <c r="AG38" s="109"/>
      <c r="AH38" s="109"/>
      <c r="AI38" s="109"/>
      <c r="AJ38" s="109"/>
      <c r="AK38" s="109"/>
      <c r="AL38" s="109"/>
      <c r="AM38" s="109"/>
      <c r="AN38" s="109"/>
      <c r="AO38" s="109"/>
      <c r="AP38" s="107"/>
    </row>
    <row r="39" spans="1:42" ht="15" customHeight="1">
      <c r="A39" s="126"/>
      <c r="B39" s="119"/>
      <c r="C39" s="119"/>
      <c r="D39" s="119"/>
      <c r="E39" s="119"/>
      <c r="F39" s="119"/>
      <c r="G39" s="119"/>
      <c r="H39" s="120"/>
      <c r="I39" s="120"/>
      <c r="J39" s="120"/>
      <c r="K39" s="361">
        <f t="shared" si="0"/>
        <v>44610</v>
      </c>
      <c r="L39" s="350"/>
      <c r="M39" s="350"/>
      <c r="N39" s="350"/>
      <c r="O39" s="350"/>
      <c r="P39" s="350"/>
      <c r="Q39" s="350"/>
      <c r="R39" s="350"/>
      <c r="S39" s="350"/>
      <c r="T39" s="350"/>
      <c r="U39" s="350"/>
      <c r="V39" s="347"/>
      <c r="W39" s="348"/>
      <c r="X39" s="348"/>
      <c r="Y39" s="348"/>
      <c r="Z39" s="348"/>
      <c r="AA39" s="348"/>
      <c r="AB39" s="348"/>
      <c r="AC39" s="348"/>
      <c r="AD39" s="349"/>
      <c r="AE39" s="351" t="s">
        <v>68</v>
      </c>
      <c r="AF39" s="352"/>
      <c r="AG39" s="109"/>
      <c r="AH39" s="109"/>
      <c r="AI39" s="109"/>
      <c r="AJ39" s="109"/>
      <c r="AK39" s="109"/>
      <c r="AL39" s="109"/>
      <c r="AM39" s="109"/>
      <c r="AN39" s="109"/>
      <c r="AO39" s="109"/>
      <c r="AP39" s="107"/>
    </row>
    <row r="40" spans="1:42" ht="15" customHeight="1">
      <c r="A40" s="126"/>
      <c r="B40" s="119"/>
      <c r="C40" s="119"/>
      <c r="D40" s="119"/>
      <c r="E40" s="119"/>
      <c r="F40" s="119"/>
      <c r="G40" s="119"/>
      <c r="H40" s="120"/>
      <c r="I40" s="120"/>
      <c r="J40" s="120"/>
      <c r="K40" s="361">
        <f t="shared" si="0"/>
        <v>44611</v>
      </c>
      <c r="L40" s="350"/>
      <c r="M40" s="350"/>
      <c r="N40" s="350"/>
      <c r="O40" s="350"/>
      <c r="P40" s="350"/>
      <c r="Q40" s="350"/>
      <c r="R40" s="350"/>
      <c r="S40" s="350"/>
      <c r="T40" s="350"/>
      <c r="U40" s="350"/>
      <c r="V40" s="347"/>
      <c r="W40" s="348"/>
      <c r="X40" s="348"/>
      <c r="Y40" s="348"/>
      <c r="Z40" s="348"/>
      <c r="AA40" s="348"/>
      <c r="AB40" s="348"/>
      <c r="AC40" s="348"/>
      <c r="AD40" s="349"/>
      <c r="AE40" s="351" t="s">
        <v>68</v>
      </c>
      <c r="AF40" s="352"/>
      <c r="AG40" s="109"/>
      <c r="AH40" s="109"/>
      <c r="AI40" s="109"/>
      <c r="AJ40" s="109"/>
      <c r="AK40" s="109"/>
      <c r="AL40" s="109"/>
      <c r="AM40" s="109"/>
      <c r="AN40" s="109"/>
      <c r="AO40" s="109"/>
      <c r="AP40" s="107"/>
    </row>
    <row r="41" spans="1:42" ht="15" customHeight="1">
      <c r="A41" s="126"/>
      <c r="B41" s="119"/>
      <c r="C41" s="119"/>
      <c r="D41" s="119"/>
      <c r="E41" s="119"/>
      <c r="F41" s="119"/>
      <c r="G41" s="119"/>
      <c r="H41" s="120"/>
      <c r="I41" s="120"/>
      <c r="J41" s="120"/>
      <c r="K41" s="361">
        <f t="shared" si="0"/>
        <v>44612</v>
      </c>
      <c r="L41" s="350"/>
      <c r="M41" s="350"/>
      <c r="N41" s="350"/>
      <c r="O41" s="350"/>
      <c r="P41" s="350"/>
      <c r="Q41" s="350"/>
      <c r="R41" s="350"/>
      <c r="S41" s="350"/>
      <c r="T41" s="350"/>
      <c r="U41" s="350"/>
      <c r="V41" s="347"/>
      <c r="W41" s="348"/>
      <c r="X41" s="348"/>
      <c r="Y41" s="348"/>
      <c r="Z41" s="348"/>
      <c r="AA41" s="348"/>
      <c r="AB41" s="348"/>
      <c r="AC41" s="348"/>
      <c r="AD41" s="349"/>
      <c r="AE41" s="351" t="s">
        <v>68</v>
      </c>
      <c r="AF41" s="352"/>
      <c r="AG41" s="109"/>
      <c r="AH41" s="109"/>
      <c r="AI41" s="109"/>
      <c r="AJ41" s="109"/>
      <c r="AK41" s="109"/>
      <c r="AL41" s="109"/>
      <c r="AM41" s="109"/>
      <c r="AN41" s="109"/>
      <c r="AO41" s="109"/>
      <c r="AP41" s="107"/>
    </row>
    <row r="42" spans="1:42" ht="15" customHeight="1">
      <c r="A42" s="126"/>
      <c r="B42" s="119"/>
      <c r="C42" s="119"/>
      <c r="D42" s="119"/>
      <c r="E42" s="119"/>
      <c r="F42" s="119"/>
      <c r="G42" s="119"/>
      <c r="H42" s="120"/>
      <c r="I42" s="120"/>
      <c r="J42" s="120"/>
      <c r="K42" s="361">
        <f t="shared" si="0"/>
        <v>44613</v>
      </c>
      <c r="L42" s="350"/>
      <c r="M42" s="350"/>
      <c r="N42" s="350"/>
      <c r="O42" s="350"/>
      <c r="P42" s="350"/>
      <c r="Q42" s="350"/>
      <c r="R42" s="350"/>
      <c r="S42" s="350"/>
      <c r="T42" s="350"/>
      <c r="U42" s="350"/>
      <c r="V42" s="347"/>
      <c r="W42" s="348"/>
      <c r="X42" s="348"/>
      <c r="Y42" s="348"/>
      <c r="Z42" s="348"/>
      <c r="AA42" s="348"/>
      <c r="AB42" s="348"/>
      <c r="AC42" s="348"/>
      <c r="AD42" s="349"/>
      <c r="AE42" s="351" t="s">
        <v>68</v>
      </c>
      <c r="AF42" s="352"/>
      <c r="AG42" s="109"/>
      <c r="AH42" s="109"/>
      <c r="AI42" s="109"/>
      <c r="AJ42" s="109"/>
      <c r="AK42" s="109"/>
      <c r="AL42" s="109"/>
      <c r="AM42" s="109"/>
      <c r="AN42" s="109"/>
      <c r="AO42" s="109"/>
      <c r="AP42" s="107"/>
    </row>
    <row r="43" spans="1:42" ht="15" customHeight="1">
      <c r="A43" s="126"/>
      <c r="B43" s="119"/>
      <c r="C43" s="119"/>
      <c r="D43" s="119"/>
      <c r="E43" s="119"/>
      <c r="F43" s="119"/>
      <c r="G43" s="119"/>
      <c r="H43" s="120"/>
      <c r="I43" s="120"/>
      <c r="J43" s="120"/>
      <c r="K43" s="361">
        <f t="shared" si="0"/>
        <v>44614</v>
      </c>
      <c r="L43" s="350"/>
      <c r="M43" s="350"/>
      <c r="N43" s="350"/>
      <c r="O43" s="350"/>
      <c r="P43" s="350"/>
      <c r="Q43" s="350"/>
      <c r="R43" s="350"/>
      <c r="S43" s="350"/>
      <c r="T43" s="350"/>
      <c r="U43" s="350"/>
      <c r="V43" s="347"/>
      <c r="W43" s="348"/>
      <c r="X43" s="348"/>
      <c r="Y43" s="348"/>
      <c r="Z43" s="348"/>
      <c r="AA43" s="348"/>
      <c r="AB43" s="348"/>
      <c r="AC43" s="348"/>
      <c r="AD43" s="349"/>
      <c r="AE43" s="351" t="s">
        <v>68</v>
      </c>
      <c r="AF43" s="352"/>
      <c r="AG43" s="109"/>
      <c r="AH43" s="109"/>
      <c r="AI43" s="109"/>
      <c r="AJ43" s="109"/>
      <c r="AK43" s="109"/>
      <c r="AL43" s="109"/>
      <c r="AM43" s="109"/>
      <c r="AN43" s="109"/>
      <c r="AO43" s="109"/>
      <c r="AP43" s="107"/>
    </row>
    <row r="44" spans="1:42" ht="15" customHeight="1">
      <c r="A44" s="126"/>
      <c r="B44" s="119"/>
      <c r="C44" s="119"/>
      <c r="D44" s="119"/>
      <c r="E44" s="119"/>
      <c r="F44" s="119"/>
      <c r="G44" s="119"/>
      <c r="H44" s="120"/>
      <c r="I44" s="120"/>
      <c r="J44" s="120"/>
      <c r="K44" s="361">
        <f t="shared" si="0"/>
        <v>44615</v>
      </c>
      <c r="L44" s="350"/>
      <c r="M44" s="350"/>
      <c r="N44" s="350"/>
      <c r="O44" s="350"/>
      <c r="P44" s="350"/>
      <c r="Q44" s="350"/>
      <c r="R44" s="350"/>
      <c r="S44" s="350"/>
      <c r="T44" s="350"/>
      <c r="U44" s="350"/>
      <c r="V44" s="347"/>
      <c r="W44" s="348"/>
      <c r="X44" s="348"/>
      <c r="Y44" s="348"/>
      <c r="Z44" s="348"/>
      <c r="AA44" s="348"/>
      <c r="AB44" s="348"/>
      <c r="AC44" s="348"/>
      <c r="AD44" s="349"/>
      <c r="AE44" s="351" t="s">
        <v>68</v>
      </c>
      <c r="AF44" s="352"/>
      <c r="AG44" s="109"/>
      <c r="AH44" s="109"/>
      <c r="AI44" s="109"/>
      <c r="AJ44" s="109"/>
      <c r="AK44" s="109"/>
      <c r="AL44" s="109"/>
      <c r="AM44" s="109"/>
      <c r="AN44" s="109"/>
      <c r="AO44" s="109"/>
      <c r="AP44" s="107"/>
    </row>
    <row r="45" spans="1:42" ht="15" customHeight="1">
      <c r="A45" s="126"/>
      <c r="B45" s="119"/>
      <c r="C45" s="119"/>
      <c r="D45" s="119"/>
      <c r="E45" s="119"/>
      <c r="F45" s="119"/>
      <c r="G45" s="119"/>
      <c r="H45" s="120"/>
      <c r="I45" s="120"/>
      <c r="J45" s="120"/>
      <c r="K45" s="361">
        <f t="shared" si="0"/>
        <v>44616</v>
      </c>
      <c r="L45" s="350"/>
      <c r="M45" s="350"/>
      <c r="N45" s="350"/>
      <c r="O45" s="350"/>
      <c r="P45" s="350"/>
      <c r="Q45" s="350"/>
      <c r="R45" s="350"/>
      <c r="S45" s="350"/>
      <c r="T45" s="350"/>
      <c r="U45" s="350"/>
      <c r="V45" s="347"/>
      <c r="W45" s="348"/>
      <c r="X45" s="348"/>
      <c r="Y45" s="348"/>
      <c r="Z45" s="348"/>
      <c r="AA45" s="348"/>
      <c r="AB45" s="348"/>
      <c r="AC45" s="348"/>
      <c r="AD45" s="349"/>
      <c r="AE45" s="351" t="s">
        <v>68</v>
      </c>
      <c r="AF45" s="352"/>
      <c r="AG45" s="109"/>
      <c r="AH45" s="109"/>
      <c r="AI45" s="109"/>
      <c r="AJ45" s="109"/>
      <c r="AK45" s="109"/>
      <c r="AL45" s="109"/>
      <c r="AM45" s="109"/>
      <c r="AN45" s="109"/>
      <c r="AO45" s="109"/>
      <c r="AP45" s="107"/>
    </row>
    <row r="46" spans="1:42" ht="15" customHeight="1">
      <c r="A46" s="126"/>
      <c r="B46" s="119"/>
      <c r="C46" s="119"/>
      <c r="D46" s="119"/>
      <c r="E46" s="119"/>
      <c r="F46" s="119"/>
      <c r="G46" s="119"/>
      <c r="H46" s="120"/>
      <c r="I46" s="120"/>
      <c r="J46" s="120"/>
      <c r="K46" s="361">
        <f t="shared" si="0"/>
        <v>44617</v>
      </c>
      <c r="L46" s="350"/>
      <c r="M46" s="350"/>
      <c r="N46" s="350"/>
      <c r="O46" s="350"/>
      <c r="P46" s="350"/>
      <c r="Q46" s="350"/>
      <c r="R46" s="350"/>
      <c r="S46" s="350"/>
      <c r="T46" s="350"/>
      <c r="U46" s="350"/>
      <c r="V46" s="347"/>
      <c r="W46" s="348"/>
      <c r="X46" s="348"/>
      <c r="Y46" s="348"/>
      <c r="Z46" s="348"/>
      <c r="AA46" s="348"/>
      <c r="AB46" s="348"/>
      <c r="AC46" s="348"/>
      <c r="AD46" s="349"/>
      <c r="AE46" s="351" t="s">
        <v>68</v>
      </c>
      <c r="AF46" s="352"/>
      <c r="AG46" s="109"/>
      <c r="AH46" s="109"/>
      <c r="AI46" s="109"/>
      <c r="AJ46" s="109"/>
      <c r="AK46" s="109"/>
      <c r="AL46" s="109"/>
      <c r="AM46" s="109"/>
      <c r="AN46" s="109"/>
      <c r="AO46" s="109"/>
      <c r="AP46" s="107"/>
    </row>
    <row r="47" spans="1:42" ht="15" customHeight="1">
      <c r="A47" s="126"/>
      <c r="B47" s="119"/>
      <c r="C47" s="119"/>
      <c r="D47" s="119"/>
      <c r="E47" s="119"/>
      <c r="F47" s="119"/>
      <c r="G47" s="119"/>
      <c r="H47" s="120"/>
      <c r="I47" s="120"/>
      <c r="J47" s="120"/>
      <c r="K47" s="361">
        <f t="shared" si="0"/>
        <v>44618</v>
      </c>
      <c r="L47" s="350"/>
      <c r="M47" s="350"/>
      <c r="N47" s="350"/>
      <c r="O47" s="350"/>
      <c r="P47" s="350"/>
      <c r="Q47" s="350"/>
      <c r="R47" s="350"/>
      <c r="S47" s="350"/>
      <c r="T47" s="350"/>
      <c r="U47" s="350"/>
      <c r="V47" s="347"/>
      <c r="W47" s="348"/>
      <c r="X47" s="348"/>
      <c r="Y47" s="348"/>
      <c r="Z47" s="348"/>
      <c r="AA47" s="348"/>
      <c r="AB47" s="348"/>
      <c r="AC47" s="348"/>
      <c r="AD47" s="349"/>
      <c r="AE47" s="351" t="s">
        <v>68</v>
      </c>
      <c r="AF47" s="352"/>
      <c r="AG47" s="109"/>
      <c r="AH47" s="109"/>
      <c r="AI47" s="109"/>
      <c r="AJ47" s="109"/>
      <c r="AK47" s="109"/>
      <c r="AL47" s="109"/>
      <c r="AM47" s="109"/>
      <c r="AN47" s="109"/>
      <c r="AO47" s="109"/>
      <c r="AP47" s="107"/>
    </row>
    <row r="48" spans="1:42" ht="15" customHeight="1">
      <c r="A48" s="126"/>
      <c r="B48" s="119"/>
      <c r="C48" s="119"/>
      <c r="D48" s="119"/>
      <c r="E48" s="119"/>
      <c r="F48" s="119"/>
      <c r="G48" s="119"/>
      <c r="H48" s="120"/>
      <c r="I48" s="120"/>
      <c r="J48" s="120"/>
      <c r="K48" s="361">
        <f t="shared" si="0"/>
        <v>44619</v>
      </c>
      <c r="L48" s="350"/>
      <c r="M48" s="350"/>
      <c r="N48" s="350"/>
      <c r="O48" s="350"/>
      <c r="P48" s="350"/>
      <c r="Q48" s="350"/>
      <c r="R48" s="350"/>
      <c r="S48" s="350"/>
      <c r="T48" s="350"/>
      <c r="U48" s="350"/>
      <c r="V48" s="347"/>
      <c r="W48" s="348"/>
      <c r="X48" s="348"/>
      <c r="Y48" s="348"/>
      <c r="Z48" s="348"/>
      <c r="AA48" s="348"/>
      <c r="AB48" s="348"/>
      <c r="AC48" s="348"/>
      <c r="AD48" s="349"/>
      <c r="AE48" s="351" t="s">
        <v>68</v>
      </c>
      <c r="AF48" s="352"/>
      <c r="AG48" s="109"/>
      <c r="AH48" s="109"/>
      <c r="AI48" s="109"/>
      <c r="AJ48" s="109"/>
      <c r="AK48" s="109"/>
      <c r="AL48" s="109"/>
      <c r="AM48" s="109"/>
      <c r="AN48" s="109"/>
      <c r="AO48" s="109"/>
      <c r="AP48" s="107"/>
    </row>
    <row r="49" spans="1:50" ht="15" customHeight="1">
      <c r="A49" s="126"/>
      <c r="B49" s="119"/>
      <c r="C49" s="119"/>
      <c r="D49" s="119"/>
      <c r="E49" s="119"/>
      <c r="F49" s="119"/>
      <c r="G49" s="119"/>
      <c r="H49" s="120"/>
      <c r="I49" s="120"/>
      <c r="J49" s="120"/>
      <c r="K49" s="361">
        <f t="shared" si="0"/>
        <v>44620</v>
      </c>
      <c r="L49" s="350"/>
      <c r="M49" s="350"/>
      <c r="N49" s="350"/>
      <c r="O49" s="350"/>
      <c r="P49" s="350"/>
      <c r="Q49" s="350"/>
      <c r="R49" s="350"/>
      <c r="S49" s="350"/>
      <c r="T49" s="350"/>
      <c r="U49" s="350"/>
      <c r="V49" s="347"/>
      <c r="W49" s="348"/>
      <c r="X49" s="348"/>
      <c r="Y49" s="348"/>
      <c r="Z49" s="348"/>
      <c r="AA49" s="348"/>
      <c r="AB49" s="348"/>
      <c r="AC49" s="348"/>
      <c r="AD49" s="349"/>
      <c r="AE49" s="351" t="s">
        <v>68</v>
      </c>
      <c r="AF49" s="352"/>
      <c r="AG49" s="109"/>
      <c r="AH49" s="109"/>
      <c r="AI49" s="109"/>
      <c r="AJ49" s="109"/>
      <c r="AK49" s="109"/>
      <c r="AL49" s="109"/>
      <c r="AM49" s="109"/>
      <c r="AN49" s="109"/>
      <c r="AO49" s="109"/>
      <c r="AP49" s="107"/>
    </row>
    <row r="50" spans="1:50" ht="15" customHeight="1">
      <c r="A50" s="126"/>
      <c r="B50" s="119"/>
      <c r="C50" s="119"/>
      <c r="D50" s="119"/>
      <c r="E50" s="119"/>
      <c r="F50" s="119"/>
      <c r="G50" s="119"/>
      <c r="H50" s="120"/>
      <c r="I50" s="120"/>
      <c r="J50" s="120"/>
      <c r="K50" s="358" t="str">
        <f>IF($A$18="","",IF(K49+1=44621," ",K49+1))</f>
        <v xml:space="preserve"> </v>
      </c>
      <c r="L50" s="359"/>
      <c r="M50" s="359"/>
      <c r="N50" s="359"/>
      <c r="O50" s="359"/>
      <c r="P50" s="359"/>
      <c r="Q50" s="359"/>
      <c r="R50" s="359"/>
      <c r="S50" s="359"/>
      <c r="T50" s="359"/>
      <c r="U50" s="360"/>
      <c r="V50" s="347"/>
      <c r="W50" s="348"/>
      <c r="X50" s="348"/>
      <c r="Y50" s="348"/>
      <c r="Z50" s="348"/>
      <c r="AA50" s="348"/>
      <c r="AB50" s="348"/>
      <c r="AC50" s="348"/>
      <c r="AD50" s="349"/>
      <c r="AE50" s="351" t="s">
        <v>68</v>
      </c>
      <c r="AF50" s="352"/>
      <c r="AG50" s="109"/>
      <c r="AH50" s="109"/>
      <c r="AI50" s="109"/>
      <c r="AJ50" s="109"/>
      <c r="AK50" s="109"/>
      <c r="AL50" s="109"/>
      <c r="AM50" s="109"/>
      <c r="AN50" s="109"/>
      <c r="AO50" s="109"/>
      <c r="AP50" s="107"/>
    </row>
    <row r="51" spans="1:50" ht="15" customHeight="1">
      <c r="A51" s="126"/>
      <c r="B51" s="119"/>
      <c r="C51" s="119"/>
      <c r="D51" s="119"/>
      <c r="E51" s="119"/>
      <c r="F51" s="119"/>
      <c r="G51" s="119"/>
      <c r="H51" s="120"/>
      <c r="I51" s="120"/>
      <c r="J51" s="120"/>
      <c r="K51" s="358" t="str">
        <f>IF($A$18="","",IF(K49+2=44622," ",K50+1))</f>
        <v xml:space="preserve"> </v>
      </c>
      <c r="L51" s="359"/>
      <c r="M51" s="359"/>
      <c r="N51" s="359"/>
      <c r="O51" s="359"/>
      <c r="P51" s="359"/>
      <c r="Q51" s="359"/>
      <c r="R51" s="359"/>
      <c r="S51" s="359"/>
      <c r="T51" s="359"/>
      <c r="U51" s="360"/>
      <c r="V51" s="347"/>
      <c r="W51" s="348"/>
      <c r="X51" s="348"/>
      <c r="Y51" s="348"/>
      <c r="Z51" s="348"/>
      <c r="AA51" s="348"/>
      <c r="AB51" s="348"/>
      <c r="AC51" s="348"/>
      <c r="AD51" s="349"/>
      <c r="AE51" s="351" t="s">
        <v>68</v>
      </c>
      <c r="AF51" s="352"/>
      <c r="AG51" s="109"/>
      <c r="AH51" s="109"/>
      <c r="AI51" s="109"/>
      <c r="AJ51" s="109"/>
      <c r="AK51" s="109"/>
      <c r="AL51" s="109"/>
      <c r="AM51" s="109"/>
      <c r="AN51" s="109"/>
      <c r="AO51" s="109"/>
      <c r="AP51" s="107"/>
    </row>
    <row r="52" spans="1:50" ht="15" customHeight="1">
      <c r="A52" s="126"/>
      <c r="B52" s="119"/>
      <c r="C52" s="119"/>
      <c r="D52" s="119"/>
      <c r="E52" s="119"/>
      <c r="F52" s="119"/>
      <c r="G52" s="119"/>
      <c r="H52" s="120"/>
      <c r="I52" s="120"/>
      <c r="J52" s="120"/>
      <c r="K52" s="358" t="str">
        <f>IF($A$18="","",IF(K49+3=44531," ",IF(K49+3=44623," ",K51+1)))</f>
        <v xml:space="preserve"> </v>
      </c>
      <c r="L52" s="359"/>
      <c r="M52" s="359"/>
      <c r="N52" s="359"/>
      <c r="O52" s="359"/>
      <c r="P52" s="359"/>
      <c r="Q52" s="359"/>
      <c r="R52" s="359"/>
      <c r="S52" s="359"/>
      <c r="T52" s="359"/>
      <c r="U52" s="360"/>
      <c r="V52" s="347"/>
      <c r="W52" s="348"/>
      <c r="X52" s="348"/>
      <c r="Y52" s="348"/>
      <c r="Z52" s="348"/>
      <c r="AA52" s="348"/>
      <c r="AB52" s="348"/>
      <c r="AC52" s="348"/>
      <c r="AD52" s="349"/>
      <c r="AE52" s="351" t="s">
        <v>68</v>
      </c>
      <c r="AF52" s="352"/>
      <c r="AG52" s="109"/>
      <c r="AH52" s="109"/>
      <c r="AI52" s="109"/>
      <c r="AJ52" s="109"/>
      <c r="AK52" s="109"/>
      <c r="AL52" s="109"/>
      <c r="AM52" s="109"/>
      <c r="AN52" s="109"/>
      <c r="AO52" s="109"/>
      <c r="AP52" s="107"/>
      <c r="AX52" s="91"/>
    </row>
    <row r="53" spans="1:50" ht="22.5" customHeight="1">
      <c r="A53" s="127"/>
      <c r="B53" s="124"/>
      <c r="C53" s="124"/>
      <c r="D53" s="124"/>
      <c r="E53" s="124"/>
      <c r="F53" s="124"/>
      <c r="G53" s="124"/>
      <c r="H53" s="106"/>
      <c r="I53" s="106"/>
      <c r="J53" s="106"/>
      <c r="K53" s="350" t="s">
        <v>127</v>
      </c>
      <c r="L53" s="350"/>
      <c r="M53" s="350"/>
      <c r="N53" s="350"/>
      <c r="O53" s="350"/>
      <c r="P53" s="350"/>
      <c r="Q53" s="350"/>
      <c r="R53" s="350"/>
      <c r="S53" s="350"/>
      <c r="T53" s="350"/>
      <c r="U53" s="350"/>
      <c r="V53" s="350" t="str">
        <f>IF(V22="","",SUM(V22:AD52)/COUNT(K22:U52))</f>
        <v/>
      </c>
      <c r="W53" s="350"/>
      <c r="X53" s="350"/>
      <c r="Y53" s="350"/>
      <c r="Z53" s="350"/>
      <c r="AA53" s="350"/>
      <c r="AB53" s="350"/>
      <c r="AC53" s="350"/>
      <c r="AD53" s="350"/>
      <c r="AE53" s="351" t="s">
        <v>68</v>
      </c>
      <c r="AF53" s="352"/>
      <c r="AG53" s="124"/>
      <c r="AH53" s="124"/>
      <c r="AI53" s="124"/>
      <c r="AJ53" s="124"/>
      <c r="AK53" s="88"/>
      <c r="AL53" s="124"/>
      <c r="AM53" s="124"/>
      <c r="AN53" s="124"/>
      <c r="AO53" s="124"/>
      <c r="AP53" s="128"/>
    </row>
    <row r="54" spans="1:50" ht="15" customHeight="1" thickBot="1">
      <c r="A54" s="129"/>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130"/>
    </row>
    <row r="55" spans="1:50" ht="18.75" customHeight="1">
      <c r="A55" s="353" t="s">
        <v>120</v>
      </c>
      <c r="B55" s="335"/>
      <c r="C55" s="335"/>
      <c r="D55" s="335"/>
      <c r="E55" s="335"/>
      <c r="F55" s="335"/>
      <c r="G55" s="335"/>
      <c r="H55" s="354" t="s">
        <v>121</v>
      </c>
      <c r="I55" s="354"/>
      <c r="J55" s="354"/>
      <c r="K55" s="354"/>
      <c r="L55" s="354"/>
      <c r="M55" s="354"/>
      <c r="N55" s="354"/>
      <c r="O55" s="355" t="s">
        <v>122</v>
      </c>
      <c r="P55" s="355"/>
      <c r="Q55" s="355"/>
      <c r="R55" s="355"/>
      <c r="S55" s="355"/>
      <c r="T55" s="355"/>
      <c r="U55" s="355"/>
      <c r="V55" s="356" t="s">
        <v>128</v>
      </c>
      <c r="W55" s="356"/>
      <c r="X55" s="356"/>
      <c r="Y55" s="356"/>
      <c r="Z55" s="356"/>
      <c r="AA55" s="356"/>
      <c r="AB55" s="356"/>
      <c r="AC55" s="357" t="s">
        <v>129</v>
      </c>
      <c r="AD55" s="357"/>
      <c r="AE55" s="357"/>
      <c r="AF55" s="357"/>
      <c r="AG55" s="357"/>
      <c r="AH55" s="357"/>
      <c r="AI55" s="357"/>
      <c r="AJ55" s="335" t="s">
        <v>123</v>
      </c>
      <c r="AK55" s="335"/>
      <c r="AL55" s="335"/>
      <c r="AM55" s="335"/>
      <c r="AN55" s="335"/>
      <c r="AO55" s="335"/>
      <c r="AP55" s="336"/>
    </row>
    <row r="56" spans="1:50" ht="15" customHeight="1">
      <c r="A56" s="317" t="str">
        <f>IF(AK4="","",A18)</f>
        <v>令和4年2月1日</v>
      </c>
      <c r="B56" s="318"/>
      <c r="C56" s="318"/>
      <c r="D56" s="318"/>
      <c r="E56" s="318"/>
      <c r="F56" s="318"/>
      <c r="G56" s="318"/>
      <c r="H56" s="327">
        <f>IF(AH5="","",AH5)</f>
        <v>30</v>
      </c>
      <c r="I56" s="328"/>
      <c r="J56" s="328"/>
      <c r="K56" s="328"/>
      <c r="L56" s="328"/>
      <c r="M56" s="331" t="s">
        <v>68</v>
      </c>
      <c r="N56" s="332"/>
      <c r="O56" s="321">
        <v>5000</v>
      </c>
      <c r="P56" s="321"/>
      <c r="Q56" s="321"/>
      <c r="R56" s="321"/>
      <c r="S56" s="322"/>
      <c r="T56" s="325" t="s">
        <v>118</v>
      </c>
      <c r="U56" s="318"/>
      <c r="V56" s="337" t="str">
        <f>IF(V53="","",ROUNDDOWN(V53,0))</f>
        <v/>
      </c>
      <c r="W56" s="338"/>
      <c r="X56" s="338"/>
      <c r="Y56" s="338"/>
      <c r="Z56" s="338"/>
      <c r="AA56" s="325" t="s">
        <v>68</v>
      </c>
      <c r="AB56" s="318"/>
      <c r="AC56" s="321" t="str">
        <f>IF(V56="","",O56*V56)</f>
        <v/>
      </c>
      <c r="AD56" s="321"/>
      <c r="AE56" s="321"/>
      <c r="AF56" s="321"/>
      <c r="AG56" s="322"/>
      <c r="AH56" s="325" t="s">
        <v>118</v>
      </c>
      <c r="AI56" s="318"/>
      <c r="AJ56" s="343" t="str">
        <f>IF(AC56="","",SUM(AC56:AG57))</f>
        <v/>
      </c>
      <c r="AK56" s="344"/>
      <c r="AL56" s="344"/>
      <c r="AM56" s="344"/>
      <c r="AN56" s="344"/>
      <c r="AO56" s="331" t="s">
        <v>118</v>
      </c>
      <c r="AP56" s="341"/>
    </row>
    <row r="57" spans="1:50" ht="15" customHeight="1" thickBot="1">
      <c r="A57" s="319"/>
      <c r="B57" s="320"/>
      <c r="C57" s="320"/>
      <c r="D57" s="320"/>
      <c r="E57" s="320"/>
      <c r="F57" s="320"/>
      <c r="G57" s="320"/>
      <c r="H57" s="329" t="str">
        <f t="shared" ref="H57" si="1">IF(AH44="","",AH44)</f>
        <v/>
      </c>
      <c r="I57" s="330"/>
      <c r="J57" s="330"/>
      <c r="K57" s="330"/>
      <c r="L57" s="330"/>
      <c r="M57" s="333"/>
      <c r="N57" s="334"/>
      <c r="O57" s="323">
        <v>2500</v>
      </c>
      <c r="P57" s="323"/>
      <c r="Q57" s="323"/>
      <c r="R57" s="323"/>
      <c r="S57" s="324"/>
      <c r="T57" s="326" t="s">
        <v>118</v>
      </c>
      <c r="U57" s="320"/>
      <c r="V57" s="339" t="str">
        <f>IF(V53="","",H56-V56)</f>
        <v/>
      </c>
      <c r="W57" s="340"/>
      <c r="X57" s="340"/>
      <c r="Y57" s="340"/>
      <c r="Z57" s="340"/>
      <c r="AA57" s="326" t="s">
        <v>68</v>
      </c>
      <c r="AB57" s="320"/>
      <c r="AC57" s="323" t="str">
        <f>IF(V57="","",O57*V57)</f>
        <v/>
      </c>
      <c r="AD57" s="323"/>
      <c r="AE57" s="323"/>
      <c r="AF57" s="323"/>
      <c r="AG57" s="324"/>
      <c r="AH57" s="326" t="s">
        <v>118</v>
      </c>
      <c r="AI57" s="320"/>
      <c r="AJ57" s="345"/>
      <c r="AK57" s="346"/>
      <c r="AL57" s="346"/>
      <c r="AM57" s="346"/>
      <c r="AN57" s="346"/>
      <c r="AO57" s="333"/>
      <c r="AP57" s="342"/>
    </row>
    <row r="58" spans="1:50" ht="15" customHeight="1" thickBot="1">
      <c r="A58" s="131"/>
      <c r="B58" s="132"/>
      <c r="C58" s="132"/>
      <c r="D58" s="132"/>
      <c r="E58" s="132"/>
      <c r="F58" s="132"/>
      <c r="G58" s="132"/>
      <c r="H58" s="132"/>
      <c r="I58" s="132"/>
      <c r="J58" s="132"/>
      <c r="K58" s="132"/>
      <c r="L58" s="132"/>
      <c r="M58" s="132"/>
      <c r="N58" s="132"/>
      <c r="O58" s="132"/>
      <c r="P58" s="132"/>
      <c r="Q58" s="132"/>
      <c r="R58" s="132"/>
      <c r="S58" s="132"/>
      <c r="T58" s="132"/>
      <c r="U58" s="132"/>
      <c r="V58" s="133"/>
      <c r="W58" s="133"/>
      <c r="X58" s="133"/>
      <c r="Y58" s="133"/>
      <c r="Z58" s="133"/>
      <c r="AA58" s="134"/>
      <c r="AB58" s="134"/>
      <c r="AC58" s="134"/>
      <c r="AD58" s="135"/>
      <c r="AE58" s="135"/>
      <c r="AF58" s="135"/>
      <c r="AG58" s="135"/>
      <c r="AH58" s="135"/>
      <c r="AI58" s="135"/>
      <c r="AJ58" s="135"/>
      <c r="AK58" s="135"/>
      <c r="AL58" s="135"/>
      <c r="AM58" s="135"/>
      <c r="AN58" s="135"/>
      <c r="AO58" s="135"/>
      <c r="AP58" s="136"/>
      <c r="AS58" s="96"/>
      <c r="AT58" s="97"/>
    </row>
    <row r="59" spans="1:50" ht="13.5" customHeight="1">
      <c r="A59" s="92"/>
      <c r="B59" s="92"/>
      <c r="C59" s="92"/>
      <c r="D59" s="92"/>
      <c r="E59" s="92"/>
      <c r="F59" s="92"/>
      <c r="G59" s="92"/>
      <c r="H59" s="92"/>
      <c r="I59" s="92"/>
      <c r="J59" s="92"/>
      <c r="K59" s="92"/>
      <c r="L59" s="92"/>
      <c r="M59" s="92"/>
      <c r="N59" s="92"/>
      <c r="O59" s="92"/>
      <c r="P59" s="92"/>
      <c r="Q59" s="92"/>
      <c r="R59" s="92"/>
      <c r="S59" s="92"/>
      <c r="T59" s="92"/>
      <c r="U59" s="92"/>
      <c r="V59" s="93"/>
      <c r="W59" s="93"/>
      <c r="X59" s="93"/>
      <c r="Y59" s="93"/>
      <c r="Z59" s="93"/>
      <c r="AA59" s="94"/>
      <c r="AB59" s="94"/>
      <c r="AC59" s="94"/>
      <c r="AD59" s="95"/>
      <c r="AE59" s="95"/>
      <c r="AF59" s="95"/>
      <c r="AG59" s="95"/>
      <c r="AH59" s="95"/>
      <c r="AI59" s="95"/>
      <c r="AJ59" s="95"/>
      <c r="AK59" s="95"/>
      <c r="AL59" s="95"/>
      <c r="AM59" s="95"/>
      <c r="AN59" s="95"/>
      <c r="AO59" s="95"/>
      <c r="AP59" s="95"/>
    </row>
    <row r="60" spans="1:50" ht="13.5" customHeight="1">
      <c r="A60" s="92"/>
      <c r="B60" s="92"/>
      <c r="C60" s="92"/>
      <c r="D60" s="92"/>
      <c r="E60" s="92"/>
      <c r="F60" s="92"/>
      <c r="G60" s="92"/>
      <c r="H60" s="92"/>
      <c r="I60" s="92"/>
      <c r="J60" s="92"/>
      <c r="K60" s="92"/>
      <c r="L60" s="92"/>
      <c r="M60" s="92"/>
      <c r="N60" s="92"/>
      <c r="O60" s="92"/>
      <c r="P60" s="92"/>
      <c r="Q60" s="92"/>
      <c r="R60" s="92"/>
      <c r="S60" s="92"/>
      <c r="T60" s="92"/>
      <c r="U60" s="92"/>
      <c r="V60" s="93"/>
      <c r="W60" s="93"/>
      <c r="X60" s="93"/>
      <c r="Y60" s="93"/>
      <c r="Z60" s="93"/>
      <c r="AA60" s="94"/>
      <c r="AB60" s="94"/>
      <c r="AC60" s="94"/>
      <c r="AD60" s="95"/>
      <c r="AE60" s="95"/>
      <c r="AF60" s="95"/>
      <c r="AG60" s="95"/>
      <c r="AH60" s="95"/>
      <c r="AI60" s="95"/>
      <c r="AJ60" s="95"/>
      <c r="AK60" s="95"/>
      <c r="AL60" s="95"/>
      <c r="AM60" s="95"/>
      <c r="AN60" s="95"/>
      <c r="AO60" s="95"/>
      <c r="AP60" s="95"/>
    </row>
    <row r="61" spans="1:50" s="98" customFormat="1" ht="18.75" hidden="1" customHeight="1">
      <c r="E61" s="99" t="s">
        <v>45</v>
      </c>
      <c r="O61" s="98" t="s">
        <v>117</v>
      </c>
      <c r="AS61" s="99"/>
    </row>
    <row r="62" spans="1:50" s="98" customFormat="1" ht="18.75" hidden="1" customHeight="1">
      <c r="A62" s="100">
        <v>1</v>
      </c>
      <c r="B62" s="100"/>
      <c r="C62" s="100"/>
      <c r="D62" s="100" t="s">
        <v>82</v>
      </c>
      <c r="E62" s="101" t="s">
        <v>112</v>
      </c>
      <c r="F62" s="100" t="s">
        <v>108</v>
      </c>
      <c r="G62" s="102"/>
      <c r="H62" s="98" t="s">
        <v>114</v>
      </c>
      <c r="O62" s="98" t="s">
        <v>116</v>
      </c>
      <c r="AS62" s="99"/>
    </row>
    <row r="63" spans="1:50" s="98" customFormat="1" ht="18.75" hidden="1" customHeight="1">
      <c r="A63" s="100">
        <v>2</v>
      </c>
      <c r="B63" s="100"/>
      <c r="C63" s="100"/>
      <c r="D63" s="100" t="s">
        <v>83</v>
      </c>
      <c r="E63" s="101" t="s">
        <v>112</v>
      </c>
      <c r="F63" s="100" t="s">
        <v>108</v>
      </c>
      <c r="G63" s="102"/>
      <c r="H63" s="98" t="s">
        <v>114</v>
      </c>
      <c r="AS63" s="99"/>
    </row>
    <row r="64" spans="1:50" s="98" customFormat="1" ht="18.75" hidden="1" customHeight="1">
      <c r="A64" s="100">
        <v>3</v>
      </c>
      <c r="B64" s="100"/>
      <c r="C64" s="100"/>
      <c r="D64" s="100" t="s">
        <v>84</v>
      </c>
      <c r="E64" s="101" t="s">
        <v>112</v>
      </c>
      <c r="F64" s="100" t="s">
        <v>108</v>
      </c>
      <c r="G64" s="102"/>
      <c r="H64" s="98" t="s">
        <v>113</v>
      </c>
      <c r="O64" s="98" t="s">
        <v>120</v>
      </c>
      <c r="AS64" s="99"/>
    </row>
    <row r="65" spans="1:45" s="98" customFormat="1" ht="18.75" hidden="1" customHeight="1">
      <c r="A65" s="100">
        <v>4</v>
      </c>
      <c r="B65" s="100"/>
      <c r="C65" s="100"/>
      <c r="D65" s="100" t="s">
        <v>85</v>
      </c>
      <c r="E65" s="101" t="s">
        <v>112</v>
      </c>
      <c r="F65" s="100" t="s">
        <v>108</v>
      </c>
      <c r="G65" s="102"/>
      <c r="H65" s="98" t="s">
        <v>113</v>
      </c>
      <c r="O65" s="98">
        <f>VALUE(TEXT(AK4,"yyyymmdd"))</f>
        <v>20220125</v>
      </c>
      <c r="AS65" s="99"/>
    </row>
    <row r="66" spans="1:45" s="98" customFormat="1" ht="18.75" hidden="1" customHeight="1">
      <c r="A66" s="100">
        <v>5</v>
      </c>
      <c r="B66" s="100"/>
      <c r="C66" s="100"/>
      <c r="D66" s="100" t="s">
        <v>99</v>
      </c>
      <c r="E66" s="101">
        <v>2500</v>
      </c>
      <c r="F66" s="100" t="s">
        <v>108</v>
      </c>
      <c r="G66" s="102"/>
      <c r="H66" s="98" t="s">
        <v>116</v>
      </c>
      <c r="AS66" s="99"/>
    </row>
    <row r="67" spans="1:45" s="98" customFormat="1" ht="18.75" hidden="1" customHeight="1">
      <c r="A67" s="100">
        <v>6</v>
      </c>
      <c r="B67" s="100"/>
      <c r="C67" s="100"/>
      <c r="D67" s="100" t="s">
        <v>86</v>
      </c>
      <c r="E67" s="101">
        <v>5000</v>
      </c>
      <c r="F67" s="100" t="s">
        <v>108</v>
      </c>
      <c r="G67" s="102"/>
      <c r="H67" s="98" t="s">
        <v>116</v>
      </c>
      <c r="O67" s="98" t="s">
        <v>124</v>
      </c>
      <c r="AS67" s="99"/>
    </row>
    <row r="68" spans="1:45" s="98" customFormat="1" ht="18.75" hidden="1" customHeight="1">
      <c r="A68" s="100">
        <v>7</v>
      </c>
      <c r="B68" s="100"/>
      <c r="C68" s="100"/>
      <c r="D68" s="100" t="s">
        <v>87</v>
      </c>
      <c r="E68" s="101">
        <v>5000</v>
      </c>
      <c r="F68" s="100" t="s">
        <v>108</v>
      </c>
      <c r="G68" s="102"/>
      <c r="H68" s="98" t="s">
        <v>115</v>
      </c>
      <c r="O68" s="138" t="s">
        <v>130</v>
      </c>
      <c r="P68" s="137">
        <v>1</v>
      </c>
      <c r="AS68" s="99"/>
    </row>
    <row r="69" spans="1:45" s="98" customFormat="1" ht="18.75" hidden="1" customHeight="1">
      <c r="A69" s="100">
        <v>8</v>
      </c>
      <c r="B69" s="100"/>
      <c r="C69" s="100"/>
      <c r="D69" s="100" t="s">
        <v>89</v>
      </c>
      <c r="E69" s="101">
        <v>2500</v>
      </c>
      <c r="F69" s="100" t="s">
        <v>108</v>
      </c>
      <c r="G69" s="102"/>
      <c r="H69" s="98" t="s">
        <v>115</v>
      </c>
      <c r="O69" s="138" t="s">
        <v>131</v>
      </c>
      <c r="P69" s="137">
        <v>0.8</v>
      </c>
      <c r="AS69" s="99"/>
    </row>
    <row r="70" spans="1:45" s="98" customFormat="1" ht="18.75" hidden="1" customHeight="1">
      <c r="A70" s="100">
        <v>9</v>
      </c>
      <c r="B70" s="100"/>
      <c r="C70" s="100"/>
      <c r="D70" s="100" t="s">
        <v>90</v>
      </c>
      <c r="E70" s="101" t="s">
        <v>112</v>
      </c>
      <c r="F70" s="100" t="s">
        <v>108</v>
      </c>
      <c r="G70" s="102"/>
      <c r="H70" s="98" t="s">
        <v>113</v>
      </c>
      <c r="O70" s="138" t="s">
        <v>132</v>
      </c>
      <c r="P70" s="137">
        <v>0.6</v>
      </c>
      <c r="AS70" s="99"/>
    </row>
    <row r="71" spans="1:45" s="98" customFormat="1" ht="18.75" hidden="1" customHeight="1">
      <c r="A71" s="100">
        <v>10</v>
      </c>
      <c r="B71" s="100"/>
      <c r="C71" s="100"/>
      <c r="D71" s="100" t="s">
        <v>103</v>
      </c>
      <c r="E71" s="101">
        <v>2500</v>
      </c>
      <c r="F71" s="100" t="s">
        <v>108</v>
      </c>
      <c r="G71" s="102"/>
      <c r="H71" s="98" t="s">
        <v>116</v>
      </c>
      <c r="O71" s="138" t="s">
        <v>133</v>
      </c>
      <c r="P71" s="137">
        <v>0.4</v>
      </c>
      <c r="AS71" s="99"/>
    </row>
    <row r="72" spans="1:45" s="98" customFormat="1" ht="18.75" hidden="1" customHeight="1">
      <c r="A72" s="100">
        <v>11</v>
      </c>
      <c r="B72" s="100"/>
      <c r="C72" s="100"/>
      <c r="D72" s="100" t="s">
        <v>104</v>
      </c>
      <c r="E72" s="101">
        <v>2500</v>
      </c>
      <c r="F72" s="100" t="s">
        <v>108</v>
      </c>
      <c r="G72" s="102"/>
      <c r="H72" s="98" t="s">
        <v>116</v>
      </c>
      <c r="O72" s="138" t="s">
        <v>134</v>
      </c>
      <c r="P72" s="137">
        <v>0.2</v>
      </c>
      <c r="AS72" s="99"/>
    </row>
    <row r="73" spans="1:45" s="98" customFormat="1" ht="18.75" hidden="1" customHeight="1">
      <c r="A73" s="100">
        <v>12</v>
      </c>
      <c r="B73" s="100"/>
      <c r="C73" s="100"/>
      <c r="D73" s="100" t="s">
        <v>91</v>
      </c>
      <c r="E73" s="101">
        <v>2500</v>
      </c>
      <c r="F73" s="100" t="s">
        <v>108</v>
      </c>
      <c r="G73" s="102"/>
      <c r="H73" s="98" t="s">
        <v>115</v>
      </c>
      <c r="AS73" s="99"/>
    </row>
    <row r="74" spans="1:45" s="98" customFormat="1" ht="18.75" hidden="1" customHeight="1">
      <c r="A74" s="100">
        <v>13</v>
      </c>
      <c r="B74" s="100"/>
      <c r="C74" s="100"/>
      <c r="D74" s="100" t="s">
        <v>92</v>
      </c>
      <c r="E74" s="101">
        <v>2500</v>
      </c>
      <c r="F74" s="100" t="s">
        <v>108</v>
      </c>
      <c r="G74" s="102"/>
      <c r="H74" s="98" t="s">
        <v>115</v>
      </c>
      <c r="AS74" s="99"/>
    </row>
    <row r="75" spans="1:45" s="98" customFormat="1" ht="18.75" hidden="1" customHeight="1">
      <c r="A75" s="100">
        <v>14</v>
      </c>
      <c r="B75" s="100"/>
      <c r="C75" s="100"/>
      <c r="D75" s="100" t="s">
        <v>93</v>
      </c>
      <c r="E75" s="101">
        <v>2500</v>
      </c>
      <c r="F75" s="100" t="s">
        <v>108</v>
      </c>
      <c r="G75" s="102"/>
      <c r="H75" s="98" t="s">
        <v>115</v>
      </c>
      <c r="AS75" s="99"/>
    </row>
    <row r="76" spans="1:45" s="98" customFormat="1" ht="18.75" hidden="1" customHeight="1">
      <c r="A76" s="100">
        <v>15</v>
      </c>
      <c r="B76" s="100"/>
      <c r="C76" s="100"/>
      <c r="D76" s="100" t="s">
        <v>94</v>
      </c>
      <c r="E76" s="101">
        <v>2500</v>
      </c>
      <c r="F76" s="100" t="s">
        <v>108</v>
      </c>
      <c r="G76" s="102"/>
      <c r="H76" s="98" t="s">
        <v>115</v>
      </c>
      <c r="AS76" s="99"/>
    </row>
    <row r="77" spans="1:45" s="98" customFormat="1" ht="18.75" customHeight="1">
      <c r="E77" s="103"/>
      <c r="G77" s="104"/>
      <c r="AS77" s="99"/>
    </row>
    <row r="78" spans="1:45" s="98" customFormat="1" ht="18.75" customHeight="1">
      <c r="A78" s="105"/>
      <c r="B78" s="105"/>
      <c r="C78" s="105"/>
      <c r="E78" s="103"/>
      <c r="G78" s="104"/>
      <c r="AS78" s="99"/>
    </row>
    <row r="79" spans="1:45" s="98" customFormat="1" ht="18.75" customHeight="1">
      <c r="A79" s="105"/>
      <c r="B79" s="105"/>
      <c r="C79" s="105"/>
      <c r="E79" s="103"/>
      <c r="G79" s="104"/>
      <c r="AS79" s="99"/>
    </row>
    <row r="80" spans="1:45" s="98" customFormat="1" ht="18.75" customHeight="1">
      <c r="A80" s="105"/>
      <c r="B80" s="105"/>
      <c r="C80" s="105"/>
      <c r="E80" s="103"/>
      <c r="G80" s="104"/>
      <c r="AS80" s="99"/>
    </row>
    <row r="81" spans="1:45" s="98" customFormat="1" ht="18.75" customHeight="1">
      <c r="A81" s="105"/>
      <c r="B81" s="105"/>
      <c r="C81" s="105"/>
      <c r="E81" s="103"/>
      <c r="G81" s="104"/>
      <c r="AS81" s="99"/>
    </row>
    <row r="82" spans="1:45" s="98" customFormat="1" ht="18.75" customHeight="1">
      <c r="A82" s="105"/>
      <c r="B82" s="105"/>
      <c r="C82" s="105"/>
      <c r="E82" s="103"/>
      <c r="G82" s="104"/>
      <c r="AS82" s="99"/>
    </row>
    <row r="83" spans="1:45" s="98" customFormat="1" ht="18.75" customHeight="1">
      <c r="E83" s="103"/>
      <c r="G83" s="104"/>
      <c r="AS83" s="99"/>
    </row>
    <row r="84" spans="1:45" s="98" customFormat="1" ht="18.75" customHeight="1">
      <c r="A84" s="100"/>
      <c r="B84" s="100"/>
      <c r="C84" s="100"/>
      <c r="D84" s="100"/>
      <c r="E84" s="101"/>
      <c r="F84" s="100"/>
      <c r="G84" s="102"/>
      <c r="H84" s="100"/>
      <c r="AS84" s="99"/>
    </row>
    <row r="85" spans="1:45" s="98" customFormat="1" ht="18.75" customHeight="1">
      <c r="E85" s="103"/>
      <c r="G85" s="104"/>
      <c r="AS85" s="99"/>
    </row>
    <row r="86" spans="1:45" s="98" customFormat="1" ht="18.75" customHeight="1">
      <c r="E86" s="103"/>
      <c r="G86" s="104"/>
      <c r="AS86" s="99"/>
    </row>
    <row r="87" spans="1:45" s="98" customFormat="1" ht="18.75" customHeight="1">
      <c r="E87" s="103"/>
      <c r="G87" s="104"/>
      <c r="AS87" s="99"/>
    </row>
    <row r="88" spans="1:45" s="98" customFormat="1" ht="18.75" customHeight="1">
      <c r="E88" s="103"/>
      <c r="G88" s="104"/>
      <c r="AS88" s="99"/>
    </row>
    <row r="89" spans="1:45" s="98" customFormat="1" ht="18.75" customHeight="1">
      <c r="E89" s="103"/>
      <c r="G89" s="104"/>
      <c r="AS89" s="99"/>
    </row>
    <row r="90" spans="1:45" s="98" customFormat="1" ht="18.75" customHeight="1">
      <c r="E90" s="103"/>
      <c r="G90" s="104"/>
      <c r="AS90" s="99"/>
    </row>
    <row r="91" spans="1:45" s="98" customFormat="1" ht="18.75" customHeight="1">
      <c r="E91" s="103"/>
      <c r="G91" s="104"/>
      <c r="AS91" s="99"/>
    </row>
    <row r="92" spans="1:45" s="98" customFormat="1" ht="18.75" customHeight="1">
      <c r="A92" s="98">
        <v>31</v>
      </c>
      <c r="D92" s="98" t="s">
        <v>33</v>
      </c>
      <c r="E92" s="103">
        <v>30000</v>
      </c>
      <c r="F92" s="98" t="s">
        <v>46</v>
      </c>
      <c r="G92" s="104"/>
      <c r="AS92" s="99"/>
    </row>
    <row r="93" spans="1:45" s="98" customFormat="1" ht="18.75" customHeight="1">
      <c r="A93" s="98">
        <v>32</v>
      </c>
      <c r="D93" s="98" t="s">
        <v>34</v>
      </c>
      <c r="E93" s="103">
        <v>40000</v>
      </c>
      <c r="F93" s="98" t="s">
        <v>46</v>
      </c>
      <c r="G93" s="104"/>
      <c r="AS93" s="99"/>
    </row>
    <row r="94" spans="1:45" s="98" customFormat="1" ht="18.75" customHeight="1">
      <c r="A94" s="98">
        <v>33</v>
      </c>
      <c r="D94" s="98" t="s">
        <v>35</v>
      </c>
      <c r="E94" s="103">
        <v>50000</v>
      </c>
      <c r="F94" s="98" t="s">
        <v>46</v>
      </c>
      <c r="G94" s="104"/>
      <c r="AS94" s="99"/>
    </row>
    <row r="95" spans="1:45" s="98" customFormat="1" ht="18.75" customHeight="1">
      <c r="A95" s="98">
        <v>34</v>
      </c>
      <c r="D95" s="98" t="s">
        <v>36</v>
      </c>
      <c r="E95" s="103">
        <v>60000</v>
      </c>
      <c r="F95" s="98" t="s">
        <v>46</v>
      </c>
      <c r="G95" s="104"/>
      <c r="AS95" s="99"/>
    </row>
    <row r="96" spans="1:45" s="98" customFormat="1" ht="18.75" customHeight="1">
      <c r="A96" s="98">
        <v>35</v>
      </c>
      <c r="D96" s="98" t="s">
        <v>37</v>
      </c>
      <c r="E96" s="103">
        <v>70000</v>
      </c>
      <c r="F96" s="98" t="s">
        <v>46</v>
      </c>
      <c r="G96" s="104"/>
      <c r="AS96" s="99"/>
    </row>
    <row r="97" spans="1:45" s="98" customFormat="1" ht="18.75" customHeight="1">
      <c r="A97" s="98">
        <v>36</v>
      </c>
      <c r="D97" s="98" t="s">
        <v>38</v>
      </c>
      <c r="E97" s="103">
        <v>30000</v>
      </c>
      <c r="F97" s="98" t="s">
        <v>46</v>
      </c>
      <c r="G97" s="104"/>
      <c r="AS97" s="99"/>
    </row>
    <row r="98" spans="1:45" s="98" customFormat="1" ht="18.75" customHeight="1">
      <c r="A98" s="98">
        <v>37</v>
      </c>
      <c r="D98" s="98" t="s">
        <v>47</v>
      </c>
      <c r="E98" s="103">
        <v>40000</v>
      </c>
      <c r="F98" s="98" t="s">
        <v>46</v>
      </c>
      <c r="G98" s="104"/>
      <c r="AS98" s="99"/>
    </row>
    <row r="99" spans="1:45" s="98" customFormat="1" ht="18.75" customHeight="1">
      <c r="A99" s="98">
        <v>38</v>
      </c>
      <c r="D99" s="98" t="s">
        <v>48</v>
      </c>
      <c r="E99" s="103">
        <v>50000</v>
      </c>
      <c r="F99" s="98" t="s">
        <v>46</v>
      </c>
      <c r="G99" s="104"/>
      <c r="AS99" s="99"/>
    </row>
    <row r="100" spans="1:45" s="98" customFormat="1" ht="18.75" customHeight="1">
      <c r="A100" s="98">
        <v>39</v>
      </c>
      <c r="D100" s="98" t="s">
        <v>49</v>
      </c>
      <c r="E100" s="103">
        <v>60000</v>
      </c>
      <c r="F100" s="98" t="s">
        <v>46</v>
      </c>
      <c r="G100" s="104"/>
      <c r="AS100" s="99"/>
    </row>
    <row r="101" spans="1:45" s="98" customFormat="1" ht="18.75" customHeight="1">
      <c r="A101" s="98">
        <v>40</v>
      </c>
      <c r="D101" s="98" t="s">
        <v>66</v>
      </c>
      <c r="E101" s="103">
        <v>70000</v>
      </c>
      <c r="F101" s="98" t="s">
        <v>46</v>
      </c>
      <c r="G101" s="104"/>
      <c r="AS101" s="99"/>
    </row>
    <row r="102" spans="1:45" s="98" customFormat="1" ht="18.75" customHeight="1">
      <c r="A102" s="98">
        <v>41</v>
      </c>
      <c r="D102" s="98" t="s">
        <v>39</v>
      </c>
      <c r="E102" s="103">
        <v>30000</v>
      </c>
      <c r="F102" s="98" t="s">
        <v>46</v>
      </c>
      <c r="G102" s="104"/>
      <c r="AS102" s="99"/>
    </row>
    <row r="103" spans="1:45" s="98" customFormat="1" ht="18.75" customHeight="1">
      <c r="A103" s="98">
        <v>42</v>
      </c>
      <c r="D103" s="98" t="s">
        <v>50</v>
      </c>
      <c r="E103" s="103">
        <v>40000</v>
      </c>
      <c r="F103" s="98" t="s">
        <v>46</v>
      </c>
      <c r="G103" s="104"/>
      <c r="AS103" s="99"/>
    </row>
    <row r="104" spans="1:45" s="98" customFormat="1" ht="18.75" customHeight="1">
      <c r="A104" s="98">
        <v>43</v>
      </c>
      <c r="D104" s="98" t="s">
        <v>51</v>
      </c>
      <c r="E104" s="103">
        <v>50000</v>
      </c>
      <c r="F104" s="98" t="s">
        <v>46</v>
      </c>
      <c r="G104" s="104"/>
      <c r="AS104" s="99"/>
    </row>
    <row r="105" spans="1:45" s="98" customFormat="1" ht="18.75" customHeight="1">
      <c r="A105" s="98">
        <v>44</v>
      </c>
      <c r="D105" s="98" t="s">
        <v>52</v>
      </c>
      <c r="E105" s="103">
        <v>60000</v>
      </c>
      <c r="F105" s="98" t="s">
        <v>46</v>
      </c>
      <c r="G105" s="104"/>
      <c r="AS105" s="99"/>
    </row>
    <row r="106" spans="1:45" s="98" customFormat="1" ht="18.75" customHeight="1">
      <c r="A106" s="98">
        <v>45</v>
      </c>
      <c r="D106" s="98" t="s">
        <v>67</v>
      </c>
      <c r="E106" s="103">
        <v>70000</v>
      </c>
      <c r="F106" s="98" t="s">
        <v>46</v>
      </c>
      <c r="G106" s="104"/>
      <c r="AS106" s="99"/>
    </row>
    <row r="107" spans="1:45" s="98" customFormat="1" ht="18.75" customHeight="1">
      <c r="A107" s="98">
        <v>46</v>
      </c>
      <c r="D107" s="98" t="s">
        <v>40</v>
      </c>
      <c r="E107" s="103">
        <v>10000</v>
      </c>
      <c r="F107" s="98" t="s">
        <v>46</v>
      </c>
      <c r="G107" s="104"/>
      <c r="AS107" s="99"/>
    </row>
    <row r="108" spans="1:45" s="98" customFormat="1" ht="18.75" customHeight="1">
      <c r="A108" s="98">
        <v>47</v>
      </c>
      <c r="D108" s="98" t="s">
        <v>53</v>
      </c>
      <c r="E108" s="103">
        <v>15000</v>
      </c>
      <c r="F108" s="98" t="s">
        <v>46</v>
      </c>
      <c r="G108" s="104"/>
      <c r="AS108" s="99"/>
    </row>
    <row r="109" spans="1:45" s="98" customFormat="1" ht="18.75" customHeight="1">
      <c r="A109" s="98">
        <v>48</v>
      </c>
      <c r="D109" s="98" t="s">
        <v>54</v>
      </c>
      <c r="E109" s="103">
        <v>10000</v>
      </c>
      <c r="F109" s="98" t="s">
        <v>46</v>
      </c>
      <c r="G109" s="104"/>
      <c r="AS109" s="99"/>
    </row>
    <row r="110" spans="1:45" s="98" customFormat="1" ht="18.75" customHeight="1">
      <c r="A110" s="98">
        <v>49</v>
      </c>
      <c r="D110" s="98" t="s">
        <v>55</v>
      </c>
      <c r="E110" s="103">
        <v>20000</v>
      </c>
      <c r="F110" s="98" t="s">
        <v>46</v>
      </c>
      <c r="G110" s="104"/>
      <c r="AS110" s="99"/>
    </row>
    <row r="111" spans="1:45" s="98" customFormat="1" ht="18.75" customHeight="1">
      <c r="A111" s="98">
        <v>50</v>
      </c>
      <c r="D111" s="98" t="s">
        <v>56</v>
      </c>
      <c r="E111" s="103">
        <v>30000</v>
      </c>
      <c r="F111" s="98" t="s">
        <v>46</v>
      </c>
      <c r="G111" s="104"/>
      <c r="AS111" s="99"/>
    </row>
    <row r="112" spans="1:45" s="98" customFormat="1" ht="18.75" customHeight="1">
      <c r="A112" s="98">
        <v>51</v>
      </c>
      <c r="D112" s="98" t="s">
        <v>57</v>
      </c>
      <c r="E112" s="103">
        <v>40000</v>
      </c>
      <c r="F112" s="98" t="s">
        <v>46</v>
      </c>
      <c r="G112" s="104"/>
      <c r="AS112" s="99"/>
    </row>
    <row r="113" spans="1:45" s="98" customFormat="1" ht="18.75" customHeight="1">
      <c r="A113" s="98">
        <v>52</v>
      </c>
      <c r="D113" s="98" t="s">
        <v>58</v>
      </c>
      <c r="E113" s="103">
        <v>50000</v>
      </c>
      <c r="F113" s="98" t="s">
        <v>46</v>
      </c>
      <c r="G113" s="104"/>
      <c r="AS113" s="99"/>
    </row>
    <row r="114" spans="1:45" s="98" customFormat="1" ht="18.75" customHeight="1">
      <c r="A114" s="98">
        <v>53</v>
      </c>
      <c r="D114" s="98" t="s">
        <v>59</v>
      </c>
      <c r="E114" s="103">
        <v>60000</v>
      </c>
      <c r="F114" s="98" t="s">
        <v>46</v>
      </c>
      <c r="G114" s="104"/>
      <c r="AS114" s="99"/>
    </row>
    <row r="115" spans="1:45" s="98" customFormat="1" ht="18.75" customHeight="1">
      <c r="A115" s="98">
        <v>54</v>
      </c>
      <c r="D115" s="98" t="s">
        <v>60</v>
      </c>
      <c r="E115" s="103">
        <v>70000</v>
      </c>
      <c r="F115" s="98" t="s">
        <v>46</v>
      </c>
      <c r="G115" s="104"/>
      <c r="AS115" s="99"/>
    </row>
    <row r="116" spans="1:45" s="98" customFormat="1" ht="18.75" customHeight="1">
      <c r="A116" s="98">
        <v>55</v>
      </c>
      <c r="D116" s="98" t="s">
        <v>61</v>
      </c>
      <c r="E116" s="103">
        <v>10000</v>
      </c>
      <c r="F116" s="98" t="s">
        <v>46</v>
      </c>
      <c r="G116" s="104"/>
      <c r="AS116" s="99"/>
    </row>
    <row r="117" spans="1:45" s="98" customFormat="1" ht="18.75" customHeight="1">
      <c r="A117" s="98">
        <v>56</v>
      </c>
      <c r="D117" s="98" t="s">
        <v>62</v>
      </c>
      <c r="E117" s="103">
        <v>20000</v>
      </c>
      <c r="F117" s="98" t="s">
        <v>46</v>
      </c>
      <c r="G117" s="104"/>
      <c r="AS117" s="99"/>
    </row>
    <row r="118" spans="1:45" s="98" customFormat="1" ht="18.75" customHeight="1">
      <c r="D118" s="104"/>
      <c r="E118" s="104"/>
      <c r="F118" s="104"/>
      <c r="G118" s="104"/>
      <c r="I118" s="104"/>
      <c r="AS118" s="99"/>
    </row>
    <row r="119" spans="1:45" s="98" customFormat="1" ht="18.75" customHeight="1">
      <c r="AS119" s="99"/>
    </row>
    <row r="120" spans="1:45" s="98" customFormat="1" ht="18.75" customHeight="1">
      <c r="AS120" s="99"/>
    </row>
    <row r="121" spans="1:45" s="98" customFormat="1" ht="18.75" customHeight="1">
      <c r="AS121" s="99"/>
    </row>
    <row r="122" spans="1:45" s="98" customFormat="1" ht="18.75" customHeight="1">
      <c r="AS122" s="99"/>
    </row>
    <row r="123" spans="1:45" s="98" customFormat="1" ht="18.75" customHeight="1">
      <c r="AS123" s="99"/>
    </row>
    <row r="124" spans="1:45" s="98" customFormat="1" ht="18.75" customHeight="1">
      <c r="AS124" s="99"/>
    </row>
    <row r="125" spans="1:45" s="98" customFormat="1" ht="18.75" customHeight="1">
      <c r="AS125" s="99"/>
    </row>
    <row r="126" spans="1:45" s="98" customFormat="1" ht="18.75" customHeight="1">
      <c r="AS126" s="99"/>
    </row>
    <row r="127" spans="1:45" s="98" customFormat="1" ht="18.75" customHeight="1">
      <c r="AS127" s="99"/>
    </row>
  </sheetData>
  <sheetProtection password="C554" sheet="1" autoFilter="0"/>
  <mergeCells count="188">
    <mergeCell ref="AJ56:AN57"/>
    <mergeCell ref="AO56:AP57"/>
    <mergeCell ref="O57:S57"/>
    <mergeCell ref="T57:U57"/>
    <mergeCell ref="V57:Z57"/>
    <mergeCell ref="AA57:AB57"/>
    <mergeCell ref="AC57:AG57"/>
    <mergeCell ref="AH57:AI57"/>
    <mergeCell ref="AJ55:AP55"/>
    <mergeCell ref="A56:G57"/>
    <mergeCell ref="H56:L57"/>
    <mergeCell ref="M56:N57"/>
    <mergeCell ref="O56:S56"/>
    <mergeCell ref="T56:U56"/>
    <mergeCell ref="V56:Z56"/>
    <mergeCell ref="AA56:AB56"/>
    <mergeCell ref="AC56:AG56"/>
    <mergeCell ref="AH56:AI56"/>
    <mergeCell ref="K53:U53"/>
    <mergeCell ref="V53:AD53"/>
    <mergeCell ref="AE53:AF53"/>
    <mergeCell ref="A55:G55"/>
    <mergeCell ref="H55:N55"/>
    <mergeCell ref="O55:U55"/>
    <mergeCell ref="V55:AB55"/>
    <mergeCell ref="AC55:AI55"/>
    <mergeCell ref="K51:U51"/>
    <mergeCell ref="V51:AD51"/>
    <mergeCell ref="AE51:AF51"/>
    <mergeCell ref="K52:U52"/>
    <mergeCell ref="V52:AD52"/>
    <mergeCell ref="AE52:AF52"/>
    <mergeCell ref="K49:U49"/>
    <mergeCell ref="V49:AD49"/>
    <mergeCell ref="AE49:AF49"/>
    <mergeCell ref="K50:U50"/>
    <mergeCell ref="V50:AD50"/>
    <mergeCell ref="AE50:AF50"/>
    <mergeCell ref="K47:U47"/>
    <mergeCell ref="V47:AD47"/>
    <mergeCell ref="AE47:AF47"/>
    <mergeCell ref="K48:U48"/>
    <mergeCell ref="V48:AD48"/>
    <mergeCell ref="AE48:AF48"/>
    <mergeCell ref="K45:U45"/>
    <mergeCell ref="V45:AD45"/>
    <mergeCell ref="AE45:AF45"/>
    <mergeCell ref="K46:U46"/>
    <mergeCell ref="V46:AD46"/>
    <mergeCell ref="AE46:AF46"/>
    <mergeCell ref="K43:U43"/>
    <mergeCell ref="V43:AD43"/>
    <mergeCell ref="AE43:AF43"/>
    <mergeCell ref="K44:U44"/>
    <mergeCell ref="V44:AD44"/>
    <mergeCell ref="AE44:AF44"/>
    <mergeCell ref="K41:U41"/>
    <mergeCell ref="V41:AD41"/>
    <mergeCell ref="AE41:AF41"/>
    <mergeCell ref="K42:U42"/>
    <mergeCell ref="V42:AD42"/>
    <mergeCell ref="AE42:AF42"/>
    <mergeCell ref="K39:U39"/>
    <mergeCell ref="V39:AD39"/>
    <mergeCell ref="AE39:AF39"/>
    <mergeCell ref="K40:U40"/>
    <mergeCell ref="V40:AD40"/>
    <mergeCell ref="AE40:AF40"/>
    <mergeCell ref="K37:U37"/>
    <mergeCell ref="V37:AD37"/>
    <mergeCell ref="AE37:AF37"/>
    <mergeCell ref="K38:U38"/>
    <mergeCell ref="V38:AD38"/>
    <mergeCell ref="AE38:AF38"/>
    <mergeCell ref="K35:U35"/>
    <mergeCell ref="V35:AD35"/>
    <mergeCell ref="AE35:AF35"/>
    <mergeCell ref="K36:U36"/>
    <mergeCell ref="V36:AD36"/>
    <mergeCell ref="AE36:AF36"/>
    <mergeCell ref="K33:U33"/>
    <mergeCell ref="V33:AD33"/>
    <mergeCell ref="AE33:AF33"/>
    <mergeCell ref="K34:U34"/>
    <mergeCell ref="V34:AD34"/>
    <mergeCell ref="AE34:AF34"/>
    <mergeCell ref="K31:U31"/>
    <mergeCell ref="V31:AD31"/>
    <mergeCell ref="AE31:AF31"/>
    <mergeCell ref="K32:U32"/>
    <mergeCell ref="V32:AD32"/>
    <mergeCell ref="AE32:AF32"/>
    <mergeCell ref="BB28:BD29"/>
    <mergeCell ref="BE28:BF29"/>
    <mergeCell ref="K29:U29"/>
    <mergeCell ref="V29:AD29"/>
    <mergeCell ref="AE29:AF29"/>
    <mergeCell ref="K30:U30"/>
    <mergeCell ref="V30:AD30"/>
    <mergeCell ref="AE30:AF30"/>
    <mergeCell ref="K28:U28"/>
    <mergeCell ref="V28:AD28"/>
    <mergeCell ref="AE28:AF28"/>
    <mergeCell ref="AS28:AV29"/>
    <mergeCell ref="AW28:AY29"/>
    <mergeCell ref="AZ28:BA29"/>
    <mergeCell ref="K26:U26"/>
    <mergeCell ref="V26:AD26"/>
    <mergeCell ref="AE26:AF26"/>
    <mergeCell ref="AS26:AV27"/>
    <mergeCell ref="AW26:BF27"/>
    <mergeCell ref="K27:U27"/>
    <mergeCell ref="V27:AD27"/>
    <mergeCell ref="AE27:AF27"/>
    <mergeCell ref="AZ24:BA25"/>
    <mergeCell ref="BB24:BD25"/>
    <mergeCell ref="BE24:BF25"/>
    <mergeCell ref="K25:U25"/>
    <mergeCell ref="V25:AD25"/>
    <mergeCell ref="AE25:AF25"/>
    <mergeCell ref="BB22:BD23"/>
    <mergeCell ref="BE22:BF23"/>
    <mergeCell ref="K23:U23"/>
    <mergeCell ref="V23:AD23"/>
    <mergeCell ref="AE23:AF23"/>
    <mergeCell ref="K24:U24"/>
    <mergeCell ref="V24:AD24"/>
    <mergeCell ref="AE24:AF24"/>
    <mergeCell ref="AS24:AV25"/>
    <mergeCell ref="AW24:AY25"/>
    <mergeCell ref="K22:U22"/>
    <mergeCell ref="V22:AD22"/>
    <mergeCell ref="AE22:AF22"/>
    <mergeCell ref="AS22:AV23"/>
    <mergeCell ref="AW22:AY23"/>
    <mergeCell ref="AZ22:BA23"/>
    <mergeCell ref="AA18:AB18"/>
    <mergeCell ref="AC18:AI18"/>
    <mergeCell ref="AJ18:AN18"/>
    <mergeCell ref="AO18:AP18"/>
    <mergeCell ref="A20:AP20"/>
    <mergeCell ref="K21:U21"/>
    <mergeCell ref="V21:AF21"/>
    <mergeCell ref="A18:G18"/>
    <mergeCell ref="H18:L18"/>
    <mergeCell ref="M18:N18"/>
    <mergeCell ref="O18:S18"/>
    <mergeCell ref="T18:U18"/>
    <mergeCell ref="V18:Z18"/>
    <mergeCell ref="AH5:AI5"/>
    <mergeCell ref="A15:C15"/>
    <mergeCell ref="D15:AP15"/>
    <mergeCell ref="A17:G17"/>
    <mergeCell ref="H17:N17"/>
    <mergeCell ref="O17:U17"/>
    <mergeCell ref="V17:AB17"/>
    <mergeCell ref="AC17:AI17"/>
    <mergeCell ref="AJ17:AP17"/>
    <mergeCell ref="A12:C12"/>
    <mergeCell ref="D12:AP12"/>
    <mergeCell ref="A13:C13"/>
    <mergeCell ref="D13:AP13"/>
    <mergeCell ref="A14:C14"/>
    <mergeCell ref="D14:AP14"/>
    <mergeCell ref="AK5:AL5"/>
    <mergeCell ref="A9:AP9"/>
    <mergeCell ref="A10:C10"/>
    <mergeCell ref="D10:AP10"/>
    <mergeCell ref="AS10:CD10"/>
    <mergeCell ref="A11:C11"/>
    <mergeCell ref="D11:AP11"/>
    <mergeCell ref="AM5:AN5"/>
    <mergeCell ref="AO5:AP5"/>
    <mergeCell ref="AS5:AW5"/>
    <mergeCell ref="D6:M7"/>
    <mergeCell ref="S6:T6"/>
    <mergeCell ref="V6:X6"/>
    <mergeCell ref="AF6:AP6"/>
    <mergeCell ref="AW6:AW7"/>
    <mergeCell ref="N7:AP7"/>
    <mergeCell ref="A3:C7"/>
    <mergeCell ref="N3:R3"/>
    <mergeCell ref="N4:AE4"/>
    <mergeCell ref="AF4:AJ4"/>
    <mergeCell ref="AK4:AP4"/>
    <mergeCell ref="AS4:AW4"/>
    <mergeCell ref="N5:AE5"/>
    <mergeCell ref="AF5:AG5"/>
  </mergeCells>
  <phoneticPr fontId="3"/>
  <conditionalFormatting sqref="A20:AP58">
    <cfRule type="expression" dxfId="18" priority="1">
      <formula>VLOOKUP($N$5,$D$62:$H$76,5,0)=$O$62</formula>
    </cfRule>
  </conditionalFormatting>
  <conditionalFormatting sqref="N3:R3 AK4 N7:AP7">
    <cfRule type="containsBlanks" dxfId="17" priority="7">
      <formula>LEN(TRIM(N3))=0</formula>
    </cfRule>
  </conditionalFormatting>
  <conditionalFormatting sqref="N4:AE4">
    <cfRule type="containsBlanks" dxfId="16" priority="6">
      <formula>LEN(TRIM(N4))=0</formula>
    </cfRule>
  </conditionalFormatting>
  <conditionalFormatting sqref="N5:AE5">
    <cfRule type="containsBlanks" dxfId="15" priority="5">
      <formula>LEN(TRIM(N5))=0</formula>
    </cfRule>
  </conditionalFormatting>
  <conditionalFormatting sqref="AH5:AI5">
    <cfRule type="containsBlanks" dxfId="14" priority="4">
      <formula>LEN(TRIM(AH5))=0</formula>
    </cfRule>
  </conditionalFormatting>
  <conditionalFormatting sqref="S6:T6 V6:X6">
    <cfRule type="containsBlanks" dxfId="13" priority="3">
      <formula>LEN(TRIM(S6))=0</formula>
    </cfRule>
  </conditionalFormatting>
  <conditionalFormatting sqref="A10:A15">
    <cfRule type="containsBlanks" dxfId="12" priority="2">
      <formula>LEN(TRIM(A10))=0</formula>
    </cfRule>
  </conditionalFormatting>
  <conditionalFormatting sqref="V22:AD51">
    <cfRule type="containsBlanks" dxfId="11" priority="8">
      <formula>LEN(TRIM(V22))=0</formula>
    </cfRule>
  </conditionalFormatting>
  <dataValidations count="8">
    <dataValidation type="date" allowBlank="1" showInputMessage="1" showErrorMessage="1" sqref="AK4:AP4">
      <formula1>92</formula1>
      <formula2>44622</formula2>
    </dataValidation>
    <dataValidation type="whole" allowBlank="1" showInputMessage="1" showErrorMessage="1" error="所要額が1,000円未満の場合は申請できません。" sqref="AL19:AN19">
      <formula1>1000</formula1>
      <formula2>1E+28</formula2>
    </dataValidation>
    <dataValidation type="textLength" operator="equal" allowBlank="1" showErrorMessage="1" error="10桁で入力してください。" sqref="N3:R3">
      <formula1>10</formula1>
    </dataValidation>
    <dataValidation type="list" imeMode="disabled" allowBlank="1" showInputMessage="1" showErrorMessage="1" sqref="A10:A15">
      <formula1>"○"</formula1>
    </dataValidation>
    <dataValidation imeMode="disabled" allowBlank="1" showInputMessage="1" showErrorMessage="1" sqref="S6:T6 V6:Y6 AH5:AI5 AM5:AN5 V22:AD53"/>
    <dataValidation imeMode="halfAlpha" allowBlank="1" showInputMessage="1" showErrorMessage="1" sqref="AJ5:AK5"/>
    <dataValidation type="list" allowBlank="1" showInputMessage="1" showErrorMessage="1" sqref="AA58:AA60 AB59:AC60">
      <formula1>"○"</formula1>
    </dataValidation>
    <dataValidation type="list" allowBlank="1" showInputMessage="1" showErrorMessage="1" sqref="N5:AE5">
      <formula1>$D$62:$D$76</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27"/>
  <sheetViews>
    <sheetView showGridLines="0" view="pageBreakPreview" zoomScale="120" zoomScaleNormal="120" zoomScaleSheetLayoutView="120" workbookViewId="0">
      <selection activeCell="N4" sqref="N4:AE4"/>
    </sheetView>
  </sheetViews>
  <sheetFormatPr defaultColWidth="2.25" defaultRowHeight="13.5"/>
  <cols>
    <col min="1" max="9" width="2.25" style="83" customWidth="1"/>
    <col min="10" max="14" width="2.25" style="83"/>
    <col min="15" max="17" width="2.25" style="83" customWidth="1"/>
    <col min="18" max="24" width="2.25" style="83"/>
    <col min="25" max="25" width="2.25" style="83" customWidth="1"/>
    <col min="26" max="31" width="2.25" style="83"/>
    <col min="32" max="35" width="2.25" style="83" customWidth="1"/>
    <col min="36" max="36" width="2.25" style="83"/>
    <col min="37" max="42" width="2.25" style="83" customWidth="1"/>
    <col min="43" max="43" width="2.25" style="83"/>
    <col min="44" max="44" width="2.25" style="83" customWidth="1"/>
    <col min="45" max="45" width="20.5" style="84" bestFit="1" customWidth="1"/>
    <col min="46" max="46" width="9.125" style="83" customWidth="1"/>
    <col min="47" max="50" width="2.25" style="83" customWidth="1"/>
    <col min="51" max="16384" width="2.25" style="83"/>
  </cols>
  <sheetData>
    <row r="1" spans="1:82">
      <c r="A1" s="82" t="s">
        <v>184</v>
      </c>
      <c r="B1" s="82"/>
      <c r="C1" s="82"/>
    </row>
    <row r="2" spans="1:82" ht="3" customHeight="1" thickBot="1"/>
    <row r="3" spans="1:82" s="85" customFormat="1" ht="21.75" customHeight="1">
      <c r="A3" s="373" t="s">
        <v>19</v>
      </c>
      <c r="B3" s="374"/>
      <c r="C3" s="375"/>
      <c r="D3" s="77" t="s">
        <v>109</v>
      </c>
      <c r="E3" s="78"/>
      <c r="F3" s="78"/>
      <c r="G3" s="79"/>
      <c r="H3" s="79"/>
      <c r="I3" s="79"/>
      <c r="J3" s="79"/>
      <c r="K3" s="79"/>
      <c r="L3" s="79"/>
      <c r="M3" s="80"/>
      <c r="N3" s="369" t="s">
        <v>225</v>
      </c>
      <c r="O3" s="370"/>
      <c r="P3" s="370"/>
      <c r="Q3" s="370"/>
      <c r="R3" s="371"/>
      <c r="S3" s="81"/>
      <c r="T3" s="81"/>
      <c r="U3" s="81"/>
      <c r="V3" s="81"/>
      <c r="W3" s="81"/>
      <c r="X3" s="81"/>
      <c r="Y3" s="81"/>
      <c r="Z3" s="81"/>
      <c r="AA3" s="81"/>
      <c r="AB3" s="81"/>
      <c r="AC3" s="81"/>
      <c r="AD3" s="81"/>
      <c r="AE3" s="81"/>
      <c r="AF3" s="81"/>
      <c r="AG3" s="81"/>
      <c r="AH3" s="81"/>
      <c r="AI3" s="81"/>
      <c r="AJ3" s="68"/>
      <c r="AK3" s="68"/>
      <c r="AL3" s="68"/>
      <c r="AM3" s="68"/>
      <c r="AN3" s="68"/>
      <c r="AO3" s="68"/>
      <c r="AP3" s="69"/>
      <c r="AS3" s="86"/>
    </row>
    <row r="4" spans="1:82" s="85" customFormat="1" ht="28.5" customHeight="1">
      <c r="A4" s="376"/>
      <c r="B4" s="377"/>
      <c r="C4" s="378"/>
      <c r="D4" s="5" t="s">
        <v>18</v>
      </c>
      <c r="E4" s="1"/>
      <c r="F4" s="1"/>
      <c r="G4" s="2"/>
      <c r="H4" s="2"/>
      <c r="I4" s="2"/>
      <c r="J4" s="2"/>
      <c r="K4" s="2"/>
      <c r="L4" s="2"/>
      <c r="M4" s="7"/>
      <c r="N4" s="417" t="s">
        <v>224</v>
      </c>
      <c r="O4" s="288"/>
      <c r="P4" s="288"/>
      <c r="Q4" s="288"/>
      <c r="R4" s="288"/>
      <c r="S4" s="288"/>
      <c r="T4" s="288"/>
      <c r="U4" s="288"/>
      <c r="V4" s="288"/>
      <c r="W4" s="288"/>
      <c r="X4" s="288"/>
      <c r="Y4" s="288"/>
      <c r="Z4" s="288"/>
      <c r="AA4" s="288"/>
      <c r="AB4" s="288"/>
      <c r="AC4" s="288"/>
      <c r="AD4" s="288"/>
      <c r="AE4" s="288"/>
      <c r="AF4" s="385" t="s">
        <v>110</v>
      </c>
      <c r="AG4" s="238"/>
      <c r="AH4" s="238"/>
      <c r="AI4" s="238"/>
      <c r="AJ4" s="239"/>
      <c r="AK4" s="362">
        <v>41365</v>
      </c>
      <c r="AL4" s="363"/>
      <c r="AM4" s="363"/>
      <c r="AN4" s="363"/>
      <c r="AO4" s="363"/>
      <c r="AP4" s="364"/>
      <c r="AS4" s="404"/>
      <c r="AT4" s="405"/>
      <c r="AU4" s="405"/>
      <c r="AV4" s="405"/>
      <c r="AW4" s="405"/>
    </row>
    <row r="5" spans="1:82" s="85" customFormat="1" ht="28.5" customHeight="1">
      <c r="A5" s="376"/>
      <c r="B5" s="377"/>
      <c r="C5" s="378"/>
      <c r="D5" s="6" t="s">
        <v>28</v>
      </c>
      <c r="E5" s="205"/>
      <c r="F5" s="205"/>
      <c r="G5" s="3"/>
      <c r="H5" s="3"/>
      <c r="I5" s="3"/>
      <c r="J5" s="3"/>
      <c r="K5" s="3"/>
      <c r="L5" s="3"/>
      <c r="M5" s="8"/>
      <c r="N5" s="410" t="s">
        <v>90</v>
      </c>
      <c r="O5" s="410"/>
      <c r="P5" s="410"/>
      <c r="Q5" s="410"/>
      <c r="R5" s="410"/>
      <c r="S5" s="410"/>
      <c r="T5" s="410"/>
      <c r="U5" s="410"/>
      <c r="V5" s="410"/>
      <c r="W5" s="410"/>
      <c r="X5" s="410"/>
      <c r="Y5" s="410"/>
      <c r="Z5" s="410"/>
      <c r="AA5" s="410"/>
      <c r="AB5" s="410"/>
      <c r="AC5" s="410"/>
      <c r="AD5" s="410"/>
      <c r="AE5" s="411"/>
      <c r="AF5" s="415" t="s">
        <v>24</v>
      </c>
      <c r="AG5" s="416"/>
      <c r="AH5" s="421">
        <v>10</v>
      </c>
      <c r="AI5" s="421"/>
      <c r="AJ5" s="87" t="s">
        <v>68</v>
      </c>
      <c r="AK5" s="419"/>
      <c r="AL5" s="420"/>
      <c r="AM5" s="409"/>
      <c r="AN5" s="409"/>
      <c r="AO5" s="412"/>
      <c r="AP5" s="413"/>
      <c r="AS5" s="414" t="s">
        <v>69</v>
      </c>
      <c r="AT5" s="405"/>
      <c r="AU5" s="405"/>
      <c r="AV5" s="405"/>
      <c r="AW5" s="405"/>
    </row>
    <row r="6" spans="1:82" s="85" customFormat="1" ht="17.25" customHeight="1">
      <c r="A6" s="376"/>
      <c r="B6" s="377"/>
      <c r="C6" s="378"/>
      <c r="D6" s="386" t="s">
        <v>25</v>
      </c>
      <c r="E6" s="387"/>
      <c r="F6" s="387"/>
      <c r="G6" s="387"/>
      <c r="H6" s="387"/>
      <c r="I6" s="387"/>
      <c r="J6" s="387"/>
      <c r="K6" s="387"/>
      <c r="L6" s="387"/>
      <c r="M6" s="388"/>
      <c r="N6" s="4" t="s">
        <v>5</v>
      </c>
      <c r="O6" s="4"/>
      <c r="P6" s="4"/>
      <c r="Q6" s="4"/>
      <c r="R6" s="4"/>
      <c r="S6" s="418" t="s">
        <v>226</v>
      </c>
      <c r="T6" s="418"/>
      <c r="U6" s="4" t="s">
        <v>6</v>
      </c>
      <c r="V6" s="418" t="s">
        <v>227</v>
      </c>
      <c r="W6" s="418"/>
      <c r="X6" s="418"/>
      <c r="Y6" s="206"/>
      <c r="Z6" s="4" t="s">
        <v>7</v>
      </c>
      <c r="AA6" s="4"/>
      <c r="AB6" s="4"/>
      <c r="AC6" s="4"/>
      <c r="AD6" s="4"/>
      <c r="AE6" s="4"/>
      <c r="AF6" s="407"/>
      <c r="AG6" s="407"/>
      <c r="AH6" s="407"/>
      <c r="AI6" s="407"/>
      <c r="AJ6" s="407"/>
      <c r="AK6" s="407"/>
      <c r="AL6" s="407"/>
      <c r="AM6" s="407"/>
      <c r="AN6" s="407"/>
      <c r="AO6" s="407"/>
      <c r="AP6" s="408"/>
      <c r="AS6" s="205"/>
      <c r="AT6" s="88"/>
      <c r="AU6" s="88"/>
      <c r="AV6" s="88"/>
      <c r="AW6" s="406"/>
    </row>
    <row r="7" spans="1:82" s="85" customFormat="1" ht="28.5" customHeight="1" thickBot="1">
      <c r="A7" s="379"/>
      <c r="B7" s="380"/>
      <c r="C7" s="381"/>
      <c r="D7" s="389"/>
      <c r="E7" s="390"/>
      <c r="F7" s="390"/>
      <c r="G7" s="390"/>
      <c r="H7" s="390"/>
      <c r="I7" s="390"/>
      <c r="J7" s="390"/>
      <c r="K7" s="390"/>
      <c r="L7" s="390"/>
      <c r="M7" s="391"/>
      <c r="N7" s="422" t="s">
        <v>228</v>
      </c>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4"/>
      <c r="AS7" s="205"/>
      <c r="AT7" s="88"/>
      <c r="AU7" s="88"/>
      <c r="AV7" s="88"/>
      <c r="AW7" s="406"/>
    </row>
    <row r="8" spans="1:82" s="85" customFormat="1" ht="15" customHeight="1" thickBot="1">
      <c r="A8" s="88"/>
      <c r="B8" s="88"/>
      <c r="C8" s="88"/>
      <c r="D8" s="88"/>
      <c r="E8" s="88"/>
      <c r="F8" s="88"/>
      <c r="G8" s="88"/>
      <c r="H8" s="88"/>
      <c r="I8" s="88"/>
      <c r="J8" s="88"/>
      <c r="K8" s="204"/>
      <c r="L8" s="89"/>
      <c r="M8" s="3"/>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S8" s="86"/>
    </row>
    <row r="9" spans="1:82" s="85" customFormat="1" ht="24.75" customHeight="1" thickBot="1">
      <c r="A9" s="392" t="s">
        <v>63</v>
      </c>
      <c r="B9" s="393"/>
      <c r="C9" s="393"/>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5"/>
      <c r="AS9" s="86"/>
    </row>
    <row r="10" spans="1:82" s="85" customFormat="1" ht="24.75" customHeight="1" thickBot="1">
      <c r="A10" s="382" t="s">
        <v>214</v>
      </c>
      <c r="B10" s="383"/>
      <c r="C10" s="384"/>
      <c r="D10" s="396" t="s">
        <v>111</v>
      </c>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7"/>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row>
    <row r="11" spans="1:82" s="85" customFormat="1" ht="24.75" customHeight="1" thickBot="1">
      <c r="A11" s="382" t="s">
        <v>214</v>
      </c>
      <c r="B11" s="383"/>
      <c r="C11" s="384"/>
      <c r="D11" s="396" t="s">
        <v>73</v>
      </c>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S11" s="86"/>
    </row>
    <row r="12" spans="1:82" s="85" customFormat="1" ht="24.75" customHeight="1" thickBot="1">
      <c r="A12" s="382" t="s">
        <v>214</v>
      </c>
      <c r="B12" s="383"/>
      <c r="C12" s="384"/>
      <c r="D12" s="396" t="s">
        <v>70</v>
      </c>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7"/>
      <c r="AS12" s="86"/>
    </row>
    <row r="13" spans="1:82" s="85" customFormat="1" ht="24.75" customHeight="1" thickBot="1">
      <c r="A13" s="382" t="s">
        <v>214</v>
      </c>
      <c r="B13" s="383"/>
      <c r="C13" s="384"/>
      <c r="D13" s="396" t="s">
        <v>64</v>
      </c>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7"/>
      <c r="AS13" s="86"/>
    </row>
    <row r="14" spans="1:82" s="85" customFormat="1" ht="24.75" customHeight="1" thickBot="1">
      <c r="A14" s="382" t="s">
        <v>214</v>
      </c>
      <c r="B14" s="383"/>
      <c r="C14" s="384"/>
      <c r="D14" s="396" t="s">
        <v>81</v>
      </c>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7"/>
      <c r="AS14" s="86"/>
    </row>
    <row r="15" spans="1:82" s="85" customFormat="1" ht="24.75" customHeight="1" thickBot="1">
      <c r="A15" s="382" t="s">
        <v>214</v>
      </c>
      <c r="B15" s="383"/>
      <c r="C15" s="384"/>
      <c r="D15" s="398" t="s">
        <v>80</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9"/>
      <c r="AS15" s="86"/>
    </row>
    <row r="16" spans="1:82" s="85" customFormat="1" ht="15" customHeight="1" thickBot="1">
      <c r="A16" s="88"/>
      <c r="B16" s="88"/>
      <c r="C16" s="88"/>
      <c r="D16" s="88"/>
      <c r="E16" s="88"/>
      <c r="F16" s="88"/>
      <c r="G16" s="88"/>
      <c r="H16" s="88"/>
      <c r="I16" s="88"/>
      <c r="J16" s="88"/>
      <c r="K16" s="204"/>
      <c r="L16" s="89"/>
      <c r="M16" s="3"/>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S16" s="86"/>
    </row>
    <row r="17" spans="1:58" s="85" customFormat="1" ht="18.75" customHeight="1">
      <c r="A17" s="353" t="s">
        <v>120</v>
      </c>
      <c r="B17" s="335"/>
      <c r="C17" s="335"/>
      <c r="D17" s="335"/>
      <c r="E17" s="335"/>
      <c r="F17" s="335"/>
      <c r="G17" s="335"/>
      <c r="H17" s="354" t="s">
        <v>121</v>
      </c>
      <c r="I17" s="354"/>
      <c r="J17" s="354"/>
      <c r="K17" s="354"/>
      <c r="L17" s="354"/>
      <c r="M17" s="354"/>
      <c r="N17" s="354"/>
      <c r="O17" s="355" t="s">
        <v>122</v>
      </c>
      <c r="P17" s="355"/>
      <c r="Q17" s="355"/>
      <c r="R17" s="355"/>
      <c r="S17" s="355"/>
      <c r="T17" s="355"/>
      <c r="U17" s="355"/>
      <c r="V17" s="356" t="s">
        <v>123</v>
      </c>
      <c r="W17" s="356"/>
      <c r="X17" s="356"/>
      <c r="Y17" s="356"/>
      <c r="Z17" s="356"/>
      <c r="AA17" s="356"/>
      <c r="AB17" s="356"/>
      <c r="AC17" s="357" t="s">
        <v>124</v>
      </c>
      <c r="AD17" s="357"/>
      <c r="AE17" s="357"/>
      <c r="AF17" s="357"/>
      <c r="AG17" s="357"/>
      <c r="AH17" s="357"/>
      <c r="AI17" s="357"/>
      <c r="AJ17" s="335" t="s">
        <v>125</v>
      </c>
      <c r="AK17" s="335"/>
      <c r="AL17" s="335"/>
      <c r="AM17" s="335"/>
      <c r="AN17" s="335"/>
      <c r="AO17" s="335"/>
      <c r="AP17" s="336"/>
      <c r="AS17" s="86"/>
    </row>
    <row r="18" spans="1:58" s="85" customFormat="1" ht="30" customHeight="1" thickBot="1">
      <c r="A18" s="400" t="str">
        <f>IF(AK4="","",IF(O65&lt;20211102,"令和3年11月1日",IF(O65&lt;20211202,"令和3年12月1日",IF(O65&lt;20220102,"令和4年1月1日",IF(O65&lt;20220202,"令和4年2月1日",IF(O65&lt;=20220301,"令和4年3月1日","補助対象外"))))))</f>
        <v>令和3年11月1日</v>
      </c>
      <c r="B18" s="401"/>
      <c r="C18" s="401"/>
      <c r="D18" s="401"/>
      <c r="E18" s="401"/>
      <c r="F18" s="401"/>
      <c r="G18" s="401"/>
      <c r="H18" s="402">
        <f>IF(AH5="","",AH5)</f>
        <v>10</v>
      </c>
      <c r="I18" s="402"/>
      <c r="J18" s="402"/>
      <c r="K18" s="402"/>
      <c r="L18" s="339"/>
      <c r="M18" s="326" t="s">
        <v>68</v>
      </c>
      <c r="N18" s="320"/>
      <c r="O18" s="323" t="str">
        <f>IF(N5="","",VLOOKUP(N5,$D$62:$E$117,2,0))</f>
        <v>／</v>
      </c>
      <c r="P18" s="323"/>
      <c r="Q18" s="323"/>
      <c r="R18" s="323"/>
      <c r="S18" s="324"/>
      <c r="T18" s="326" t="s">
        <v>118</v>
      </c>
      <c r="U18" s="320"/>
      <c r="V18" s="323">
        <f>IF(H18="","",IF("甲"=VLOOKUP(N5,$D$62:$H$76,5,0),AJ56,O18*H18))</f>
        <v>37500</v>
      </c>
      <c r="W18" s="323"/>
      <c r="X18" s="323"/>
      <c r="Y18" s="323"/>
      <c r="Z18" s="324"/>
      <c r="AA18" s="326" t="s">
        <v>118</v>
      </c>
      <c r="AB18" s="320"/>
      <c r="AC18" s="372">
        <f>IF(A18="","",VLOOKUP(A18,O68:P72,2,FALSE))</f>
        <v>1</v>
      </c>
      <c r="AD18" s="372"/>
      <c r="AE18" s="372"/>
      <c r="AF18" s="372"/>
      <c r="AG18" s="372"/>
      <c r="AH18" s="372"/>
      <c r="AI18" s="372"/>
      <c r="AJ18" s="323">
        <f>IF(V18="","",IFERROR(V18*AC18,V18*1))</f>
        <v>37500</v>
      </c>
      <c r="AK18" s="323"/>
      <c r="AL18" s="323"/>
      <c r="AM18" s="323"/>
      <c r="AN18" s="324"/>
      <c r="AO18" s="326" t="s">
        <v>118</v>
      </c>
      <c r="AP18" s="403"/>
      <c r="AS18" s="86"/>
    </row>
    <row r="19" spans="1:58" s="85" customFormat="1" ht="15" customHeight="1" thickBot="1">
      <c r="A19" s="90"/>
      <c r="B19" s="90"/>
      <c r="C19" s="90"/>
      <c r="D19" s="3"/>
      <c r="E19" s="88"/>
      <c r="F19" s="88"/>
      <c r="G19" s="88"/>
      <c r="H19" s="88"/>
      <c r="I19" s="88"/>
      <c r="J19" s="88"/>
      <c r="K19" s="204"/>
      <c r="L19" s="89"/>
      <c r="M19" s="3"/>
      <c r="N19" s="205"/>
      <c r="O19" s="205"/>
      <c r="P19" s="205"/>
      <c r="Q19" s="205"/>
      <c r="R19" s="205"/>
      <c r="S19" s="205"/>
      <c r="T19" s="205"/>
      <c r="U19" s="205"/>
      <c r="V19" s="205"/>
      <c r="W19" s="205"/>
      <c r="X19" s="205"/>
      <c r="Y19" s="205"/>
      <c r="Z19" s="74"/>
      <c r="AA19" s="74"/>
      <c r="AB19" s="74"/>
      <c r="AC19" s="74"/>
      <c r="AD19" s="75"/>
      <c r="AE19" s="75"/>
      <c r="AF19" s="75"/>
      <c r="AG19" s="74"/>
      <c r="AH19" s="74"/>
      <c r="AI19" s="74"/>
      <c r="AJ19" s="74"/>
      <c r="AK19" s="74"/>
      <c r="AL19" s="76"/>
      <c r="AM19" s="76"/>
      <c r="AN19" s="76"/>
      <c r="AO19" s="74"/>
      <c r="AP19" s="74"/>
      <c r="AS19" s="86"/>
    </row>
    <row r="20" spans="1:58" ht="18.75" customHeight="1">
      <c r="A20" s="366" t="s">
        <v>186</v>
      </c>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8"/>
    </row>
    <row r="21" spans="1:58" ht="25.5" customHeight="1">
      <c r="A21" s="125"/>
      <c r="B21" s="116"/>
      <c r="C21" s="116"/>
      <c r="D21" s="116"/>
      <c r="E21" s="116"/>
      <c r="F21" s="116"/>
      <c r="G21" s="116"/>
      <c r="H21" s="117"/>
      <c r="I21" s="117"/>
      <c r="J21" s="117"/>
      <c r="K21" s="365" t="s">
        <v>126</v>
      </c>
      <c r="L21" s="365"/>
      <c r="M21" s="365"/>
      <c r="N21" s="365"/>
      <c r="O21" s="365"/>
      <c r="P21" s="365"/>
      <c r="Q21" s="365"/>
      <c r="R21" s="365"/>
      <c r="S21" s="365"/>
      <c r="T21" s="365"/>
      <c r="U21" s="365"/>
      <c r="V21" s="365" t="s">
        <v>179</v>
      </c>
      <c r="W21" s="365"/>
      <c r="X21" s="365"/>
      <c r="Y21" s="365"/>
      <c r="Z21" s="365"/>
      <c r="AA21" s="365"/>
      <c r="AB21" s="365"/>
      <c r="AC21" s="365"/>
      <c r="AD21" s="365"/>
      <c r="AE21" s="365"/>
      <c r="AF21" s="365"/>
      <c r="AG21" s="113"/>
      <c r="AH21" s="118"/>
      <c r="AI21" s="118"/>
      <c r="AJ21" s="118"/>
      <c r="AK21" s="118"/>
      <c r="AL21" s="118"/>
      <c r="AM21" s="111"/>
      <c r="AN21" s="111"/>
      <c r="AO21" s="113"/>
      <c r="AP21" s="114"/>
    </row>
    <row r="22" spans="1:58" ht="15" customHeight="1">
      <c r="A22" s="126"/>
      <c r="B22" s="119"/>
      <c r="C22" s="119"/>
      <c r="D22" s="119"/>
      <c r="E22" s="119"/>
      <c r="F22" s="119"/>
      <c r="G22" s="119"/>
      <c r="H22" s="120"/>
      <c r="I22" s="120"/>
      <c r="J22" s="120"/>
      <c r="K22" s="361">
        <f>IF($A$18="","",A18+0)</f>
        <v>44501</v>
      </c>
      <c r="L22" s="350"/>
      <c r="M22" s="350"/>
      <c r="N22" s="350"/>
      <c r="O22" s="350"/>
      <c r="P22" s="350"/>
      <c r="Q22" s="350"/>
      <c r="R22" s="350"/>
      <c r="S22" s="350"/>
      <c r="T22" s="350"/>
      <c r="U22" s="350"/>
      <c r="V22" s="347">
        <v>6</v>
      </c>
      <c r="W22" s="348"/>
      <c r="X22" s="348"/>
      <c r="Y22" s="348"/>
      <c r="Z22" s="348"/>
      <c r="AA22" s="348"/>
      <c r="AB22" s="348"/>
      <c r="AC22" s="348"/>
      <c r="AD22" s="349"/>
      <c r="AE22" s="351" t="s">
        <v>68</v>
      </c>
      <c r="AF22" s="352"/>
      <c r="AG22" s="113"/>
      <c r="AH22" s="121"/>
      <c r="AI22" s="121"/>
      <c r="AJ22" s="121"/>
      <c r="AK22" s="121"/>
      <c r="AL22" s="88"/>
      <c r="AM22" s="88"/>
      <c r="AN22" s="109"/>
      <c r="AO22" s="109"/>
      <c r="AP22" s="107"/>
      <c r="AS22" s="406"/>
      <c r="AT22" s="406"/>
      <c r="AU22" s="406"/>
      <c r="AV22" s="406"/>
      <c r="AW22" s="426"/>
      <c r="AX22" s="426"/>
      <c r="AY22" s="426"/>
      <c r="AZ22" s="406"/>
      <c r="BA22" s="406"/>
      <c r="BB22" s="426"/>
      <c r="BC22" s="426"/>
      <c r="BD22" s="426"/>
      <c r="BE22" s="406"/>
      <c r="BF22" s="406"/>
    </row>
    <row r="23" spans="1:58" ht="15" customHeight="1">
      <c r="A23" s="126"/>
      <c r="B23" s="119"/>
      <c r="C23" s="119"/>
      <c r="D23" s="119"/>
      <c r="E23" s="119"/>
      <c r="F23" s="119"/>
      <c r="G23" s="119"/>
      <c r="H23" s="120"/>
      <c r="I23" s="120"/>
      <c r="J23" s="120"/>
      <c r="K23" s="361">
        <f>IF($A$18="","",K22+1)</f>
        <v>44502</v>
      </c>
      <c r="L23" s="350"/>
      <c r="M23" s="350"/>
      <c r="N23" s="350"/>
      <c r="O23" s="350"/>
      <c r="P23" s="350"/>
      <c r="Q23" s="350"/>
      <c r="R23" s="350"/>
      <c r="S23" s="350"/>
      <c r="T23" s="350"/>
      <c r="U23" s="350"/>
      <c r="V23" s="347">
        <v>6</v>
      </c>
      <c r="W23" s="348"/>
      <c r="X23" s="348"/>
      <c r="Y23" s="348"/>
      <c r="Z23" s="348"/>
      <c r="AA23" s="348"/>
      <c r="AB23" s="348"/>
      <c r="AC23" s="348"/>
      <c r="AD23" s="349"/>
      <c r="AE23" s="351" t="s">
        <v>68</v>
      </c>
      <c r="AF23" s="352"/>
      <c r="AG23" s="113"/>
      <c r="AH23" s="121"/>
      <c r="AI23" s="121"/>
      <c r="AJ23" s="121"/>
      <c r="AK23" s="121"/>
      <c r="AL23" s="88"/>
      <c r="AM23" s="88"/>
      <c r="AN23" s="109"/>
      <c r="AO23" s="109"/>
      <c r="AP23" s="107"/>
      <c r="AS23" s="406"/>
      <c r="AT23" s="406"/>
      <c r="AU23" s="406"/>
      <c r="AV23" s="406"/>
      <c r="AW23" s="426"/>
      <c r="AX23" s="426"/>
      <c r="AY23" s="426"/>
      <c r="AZ23" s="406"/>
      <c r="BA23" s="406"/>
      <c r="BB23" s="426"/>
      <c r="BC23" s="426"/>
      <c r="BD23" s="426"/>
      <c r="BE23" s="406"/>
      <c r="BF23" s="406"/>
    </row>
    <row r="24" spans="1:58" ht="15" customHeight="1">
      <c r="A24" s="126"/>
      <c r="B24" s="119"/>
      <c r="C24" s="119"/>
      <c r="D24" s="119"/>
      <c r="E24" s="119"/>
      <c r="F24" s="119"/>
      <c r="G24" s="119"/>
      <c r="H24" s="120"/>
      <c r="I24" s="120"/>
      <c r="J24" s="120"/>
      <c r="K24" s="361">
        <f t="shared" ref="K24:K49" si="0">IF($A$18="","",K23+1)</f>
        <v>44503</v>
      </c>
      <c r="L24" s="350"/>
      <c r="M24" s="350"/>
      <c r="N24" s="350"/>
      <c r="O24" s="350"/>
      <c r="P24" s="350"/>
      <c r="Q24" s="350"/>
      <c r="R24" s="350"/>
      <c r="S24" s="350"/>
      <c r="T24" s="350"/>
      <c r="U24" s="350"/>
      <c r="V24" s="347">
        <v>6</v>
      </c>
      <c r="W24" s="348"/>
      <c r="X24" s="348"/>
      <c r="Y24" s="348"/>
      <c r="Z24" s="348"/>
      <c r="AA24" s="348"/>
      <c r="AB24" s="348"/>
      <c r="AC24" s="348"/>
      <c r="AD24" s="349"/>
      <c r="AE24" s="351" t="s">
        <v>68</v>
      </c>
      <c r="AF24" s="352"/>
      <c r="AG24" s="113"/>
      <c r="AH24" s="106"/>
      <c r="AI24" s="106"/>
      <c r="AJ24" s="106"/>
      <c r="AK24" s="106"/>
      <c r="AL24" s="88"/>
      <c r="AM24" s="88"/>
      <c r="AN24" s="109"/>
      <c r="AO24" s="109"/>
      <c r="AP24" s="107"/>
      <c r="AS24" s="406"/>
      <c r="AT24" s="406"/>
      <c r="AU24" s="406"/>
      <c r="AV24" s="406"/>
      <c r="AW24" s="406"/>
      <c r="AX24" s="406"/>
      <c r="AY24" s="406"/>
      <c r="AZ24" s="406"/>
      <c r="BA24" s="406"/>
      <c r="BB24" s="406"/>
      <c r="BC24" s="406"/>
      <c r="BD24" s="406"/>
      <c r="BE24" s="406"/>
      <c r="BF24" s="406"/>
    </row>
    <row r="25" spans="1:58" ht="15" customHeight="1">
      <c r="A25" s="126"/>
      <c r="B25" s="119"/>
      <c r="C25" s="119"/>
      <c r="D25" s="119"/>
      <c r="E25" s="119"/>
      <c r="F25" s="119"/>
      <c r="G25" s="119"/>
      <c r="H25" s="120"/>
      <c r="I25" s="120"/>
      <c r="J25" s="120"/>
      <c r="K25" s="361">
        <f t="shared" si="0"/>
        <v>44504</v>
      </c>
      <c r="L25" s="350"/>
      <c r="M25" s="350"/>
      <c r="N25" s="350"/>
      <c r="O25" s="350"/>
      <c r="P25" s="350"/>
      <c r="Q25" s="350"/>
      <c r="R25" s="350"/>
      <c r="S25" s="350"/>
      <c r="T25" s="350"/>
      <c r="U25" s="350"/>
      <c r="V25" s="347">
        <v>6</v>
      </c>
      <c r="W25" s="348"/>
      <c r="X25" s="348"/>
      <c r="Y25" s="348"/>
      <c r="Z25" s="348"/>
      <c r="AA25" s="348"/>
      <c r="AB25" s="348"/>
      <c r="AC25" s="348"/>
      <c r="AD25" s="349"/>
      <c r="AE25" s="351" t="s">
        <v>68</v>
      </c>
      <c r="AF25" s="352"/>
      <c r="AG25" s="113"/>
      <c r="AH25" s="106"/>
      <c r="AI25" s="106"/>
      <c r="AJ25" s="106"/>
      <c r="AK25" s="106"/>
      <c r="AL25" s="88"/>
      <c r="AM25" s="88"/>
      <c r="AN25" s="109"/>
      <c r="AO25" s="109"/>
      <c r="AP25" s="107"/>
      <c r="AS25" s="406"/>
      <c r="AT25" s="406"/>
      <c r="AU25" s="406"/>
      <c r="AV25" s="406"/>
      <c r="AW25" s="406"/>
      <c r="AX25" s="406"/>
      <c r="AY25" s="406"/>
      <c r="AZ25" s="406"/>
      <c r="BA25" s="406"/>
      <c r="BB25" s="406"/>
      <c r="BC25" s="406"/>
      <c r="BD25" s="406"/>
      <c r="BE25" s="406"/>
      <c r="BF25" s="406"/>
    </row>
    <row r="26" spans="1:58" ht="15" customHeight="1">
      <c r="A26" s="126"/>
      <c r="B26" s="119"/>
      <c r="C26" s="119"/>
      <c r="D26" s="119"/>
      <c r="E26" s="119"/>
      <c r="F26" s="119"/>
      <c r="G26" s="119"/>
      <c r="H26" s="120"/>
      <c r="I26" s="120"/>
      <c r="J26" s="120"/>
      <c r="K26" s="361">
        <f t="shared" si="0"/>
        <v>44505</v>
      </c>
      <c r="L26" s="350"/>
      <c r="M26" s="350"/>
      <c r="N26" s="350"/>
      <c r="O26" s="350"/>
      <c r="P26" s="350"/>
      <c r="Q26" s="350"/>
      <c r="R26" s="350"/>
      <c r="S26" s="350"/>
      <c r="T26" s="350"/>
      <c r="U26" s="350"/>
      <c r="V26" s="347">
        <v>5</v>
      </c>
      <c r="W26" s="348"/>
      <c r="X26" s="348"/>
      <c r="Y26" s="348"/>
      <c r="Z26" s="348"/>
      <c r="AA26" s="348"/>
      <c r="AB26" s="348"/>
      <c r="AC26" s="348"/>
      <c r="AD26" s="349"/>
      <c r="AE26" s="351" t="s">
        <v>68</v>
      </c>
      <c r="AF26" s="352"/>
      <c r="AG26" s="113"/>
      <c r="AH26" s="122"/>
      <c r="AI26" s="122"/>
      <c r="AJ26" s="122"/>
      <c r="AK26" s="122"/>
      <c r="AL26" s="88"/>
      <c r="AM26" s="88"/>
      <c r="AN26" s="109"/>
      <c r="AO26" s="109"/>
      <c r="AP26" s="107"/>
      <c r="AS26" s="406"/>
      <c r="AT26" s="406"/>
      <c r="AU26" s="406"/>
      <c r="AV26" s="406"/>
      <c r="AW26" s="406"/>
      <c r="AX26" s="406"/>
      <c r="AY26" s="406"/>
      <c r="AZ26" s="406"/>
      <c r="BA26" s="406"/>
      <c r="BB26" s="406"/>
      <c r="BC26" s="406"/>
      <c r="BD26" s="406"/>
      <c r="BE26" s="406"/>
      <c r="BF26" s="406"/>
    </row>
    <row r="27" spans="1:58" ht="15" customHeight="1">
      <c r="A27" s="126"/>
      <c r="B27" s="119"/>
      <c r="C27" s="119"/>
      <c r="D27" s="119"/>
      <c r="E27" s="119"/>
      <c r="F27" s="119"/>
      <c r="G27" s="119"/>
      <c r="H27" s="120"/>
      <c r="I27" s="120"/>
      <c r="J27" s="120"/>
      <c r="K27" s="361">
        <f t="shared" si="0"/>
        <v>44506</v>
      </c>
      <c r="L27" s="350"/>
      <c r="M27" s="350"/>
      <c r="N27" s="350"/>
      <c r="O27" s="350"/>
      <c r="P27" s="350"/>
      <c r="Q27" s="350"/>
      <c r="R27" s="350"/>
      <c r="S27" s="350"/>
      <c r="T27" s="350"/>
      <c r="U27" s="350"/>
      <c r="V27" s="347">
        <v>5</v>
      </c>
      <c r="W27" s="348"/>
      <c r="X27" s="348"/>
      <c r="Y27" s="348"/>
      <c r="Z27" s="348"/>
      <c r="AA27" s="348"/>
      <c r="AB27" s="348"/>
      <c r="AC27" s="348"/>
      <c r="AD27" s="349"/>
      <c r="AE27" s="351" t="s">
        <v>68</v>
      </c>
      <c r="AF27" s="352"/>
      <c r="AG27" s="113"/>
      <c r="AH27" s="122"/>
      <c r="AI27" s="122"/>
      <c r="AJ27" s="122"/>
      <c r="AK27" s="122"/>
      <c r="AL27" s="88"/>
      <c r="AM27" s="88"/>
      <c r="AN27" s="109"/>
      <c r="AO27" s="109"/>
      <c r="AP27" s="107"/>
      <c r="AS27" s="406"/>
      <c r="AT27" s="406"/>
      <c r="AU27" s="406"/>
      <c r="AV27" s="406"/>
      <c r="AW27" s="406"/>
      <c r="AX27" s="406"/>
      <c r="AY27" s="406"/>
      <c r="AZ27" s="406"/>
      <c r="BA27" s="406"/>
      <c r="BB27" s="406"/>
      <c r="BC27" s="406"/>
      <c r="BD27" s="406"/>
      <c r="BE27" s="406"/>
      <c r="BF27" s="406"/>
    </row>
    <row r="28" spans="1:58" ht="15" customHeight="1">
      <c r="A28" s="126"/>
      <c r="B28" s="119"/>
      <c r="C28" s="119"/>
      <c r="D28" s="119"/>
      <c r="E28" s="119"/>
      <c r="F28" s="119"/>
      <c r="G28" s="119"/>
      <c r="H28" s="120"/>
      <c r="I28" s="120"/>
      <c r="J28" s="120"/>
      <c r="K28" s="361">
        <f t="shared" si="0"/>
        <v>44507</v>
      </c>
      <c r="L28" s="350"/>
      <c r="M28" s="350"/>
      <c r="N28" s="350"/>
      <c r="O28" s="350"/>
      <c r="P28" s="350"/>
      <c r="Q28" s="350"/>
      <c r="R28" s="350"/>
      <c r="S28" s="350"/>
      <c r="T28" s="350"/>
      <c r="U28" s="350"/>
      <c r="V28" s="347">
        <v>5</v>
      </c>
      <c r="W28" s="348"/>
      <c r="X28" s="348"/>
      <c r="Y28" s="348"/>
      <c r="Z28" s="348"/>
      <c r="AA28" s="348"/>
      <c r="AB28" s="348"/>
      <c r="AC28" s="348"/>
      <c r="AD28" s="349"/>
      <c r="AE28" s="351" t="s">
        <v>68</v>
      </c>
      <c r="AF28" s="352"/>
      <c r="AG28" s="88"/>
      <c r="AH28" s="88"/>
      <c r="AI28" s="123"/>
      <c r="AJ28" s="123"/>
      <c r="AK28" s="123"/>
      <c r="AL28" s="88"/>
      <c r="AM28" s="88"/>
      <c r="AN28" s="109"/>
      <c r="AO28" s="109"/>
      <c r="AP28" s="107"/>
      <c r="AS28" s="406"/>
      <c r="AT28" s="406"/>
      <c r="AU28" s="406"/>
      <c r="AV28" s="406"/>
      <c r="AW28" s="406"/>
      <c r="AX28" s="406"/>
      <c r="AY28" s="406"/>
      <c r="AZ28" s="406"/>
      <c r="BA28" s="406"/>
      <c r="BB28" s="406"/>
      <c r="BC28" s="406"/>
      <c r="BD28" s="406"/>
      <c r="BE28" s="406"/>
      <c r="BF28" s="406"/>
    </row>
    <row r="29" spans="1:58" ht="15" customHeight="1">
      <c r="A29" s="126"/>
      <c r="B29" s="119"/>
      <c r="C29" s="119"/>
      <c r="D29" s="119"/>
      <c r="E29" s="119"/>
      <c r="F29" s="119"/>
      <c r="G29" s="119"/>
      <c r="H29" s="120"/>
      <c r="I29" s="120"/>
      <c r="J29" s="120"/>
      <c r="K29" s="361">
        <f t="shared" si="0"/>
        <v>44508</v>
      </c>
      <c r="L29" s="350"/>
      <c r="M29" s="350"/>
      <c r="N29" s="350"/>
      <c r="O29" s="350"/>
      <c r="P29" s="350"/>
      <c r="Q29" s="350"/>
      <c r="R29" s="350"/>
      <c r="S29" s="350"/>
      <c r="T29" s="350"/>
      <c r="U29" s="350"/>
      <c r="V29" s="347">
        <v>5</v>
      </c>
      <c r="W29" s="348"/>
      <c r="X29" s="348"/>
      <c r="Y29" s="348"/>
      <c r="Z29" s="348"/>
      <c r="AA29" s="348"/>
      <c r="AB29" s="348"/>
      <c r="AC29" s="348"/>
      <c r="AD29" s="349"/>
      <c r="AE29" s="351" t="s">
        <v>68</v>
      </c>
      <c r="AF29" s="352"/>
      <c r="AG29" s="115"/>
      <c r="AH29" s="115"/>
      <c r="AI29" s="115"/>
      <c r="AJ29" s="115"/>
      <c r="AK29" s="115"/>
      <c r="AL29" s="88"/>
      <c r="AM29" s="88"/>
      <c r="AN29" s="109"/>
      <c r="AO29" s="109"/>
      <c r="AP29" s="107"/>
      <c r="AS29" s="406"/>
      <c r="AT29" s="406"/>
      <c r="AU29" s="406"/>
      <c r="AV29" s="406"/>
      <c r="AW29" s="406"/>
      <c r="AX29" s="406"/>
      <c r="AY29" s="406"/>
      <c r="AZ29" s="406"/>
      <c r="BA29" s="406"/>
      <c r="BB29" s="406"/>
      <c r="BC29" s="406"/>
      <c r="BD29" s="406"/>
      <c r="BE29" s="406"/>
      <c r="BF29" s="406"/>
    </row>
    <row r="30" spans="1:58" ht="15" customHeight="1">
      <c r="A30" s="126"/>
      <c r="B30" s="119"/>
      <c r="C30" s="119"/>
      <c r="D30" s="119"/>
      <c r="E30" s="119"/>
      <c r="F30" s="119"/>
      <c r="G30" s="119"/>
      <c r="H30" s="120"/>
      <c r="I30" s="120"/>
      <c r="J30" s="120"/>
      <c r="K30" s="361">
        <f t="shared" si="0"/>
        <v>44509</v>
      </c>
      <c r="L30" s="350"/>
      <c r="M30" s="350"/>
      <c r="N30" s="350"/>
      <c r="O30" s="350"/>
      <c r="P30" s="350"/>
      <c r="Q30" s="350"/>
      <c r="R30" s="350"/>
      <c r="S30" s="350"/>
      <c r="T30" s="350"/>
      <c r="U30" s="350"/>
      <c r="V30" s="347">
        <v>5</v>
      </c>
      <c r="W30" s="348"/>
      <c r="X30" s="348"/>
      <c r="Y30" s="348"/>
      <c r="Z30" s="348"/>
      <c r="AA30" s="348"/>
      <c r="AB30" s="348"/>
      <c r="AC30" s="348"/>
      <c r="AD30" s="349"/>
      <c r="AE30" s="351" t="s">
        <v>68</v>
      </c>
      <c r="AF30" s="352"/>
      <c r="AG30" s="115"/>
      <c r="AH30" s="115"/>
      <c r="AI30" s="115"/>
      <c r="AJ30" s="115"/>
      <c r="AK30" s="115"/>
      <c r="AL30" s="88"/>
      <c r="AM30" s="109"/>
      <c r="AN30" s="109"/>
      <c r="AO30" s="109"/>
      <c r="AP30" s="107"/>
    </row>
    <row r="31" spans="1:58" ht="15" customHeight="1">
      <c r="A31" s="126"/>
      <c r="B31" s="119"/>
      <c r="C31" s="119"/>
      <c r="D31" s="119"/>
      <c r="E31" s="119"/>
      <c r="F31" s="119"/>
      <c r="G31" s="119"/>
      <c r="H31" s="120"/>
      <c r="I31" s="120"/>
      <c r="J31" s="120"/>
      <c r="K31" s="361">
        <f t="shared" si="0"/>
        <v>44510</v>
      </c>
      <c r="L31" s="350"/>
      <c r="M31" s="350"/>
      <c r="N31" s="350"/>
      <c r="O31" s="350"/>
      <c r="P31" s="350"/>
      <c r="Q31" s="350"/>
      <c r="R31" s="350"/>
      <c r="S31" s="350"/>
      <c r="T31" s="350"/>
      <c r="U31" s="350"/>
      <c r="V31" s="347">
        <v>5</v>
      </c>
      <c r="W31" s="348"/>
      <c r="X31" s="348"/>
      <c r="Y31" s="348"/>
      <c r="Z31" s="348"/>
      <c r="AA31" s="348"/>
      <c r="AB31" s="348"/>
      <c r="AC31" s="348"/>
      <c r="AD31" s="349"/>
      <c r="AE31" s="351" t="s">
        <v>68</v>
      </c>
      <c r="AF31" s="352"/>
      <c r="AG31" s="115"/>
      <c r="AH31" s="115"/>
      <c r="AI31" s="115"/>
      <c r="AJ31" s="115"/>
      <c r="AK31" s="115"/>
      <c r="AL31" s="88"/>
      <c r="AM31" s="109"/>
      <c r="AN31" s="109"/>
      <c r="AO31" s="109"/>
      <c r="AP31" s="107"/>
    </row>
    <row r="32" spans="1:58" ht="15" customHeight="1">
      <c r="A32" s="126"/>
      <c r="B32" s="119"/>
      <c r="C32" s="119"/>
      <c r="D32" s="119"/>
      <c r="E32" s="119"/>
      <c r="F32" s="119"/>
      <c r="G32" s="119"/>
      <c r="H32" s="120"/>
      <c r="I32" s="120"/>
      <c r="J32" s="120"/>
      <c r="K32" s="361">
        <f t="shared" si="0"/>
        <v>44511</v>
      </c>
      <c r="L32" s="350"/>
      <c r="M32" s="350"/>
      <c r="N32" s="350"/>
      <c r="O32" s="350"/>
      <c r="P32" s="350"/>
      <c r="Q32" s="350"/>
      <c r="R32" s="350"/>
      <c r="S32" s="350"/>
      <c r="T32" s="350"/>
      <c r="U32" s="350"/>
      <c r="V32" s="347">
        <v>5</v>
      </c>
      <c r="W32" s="348"/>
      <c r="X32" s="348"/>
      <c r="Y32" s="348"/>
      <c r="Z32" s="348"/>
      <c r="AA32" s="348"/>
      <c r="AB32" s="348"/>
      <c r="AC32" s="348"/>
      <c r="AD32" s="349"/>
      <c r="AE32" s="351" t="s">
        <v>68</v>
      </c>
      <c r="AF32" s="352"/>
      <c r="AG32" s="112"/>
      <c r="AH32" s="112"/>
      <c r="AI32" s="112"/>
      <c r="AJ32" s="112"/>
      <c r="AK32" s="112"/>
      <c r="AL32" s="109"/>
      <c r="AM32" s="109"/>
      <c r="AN32" s="109"/>
      <c r="AO32" s="109"/>
      <c r="AP32" s="107"/>
    </row>
    <row r="33" spans="1:42" ht="15" customHeight="1">
      <c r="A33" s="126"/>
      <c r="B33" s="119"/>
      <c r="C33" s="119"/>
      <c r="D33" s="119"/>
      <c r="E33" s="119"/>
      <c r="F33" s="119"/>
      <c r="G33" s="119"/>
      <c r="H33" s="120"/>
      <c r="I33" s="120"/>
      <c r="J33" s="120"/>
      <c r="K33" s="361">
        <f t="shared" si="0"/>
        <v>44512</v>
      </c>
      <c r="L33" s="350"/>
      <c r="M33" s="350"/>
      <c r="N33" s="350"/>
      <c r="O33" s="350"/>
      <c r="P33" s="350"/>
      <c r="Q33" s="350"/>
      <c r="R33" s="350"/>
      <c r="S33" s="350"/>
      <c r="T33" s="350"/>
      <c r="U33" s="350"/>
      <c r="V33" s="347">
        <v>5</v>
      </c>
      <c r="W33" s="348"/>
      <c r="X33" s="348"/>
      <c r="Y33" s="348"/>
      <c r="Z33" s="348"/>
      <c r="AA33" s="348"/>
      <c r="AB33" s="348"/>
      <c r="AC33" s="348"/>
      <c r="AD33" s="349"/>
      <c r="AE33" s="351" t="s">
        <v>68</v>
      </c>
      <c r="AF33" s="352"/>
      <c r="AG33" s="112"/>
      <c r="AH33" s="112"/>
      <c r="AI33" s="112"/>
      <c r="AJ33" s="112"/>
      <c r="AK33" s="112"/>
      <c r="AL33" s="109"/>
      <c r="AM33" s="109"/>
      <c r="AN33" s="110"/>
      <c r="AO33" s="110"/>
      <c r="AP33" s="108"/>
    </row>
    <row r="34" spans="1:42" ht="15" customHeight="1">
      <c r="A34" s="126"/>
      <c r="B34" s="119"/>
      <c r="C34" s="119"/>
      <c r="D34" s="119"/>
      <c r="E34" s="119"/>
      <c r="F34" s="119"/>
      <c r="G34" s="119"/>
      <c r="H34" s="120"/>
      <c r="I34" s="120"/>
      <c r="J34" s="120"/>
      <c r="K34" s="361">
        <f t="shared" si="0"/>
        <v>44513</v>
      </c>
      <c r="L34" s="350"/>
      <c r="M34" s="350"/>
      <c r="N34" s="350"/>
      <c r="O34" s="350"/>
      <c r="P34" s="350"/>
      <c r="Q34" s="350"/>
      <c r="R34" s="350"/>
      <c r="S34" s="350"/>
      <c r="T34" s="350"/>
      <c r="U34" s="350"/>
      <c r="V34" s="347">
        <v>5</v>
      </c>
      <c r="W34" s="348"/>
      <c r="X34" s="348"/>
      <c r="Y34" s="348"/>
      <c r="Z34" s="348"/>
      <c r="AA34" s="348"/>
      <c r="AB34" s="348"/>
      <c r="AC34" s="348"/>
      <c r="AD34" s="349"/>
      <c r="AE34" s="351" t="s">
        <v>68</v>
      </c>
      <c r="AF34" s="352"/>
      <c r="AG34" s="109"/>
      <c r="AH34" s="109"/>
      <c r="AI34" s="109"/>
      <c r="AJ34" s="109"/>
      <c r="AK34" s="109"/>
      <c r="AL34" s="109"/>
      <c r="AM34" s="109"/>
      <c r="AN34" s="109"/>
      <c r="AO34" s="109"/>
      <c r="AP34" s="107"/>
    </row>
    <row r="35" spans="1:42" ht="15" customHeight="1">
      <c r="A35" s="126"/>
      <c r="B35" s="119"/>
      <c r="C35" s="119"/>
      <c r="D35" s="119"/>
      <c r="E35" s="119"/>
      <c r="F35" s="119"/>
      <c r="G35" s="119"/>
      <c r="H35" s="120"/>
      <c r="I35" s="120"/>
      <c r="J35" s="120"/>
      <c r="K35" s="361">
        <f t="shared" si="0"/>
        <v>44514</v>
      </c>
      <c r="L35" s="350"/>
      <c r="M35" s="350"/>
      <c r="N35" s="350"/>
      <c r="O35" s="350"/>
      <c r="P35" s="350"/>
      <c r="Q35" s="350"/>
      <c r="R35" s="350"/>
      <c r="S35" s="350"/>
      <c r="T35" s="350"/>
      <c r="U35" s="350"/>
      <c r="V35" s="347">
        <v>5</v>
      </c>
      <c r="W35" s="348"/>
      <c r="X35" s="348"/>
      <c r="Y35" s="348"/>
      <c r="Z35" s="348"/>
      <c r="AA35" s="348"/>
      <c r="AB35" s="348"/>
      <c r="AC35" s="348"/>
      <c r="AD35" s="349"/>
      <c r="AE35" s="351" t="s">
        <v>68</v>
      </c>
      <c r="AF35" s="352"/>
      <c r="AG35" s="109"/>
      <c r="AH35" s="109"/>
      <c r="AI35" s="109"/>
      <c r="AJ35" s="109"/>
      <c r="AK35" s="109"/>
      <c r="AL35" s="109"/>
      <c r="AM35" s="109"/>
      <c r="AN35" s="109"/>
      <c r="AO35" s="109"/>
      <c r="AP35" s="107"/>
    </row>
    <row r="36" spans="1:42" ht="15" customHeight="1">
      <c r="A36" s="126"/>
      <c r="B36" s="119"/>
      <c r="C36" s="119"/>
      <c r="D36" s="119"/>
      <c r="E36" s="119"/>
      <c r="F36" s="119"/>
      <c r="G36" s="119"/>
      <c r="H36" s="120"/>
      <c r="I36" s="120"/>
      <c r="J36" s="120"/>
      <c r="K36" s="361">
        <f t="shared" si="0"/>
        <v>44515</v>
      </c>
      <c r="L36" s="350"/>
      <c r="M36" s="350"/>
      <c r="N36" s="350"/>
      <c r="O36" s="350"/>
      <c r="P36" s="350"/>
      <c r="Q36" s="350"/>
      <c r="R36" s="350"/>
      <c r="S36" s="350"/>
      <c r="T36" s="350"/>
      <c r="U36" s="350"/>
      <c r="V36" s="347">
        <v>5</v>
      </c>
      <c r="W36" s="348"/>
      <c r="X36" s="348"/>
      <c r="Y36" s="348"/>
      <c r="Z36" s="348"/>
      <c r="AA36" s="348"/>
      <c r="AB36" s="348"/>
      <c r="AC36" s="348"/>
      <c r="AD36" s="349"/>
      <c r="AE36" s="351" t="s">
        <v>68</v>
      </c>
      <c r="AF36" s="352"/>
      <c r="AG36" s="109"/>
      <c r="AH36" s="109"/>
      <c r="AI36" s="109"/>
      <c r="AJ36" s="109"/>
      <c r="AK36" s="109"/>
      <c r="AL36" s="109"/>
      <c r="AM36" s="109"/>
      <c r="AN36" s="109"/>
      <c r="AO36" s="109"/>
      <c r="AP36" s="107"/>
    </row>
    <row r="37" spans="1:42" ht="15" customHeight="1">
      <c r="A37" s="126"/>
      <c r="B37" s="119"/>
      <c r="C37" s="119"/>
      <c r="D37" s="119"/>
      <c r="E37" s="119"/>
      <c r="F37" s="119"/>
      <c r="G37" s="119"/>
      <c r="H37" s="120"/>
      <c r="I37" s="120"/>
      <c r="J37" s="120"/>
      <c r="K37" s="361">
        <f t="shared" si="0"/>
        <v>44516</v>
      </c>
      <c r="L37" s="350"/>
      <c r="M37" s="350"/>
      <c r="N37" s="350"/>
      <c r="O37" s="350"/>
      <c r="P37" s="350"/>
      <c r="Q37" s="350"/>
      <c r="R37" s="350"/>
      <c r="S37" s="350"/>
      <c r="T37" s="350"/>
      <c r="U37" s="350"/>
      <c r="V37" s="347">
        <v>5</v>
      </c>
      <c r="W37" s="348"/>
      <c r="X37" s="348"/>
      <c r="Y37" s="348"/>
      <c r="Z37" s="348"/>
      <c r="AA37" s="348"/>
      <c r="AB37" s="348"/>
      <c r="AC37" s="348"/>
      <c r="AD37" s="349"/>
      <c r="AE37" s="351" t="s">
        <v>68</v>
      </c>
      <c r="AF37" s="352"/>
      <c r="AG37" s="109"/>
      <c r="AH37" s="109"/>
      <c r="AI37" s="109"/>
      <c r="AJ37" s="109"/>
      <c r="AK37" s="109"/>
      <c r="AL37" s="109"/>
      <c r="AM37" s="109"/>
      <c r="AN37" s="109"/>
      <c r="AO37" s="109"/>
      <c r="AP37" s="107"/>
    </row>
    <row r="38" spans="1:42" ht="15" customHeight="1">
      <c r="A38" s="126"/>
      <c r="B38" s="119"/>
      <c r="C38" s="119"/>
      <c r="D38" s="119"/>
      <c r="E38" s="119"/>
      <c r="F38" s="119"/>
      <c r="G38" s="119"/>
      <c r="H38" s="120"/>
      <c r="I38" s="120"/>
      <c r="J38" s="120"/>
      <c r="K38" s="361">
        <f t="shared" si="0"/>
        <v>44517</v>
      </c>
      <c r="L38" s="350"/>
      <c r="M38" s="350"/>
      <c r="N38" s="350"/>
      <c r="O38" s="350"/>
      <c r="P38" s="350"/>
      <c r="Q38" s="350"/>
      <c r="R38" s="350"/>
      <c r="S38" s="350"/>
      <c r="T38" s="350"/>
      <c r="U38" s="350"/>
      <c r="V38" s="347">
        <v>5</v>
      </c>
      <c r="W38" s="348"/>
      <c r="X38" s="348"/>
      <c r="Y38" s="348"/>
      <c r="Z38" s="348"/>
      <c r="AA38" s="348"/>
      <c r="AB38" s="348"/>
      <c r="AC38" s="348"/>
      <c r="AD38" s="349"/>
      <c r="AE38" s="351" t="s">
        <v>68</v>
      </c>
      <c r="AF38" s="352"/>
      <c r="AG38" s="109"/>
      <c r="AH38" s="109"/>
      <c r="AI38" s="109"/>
      <c r="AJ38" s="109"/>
      <c r="AK38" s="109"/>
      <c r="AL38" s="109"/>
      <c r="AM38" s="109"/>
      <c r="AN38" s="109"/>
      <c r="AO38" s="109"/>
      <c r="AP38" s="107"/>
    </row>
    <row r="39" spans="1:42" ht="15" customHeight="1">
      <c r="A39" s="126"/>
      <c r="B39" s="119"/>
      <c r="C39" s="119"/>
      <c r="D39" s="119"/>
      <c r="E39" s="119"/>
      <c r="F39" s="119"/>
      <c r="G39" s="119"/>
      <c r="H39" s="120"/>
      <c r="I39" s="120"/>
      <c r="J39" s="120"/>
      <c r="K39" s="361">
        <f t="shared" si="0"/>
        <v>44518</v>
      </c>
      <c r="L39" s="350"/>
      <c r="M39" s="350"/>
      <c r="N39" s="350"/>
      <c r="O39" s="350"/>
      <c r="P39" s="350"/>
      <c r="Q39" s="350"/>
      <c r="R39" s="350"/>
      <c r="S39" s="350"/>
      <c r="T39" s="350"/>
      <c r="U39" s="350"/>
      <c r="V39" s="347">
        <v>5</v>
      </c>
      <c r="W39" s="348"/>
      <c r="X39" s="348"/>
      <c r="Y39" s="348"/>
      <c r="Z39" s="348"/>
      <c r="AA39" s="348"/>
      <c r="AB39" s="348"/>
      <c r="AC39" s="348"/>
      <c r="AD39" s="349"/>
      <c r="AE39" s="351" t="s">
        <v>68</v>
      </c>
      <c r="AF39" s="352"/>
      <c r="AG39" s="109"/>
      <c r="AH39" s="109"/>
      <c r="AI39" s="109"/>
      <c r="AJ39" s="109"/>
      <c r="AK39" s="109"/>
      <c r="AL39" s="109"/>
      <c r="AM39" s="109"/>
      <c r="AN39" s="109"/>
      <c r="AO39" s="109"/>
      <c r="AP39" s="107"/>
    </row>
    <row r="40" spans="1:42" ht="15" customHeight="1">
      <c r="A40" s="126"/>
      <c r="B40" s="119"/>
      <c r="C40" s="119"/>
      <c r="D40" s="119"/>
      <c r="E40" s="119"/>
      <c r="F40" s="119"/>
      <c r="G40" s="119"/>
      <c r="H40" s="120"/>
      <c r="I40" s="120"/>
      <c r="J40" s="120"/>
      <c r="K40" s="361">
        <f t="shared" si="0"/>
        <v>44519</v>
      </c>
      <c r="L40" s="350"/>
      <c r="M40" s="350"/>
      <c r="N40" s="350"/>
      <c r="O40" s="350"/>
      <c r="P40" s="350"/>
      <c r="Q40" s="350"/>
      <c r="R40" s="350"/>
      <c r="S40" s="350"/>
      <c r="T40" s="350"/>
      <c r="U40" s="350"/>
      <c r="V40" s="347">
        <v>5</v>
      </c>
      <c r="W40" s="348"/>
      <c r="X40" s="348"/>
      <c r="Y40" s="348"/>
      <c r="Z40" s="348"/>
      <c r="AA40" s="348"/>
      <c r="AB40" s="348"/>
      <c r="AC40" s="348"/>
      <c r="AD40" s="349"/>
      <c r="AE40" s="351" t="s">
        <v>68</v>
      </c>
      <c r="AF40" s="352"/>
      <c r="AG40" s="109"/>
      <c r="AH40" s="109"/>
      <c r="AI40" s="109"/>
      <c r="AJ40" s="109"/>
      <c r="AK40" s="109"/>
      <c r="AL40" s="109"/>
      <c r="AM40" s="109"/>
      <c r="AN40" s="109"/>
      <c r="AO40" s="109"/>
      <c r="AP40" s="107"/>
    </row>
    <row r="41" spans="1:42" ht="15" customHeight="1">
      <c r="A41" s="126"/>
      <c r="B41" s="119"/>
      <c r="C41" s="119"/>
      <c r="D41" s="119"/>
      <c r="E41" s="119"/>
      <c r="F41" s="119"/>
      <c r="G41" s="119"/>
      <c r="H41" s="120"/>
      <c r="I41" s="120"/>
      <c r="J41" s="120"/>
      <c r="K41" s="361">
        <f t="shared" si="0"/>
        <v>44520</v>
      </c>
      <c r="L41" s="350"/>
      <c r="M41" s="350"/>
      <c r="N41" s="350"/>
      <c r="O41" s="350"/>
      <c r="P41" s="350"/>
      <c r="Q41" s="350"/>
      <c r="R41" s="350"/>
      <c r="S41" s="350"/>
      <c r="T41" s="350"/>
      <c r="U41" s="350"/>
      <c r="V41" s="347">
        <v>5</v>
      </c>
      <c r="W41" s="348"/>
      <c r="X41" s="348"/>
      <c r="Y41" s="348"/>
      <c r="Z41" s="348"/>
      <c r="AA41" s="348"/>
      <c r="AB41" s="348"/>
      <c r="AC41" s="348"/>
      <c r="AD41" s="349"/>
      <c r="AE41" s="351" t="s">
        <v>68</v>
      </c>
      <c r="AF41" s="352"/>
      <c r="AG41" s="109"/>
      <c r="AH41" s="109"/>
      <c r="AI41" s="109"/>
      <c r="AJ41" s="109"/>
      <c r="AK41" s="109"/>
      <c r="AL41" s="109"/>
      <c r="AM41" s="109"/>
      <c r="AN41" s="109"/>
      <c r="AO41" s="109"/>
      <c r="AP41" s="107"/>
    </row>
    <row r="42" spans="1:42" ht="15" customHeight="1">
      <c r="A42" s="126"/>
      <c r="B42" s="119"/>
      <c r="C42" s="119"/>
      <c r="D42" s="119"/>
      <c r="E42" s="119"/>
      <c r="F42" s="119"/>
      <c r="G42" s="119"/>
      <c r="H42" s="120"/>
      <c r="I42" s="120"/>
      <c r="J42" s="120"/>
      <c r="K42" s="361">
        <f t="shared" si="0"/>
        <v>44521</v>
      </c>
      <c r="L42" s="350"/>
      <c r="M42" s="350"/>
      <c r="N42" s="350"/>
      <c r="O42" s="350"/>
      <c r="P42" s="350"/>
      <c r="Q42" s="350"/>
      <c r="R42" s="350"/>
      <c r="S42" s="350"/>
      <c r="T42" s="350"/>
      <c r="U42" s="350"/>
      <c r="V42" s="347">
        <v>5</v>
      </c>
      <c r="W42" s="348"/>
      <c r="X42" s="348"/>
      <c r="Y42" s="348"/>
      <c r="Z42" s="348"/>
      <c r="AA42" s="348"/>
      <c r="AB42" s="348"/>
      <c r="AC42" s="348"/>
      <c r="AD42" s="349"/>
      <c r="AE42" s="351" t="s">
        <v>68</v>
      </c>
      <c r="AF42" s="352"/>
      <c r="AG42" s="109"/>
      <c r="AH42" s="109"/>
      <c r="AI42" s="109"/>
      <c r="AJ42" s="109"/>
      <c r="AK42" s="109"/>
      <c r="AL42" s="109"/>
      <c r="AM42" s="109"/>
      <c r="AN42" s="109"/>
      <c r="AO42" s="109"/>
      <c r="AP42" s="107"/>
    </row>
    <row r="43" spans="1:42" ht="15" customHeight="1">
      <c r="A43" s="126"/>
      <c r="B43" s="119"/>
      <c r="C43" s="119"/>
      <c r="D43" s="119"/>
      <c r="E43" s="119"/>
      <c r="F43" s="119"/>
      <c r="G43" s="119"/>
      <c r="H43" s="120"/>
      <c r="I43" s="120"/>
      <c r="J43" s="120"/>
      <c r="K43" s="361">
        <f t="shared" si="0"/>
        <v>44522</v>
      </c>
      <c r="L43" s="350"/>
      <c r="M43" s="350"/>
      <c r="N43" s="350"/>
      <c r="O43" s="350"/>
      <c r="P43" s="350"/>
      <c r="Q43" s="350"/>
      <c r="R43" s="350"/>
      <c r="S43" s="350"/>
      <c r="T43" s="350"/>
      <c r="U43" s="350"/>
      <c r="V43" s="347">
        <v>5</v>
      </c>
      <c r="W43" s="348"/>
      <c r="X43" s="348"/>
      <c r="Y43" s="348"/>
      <c r="Z43" s="348"/>
      <c r="AA43" s="348"/>
      <c r="AB43" s="348"/>
      <c r="AC43" s="348"/>
      <c r="AD43" s="349"/>
      <c r="AE43" s="351" t="s">
        <v>68</v>
      </c>
      <c r="AF43" s="352"/>
      <c r="AG43" s="109"/>
      <c r="AH43" s="109"/>
      <c r="AI43" s="109"/>
      <c r="AJ43" s="109"/>
      <c r="AK43" s="109"/>
      <c r="AL43" s="109"/>
      <c r="AM43" s="109"/>
      <c r="AN43" s="109"/>
      <c r="AO43" s="109"/>
      <c r="AP43" s="107"/>
    </row>
    <row r="44" spans="1:42" ht="15" customHeight="1">
      <c r="A44" s="126"/>
      <c r="B44" s="119"/>
      <c r="C44" s="119"/>
      <c r="D44" s="119"/>
      <c r="E44" s="119"/>
      <c r="F44" s="119"/>
      <c r="G44" s="119"/>
      <c r="H44" s="120"/>
      <c r="I44" s="120"/>
      <c r="J44" s="120"/>
      <c r="K44" s="361">
        <f t="shared" si="0"/>
        <v>44523</v>
      </c>
      <c r="L44" s="350"/>
      <c r="M44" s="350"/>
      <c r="N44" s="350"/>
      <c r="O44" s="350"/>
      <c r="P44" s="350"/>
      <c r="Q44" s="350"/>
      <c r="R44" s="350"/>
      <c r="S44" s="350"/>
      <c r="T44" s="350"/>
      <c r="U44" s="350"/>
      <c r="V44" s="347">
        <v>5</v>
      </c>
      <c r="W44" s="348"/>
      <c r="X44" s="348"/>
      <c r="Y44" s="348"/>
      <c r="Z44" s="348"/>
      <c r="AA44" s="348"/>
      <c r="AB44" s="348"/>
      <c r="AC44" s="348"/>
      <c r="AD44" s="349"/>
      <c r="AE44" s="351" t="s">
        <v>68</v>
      </c>
      <c r="AF44" s="352"/>
      <c r="AG44" s="109"/>
      <c r="AH44" s="109"/>
      <c r="AI44" s="109"/>
      <c r="AJ44" s="109"/>
      <c r="AK44" s="109"/>
      <c r="AL44" s="109"/>
      <c r="AM44" s="109"/>
      <c r="AN44" s="109"/>
      <c r="AO44" s="109"/>
      <c r="AP44" s="107"/>
    </row>
    <row r="45" spans="1:42" ht="15" customHeight="1">
      <c r="A45" s="126"/>
      <c r="B45" s="119"/>
      <c r="C45" s="119"/>
      <c r="D45" s="119"/>
      <c r="E45" s="119"/>
      <c r="F45" s="119"/>
      <c r="G45" s="119"/>
      <c r="H45" s="120"/>
      <c r="I45" s="120"/>
      <c r="J45" s="120"/>
      <c r="K45" s="361">
        <f t="shared" si="0"/>
        <v>44524</v>
      </c>
      <c r="L45" s="350"/>
      <c r="M45" s="350"/>
      <c r="N45" s="350"/>
      <c r="O45" s="350"/>
      <c r="P45" s="350"/>
      <c r="Q45" s="350"/>
      <c r="R45" s="350"/>
      <c r="S45" s="350"/>
      <c r="T45" s="350"/>
      <c r="U45" s="350"/>
      <c r="V45" s="347">
        <v>5</v>
      </c>
      <c r="W45" s="348"/>
      <c r="X45" s="348"/>
      <c r="Y45" s="348"/>
      <c r="Z45" s="348"/>
      <c r="AA45" s="348"/>
      <c r="AB45" s="348"/>
      <c r="AC45" s="348"/>
      <c r="AD45" s="349"/>
      <c r="AE45" s="351" t="s">
        <v>68</v>
      </c>
      <c r="AF45" s="352"/>
      <c r="AG45" s="109"/>
      <c r="AH45" s="109"/>
      <c r="AI45" s="109"/>
      <c r="AJ45" s="109"/>
      <c r="AK45" s="109"/>
      <c r="AL45" s="109"/>
      <c r="AM45" s="109"/>
      <c r="AN45" s="109"/>
      <c r="AO45" s="109"/>
      <c r="AP45" s="107"/>
    </row>
    <row r="46" spans="1:42" ht="15" customHeight="1">
      <c r="A46" s="126"/>
      <c r="B46" s="119"/>
      <c r="C46" s="119"/>
      <c r="D46" s="119"/>
      <c r="E46" s="119"/>
      <c r="F46" s="119"/>
      <c r="G46" s="119"/>
      <c r="H46" s="120"/>
      <c r="I46" s="120"/>
      <c r="J46" s="120"/>
      <c r="K46" s="361">
        <f t="shared" si="0"/>
        <v>44525</v>
      </c>
      <c r="L46" s="350"/>
      <c r="M46" s="350"/>
      <c r="N46" s="350"/>
      <c r="O46" s="350"/>
      <c r="P46" s="350"/>
      <c r="Q46" s="350"/>
      <c r="R46" s="350"/>
      <c r="S46" s="350"/>
      <c r="T46" s="350"/>
      <c r="U46" s="350"/>
      <c r="V46" s="347">
        <v>5</v>
      </c>
      <c r="W46" s="348"/>
      <c r="X46" s="348"/>
      <c r="Y46" s="348"/>
      <c r="Z46" s="348"/>
      <c r="AA46" s="348"/>
      <c r="AB46" s="348"/>
      <c r="AC46" s="348"/>
      <c r="AD46" s="349"/>
      <c r="AE46" s="351" t="s">
        <v>68</v>
      </c>
      <c r="AF46" s="352"/>
      <c r="AG46" s="109"/>
      <c r="AH46" s="109"/>
      <c r="AI46" s="109"/>
      <c r="AJ46" s="109"/>
      <c r="AK46" s="109"/>
      <c r="AL46" s="109"/>
      <c r="AM46" s="109"/>
      <c r="AN46" s="109"/>
      <c r="AO46" s="109"/>
      <c r="AP46" s="107"/>
    </row>
    <row r="47" spans="1:42" ht="15" customHeight="1">
      <c r="A47" s="126"/>
      <c r="B47" s="119"/>
      <c r="C47" s="119"/>
      <c r="D47" s="119"/>
      <c r="E47" s="119"/>
      <c r="F47" s="119"/>
      <c r="G47" s="119"/>
      <c r="H47" s="120"/>
      <c r="I47" s="120"/>
      <c r="J47" s="120"/>
      <c r="K47" s="361">
        <f t="shared" si="0"/>
        <v>44526</v>
      </c>
      <c r="L47" s="350"/>
      <c r="M47" s="350"/>
      <c r="N47" s="350"/>
      <c r="O47" s="350"/>
      <c r="P47" s="350"/>
      <c r="Q47" s="350"/>
      <c r="R47" s="350"/>
      <c r="S47" s="350"/>
      <c r="T47" s="350"/>
      <c r="U47" s="350"/>
      <c r="V47" s="347">
        <v>5</v>
      </c>
      <c r="W47" s="348"/>
      <c r="X47" s="348"/>
      <c r="Y47" s="348"/>
      <c r="Z47" s="348"/>
      <c r="AA47" s="348"/>
      <c r="AB47" s="348"/>
      <c r="AC47" s="348"/>
      <c r="AD47" s="349"/>
      <c r="AE47" s="351" t="s">
        <v>68</v>
      </c>
      <c r="AF47" s="352"/>
      <c r="AG47" s="109"/>
      <c r="AH47" s="109"/>
      <c r="AI47" s="109"/>
      <c r="AJ47" s="109"/>
      <c r="AK47" s="109"/>
      <c r="AL47" s="109"/>
      <c r="AM47" s="109"/>
      <c r="AN47" s="109"/>
      <c r="AO47" s="109"/>
      <c r="AP47" s="107"/>
    </row>
    <row r="48" spans="1:42" ht="15" customHeight="1">
      <c r="A48" s="126"/>
      <c r="B48" s="119"/>
      <c r="C48" s="119"/>
      <c r="D48" s="119"/>
      <c r="E48" s="119"/>
      <c r="F48" s="119"/>
      <c r="G48" s="119"/>
      <c r="H48" s="120"/>
      <c r="I48" s="120"/>
      <c r="J48" s="120"/>
      <c r="K48" s="361">
        <f t="shared" si="0"/>
        <v>44527</v>
      </c>
      <c r="L48" s="350"/>
      <c r="M48" s="350"/>
      <c r="N48" s="350"/>
      <c r="O48" s="350"/>
      <c r="P48" s="350"/>
      <c r="Q48" s="350"/>
      <c r="R48" s="350"/>
      <c r="S48" s="350"/>
      <c r="T48" s="350"/>
      <c r="U48" s="350"/>
      <c r="V48" s="347">
        <v>5</v>
      </c>
      <c r="W48" s="348"/>
      <c r="X48" s="348"/>
      <c r="Y48" s="348"/>
      <c r="Z48" s="348"/>
      <c r="AA48" s="348"/>
      <c r="AB48" s="348"/>
      <c r="AC48" s="348"/>
      <c r="AD48" s="349"/>
      <c r="AE48" s="351" t="s">
        <v>68</v>
      </c>
      <c r="AF48" s="352"/>
      <c r="AG48" s="109"/>
      <c r="AH48" s="109"/>
      <c r="AI48" s="109"/>
      <c r="AJ48" s="109"/>
      <c r="AK48" s="109"/>
      <c r="AL48" s="109"/>
      <c r="AM48" s="109"/>
      <c r="AN48" s="109"/>
      <c r="AO48" s="109"/>
      <c r="AP48" s="107"/>
    </row>
    <row r="49" spans="1:50" ht="15" customHeight="1">
      <c r="A49" s="126"/>
      <c r="B49" s="119"/>
      <c r="C49" s="119"/>
      <c r="D49" s="119"/>
      <c r="E49" s="119"/>
      <c r="F49" s="119"/>
      <c r="G49" s="119"/>
      <c r="H49" s="120"/>
      <c r="I49" s="120"/>
      <c r="J49" s="120"/>
      <c r="K49" s="361">
        <f t="shared" si="0"/>
        <v>44528</v>
      </c>
      <c r="L49" s="350"/>
      <c r="M49" s="350"/>
      <c r="N49" s="350"/>
      <c r="O49" s="350"/>
      <c r="P49" s="350"/>
      <c r="Q49" s="350"/>
      <c r="R49" s="350"/>
      <c r="S49" s="350"/>
      <c r="T49" s="350"/>
      <c r="U49" s="350"/>
      <c r="V49" s="347">
        <v>6</v>
      </c>
      <c r="W49" s="348"/>
      <c r="X49" s="348"/>
      <c r="Y49" s="348"/>
      <c r="Z49" s="348"/>
      <c r="AA49" s="348"/>
      <c r="AB49" s="348"/>
      <c r="AC49" s="348"/>
      <c r="AD49" s="349"/>
      <c r="AE49" s="351" t="s">
        <v>68</v>
      </c>
      <c r="AF49" s="352"/>
      <c r="AG49" s="109"/>
      <c r="AH49" s="109"/>
      <c r="AI49" s="109"/>
      <c r="AJ49" s="109"/>
      <c r="AK49" s="109"/>
      <c r="AL49" s="109"/>
      <c r="AM49" s="109"/>
      <c r="AN49" s="109"/>
      <c r="AO49" s="109"/>
      <c r="AP49" s="107"/>
    </row>
    <row r="50" spans="1:50" ht="15" customHeight="1">
      <c r="A50" s="126"/>
      <c r="B50" s="119"/>
      <c r="C50" s="119"/>
      <c r="D50" s="119"/>
      <c r="E50" s="119"/>
      <c r="F50" s="119"/>
      <c r="G50" s="119"/>
      <c r="H50" s="120"/>
      <c r="I50" s="120"/>
      <c r="J50" s="120"/>
      <c r="K50" s="358">
        <f>IF($A$18="","",IF(K49+1=44621," ",K49+1))</f>
        <v>44529</v>
      </c>
      <c r="L50" s="359"/>
      <c r="M50" s="359"/>
      <c r="N50" s="359"/>
      <c r="O50" s="359"/>
      <c r="P50" s="359"/>
      <c r="Q50" s="359"/>
      <c r="R50" s="359"/>
      <c r="S50" s="359"/>
      <c r="T50" s="359"/>
      <c r="U50" s="360"/>
      <c r="V50" s="347">
        <v>6</v>
      </c>
      <c r="W50" s="348"/>
      <c r="X50" s="348"/>
      <c r="Y50" s="348"/>
      <c r="Z50" s="348"/>
      <c r="AA50" s="348"/>
      <c r="AB50" s="348"/>
      <c r="AC50" s="348"/>
      <c r="AD50" s="349"/>
      <c r="AE50" s="351" t="s">
        <v>68</v>
      </c>
      <c r="AF50" s="352"/>
      <c r="AG50" s="109"/>
      <c r="AH50" s="109"/>
      <c r="AI50" s="109"/>
      <c r="AJ50" s="109"/>
      <c r="AK50" s="109"/>
      <c r="AL50" s="109"/>
      <c r="AM50" s="109"/>
      <c r="AN50" s="109"/>
      <c r="AO50" s="109"/>
      <c r="AP50" s="107"/>
    </row>
    <row r="51" spans="1:50" ht="15" customHeight="1">
      <c r="A51" s="126"/>
      <c r="B51" s="119"/>
      <c r="C51" s="119"/>
      <c r="D51" s="119"/>
      <c r="E51" s="119"/>
      <c r="F51" s="119"/>
      <c r="G51" s="119"/>
      <c r="H51" s="120"/>
      <c r="I51" s="120"/>
      <c r="J51" s="120"/>
      <c r="K51" s="358">
        <f>IF($A$18="","",IF(K49+2=44622," ",K50+1))</f>
        <v>44530</v>
      </c>
      <c r="L51" s="359"/>
      <c r="M51" s="359"/>
      <c r="N51" s="359"/>
      <c r="O51" s="359"/>
      <c r="P51" s="359"/>
      <c r="Q51" s="359"/>
      <c r="R51" s="359"/>
      <c r="S51" s="359"/>
      <c r="T51" s="359"/>
      <c r="U51" s="360"/>
      <c r="V51" s="347">
        <v>6</v>
      </c>
      <c r="W51" s="348"/>
      <c r="X51" s="348"/>
      <c r="Y51" s="348"/>
      <c r="Z51" s="348"/>
      <c r="AA51" s="348"/>
      <c r="AB51" s="348"/>
      <c r="AC51" s="348"/>
      <c r="AD51" s="349"/>
      <c r="AE51" s="351" t="s">
        <v>68</v>
      </c>
      <c r="AF51" s="352"/>
      <c r="AG51" s="109"/>
      <c r="AH51" s="109"/>
      <c r="AI51" s="109"/>
      <c r="AJ51" s="109"/>
      <c r="AK51" s="109"/>
      <c r="AL51" s="109"/>
      <c r="AM51" s="109"/>
      <c r="AN51" s="109"/>
      <c r="AO51" s="109"/>
      <c r="AP51" s="107"/>
    </row>
    <row r="52" spans="1:50" ht="15" customHeight="1">
      <c r="A52" s="126"/>
      <c r="B52" s="119"/>
      <c r="C52" s="119"/>
      <c r="D52" s="119"/>
      <c r="E52" s="119"/>
      <c r="F52" s="119"/>
      <c r="G52" s="119"/>
      <c r="H52" s="120"/>
      <c r="I52" s="120"/>
      <c r="J52" s="120"/>
      <c r="K52" s="358" t="str">
        <f>IF($A$18="","",IF(K49+3=44531," ",IF(K49+3=44623," ",K51+1)))</f>
        <v xml:space="preserve"> </v>
      </c>
      <c r="L52" s="359"/>
      <c r="M52" s="359"/>
      <c r="N52" s="359"/>
      <c r="O52" s="359"/>
      <c r="P52" s="359"/>
      <c r="Q52" s="359"/>
      <c r="R52" s="359"/>
      <c r="S52" s="359"/>
      <c r="T52" s="359"/>
      <c r="U52" s="360"/>
      <c r="V52" s="347"/>
      <c r="W52" s="348"/>
      <c r="X52" s="348"/>
      <c r="Y52" s="348"/>
      <c r="Z52" s="348"/>
      <c r="AA52" s="348"/>
      <c r="AB52" s="348"/>
      <c r="AC52" s="348"/>
      <c r="AD52" s="349"/>
      <c r="AE52" s="351" t="s">
        <v>68</v>
      </c>
      <c r="AF52" s="352"/>
      <c r="AG52" s="109"/>
      <c r="AH52" s="109"/>
      <c r="AI52" s="109"/>
      <c r="AJ52" s="109"/>
      <c r="AK52" s="109"/>
      <c r="AL52" s="109"/>
      <c r="AM52" s="109"/>
      <c r="AN52" s="109"/>
      <c r="AO52" s="109"/>
      <c r="AP52" s="107"/>
      <c r="AX52" s="91"/>
    </row>
    <row r="53" spans="1:50" ht="22.5" customHeight="1">
      <c r="A53" s="127"/>
      <c r="B53" s="124"/>
      <c r="C53" s="124"/>
      <c r="D53" s="124"/>
      <c r="E53" s="124"/>
      <c r="F53" s="124"/>
      <c r="G53" s="124"/>
      <c r="H53" s="106"/>
      <c r="I53" s="106"/>
      <c r="J53" s="106"/>
      <c r="K53" s="350" t="s">
        <v>127</v>
      </c>
      <c r="L53" s="350"/>
      <c r="M53" s="350"/>
      <c r="N53" s="350"/>
      <c r="O53" s="350"/>
      <c r="P53" s="350"/>
      <c r="Q53" s="350"/>
      <c r="R53" s="350"/>
      <c r="S53" s="350"/>
      <c r="T53" s="350"/>
      <c r="U53" s="350"/>
      <c r="V53" s="350">
        <f>IF(V22="","",SUM(V22:AD52)/COUNT(K22:U52))</f>
        <v>5.2333333333333334</v>
      </c>
      <c r="W53" s="350"/>
      <c r="X53" s="350"/>
      <c r="Y53" s="350"/>
      <c r="Z53" s="350"/>
      <c r="AA53" s="350"/>
      <c r="AB53" s="350"/>
      <c r="AC53" s="350"/>
      <c r="AD53" s="350"/>
      <c r="AE53" s="351" t="s">
        <v>68</v>
      </c>
      <c r="AF53" s="352"/>
      <c r="AG53" s="124"/>
      <c r="AH53" s="124"/>
      <c r="AI53" s="124"/>
      <c r="AJ53" s="124"/>
      <c r="AK53" s="88"/>
      <c r="AL53" s="124"/>
      <c r="AM53" s="124"/>
      <c r="AN53" s="124"/>
      <c r="AO53" s="124"/>
      <c r="AP53" s="128"/>
    </row>
    <row r="54" spans="1:50" ht="15" customHeight="1" thickBot="1">
      <c r="A54" s="129"/>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130"/>
    </row>
    <row r="55" spans="1:50" ht="18.75" customHeight="1">
      <c r="A55" s="353" t="s">
        <v>120</v>
      </c>
      <c r="B55" s="335"/>
      <c r="C55" s="335"/>
      <c r="D55" s="335"/>
      <c r="E55" s="335"/>
      <c r="F55" s="335"/>
      <c r="G55" s="335"/>
      <c r="H55" s="354" t="s">
        <v>121</v>
      </c>
      <c r="I55" s="354"/>
      <c r="J55" s="354"/>
      <c r="K55" s="354"/>
      <c r="L55" s="354"/>
      <c r="M55" s="354"/>
      <c r="N55" s="354"/>
      <c r="O55" s="355" t="s">
        <v>122</v>
      </c>
      <c r="P55" s="355"/>
      <c r="Q55" s="355"/>
      <c r="R55" s="355"/>
      <c r="S55" s="355"/>
      <c r="T55" s="355"/>
      <c r="U55" s="355"/>
      <c r="V55" s="356" t="s">
        <v>128</v>
      </c>
      <c r="W55" s="356"/>
      <c r="X55" s="356"/>
      <c r="Y55" s="356"/>
      <c r="Z55" s="356"/>
      <c r="AA55" s="356"/>
      <c r="AB55" s="356"/>
      <c r="AC55" s="357" t="s">
        <v>129</v>
      </c>
      <c r="AD55" s="357"/>
      <c r="AE55" s="357"/>
      <c r="AF55" s="357"/>
      <c r="AG55" s="357"/>
      <c r="AH55" s="357"/>
      <c r="AI55" s="357"/>
      <c r="AJ55" s="335" t="s">
        <v>123</v>
      </c>
      <c r="AK55" s="335"/>
      <c r="AL55" s="335"/>
      <c r="AM55" s="335"/>
      <c r="AN55" s="335"/>
      <c r="AO55" s="335"/>
      <c r="AP55" s="336"/>
    </row>
    <row r="56" spans="1:50" ht="15" customHeight="1">
      <c r="A56" s="317" t="str">
        <f>IF(AK4="","",A18)</f>
        <v>令和3年11月1日</v>
      </c>
      <c r="B56" s="318"/>
      <c r="C56" s="318"/>
      <c r="D56" s="318"/>
      <c r="E56" s="318"/>
      <c r="F56" s="318"/>
      <c r="G56" s="318"/>
      <c r="H56" s="327">
        <f>IF(AH5="","",AH5)</f>
        <v>10</v>
      </c>
      <c r="I56" s="328"/>
      <c r="J56" s="328"/>
      <c r="K56" s="328"/>
      <c r="L56" s="328"/>
      <c r="M56" s="331" t="s">
        <v>68</v>
      </c>
      <c r="N56" s="332"/>
      <c r="O56" s="321">
        <v>5000</v>
      </c>
      <c r="P56" s="321"/>
      <c r="Q56" s="321"/>
      <c r="R56" s="321"/>
      <c r="S56" s="322"/>
      <c r="T56" s="325" t="s">
        <v>118</v>
      </c>
      <c r="U56" s="318"/>
      <c r="V56" s="337">
        <f>IF(V53="","",ROUNDDOWN(V53,0))</f>
        <v>5</v>
      </c>
      <c r="W56" s="338"/>
      <c r="X56" s="338"/>
      <c r="Y56" s="338"/>
      <c r="Z56" s="338"/>
      <c r="AA56" s="325" t="s">
        <v>68</v>
      </c>
      <c r="AB56" s="318"/>
      <c r="AC56" s="321">
        <f>IF(V56="","",O56*V56)</f>
        <v>25000</v>
      </c>
      <c r="AD56" s="321"/>
      <c r="AE56" s="321"/>
      <c r="AF56" s="321"/>
      <c r="AG56" s="322"/>
      <c r="AH56" s="325" t="s">
        <v>118</v>
      </c>
      <c r="AI56" s="318"/>
      <c r="AJ56" s="343">
        <f>IF(AC56="","",SUM(AC56:AG57))</f>
        <v>37500</v>
      </c>
      <c r="AK56" s="344"/>
      <c r="AL56" s="344"/>
      <c r="AM56" s="344"/>
      <c r="AN56" s="344"/>
      <c r="AO56" s="331" t="s">
        <v>118</v>
      </c>
      <c r="AP56" s="341"/>
    </row>
    <row r="57" spans="1:50" ht="15" customHeight="1" thickBot="1">
      <c r="A57" s="319"/>
      <c r="B57" s="320"/>
      <c r="C57" s="320"/>
      <c r="D57" s="320"/>
      <c r="E57" s="320"/>
      <c r="F57" s="320"/>
      <c r="G57" s="320"/>
      <c r="H57" s="329" t="str">
        <f t="shared" ref="H57" si="1">IF(AH44="","",AH44)</f>
        <v/>
      </c>
      <c r="I57" s="330"/>
      <c r="J57" s="330"/>
      <c r="K57" s="330"/>
      <c r="L57" s="330"/>
      <c r="M57" s="333"/>
      <c r="N57" s="334"/>
      <c r="O57" s="323">
        <v>2500</v>
      </c>
      <c r="P57" s="323"/>
      <c r="Q57" s="323"/>
      <c r="R57" s="323"/>
      <c r="S57" s="324"/>
      <c r="T57" s="326" t="s">
        <v>118</v>
      </c>
      <c r="U57" s="320"/>
      <c r="V57" s="339">
        <f>IF(V53="","",H56-V56)</f>
        <v>5</v>
      </c>
      <c r="W57" s="340"/>
      <c r="X57" s="340"/>
      <c r="Y57" s="340"/>
      <c r="Z57" s="340"/>
      <c r="AA57" s="326" t="s">
        <v>68</v>
      </c>
      <c r="AB57" s="320"/>
      <c r="AC57" s="323">
        <f>IF(V57="","",O57*V57)</f>
        <v>12500</v>
      </c>
      <c r="AD57" s="323"/>
      <c r="AE57" s="323"/>
      <c r="AF57" s="323"/>
      <c r="AG57" s="324"/>
      <c r="AH57" s="326" t="s">
        <v>118</v>
      </c>
      <c r="AI57" s="320"/>
      <c r="AJ57" s="345"/>
      <c r="AK57" s="346"/>
      <c r="AL57" s="346"/>
      <c r="AM57" s="346"/>
      <c r="AN57" s="346"/>
      <c r="AO57" s="333"/>
      <c r="AP57" s="342"/>
    </row>
    <row r="58" spans="1:50" ht="15" customHeight="1" thickBot="1">
      <c r="A58" s="131"/>
      <c r="B58" s="132"/>
      <c r="C58" s="132"/>
      <c r="D58" s="132"/>
      <c r="E58" s="132"/>
      <c r="F58" s="132"/>
      <c r="G58" s="132"/>
      <c r="H58" s="132"/>
      <c r="I58" s="132"/>
      <c r="J58" s="132"/>
      <c r="K58" s="132"/>
      <c r="L58" s="132"/>
      <c r="M58" s="132"/>
      <c r="N58" s="132"/>
      <c r="O58" s="132"/>
      <c r="P58" s="132"/>
      <c r="Q58" s="132"/>
      <c r="R58" s="132"/>
      <c r="S58" s="132"/>
      <c r="T58" s="132"/>
      <c r="U58" s="132"/>
      <c r="V58" s="133"/>
      <c r="W58" s="133"/>
      <c r="X58" s="133"/>
      <c r="Y58" s="133"/>
      <c r="Z58" s="133"/>
      <c r="AA58" s="134"/>
      <c r="AB58" s="134"/>
      <c r="AC58" s="134"/>
      <c r="AD58" s="135"/>
      <c r="AE58" s="135"/>
      <c r="AF58" s="135"/>
      <c r="AG58" s="135"/>
      <c r="AH58" s="135"/>
      <c r="AI58" s="135"/>
      <c r="AJ58" s="135"/>
      <c r="AK58" s="135"/>
      <c r="AL58" s="135"/>
      <c r="AM58" s="135"/>
      <c r="AN58" s="135"/>
      <c r="AO58" s="135"/>
      <c r="AP58" s="136"/>
      <c r="AS58" s="96"/>
      <c r="AT58" s="97"/>
    </row>
    <row r="59" spans="1:50" ht="13.5" customHeight="1">
      <c r="A59" s="92"/>
      <c r="B59" s="92"/>
      <c r="C59" s="92"/>
      <c r="D59" s="92"/>
      <c r="E59" s="92"/>
      <c r="F59" s="92"/>
      <c r="G59" s="92"/>
      <c r="H59" s="92"/>
      <c r="I59" s="92"/>
      <c r="J59" s="92"/>
      <c r="K59" s="92"/>
      <c r="L59" s="92"/>
      <c r="M59" s="92"/>
      <c r="N59" s="92"/>
      <c r="O59" s="92"/>
      <c r="P59" s="92"/>
      <c r="Q59" s="92"/>
      <c r="R59" s="92"/>
      <c r="S59" s="92"/>
      <c r="T59" s="92"/>
      <c r="U59" s="92"/>
      <c r="V59" s="93"/>
      <c r="W59" s="93"/>
      <c r="X59" s="93"/>
      <c r="Y59" s="93"/>
      <c r="Z59" s="93"/>
      <c r="AA59" s="94"/>
      <c r="AB59" s="94"/>
      <c r="AC59" s="94"/>
      <c r="AD59" s="95"/>
      <c r="AE59" s="95"/>
      <c r="AF59" s="95"/>
      <c r="AG59" s="95"/>
      <c r="AH59" s="95"/>
      <c r="AI59" s="95"/>
      <c r="AJ59" s="95"/>
      <c r="AK59" s="95"/>
      <c r="AL59" s="95"/>
      <c r="AM59" s="95"/>
      <c r="AN59" s="95"/>
      <c r="AO59" s="95"/>
      <c r="AP59" s="95"/>
    </row>
    <row r="60" spans="1:50" ht="13.5" customHeight="1">
      <c r="A60" s="92"/>
      <c r="B60" s="92"/>
      <c r="C60" s="92"/>
      <c r="D60" s="92"/>
      <c r="E60" s="92"/>
      <c r="F60" s="92"/>
      <c r="G60" s="92"/>
      <c r="H60" s="92"/>
      <c r="I60" s="92"/>
      <c r="J60" s="92"/>
      <c r="K60" s="92"/>
      <c r="L60" s="92"/>
      <c r="M60" s="92"/>
      <c r="N60" s="92"/>
      <c r="O60" s="92"/>
      <c r="P60" s="92"/>
      <c r="Q60" s="92"/>
      <c r="R60" s="92"/>
      <c r="S60" s="92"/>
      <c r="T60" s="92"/>
      <c r="U60" s="92"/>
      <c r="V60" s="93"/>
      <c r="W60" s="93"/>
      <c r="X60" s="93"/>
      <c r="Y60" s="93"/>
      <c r="Z60" s="93"/>
      <c r="AA60" s="94"/>
      <c r="AB60" s="94"/>
      <c r="AC60" s="94"/>
      <c r="AD60" s="95"/>
      <c r="AE60" s="95"/>
      <c r="AF60" s="95"/>
      <c r="AG60" s="95"/>
      <c r="AH60" s="95"/>
      <c r="AI60" s="95"/>
      <c r="AJ60" s="95"/>
      <c r="AK60" s="95"/>
      <c r="AL60" s="95"/>
      <c r="AM60" s="95"/>
      <c r="AN60" s="95"/>
      <c r="AO60" s="95"/>
      <c r="AP60" s="95"/>
    </row>
    <row r="61" spans="1:50" s="98" customFormat="1" ht="18.75" hidden="1" customHeight="1">
      <c r="E61" s="99" t="s">
        <v>45</v>
      </c>
      <c r="O61" s="98" t="s">
        <v>117</v>
      </c>
      <c r="AS61" s="99"/>
    </row>
    <row r="62" spans="1:50" s="98" customFormat="1" ht="18.75" hidden="1" customHeight="1">
      <c r="A62" s="100">
        <v>1</v>
      </c>
      <c r="B62" s="100"/>
      <c r="C62" s="100"/>
      <c r="D62" s="100" t="s">
        <v>82</v>
      </c>
      <c r="E62" s="101" t="s">
        <v>112</v>
      </c>
      <c r="F62" s="100" t="s">
        <v>108</v>
      </c>
      <c r="G62" s="102"/>
      <c r="H62" s="98" t="s">
        <v>114</v>
      </c>
      <c r="O62" s="98" t="s">
        <v>116</v>
      </c>
      <c r="AS62" s="99"/>
    </row>
    <row r="63" spans="1:50" s="98" customFormat="1" ht="18.75" hidden="1" customHeight="1">
      <c r="A63" s="100">
        <v>2</v>
      </c>
      <c r="B63" s="100"/>
      <c r="C63" s="100"/>
      <c r="D63" s="100" t="s">
        <v>83</v>
      </c>
      <c r="E63" s="101" t="s">
        <v>112</v>
      </c>
      <c r="F63" s="100" t="s">
        <v>108</v>
      </c>
      <c r="G63" s="102"/>
      <c r="H63" s="98" t="s">
        <v>114</v>
      </c>
      <c r="AS63" s="99"/>
    </row>
    <row r="64" spans="1:50" s="98" customFormat="1" ht="18.75" hidden="1" customHeight="1">
      <c r="A64" s="100">
        <v>3</v>
      </c>
      <c r="B64" s="100"/>
      <c r="C64" s="100"/>
      <c r="D64" s="100" t="s">
        <v>84</v>
      </c>
      <c r="E64" s="101" t="s">
        <v>112</v>
      </c>
      <c r="F64" s="100" t="s">
        <v>108</v>
      </c>
      <c r="G64" s="102"/>
      <c r="H64" s="98" t="s">
        <v>113</v>
      </c>
      <c r="O64" s="98" t="s">
        <v>120</v>
      </c>
      <c r="AS64" s="99"/>
    </row>
    <row r="65" spans="1:45" s="98" customFormat="1" ht="18.75" hidden="1" customHeight="1">
      <c r="A65" s="100">
        <v>4</v>
      </c>
      <c r="B65" s="100"/>
      <c r="C65" s="100"/>
      <c r="D65" s="100" t="s">
        <v>85</v>
      </c>
      <c r="E65" s="101" t="s">
        <v>112</v>
      </c>
      <c r="F65" s="100" t="s">
        <v>108</v>
      </c>
      <c r="G65" s="102"/>
      <c r="H65" s="98" t="s">
        <v>113</v>
      </c>
      <c r="O65" s="98">
        <f>VALUE(TEXT(AK4,"yyyymmdd"))</f>
        <v>20130401</v>
      </c>
      <c r="AS65" s="99"/>
    </row>
    <row r="66" spans="1:45" s="98" customFormat="1" ht="18.75" hidden="1" customHeight="1">
      <c r="A66" s="100">
        <v>5</v>
      </c>
      <c r="B66" s="100"/>
      <c r="C66" s="100"/>
      <c r="D66" s="100" t="s">
        <v>99</v>
      </c>
      <c r="E66" s="101">
        <v>2500</v>
      </c>
      <c r="F66" s="100" t="s">
        <v>108</v>
      </c>
      <c r="G66" s="102"/>
      <c r="H66" s="98" t="s">
        <v>116</v>
      </c>
      <c r="AS66" s="99"/>
    </row>
    <row r="67" spans="1:45" s="98" customFormat="1" ht="18.75" hidden="1" customHeight="1">
      <c r="A67" s="100">
        <v>6</v>
      </c>
      <c r="B67" s="100"/>
      <c r="C67" s="100"/>
      <c r="D67" s="100" t="s">
        <v>86</v>
      </c>
      <c r="E67" s="101">
        <v>5000</v>
      </c>
      <c r="F67" s="100" t="s">
        <v>108</v>
      </c>
      <c r="G67" s="102"/>
      <c r="H67" s="98" t="s">
        <v>116</v>
      </c>
      <c r="O67" s="98" t="s">
        <v>124</v>
      </c>
      <c r="AS67" s="99"/>
    </row>
    <row r="68" spans="1:45" s="98" customFormat="1" ht="18.75" hidden="1" customHeight="1">
      <c r="A68" s="100">
        <v>7</v>
      </c>
      <c r="B68" s="100"/>
      <c r="C68" s="100"/>
      <c r="D68" s="100" t="s">
        <v>87</v>
      </c>
      <c r="E68" s="101">
        <v>5000</v>
      </c>
      <c r="F68" s="100" t="s">
        <v>108</v>
      </c>
      <c r="G68" s="102"/>
      <c r="H68" s="98" t="s">
        <v>115</v>
      </c>
      <c r="O68" s="138" t="s">
        <v>130</v>
      </c>
      <c r="P68" s="137">
        <v>1</v>
      </c>
      <c r="AS68" s="99"/>
    </row>
    <row r="69" spans="1:45" s="98" customFormat="1" ht="18.75" hidden="1" customHeight="1">
      <c r="A69" s="100">
        <v>8</v>
      </c>
      <c r="B69" s="100"/>
      <c r="C69" s="100"/>
      <c r="D69" s="100" t="s">
        <v>89</v>
      </c>
      <c r="E69" s="101">
        <v>2500</v>
      </c>
      <c r="F69" s="100" t="s">
        <v>108</v>
      </c>
      <c r="G69" s="102"/>
      <c r="H69" s="98" t="s">
        <v>115</v>
      </c>
      <c r="O69" s="138" t="s">
        <v>131</v>
      </c>
      <c r="P69" s="137">
        <v>0.8</v>
      </c>
      <c r="AS69" s="99"/>
    </row>
    <row r="70" spans="1:45" s="98" customFormat="1" ht="18.75" hidden="1" customHeight="1">
      <c r="A70" s="100">
        <v>9</v>
      </c>
      <c r="B70" s="100"/>
      <c r="C70" s="100"/>
      <c r="D70" s="100" t="s">
        <v>90</v>
      </c>
      <c r="E70" s="101" t="s">
        <v>112</v>
      </c>
      <c r="F70" s="100" t="s">
        <v>108</v>
      </c>
      <c r="G70" s="102"/>
      <c r="H70" s="98" t="s">
        <v>113</v>
      </c>
      <c r="O70" s="138" t="s">
        <v>132</v>
      </c>
      <c r="P70" s="137">
        <v>0.6</v>
      </c>
      <c r="AS70" s="99"/>
    </row>
    <row r="71" spans="1:45" s="98" customFormat="1" ht="18.75" hidden="1" customHeight="1">
      <c r="A71" s="100">
        <v>10</v>
      </c>
      <c r="B71" s="100"/>
      <c r="C71" s="100"/>
      <c r="D71" s="100" t="s">
        <v>103</v>
      </c>
      <c r="E71" s="101">
        <v>2500</v>
      </c>
      <c r="F71" s="100" t="s">
        <v>108</v>
      </c>
      <c r="G71" s="102"/>
      <c r="H71" s="98" t="s">
        <v>116</v>
      </c>
      <c r="O71" s="138" t="s">
        <v>133</v>
      </c>
      <c r="P71" s="137">
        <v>0.4</v>
      </c>
      <c r="AS71" s="99"/>
    </row>
    <row r="72" spans="1:45" s="98" customFormat="1" ht="18.75" hidden="1" customHeight="1">
      <c r="A72" s="100">
        <v>11</v>
      </c>
      <c r="B72" s="100"/>
      <c r="C72" s="100"/>
      <c r="D72" s="100" t="s">
        <v>104</v>
      </c>
      <c r="E72" s="101">
        <v>2500</v>
      </c>
      <c r="F72" s="100" t="s">
        <v>108</v>
      </c>
      <c r="G72" s="102"/>
      <c r="H72" s="98" t="s">
        <v>116</v>
      </c>
      <c r="O72" s="138" t="s">
        <v>134</v>
      </c>
      <c r="P72" s="137">
        <v>0.2</v>
      </c>
      <c r="AS72" s="99"/>
    </row>
    <row r="73" spans="1:45" s="98" customFormat="1" ht="18.75" hidden="1" customHeight="1">
      <c r="A73" s="100">
        <v>12</v>
      </c>
      <c r="B73" s="100"/>
      <c r="C73" s="100"/>
      <c r="D73" s="100" t="s">
        <v>91</v>
      </c>
      <c r="E73" s="101">
        <v>2500</v>
      </c>
      <c r="F73" s="100" t="s">
        <v>108</v>
      </c>
      <c r="G73" s="102"/>
      <c r="H73" s="98" t="s">
        <v>115</v>
      </c>
      <c r="AS73" s="99"/>
    </row>
    <row r="74" spans="1:45" s="98" customFormat="1" ht="18.75" hidden="1" customHeight="1">
      <c r="A74" s="100">
        <v>13</v>
      </c>
      <c r="B74" s="100"/>
      <c r="C74" s="100"/>
      <c r="D74" s="100" t="s">
        <v>92</v>
      </c>
      <c r="E74" s="101">
        <v>2500</v>
      </c>
      <c r="F74" s="100" t="s">
        <v>108</v>
      </c>
      <c r="G74" s="102"/>
      <c r="H74" s="98" t="s">
        <v>115</v>
      </c>
      <c r="AS74" s="99"/>
    </row>
    <row r="75" spans="1:45" s="98" customFormat="1" ht="18.75" hidden="1" customHeight="1">
      <c r="A75" s="100">
        <v>14</v>
      </c>
      <c r="B75" s="100"/>
      <c r="C75" s="100"/>
      <c r="D75" s="100" t="s">
        <v>93</v>
      </c>
      <c r="E75" s="101">
        <v>2500</v>
      </c>
      <c r="F75" s="100" t="s">
        <v>108</v>
      </c>
      <c r="G75" s="102"/>
      <c r="H75" s="98" t="s">
        <v>115</v>
      </c>
      <c r="AS75" s="99"/>
    </row>
    <row r="76" spans="1:45" s="98" customFormat="1" ht="18.75" hidden="1" customHeight="1">
      <c r="A76" s="100">
        <v>15</v>
      </c>
      <c r="B76" s="100"/>
      <c r="C76" s="100"/>
      <c r="D76" s="100" t="s">
        <v>94</v>
      </c>
      <c r="E76" s="101">
        <v>2500</v>
      </c>
      <c r="F76" s="100" t="s">
        <v>108</v>
      </c>
      <c r="G76" s="102"/>
      <c r="H76" s="98" t="s">
        <v>115</v>
      </c>
      <c r="AS76" s="99"/>
    </row>
    <row r="77" spans="1:45" s="98" customFormat="1" ht="18.75" customHeight="1">
      <c r="E77" s="103"/>
      <c r="G77" s="104"/>
      <c r="AS77" s="99"/>
    </row>
    <row r="78" spans="1:45" s="98" customFormat="1" ht="18.75" customHeight="1">
      <c r="A78" s="105"/>
      <c r="B78" s="105"/>
      <c r="C78" s="105"/>
      <c r="E78" s="103"/>
      <c r="G78" s="104"/>
      <c r="AS78" s="99"/>
    </row>
    <row r="79" spans="1:45" s="98" customFormat="1" ht="18.75" customHeight="1">
      <c r="A79" s="105"/>
      <c r="B79" s="105"/>
      <c r="C79" s="105"/>
      <c r="E79" s="103"/>
      <c r="G79" s="104"/>
      <c r="AS79" s="99"/>
    </row>
    <row r="80" spans="1:45" s="98" customFormat="1" ht="18.75" customHeight="1">
      <c r="A80" s="105"/>
      <c r="B80" s="105"/>
      <c r="C80" s="105"/>
      <c r="E80" s="103"/>
      <c r="G80" s="104"/>
      <c r="AS80" s="99"/>
    </row>
    <row r="81" spans="1:45" s="98" customFormat="1" ht="18.75" customHeight="1">
      <c r="A81" s="105"/>
      <c r="B81" s="105"/>
      <c r="C81" s="105"/>
      <c r="E81" s="103"/>
      <c r="G81" s="104"/>
      <c r="AS81" s="99"/>
    </row>
    <row r="82" spans="1:45" s="98" customFormat="1" ht="18.75" customHeight="1">
      <c r="A82" s="105"/>
      <c r="B82" s="105"/>
      <c r="C82" s="105"/>
      <c r="E82" s="103"/>
      <c r="G82" s="104"/>
      <c r="AS82" s="99"/>
    </row>
    <row r="83" spans="1:45" s="98" customFormat="1" ht="18.75" customHeight="1">
      <c r="E83" s="103"/>
      <c r="G83" s="104"/>
      <c r="AS83" s="99"/>
    </row>
    <row r="84" spans="1:45" s="98" customFormat="1" ht="18.75" customHeight="1">
      <c r="A84" s="100"/>
      <c r="B84" s="100"/>
      <c r="C84" s="100"/>
      <c r="D84" s="100"/>
      <c r="E84" s="101"/>
      <c r="F84" s="100"/>
      <c r="G84" s="102"/>
      <c r="H84" s="100"/>
      <c r="AS84" s="99"/>
    </row>
    <row r="85" spans="1:45" s="98" customFormat="1" ht="18.75" customHeight="1">
      <c r="E85" s="103"/>
      <c r="G85" s="104"/>
      <c r="AS85" s="99"/>
    </row>
    <row r="86" spans="1:45" s="98" customFormat="1" ht="18.75" customHeight="1">
      <c r="E86" s="103"/>
      <c r="G86" s="104"/>
      <c r="AS86" s="99"/>
    </row>
    <row r="87" spans="1:45" s="98" customFormat="1" ht="18.75" customHeight="1">
      <c r="E87" s="103"/>
      <c r="G87" s="104"/>
      <c r="AS87" s="99"/>
    </row>
    <row r="88" spans="1:45" s="98" customFormat="1" ht="18.75" customHeight="1">
      <c r="E88" s="103"/>
      <c r="G88" s="104"/>
      <c r="AS88" s="99"/>
    </row>
    <row r="89" spans="1:45" s="98" customFormat="1" ht="18.75" customHeight="1">
      <c r="E89" s="103"/>
      <c r="G89" s="104"/>
      <c r="AS89" s="99"/>
    </row>
    <row r="90" spans="1:45" s="98" customFormat="1" ht="18.75" customHeight="1">
      <c r="E90" s="103"/>
      <c r="G90" s="104"/>
      <c r="AS90" s="99"/>
    </row>
    <row r="91" spans="1:45" s="98" customFormat="1" ht="18.75" customHeight="1">
      <c r="E91" s="103"/>
      <c r="G91" s="104"/>
      <c r="AS91" s="99"/>
    </row>
    <row r="92" spans="1:45" s="98" customFormat="1" ht="18.75" customHeight="1">
      <c r="A92" s="98">
        <v>31</v>
      </c>
      <c r="D92" s="98" t="s">
        <v>33</v>
      </c>
      <c r="E92" s="103">
        <v>30000</v>
      </c>
      <c r="F92" s="98" t="s">
        <v>46</v>
      </c>
      <c r="G92" s="104"/>
      <c r="AS92" s="99"/>
    </row>
    <row r="93" spans="1:45" s="98" customFormat="1" ht="18.75" customHeight="1">
      <c r="A93" s="98">
        <v>32</v>
      </c>
      <c r="D93" s="98" t="s">
        <v>34</v>
      </c>
      <c r="E93" s="103">
        <v>40000</v>
      </c>
      <c r="F93" s="98" t="s">
        <v>46</v>
      </c>
      <c r="G93" s="104"/>
      <c r="AS93" s="99"/>
    </row>
    <row r="94" spans="1:45" s="98" customFormat="1" ht="18.75" customHeight="1">
      <c r="A94" s="98">
        <v>33</v>
      </c>
      <c r="D94" s="98" t="s">
        <v>35</v>
      </c>
      <c r="E94" s="103">
        <v>50000</v>
      </c>
      <c r="F94" s="98" t="s">
        <v>46</v>
      </c>
      <c r="G94" s="104"/>
      <c r="AS94" s="99"/>
    </row>
    <row r="95" spans="1:45" s="98" customFormat="1" ht="18.75" customHeight="1">
      <c r="A95" s="98">
        <v>34</v>
      </c>
      <c r="D95" s="98" t="s">
        <v>36</v>
      </c>
      <c r="E95" s="103">
        <v>60000</v>
      </c>
      <c r="F95" s="98" t="s">
        <v>46</v>
      </c>
      <c r="G95" s="104"/>
      <c r="AS95" s="99"/>
    </row>
    <row r="96" spans="1:45" s="98" customFormat="1" ht="18.75" customHeight="1">
      <c r="A96" s="98">
        <v>35</v>
      </c>
      <c r="D96" s="98" t="s">
        <v>37</v>
      </c>
      <c r="E96" s="103">
        <v>70000</v>
      </c>
      <c r="F96" s="98" t="s">
        <v>46</v>
      </c>
      <c r="G96" s="104"/>
      <c r="AS96" s="99"/>
    </row>
    <row r="97" spans="1:45" s="98" customFormat="1" ht="18.75" customHeight="1">
      <c r="A97" s="98">
        <v>36</v>
      </c>
      <c r="D97" s="98" t="s">
        <v>38</v>
      </c>
      <c r="E97" s="103">
        <v>30000</v>
      </c>
      <c r="F97" s="98" t="s">
        <v>46</v>
      </c>
      <c r="G97" s="104"/>
      <c r="AS97" s="99"/>
    </row>
    <row r="98" spans="1:45" s="98" customFormat="1" ht="18.75" customHeight="1">
      <c r="A98" s="98">
        <v>37</v>
      </c>
      <c r="D98" s="98" t="s">
        <v>47</v>
      </c>
      <c r="E98" s="103">
        <v>40000</v>
      </c>
      <c r="F98" s="98" t="s">
        <v>46</v>
      </c>
      <c r="G98" s="104"/>
      <c r="AS98" s="99"/>
    </row>
    <row r="99" spans="1:45" s="98" customFormat="1" ht="18.75" customHeight="1">
      <c r="A99" s="98">
        <v>38</v>
      </c>
      <c r="D99" s="98" t="s">
        <v>48</v>
      </c>
      <c r="E99" s="103">
        <v>50000</v>
      </c>
      <c r="F99" s="98" t="s">
        <v>46</v>
      </c>
      <c r="G99" s="104"/>
      <c r="AS99" s="99"/>
    </row>
    <row r="100" spans="1:45" s="98" customFormat="1" ht="18.75" customHeight="1">
      <c r="A100" s="98">
        <v>39</v>
      </c>
      <c r="D100" s="98" t="s">
        <v>49</v>
      </c>
      <c r="E100" s="103">
        <v>60000</v>
      </c>
      <c r="F100" s="98" t="s">
        <v>46</v>
      </c>
      <c r="G100" s="104"/>
      <c r="AS100" s="99"/>
    </row>
    <row r="101" spans="1:45" s="98" customFormat="1" ht="18.75" customHeight="1">
      <c r="A101" s="98">
        <v>40</v>
      </c>
      <c r="D101" s="98" t="s">
        <v>66</v>
      </c>
      <c r="E101" s="103">
        <v>70000</v>
      </c>
      <c r="F101" s="98" t="s">
        <v>46</v>
      </c>
      <c r="G101" s="104"/>
      <c r="AS101" s="99"/>
    </row>
    <row r="102" spans="1:45" s="98" customFormat="1" ht="18.75" customHeight="1">
      <c r="A102" s="98">
        <v>41</v>
      </c>
      <c r="D102" s="98" t="s">
        <v>39</v>
      </c>
      <c r="E102" s="103">
        <v>30000</v>
      </c>
      <c r="F102" s="98" t="s">
        <v>46</v>
      </c>
      <c r="G102" s="104"/>
      <c r="AS102" s="99"/>
    </row>
    <row r="103" spans="1:45" s="98" customFormat="1" ht="18.75" customHeight="1">
      <c r="A103" s="98">
        <v>42</v>
      </c>
      <c r="D103" s="98" t="s">
        <v>50</v>
      </c>
      <c r="E103" s="103">
        <v>40000</v>
      </c>
      <c r="F103" s="98" t="s">
        <v>46</v>
      </c>
      <c r="G103" s="104"/>
      <c r="AS103" s="99"/>
    </row>
    <row r="104" spans="1:45" s="98" customFormat="1" ht="18.75" customHeight="1">
      <c r="A104" s="98">
        <v>43</v>
      </c>
      <c r="D104" s="98" t="s">
        <v>51</v>
      </c>
      <c r="E104" s="103">
        <v>50000</v>
      </c>
      <c r="F104" s="98" t="s">
        <v>46</v>
      </c>
      <c r="G104" s="104"/>
      <c r="AS104" s="99"/>
    </row>
    <row r="105" spans="1:45" s="98" customFormat="1" ht="18.75" customHeight="1">
      <c r="A105" s="98">
        <v>44</v>
      </c>
      <c r="D105" s="98" t="s">
        <v>52</v>
      </c>
      <c r="E105" s="103">
        <v>60000</v>
      </c>
      <c r="F105" s="98" t="s">
        <v>46</v>
      </c>
      <c r="G105" s="104"/>
      <c r="AS105" s="99"/>
    </row>
    <row r="106" spans="1:45" s="98" customFormat="1" ht="18.75" customHeight="1">
      <c r="A106" s="98">
        <v>45</v>
      </c>
      <c r="D106" s="98" t="s">
        <v>67</v>
      </c>
      <c r="E106" s="103">
        <v>70000</v>
      </c>
      <c r="F106" s="98" t="s">
        <v>46</v>
      </c>
      <c r="G106" s="104"/>
      <c r="AS106" s="99"/>
    </row>
    <row r="107" spans="1:45" s="98" customFormat="1" ht="18.75" customHeight="1">
      <c r="A107" s="98">
        <v>46</v>
      </c>
      <c r="D107" s="98" t="s">
        <v>40</v>
      </c>
      <c r="E107" s="103">
        <v>10000</v>
      </c>
      <c r="F107" s="98" t="s">
        <v>46</v>
      </c>
      <c r="G107" s="104"/>
      <c r="AS107" s="99"/>
    </row>
    <row r="108" spans="1:45" s="98" customFormat="1" ht="18.75" customHeight="1">
      <c r="A108" s="98">
        <v>47</v>
      </c>
      <c r="D108" s="98" t="s">
        <v>53</v>
      </c>
      <c r="E108" s="103">
        <v>15000</v>
      </c>
      <c r="F108" s="98" t="s">
        <v>46</v>
      </c>
      <c r="G108" s="104"/>
      <c r="AS108" s="99"/>
    </row>
    <row r="109" spans="1:45" s="98" customFormat="1" ht="18.75" customHeight="1">
      <c r="A109" s="98">
        <v>48</v>
      </c>
      <c r="D109" s="98" t="s">
        <v>54</v>
      </c>
      <c r="E109" s="103">
        <v>10000</v>
      </c>
      <c r="F109" s="98" t="s">
        <v>46</v>
      </c>
      <c r="G109" s="104"/>
      <c r="AS109" s="99"/>
    </row>
    <row r="110" spans="1:45" s="98" customFormat="1" ht="18.75" customHeight="1">
      <c r="A110" s="98">
        <v>49</v>
      </c>
      <c r="D110" s="98" t="s">
        <v>55</v>
      </c>
      <c r="E110" s="103">
        <v>20000</v>
      </c>
      <c r="F110" s="98" t="s">
        <v>46</v>
      </c>
      <c r="G110" s="104"/>
      <c r="AS110" s="99"/>
    </row>
    <row r="111" spans="1:45" s="98" customFormat="1" ht="18.75" customHeight="1">
      <c r="A111" s="98">
        <v>50</v>
      </c>
      <c r="D111" s="98" t="s">
        <v>56</v>
      </c>
      <c r="E111" s="103">
        <v>30000</v>
      </c>
      <c r="F111" s="98" t="s">
        <v>46</v>
      </c>
      <c r="G111" s="104"/>
      <c r="AS111" s="99"/>
    </row>
    <row r="112" spans="1:45" s="98" customFormat="1" ht="18.75" customHeight="1">
      <c r="A112" s="98">
        <v>51</v>
      </c>
      <c r="D112" s="98" t="s">
        <v>57</v>
      </c>
      <c r="E112" s="103">
        <v>40000</v>
      </c>
      <c r="F112" s="98" t="s">
        <v>46</v>
      </c>
      <c r="G112" s="104"/>
      <c r="AS112" s="99"/>
    </row>
    <row r="113" spans="1:45" s="98" customFormat="1" ht="18.75" customHeight="1">
      <c r="A113" s="98">
        <v>52</v>
      </c>
      <c r="D113" s="98" t="s">
        <v>58</v>
      </c>
      <c r="E113" s="103">
        <v>50000</v>
      </c>
      <c r="F113" s="98" t="s">
        <v>46</v>
      </c>
      <c r="G113" s="104"/>
      <c r="AS113" s="99"/>
    </row>
    <row r="114" spans="1:45" s="98" customFormat="1" ht="18.75" customHeight="1">
      <c r="A114" s="98">
        <v>53</v>
      </c>
      <c r="D114" s="98" t="s">
        <v>59</v>
      </c>
      <c r="E114" s="103">
        <v>60000</v>
      </c>
      <c r="F114" s="98" t="s">
        <v>46</v>
      </c>
      <c r="G114" s="104"/>
      <c r="AS114" s="99"/>
    </row>
    <row r="115" spans="1:45" s="98" customFormat="1" ht="18.75" customHeight="1">
      <c r="A115" s="98">
        <v>54</v>
      </c>
      <c r="D115" s="98" t="s">
        <v>60</v>
      </c>
      <c r="E115" s="103">
        <v>70000</v>
      </c>
      <c r="F115" s="98" t="s">
        <v>46</v>
      </c>
      <c r="G115" s="104"/>
      <c r="AS115" s="99"/>
    </row>
    <row r="116" spans="1:45" s="98" customFormat="1" ht="18.75" customHeight="1">
      <c r="A116" s="98">
        <v>55</v>
      </c>
      <c r="D116" s="98" t="s">
        <v>61</v>
      </c>
      <c r="E116" s="103">
        <v>10000</v>
      </c>
      <c r="F116" s="98" t="s">
        <v>46</v>
      </c>
      <c r="G116" s="104"/>
      <c r="AS116" s="99"/>
    </row>
    <row r="117" spans="1:45" s="98" customFormat="1" ht="18.75" customHeight="1">
      <c r="A117" s="98">
        <v>56</v>
      </c>
      <c r="D117" s="98" t="s">
        <v>62</v>
      </c>
      <c r="E117" s="103">
        <v>20000</v>
      </c>
      <c r="F117" s="98" t="s">
        <v>46</v>
      </c>
      <c r="G117" s="104"/>
      <c r="AS117" s="99"/>
    </row>
    <row r="118" spans="1:45" s="98" customFormat="1" ht="18.75" customHeight="1">
      <c r="D118" s="104"/>
      <c r="E118" s="104"/>
      <c r="F118" s="104"/>
      <c r="G118" s="104"/>
      <c r="I118" s="104"/>
      <c r="AS118" s="99"/>
    </row>
    <row r="119" spans="1:45" s="98" customFormat="1" ht="18.75" customHeight="1">
      <c r="AS119" s="99"/>
    </row>
    <row r="120" spans="1:45" s="98" customFormat="1" ht="18.75" customHeight="1">
      <c r="AS120" s="99"/>
    </row>
    <row r="121" spans="1:45" s="98" customFormat="1" ht="18.75" customHeight="1">
      <c r="AS121" s="99"/>
    </row>
    <row r="122" spans="1:45" s="98" customFormat="1" ht="18.75" customHeight="1">
      <c r="AS122" s="99"/>
    </row>
    <row r="123" spans="1:45" s="98" customFormat="1" ht="18.75" customHeight="1">
      <c r="AS123" s="99"/>
    </row>
    <row r="124" spans="1:45" s="98" customFormat="1" ht="18.75" customHeight="1">
      <c r="AS124" s="99"/>
    </row>
    <row r="125" spans="1:45" s="98" customFormat="1" ht="18.75" customHeight="1">
      <c r="AS125" s="99"/>
    </row>
    <row r="126" spans="1:45" s="98" customFormat="1" ht="18.75" customHeight="1">
      <c r="AS126" s="99"/>
    </row>
    <row r="127" spans="1:45" s="98" customFormat="1" ht="18.75" customHeight="1">
      <c r="AS127" s="99"/>
    </row>
  </sheetData>
  <sheetProtection password="C554" sheet="1" autoFilter="0"/>
  <mergeCells count="188">
    <mergeCell ref="AJ56:AN57"/>
    <mergeCell ref="AO56:AP57"/>
    <mergeCell ref="O57:S57"/>
    <mergeCell ref="T57:U57"/>
    <mergeCell ref="V57:Z57"/>
    <mergeCell ref="AA57:AB57"/>
    <mergeCell ref="AC57:AG57"/>
    <mergeCell ref="AH57:AI57"/>
    <mergeCell ref="AJ55:AP55"/>
    <mergeCell ref="A56:G57"/>
    <mergeCell ref="H56:L57"/>
    <mergeCell ref="M56:N57"/>
    <mergeCell ref="O56:S56"/>
    <mergeCell ref="T56:U56"/>
    <mergeCell ref="V56:Z56"/>
    <mergeCell ref="AA56:AB56"/>
    <mergeCell ref="AC56:AG56"/>
    <mergeCell ref="AH56:AI56"/>
    <mergeCell ref="K53:U53"/>
    <mergeCell ref="V53:AD53"/>
    <mergeCell ref="AE53:AF53"/>
    <mergeCell ref="A55:G55"/>
    <mergeCell ref="H55:N55"/>
    <mergeCell ref="O55:U55"/>
    <mergeCell ref="V55:AB55"/>
    <mergeCell ref="AC55:AI55"/>
    <mergeCell ref="K51:U51"/>
    <mergeCell ref="V51:AD51"/>
    <mergeCell ref="AE51:AF51"/>
    <mergeCell ref="K52:U52"/>
    <mergeCell ref="V52:AD52"/>
    <mergeCell ref="AE52:AF52"/>
    <mergeCell ref="K49:U49"/>
    <mergeCell ref="V49:AD49"/>
    <mergeCell ref="AE49:AF49"/>
    <mergeCell ref="K50:U50"/>
    <mergeCell ref="V50:AD50"/>
    <mergeCell ref="AE50:AF50"/>
    <mergeCell ref="K47:U47"/>
    <mergeCell ref="V47:AD47"/>
    <mergeCell ref="AE47:AF47"/>
    <mergeCell ref="K48:U48"/>
    <mergeCell ref="V48:AD48"/>
    <mergeCell ref="AE48:AF48"/>
    <mergeCell ref="K45:U45"/>
    <mergeCell ref="V45:AD45"/>
    <mergeCell ref="AE45:AF45"/>
    <mergeCell ref="K46:U46"/>
    <mergeCell ref="V46:AD46"/>
    <mergeCell ref="AE46:AF46"/>
    <mergeCell ref="K43:U43"/>
    <mergeCell ref="V43:AD43"/>
    <mergeCell ref="AE43:AF43"/>
    <mergeCell ref="K44:U44"/>
    <mergeCell ref="V44:AD44"/>
    <mergeCell ref="AE44:AF44"/>
    <mergeCell ref="K41:U41"/>
    <mergeCell ref="V41:AD41"/>
    <mergeCell ref="AE41:AF41"/>
    <mergeCell ref="K42:U42"/>
    <mergeCell ref="V42:AD42"/>
    <mergeCell ref="AE42:AF42"/>
    <mergeCell ref="K39:U39"/>
    <mergeCell ref="V39:AD39"/>
    <mergeCell ref="AE39:AF39"/>
    <mergeCell ref="K40:U40"/>
    <mergeCell ref="V40:AD40"/>
    <mergeCell ref="AE40:AF40"/>
    <mergeCell ref="K37:U37"/>
    <mergeCell ref="V37:AD37"/>
    <mergeCell ref="AE37:AF37"/>
    <mergeCell ref="K38:U38"/>
    <mergeCell ref="V38:AD38"/>
    <mergeCell ref="AE38:AF38"/>
    <mergeCell ref="K35:U35"/>
    <mergeCell ref="V35:AD35"/>
    <mergeCell ref="AE35:AF35"/>
    <mergeCell ref="K36:U36"/>
    <mergeCell ref="V36:AD36"/>
    <mergeCell ref="AE36:AF36"/>
    <mergeCell ref="K33:U33"/>
    <mergeCell ref="V33:AD33"/>
    <mergeCell ref="AE33:AF33"/>
    <mergeCell ref="K34:U34"/>
    <mergeCell ref="V34:AD34"/>
    <mergeCell ref="AE34:AF34"/>
    <mergeCell ref="K31:U31"/>
    <mergeCell ref="V31:AD31"/>
    <mergeCell ref="AE31:AF31"/>
    <mergeCell ref="K32:U32"/>
    <mergeCell ref="V32:AD32"/>
    <mergeCell ref="AE32:AF32"/>
    <mergeCell ref="BB28:BD29"/>
    <mergeCell ref="BE28:BF29"/>
    <mergeCell ref="K29:U29"/>
    <mergeCell ref="V29:AD29"/>
    <mergeCell ref="AE29:AF29"/>
    <mergeCell ref="K30:U30"/>
    <mergeCell ref="V30:AD30"/>
    <mergeCell ref="AE30:AF30"/>
    <mergeCell ref="K28:U28"/>
    <mergeCell ref="V28:AD28"/>
    <mergeCell ref="AE28:AF28"/>
    <mergeCell ref="AS28:AV29"/>
    <mergeCell ref="AW28:AY29"/>
    <mergeCell ref="AZ28:BA29"/>
    <mergeCell ref="K26:U26"/>
    <mergeCell ref="V26:AD26"/>
    <mergeCell ref="AE26:AF26"/>
    <mergeCell ref="AS26:AV27"/>
    <mergeCell ref="AW26:BF27"/>
    <mergeCell ref="K27:U27"/>
    <mergeCell ref="V27:AD27"/>
    <mergeCell ref="AE27:AF27"/>
    <mergeCell ref="AZ24:BA25"/>
    <mergeCell ref="BB24:BD25"/>
    <mergeCell ref="BE24:BF25"/>
    <mergeCell ref="K25:U25"/>
    <mergeCell ref="V25:AD25"/>
    <mergeCell ref="AE25:AF25"/>
    <mergeCell ref="BB22:BD23"/>
    <mergeCell ref="BE22:BF23"/>
    <mergeCell ref="K23:U23"/>
    <mergeCell ref="V23:AD23"/>
    <mergeCell ref="AE23:AF23"/>
    <mergeCell ref="K24:U24"/>
    <mergeCell ref="V24:AD24"/>
    <mergeCell ref="AE24:AF24"/>
    <mergeCell ref="AS24:AV25"/>
    <mergeCell ref="AW24:AY25"/>
    <mergeCell ref="K22:U22"/>
    <mergeCell ref="V22:AD22"/>
    <mergeCell ref="AE22:AF22"/>
    <mergeCell ref="AS22:AV23"/>
    <mergeCell ref="AW22:AY23"/>
    <mergeCell ref="AZ22:BA23"/>
    <mergeCell ref="AA18:AB18"/>
    <mergeCell ref="AC18:AI18"/>
    <mergeCell ref="AJ18:AN18"/>
    <mergeCell ref="AO18:AP18"/>
    <mergeCell ref="A20:AP20"/>
    <mergeCell ref="K21:U21"/>
    <mergeCell ref="V21:AF21"/>
    <mergeCell ref="A18:G18"/>
    <mergeCell ref="H18:L18"/>
    <mergeCell ref="M18:N18"/>
    <mergeCell ref="O18:S18"/>
    <mergeCell ref="T18:U18"/>
    <mergeCell ref="V18:Z18"/>
    <mergeCell ref="AH5:AI5"/>
    <mergeCell ref="A15:C15"/>
    <mergeCell ref="D15:AP15"/>
    <mergeCell ref="A17:G17"/>
    <mergeCell ref="H17:N17"/>
    <mergeCell ref="O17:U17"/>
    <mergeCell ref="V17:AB17"/>
    <mergeCell ref="AC17:AI17"/>
    <mergeCell ref="AJ17:AP17"/>
    <mergeCell ref="A12:C12"/>
    <mergeCell ref="D12:AP12"/>
    <mergeCell ref="A13:C13"/>
    <mergeCell ref="D13:AP13"/>
    <mergeCell ref="A14:C14"/>
    <mergeCell ref="D14:AP14"/>
    <mergeCell ref="AK5:AL5"/>
    <mergeCell ref="A9:AP9"/>
    <mergeCell ref="A10:C10"/>
    <mergeCell ref="D10:AP10"/>
    <mergeCell ref="AS10:CD10"/>
    <mergeCell ref="A11:C11"/>
    <mergeCell ref="D11:AP11"/>
    <mergeCell ref="AM5:AN5"/>
    <mergeCell ref="AO5:AP5"/>
    <mergeCell ref="AS5:AW5"/>
    <mergeCell ref="D6:M7"/>
    <mergeCell ref="S6:T6"/>
    <mergeCell ref="V6:X6"/>
    <mergeCell ref="AF6:AP6"/>
    <mergeCell ref="AW6:AW7"/>
    <mergeCell ref="N7:AP7"/>
    <mergeCell ref="A3:C7"/>
    <mergeCell ref="N3:R3"/>
    <mergeCell ref="N4:AE4"/>
    <mergeCell ref="AF4:AJ4"/>
    <mergeCell ref="AK4:AP4"/>
    <mergeCell ref="AS4:AW4"/>
    <mergeCell ref="N5:AE5"/>
    <mergeCell ref="AF5:AG5"/>
  </mergeCells>
  <phoneticPr fontId="3"/>
  <conditionalFormatting sqref="A20:AP58">
    <cfRule type="expression" dxfId="10" priority="1">
      <formula>VLOOKUP($N$5,$D$62:$H$76,5,0)=$O$62</formula>
    </cfRule>
  </conditionalFormatting>
  <conditionalFormatting sqref="N3:R3 AK4 N7:AP7">
    <cfRule type="containsBlanks" dxfId="9" priority="7">
      <formula>LEN(TRIM(N3))=0</formula>
    </cfRule>
  </conditionalFormatting>
  <conditionalFormatting sqref="N4:AE4">
    <cfRule type="containsBlanks" dxfId="8" priority="6">
      <formula>LEN(TRIM(N4))=0</formula>
    </cfRule>
  </conditionalFormatting>
  <conditionalFormatting sqref="N5:AE5">
    <cfRule type="containsBlanks" dxfId="7" priority="5">
      <formula>LEN(TRIM(N5))=0</formula>
    </cfRule>
  </conditionalFormatting>
  <conditionalFormatting sqref="AH5:AI5">
    <cfRule type="containsBlanks" dxfId="6" priority="4">
      <formula>LEN(TRIM(AH5))=0</formula>
    </cfRule>
  </conditionalFormatting>
  <conditionalFormatting sqref="S6:T6 V6:X6">
    <cfRule type="containsBlanks" dxfId="5" priority="3">
      <formula>LEN(TRIM(S6))=0</formula>
    </cfRule>
  </conditionalFormatting>
  <conditionalFormatting sqref="A10:A15">
    <cfRule type="containsBlanks" dxfId="4" priority="2">
      <formula>LEN(TRIM(A10))=0</formula>
    </cfRule>
  </conditionalFormatting>
  <conditionalFormatting sqref="V22:AD51">
    <cfRule type="containsBlanks" dxfId="3" priority="8">
      <formula>LEN(TRIM(V22))=0</formula>
    </cfRule>
  </conditionalFormatting>
  <dataValidations count="8">
    <dataValidation type="list" allowBlank="1" showInputMessage="1" showErrorMessage="1" sqref="N5:AE5">
      <formula1>$D$62:$D$76</formula1>
    </dataValidation>
    <dataValidation type="list" allowBlank="1" showInputMessage="1" showErrorMessage="1" sqref="AA58:AA60 AB59:AC60">
      <formula1>"○"</formula1>
    </dataValidation>
    <dataValidation imeMode="halfAlpha" allowBlank="1" showInputMessage="1" showErrorMessage="1" sqref="AJ5:AK5"/>
    <dataValidation imeMode="disabled" allowBlank="1" showInputMessage="1" showErrorMessage="1" sqref="S6:T6 V6:Y6 AH5:AI5 AM5:AN5 V22:AD53"/>
    <dataValidation type="list" imeMode="disabled" allowBlank="1" showInputMessage="1" showErrorMessage="1" sqref="A10:A15">
      <formula1>"○"</formula1>
    </dataValidation>
    <dataValidation type="textLength" operator="equal" allowBlank="1" showErrorMessage="1" error="10桁で入力してください。" sqref="N3:R3">
      <formula1>10</formula1>
    </dataValidation>
    <dataValidation type="whole" allowBlank="1" showInputMessage="1" showErrorMessage="1" error="所要額が1,000円未満の場合は申請できません。" sqref="AL19:AN19">
      <formula1>1000</formula1>
      <formula2>1E+28</formula2>
    </dataValidation>
    <dataValidation type="date" allowBlank="1" showInputMessage="1" showErrorMessage="1" sqref="AK4:AP4">
      <formula1>92</formula1>
      <formula2>44622</formula2>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53"/>
  <sheetViews>
    <sheetView showGridLines="0" view="pageBreakPreview" zoomScale="70" zoomScaleNormal="140" zoomScaleSheetLayoutView="70" workbookViewId="0">
      <selection activeCell="C4" sqref="C4"/>
    </sheetView>
  </sheetViews>
  <sheetFormatPr defaultColWidth="2.25" defaultRowHeight="13.5"/>
  <cols>
    <col min="1" max="1" width="2.25" style="50"/>
    <col min="2" max="2" width="3.125" style="50" customWidth="1"/>
    <col min="3" max="3" width="24.25" style="50" customWidth="1"/>
    <col min="4" max="4" width="28.5" style="50" customWidth="1"/>
    <col min="5" max="7" width="10.625" style="50" customWidth="1"/>
    <col min="8" max="8" width="40.625" style="50" customWidth="1"/>
    <col min="9" max="9" width="48.625" style="50" customWidth="1"/>
    <col min="10" max="14" width="10.625" style="50" customWidth="1"/>
    <col min="15" max="15" width="12.625" style="50" customWidth="1"/>
    <col min="16" max="16" width="15.625" style="50" customWidth="1"/>
    <col min="17" max="17" width="19.25" style="50" bestFit="1" customWidth="1"/>
    <col min="18" max="16384" width="2.25" style="50"/>
  </cols>
  <sheetData>
    <row r="1" spans="1:17" ht="24.75" customHeight="1">
      <c r="A1" s="51" t="s">
        <v>183</v>
      </c>
      <c r="B1" s="51"/>
      <c r="C1" s="51"/>
      <c r="D1" s="51"/>
      <c r="E1" s="51"/>
      <c r="F1" s="51"/>
      <c r="G1" s="51"/>
      <c r="H1" s="51"/>
      <c r="I1" s="51"/>
      <c r="J1" s="51"/>
      <c r="K1" s="51"/>
      <c r="L1" s="51"/>
      <c r="M1" s="139"/>
      <c r="N1" s="139"/>
      <c r="O1" s="427"/>
      <c r="P1" s="427"/>
      <c r="Q1" s="51"/>
    </row>
    <row r="2" spans="1:17" ht="24.75" customHeight="1" thickBot="1">
      <c r="A2" s="51"/>
      <c r="B2" s="140"/>
      <c r="C2" s="140"/>
      <c r="D2" s="51"/>
      <c r="E2" s="51"/>
      <c r="F2" s="51"/>
      <c r="G2" s="51"/>
      <c r="H2" s="51"/>
      <c r="I2" s="51"/>
      <c r="J2" s="51"/>
      <c r="K2" s="51"/>
      <c r="L2" s="51"/>
      <c r="M2" s="51"/>
      <c r="N2" s="51"/>
      <c r="O2" s="51"/>
      <c r="P2" s="141" t="s">
        <v>44</v>
      </c>
      <c r="Q2" s="51"/>
    </row>
    <row r="3" spans="1:17" ht="33.75" customHeight="1">
      <c r="A3" s="51"/>
      <c r="B3" s="142" t="s">
        <v>29</v>
      </c>
      <c r="C3" s="156" t="s">
        <v>136</v>
      </c>
      <c r="D3" s="143" t="s">
        <v>26</v>
      </c>
      <c r="E3" s="144" t="s">
        <v>27</v>
      </c>
      <c r="F3" s="144" t="s">
        <v>137</v>
      </c>
      <c r="G3" s="144" t="s">
        <v>138</v>
      </c>
      <c r="H3" s="145" t="s">
        <v>28</v>
      </c>
      <c r="I3" s="145" t="s">
        <v>65</v>
      </c>
      <c r="J3" s="145" t="s">
        <v>140</v>
      </c>
      <c r="K3" s="144" t="s">
        <v>141</v>
      </c>
      <c r="L3" s="145" t="s">
        <v>122</v>
      </c>
      <c r="M3" s="145" t="s">
        <v>123</v>
      </c>
      <c r="N3" s="155" t="s">
        <v>139</v>
      </c>
      <c r="O3" s="146" t="s">
        <v>13</v>
      </c>
      <c r="P3" s="147" t="s">
        <v>142</v>
      </c>
      <c r="Q3" s="148"/>
    </row>
    <row r="4" spans="1:17" ht="22.5" customHeight="1">
      <c r="A4" s="51"/>
      <c r="B4" s="149">
        <f>ROW()-3</f>
        <v>1</v>
      </c>
      <c r="C4" s="150" t="str">
        <f ca="1">IF(O4="","",総括表!$E$11)</f>
        <v>社会福祉法人長寿社会</v>
      </c>
      <c r="D4" s="150" t="str">
        <f ca="1">IFERROR(INDIRECT("個票"&amp;$B4&amp;"！$N$4"),"")</f>
        <v>特別養護老人ホーム仙台保福園</v>
      </c>
      <c r="E4" s="150" t="str">
        <f ca="1">IFERROR(INDIRECT("個票"&amp;$B4&amp;"！$N$3"),"")</f>
        <v>0470309876</v>
      </c>
      <c r="F4" s="150">
        <f ca="1">IFERROR(INDIRECT("個票"&amp;$B4&amp;"！$AH$5"),"")</f>
        <v>50</v>
      </c>
      <c r="G4" s="199">
        <f ca="1">IF(N4="","",IFERROR(INDIRECT("個票"&amp;$B4&amp;"！$AK$4"),""))</f>
        <v>36617</v>
      </c>
      <c r="H4" s="150" t="str">
        <f ca="1">IFERROR(INDIRECT("個票"&amp;$B4&amp;"！$N$5"),"")</f>
        <v>介護老人福祉施設</v>
      </c>
      <c r="I4" s="151" t="str">
        <f ca="1">IFERROR(INDIRECT("個票"&amp;$B4&amp;"！$N$7"),"")</f>
        <v>宮城県塩竈市北浜４丁目８番１５号</v>
      </c>
      <c r="J4" s="152" t="str">
        <f ca="1">IFERROR(INDIRECT("個票"&amp;$B4&amp;"！$A$18"),"")</f>
        <v>令和3年11月1日</v>
      </c>
      <c r="K4" s="152">
        <f ca="1">IFERROR(INDIRECT("個票"&amp;$B4&amp;"！$H$18"),"")</f>
        <v>50</v>
      </c>
      <c r="L4" s="152" t="str">
        <f ca="1">IFERROR(INDIRECT("個票"&amp;$B4&amp;"！$O$18"),"")</f>
        <v>／</v>
      </c>
      <c r="M4" s="152">
        <f ca="1">IFERROR(INDIRECT("個票"&amp;$B4&amp;"！$V$18"),"")</f>
        <v>150000</v>
      </c>
      <c r="N4" s="200">
        <f ca="1">IFERROR(INDIRECT("個票"&amp;$B4&amp;"！$AC$18"),"")</f>
        <v>1</v>
      </c>
      <c r="O4" s="153">
        <f ca="1">IFERROR(INDIRECT("個票"&amp;$B4&amp;"！$AJ$18"),"")</f>
        <v>150000</v>
      </c>
      <c r="P4" s="154"/>
      <c r="Q4" s="148"/>
    </row>
    <row r="5" spans="1:17" ht="22.5" customHeight="1">
      <c r="A5" s="51"/>
      <c r="B5" s="149">
        <f t="shared" ref="B5:B68" si="0">ROW()-3</f>
        <v>2</v>
      </c>
      <c r="C5" s="150" t="str">
        <f ca="1">IF(O5="","",総括表!$E$11)</f>
        <v>社会福祉法人長寿社会</v>
      </c>
      <c r="D5" s="150" t="str">
        <f t="shared" ref="D5:D68" ca="1" si="1">IFERROR(INDIRECT("個票"&amp;$B5&amp;"！$N$4"),"")</f>
        <v>デイサービスセンター仙台保福</v>
      </c>
      <c r="E5" s="150" t="str">
        <f t="shared" ref="E5:E68" ca="1" si="2">IFERROR(INDIRECT("個票"&amp;$B5&amp;"！$N$3"),"")</f>
        <v>0470304321</v>
      </c>
      <c r="F5" s="150">
        <f t="shared" ref="F5:F68" ca="1" si="3">IFERROR(INDIRECT("個票"&amp;$B5&amp;"！$AH$5"),"")</f>
        <v>30</v>
      </c>
      <c r="G5" s="199">
        <f t="shared" ref="G5:G68" ca="1" si="4">IF(N5="","",IFERROR(INDIRECT("個票"&amp;$B5&amp;"！$AK$4"),""))</f>
        <v>38808</v>
      </c>
      <c r="H5" s="150" t="str">
        <f t="shared" ref="H5:H68" ca="1" si="5">IFERROR(INDIRECT("個票"&amp;$B5&amp;"！$N$5"),"")</f>
        <v>通所介護事業所</v>
      </c>
      <c r="I5" s="151" t="str">
        <f t="shared" ref="I5:I68" ca="1" si="6">IFERROR(INDIRECT("個票"&amp;$B5&amp;"！$N$7"),"")</f>
        <v>宮城県塩竈市北浜４丁目８番１５号</v>
      </c>
      <c r="J5" s="152" t="str">
        <f t="shared" ref="J5:J68" ca="1" si="7">IFERROR(INDIRECT("個票"&amp;$B5&amp;"！$A$18"),"")</f>
        <v>令和3年11月1日</v>
      </c>
      <c r="K5" s="152">
        <f t="shared" ref="K5:K68" ca="1" si="8">IFERROR(INDIRECT("個票"&amp;$B5&amp;"！$H$18"),"")</f>
        <v>30</v>
      </c>
      <c r="L5" s="152">
        <f t="shared" ref="L5:L68" ca="1" si="9">IFERROR(INDIRECT("個票"&amp;$B5&amp;"！$O$18"),"")</f>
        <v>2500</v>
      </c>
      <c r="M5" s="152">
        <f t="shared" ref="M5:M68" ca="1" si="10">IFERROR(INDIRECT("個票"&amp;$B5&amp;"！$V$18"),"")</f>
        <v>75000</v>
      </c>
      <c r="N5" s="200">
        <f t="shared" ref="N5:N68" ca="1" si="11">IFERROR(INDIRECT("個票"&amp;$B5&amp;"！$AC$18"),"")</f>
        <v>1</v>
      </c>
      <c r="O5" s="153">
        <f t="shared" ref="O5:O68" ca="1" si="12">IFERROR(INDIRECT("個票"&amp;$B5&amp;"！$AJ$18"),"")</f>
        <v>75000</v>
      </c>
      <c r="P5" s="154"/>
      <c r="Q5" s="148"/>
    </row>
    <row r="6" spans="1:17" ht="22.5" customHeight="1">
      <c r="A6" s="51"/>
      <c r="B6" s="149">
        <f t="shared" si="0"/>
        <v>3</v>
      </c>
      <c r="C6" s="150" t="str">
        <f ca="1">IF(O6="","",総括表!$E$11)</f>
        <v>社会福祉法人長寿社会</v>
      </c>
      <c r="D6" s="150" t="str">
        <f t="shared" ca="1" si="1"/>
        <v>小規模多機能型居宅介護仙台保福</v>
      </c>
      <c r="E6" s="150" t="str">
        <f t="shared" ca="1" si="2"/>
        <v>0470301111</v>
      </c>
      <c r="F6" s="150">
        <f t="shared" ca="1" si="3"/>
        <v>25</v>
      </c>
      <c r="G6" s="199">
        <f t="shared" ca="1" si="4"/>
        <v>44540</v>
      </c>
      <c r="H6" s="150" t="str">
        <f t="shared" ca="1" si="5"/>
        <v>小規模多機能型居宅介護事業所</v>
      </c>
      <c r="I6" s="151" t="str">
        <f t="shared" ca="1" si="6"/>
        <v>宮城県塩竈市北浜４丁目８番１５号</v>
      </c>
      <c r="J6" s="152" t="str">
        <f t="shared" ca="1" si="7"/>
        <v>令和4年1月1日</v>
      </c>
      <c r="K6" s="152">
        <f t="shared" ca="1" si="8"/>
        <v>25</v>
      </c>
      <c r="L6" s="152">
        <f t="shared" ca="1" si="9"/>
        <v>2500</v>
      </c>
      <c r="M6" s="152">
        <f t="shared" ca="1" si="10"/>
        <v>62500</v>
      </c>
      <c r="N6" s="200">
        <f t="shared" ca="1" si="11"/>
        <v>0.6</v>
      </c>
      <c r="O6" s="153">
        <f t="shared" ca="1" si="12"/>
        <v>37500</v>
      </c>
      <c r="P6" s="154"/>
      <c r="Q6" s="148"/>
    </row>
    <row r="7" spans="1:17" ht="22.5" customHeight="1">
      <c r="A7" s="51"/>
      <c r="B7" s="149">
        <f t="shared" si="0"/>
        <v>4</v>
      </c>
      <c r="C7" s="150" t="str">
        <f ca="1">IF(O7="","",総括表!$E$11)</f>
        <v>社会福祉法人長寿社会</v>
      </c>
      <c r="D7" s="150" t="str">
        <f t="shared" ca="1" si="1"/>
        <v>軽費老人ホーム東部保福</v>
      </c>
      <c r="E7" s="150" t="str">
        <f t="shared" ca="1" si="2"/>
        <v>0470209999</v>
      </c>
      <c r="F7" s="150">
        <f t="shared" ca="1" si="3"/>
        <v>30</v>
      </c>
      <c r="G7" s="199">
        <f t="shared" ca="1" si="4"/>
        <v>44586</v>
      </c>
      <c r="H7" s="150" t="str">
        <f t="shared" ca="1" si="5"/>
        <v>軽費老人ホーム</v>
      </c>
      <c r="I7" s="151" t="str">
        <f t="shared" ca="1" si="6"/>
        <v>宮城県石巻市あゆみ野５丁目７番地　石巻合同ビル１階</v>
      </c>
      <c r="J7" s="152" t="str">
        <f t="shared" ca="1" si="7"/>
        <v>令和4年2月1日</v>
      </c>
      <c r="K7" s="152">
        <f t="shared" ca="1" si="8"/>
        <v>30</v>
      </c>
      <c r="L7" s="152">
        <f t="shared" ca="1" si="9"/>
        <v>5000</v>
      </c>
      <c r="M7" s="152">
        <f t="shared" ca="1" si="10"/>
        <v>150000</v>
      </c>
      <c r="N7" s="200">
        <f t="shared" ca="1" si="11"/>
        <v>0.4</v>
      </c>
      <c r="O7" s="153">
        <f t="shared" ca="1" si="12"/>
        <v>60000</v>
      </c>
      <c r="P7" s="154"/>
      <c r="Q7" s="148"/>
    </row>
    <row r="8" spans="1:17" ht="22.5" customHeight="1">
      <c r="A8" s="51"/>
      <c r="B8" s="149">
        <f t="shared" si="0"/>
        <v>5</v>
      </c>
      <c r="C8" s="150" t="str">
        <f ca="1">IF(O8="","",総括表!$E$11)</f>
        <v>社会福祉法人長寿社会</v>
      </c>
      <c r="D8" s="150" t="str">
        <f t="shared" ca="1" si="1"/>
        <v>短期入所生活介護気仙沼保福</v>
      </c>
      <c r="E8" s="150" t="str">
        <f t="shared" ca="1" si="2"/>
        <v>0470505555</v>
      </c>
      <c r="F8" s="150">
        <f t="shared" ca="1" si="3"/>
        <v>10</v>
      </c>
      <c r="G8" s="199">
        <f t="shared" ca="1" si="4"/>
        <v>41365</v>
      </c>
      <c r="H8" s="150" t="str">
        <f t="shared" ca="1" si="5"/>
        <v>短期入所生活介護事業所</v>
      </c>
      <c r="I8" s="151" t="str">
        <f t="shared" ca="1" si="6"/>
        <v>宮城県気仙沼市東新城３丁目３番地３</v>
      </c>
      <c r="J8" s="152" t="str">
        <f t="shared" ca="1" si="7"/>
        <v>令和3年11月1日</v>
      </c>
      <c r="K8" s="152">
        <f t="shared" ca="1" si="8"/>
        <v>10</v>
      </c>
      <c r="L8" s="152" t="str">
        <f t="shared" ca="1" si="9"/>
        <v>／</v>
      </c>
      <c r="M8" s="152">
        <f t="shared" ca="1" si="10"/>
        <v>37500</v>
      </c>
      <c r="N8" s="200">
        <f t="shared" ca="1" si="11"/>
        <v>1</v>
      </c>
      <c r="O8" s="153">
        <f t="shared" ca="1" si="12"/>
        <v>37500</v>
      </c>
      <c r="P8" s="154"/>
      <c r="Q8" s="148"/>
    </row>
    <row r="9" spans="1:17" ht="22.5" customHeight="1">
      <c r="A9" s="51"/>
      <c r="B9" s="149">
        <f t="shared" si="0"/>
        <v>6</v>
      </c>
      <c r="C9" s="150" t="str">
        <f ca="1">IF(O9="","",総括表!$E$11)</f>
        <v/>
      </c>
      <c r="D9" s="150" t="str">
        <f t="shared" ca="1" si="1"/>
        <v/>
      </c>
      <c r="E9" s="150" t="str">
        <f t="shared" ca="1" si="2"/>
        <v/>
      </c>
      <c r="F9" s="150" t="str">
        <f t="shared" ca="1" si="3"/>
        <v/>
      </c>
      <c r="G9" s="199" t="str">
        <f t="shared" ca="1" si="4"/>
        <v/>
      </c>
      <c r="H9" s="150" t="str">
        <f t="shared" ca="1" si="5"/>
        <v/>
      </c>
      <c r="I9" s="151" t="str">
        <f t="shared" ca="1" si="6"/>
        <v/>
      </c>
      <c r="J9" s="152" t="str">
        <f t="shared" ca="1" si="7"/>
        <v/>
      </c>
      <c r="K9" s="152" t="str">
        <f t="shared" ca="1" si="8"/>
        <v/>
      </c>
      <c r="L9" s="152" t="str">
        <f t="shared" ca="1" si="9"/>
        <v/>
      </c>
      <c r="M9" s="152" t="str">
        <f t="shared" ca="1" si="10"/>
        <v/>
      </c>
      <c r="N9" s="200" t="str">
        <f t="shared" ca="1" si="11"/>
        <v/>
      </c>
      <c r="O9" s="153" t="str">
        <f t="shared" ca="1" si="12"/>
        <v/>
      </c>
      <c r="P9" s="154"/>
      <c r="Q9" s="148"/>
    </row>
    <row r="10" spans="1:17" ht="22.5" customHeight="1">
      <c r="A10" s="51"/>
      <c r="B10" s="149">
        <f t="shared" si="0"/>
        <v>7</v>
      </c>
      <c r="C10" s="150" t="str">
        <f ca="1">IF(O10="","",総括表!$E$11)</f>
        <v/>
      </c>
      <c r="D10" s="150" t="str">
        <f t="shared" ca="1" si="1"/>
        <v/>
      </c>
      <c r="E10" s="150" t="str">
        <f t="shared" ca="1" si="2"/>
        <v/>
      </c>
      <c r="F10" s="150" t="str">
        <f t="shared" ca="1" si="3"/>
        <v/>
      </c>
      <c r="G10" s="199" t="str">
        <f t="shared" ca="1" si="4"/>
        <v/>
      </c>
      <c r="H10" s="150" t="str">
        <f t="shared" ca="1" si="5"/>
        <v/>
      </c>
      <c r="I10" s="151" t="str">
        <f t="shared" ca="1" si="6"/>
        <v/>
      </c>
      <c r="J10" s="152" t="str">
        <f t="shared" ca="1" si="7"/>
        <v/>
      </c>
      <c r="K10" s="152" t="str">
        <f t="shared" ca="1" si="8"/>
        <v/>
      </c>
      <c r="L10" s="152" t="str">
        <f t="shared" ca="1" si="9"/>
        <v/>
      </c>
      <c r="M10" s="152" t="str">
        <f t="shared" ca="1" si="10"/>
        <v/>
      </c>
      <c r="N10" s="200" t="str">
        <f t="shared" ca="1" si="11"/>
        <v/>
      </c>
      <c r="O10" s="153" t="str">
        <f t="shared" ca="1" si="12"/>
        <v/>
      </c>
      <c r="P10" s="154"/>
      <c r="Q10" s="148"/>
    </row>
    <row r="11" spans="1:17" ht="22.5" customHeight="1">
      <c r="A11" s="51"/>
      <c r="B11" s="149">
        <f t="shared" si="0"/>
        <v>8</v>
      </c>
      <c r="C11" s="150" t="str">
        <f ca="1">IF(O11="","",総括表!$E$11)</f>
        <v/>
      </c>
      <c r="D11" s="150" t="str">
        <f t="shared" ca="1" si="1"/>
        <v/>
      </c>
      <c r="E11" s="150" t="str">
        <f t="shared" ca="1" si="2"/>
        <v/>
      </c>
      <c r="F11" s="150" t="str">
        <f t="shared" ca="1" si="3"/>
        <v/>
      </c>
      <c r="G11" s="199" t="str">
        <f t="shared" ca="1" si="4"/>
        <v/>
      </c>
      <c r="H11" s="150" t="str">
        <f t="shared" ca="1" si="5"/>
        <v/>
      </c>
      <c r="I11" s="151" t="str">
        <f t="shared" ca="1" si="6"/>
        <v/>
      </c>
      <c r="J11" s="152" t="str">
        <f t="shared" ca="1" si="7"/>
        <v/>
      </c>
      <c r="K11" s="152" t="str">
        <f t="shared" ca="1" si="8"/>
        <v/>
      </c>
      <c r="L11" s="152" t="str">
        <f t="shared" ca="1" si="9"/>
        <v/>
      </c>
      <c r="M11" s="152" t="str">
        <f t="shared" ca="1" si="10"/>
        <v/>
      </c>
      <c r="N11" s="200" t="str">
        <f t="shared" ca="1" si="11"/>
        <v/>
      </c>
      <c r="O11" s="153" t="str">
        <f t="shared" ca="1" si="12"/>
        <v/>
      </c>
      <c r="P11" s="154"/>
      <c r="Q11" s="148"/>
    </row>
    <row r="12" spans="1:17" ht="22.5" customHeight="1">
      <c r="A12" s="51"/>
      <c r="B12" s="149">
        <f t="shared" si="0"/>
        <v>9</v>
      </c>
      <c r="C12" s="150" t="str">
        <f ca="1">IF(O12="","",総括表!$E$11)</f>
        <v/>
      </c>
      <c r="D12" s="150" t="str">
        <f t="shared" ca="1" si="1"/>
        <v/>
      </c>
      <c r="E12" s="150" t="str">
        <f t="shared" ca="1" si="2"/>
        <v/>
      </c>
      <c r="F12" s="150" t="str">
        <f t="shared" ca="1" si="3"/>
        <v/>
      </c>
      <c r="G12" s="199" t="str">
        <f t="shared" ca="1" si="4"/>
        <v/>
      </c>
      <c r="H12" s="150" t="str">
        <f t="shared" ca="1" si="5"/>
        <v/>
      </c>
      <c r="I12" s="151" t="str">
        <f t="shared" ca="1" si="6"/>
        <v/>
      </c>
      <c r="J12" s="152" t="str">
        <f t="shared" ca="1" si="7"/>
        <v/>
      </c>
      <c r="K12" s="152" t="str">
        <f t="shared" ca="1" si="8"/>
        <v/>
      </c>
      <c r="L12" s="152" t="str">
        <f t="shared" ca="1" si="9"/>
        <v/>
      </c>
      <c r="M12" s="152" t="str">
        <f t="shared" ca="1" si="10"/>
        <v/>
      </c>
      <c r="N12" s="200" t="str">
        <f t="shared" ca="1" si="11"/>
        <v/>
      </c>
      <c r="O12" s="153" t="str">
        <f t="shared" ca="1" si="12"/>
        <v/>
      </c>
      <c r="P12" s="154"/>
      <c r="Q12" s="148"/>
    </row>
    <row r="13" spans="1:17" ht="22.5" customHeight="1">
      <c r="A13" s="51"/>
      <c r="B13" s="149">
        <f t="shared" si="0"/>
        <v>10</v>
      </c>
      <c r="C13" s="150" t="str">
        <f ca="1">IF(O13="","",総括表!$E$11)</f>
        <v/>
      </c>
      <c r="D13" s="150" t="str">
        <f t="shared" ca="1" si="1"/>
        <v/>
      </c>
      <c r="E13" s="150" t="str">
        <f t="shared" ca="1" si="2"/>
        <v/>
      </c>
      <c r="F13" s="150" t="str">
        <f t="shared" ca="1" si="3"/>
        <v/>
      </c>
      <c r="G13" s="199" t="str">
        <f t="shared" ca="1" si="4"/>
        <v/>
      </c>
      <c r="H13" s="150" t="str">
        <f t="shared" ca="1" si="5"/>
        <v/>
      </c>
      <c r="I13" s="151" t="str">
        <f t="shared" ca="1" si="6"/>
        <v/>
      </c>
      <c r="J13" s="152" t="str">
        <f t="shared" ca="1" si="7"/>
        <v/>
      </c>
      <c r="K13" s="152" t="str">
        <f t="shared" ca="1" si="8"/>
        <v/>
      </c>
      <c r="L13" s="152" t="str">
        <f t="shared" ca="1" si="9"/>
        <v/>
      </c>
      <c r="M13" s="152" t="str">
        <f t="shared" ca="1" si="10"/>
        <v/>
      </c>
      <c r="N13" s="200" t="str">
        <f t="shared" ca="1" si="11"/>
        <v/>
      </c>
      <c r="O13" s="153" t="str">
        <f t="shared" ca="1" si="12"/>
        <v/>
      </c>
      <c r="P13" s="154"/>
      <c r="Q13" s="148"/>
    </row>
    <row r="14" spans="1:17" ht="22.5" customHeight="1">
      <c r="A14" s="51"/>
      <c r="B14" s="149">
        <f t="shared" si="0"/>
        <v>11</v>
      </c>
      <c r="C14" s="150" t="str">
        <f ca="1">IF(O14="","",総括表!$E$11)</f>
        <v/>
      </c>
      <c r="D14" s="150" t="str">
        <f t="shared" ca="1" si="1"/>
        <v/>
      </c>
      <c r="E14" s="150" t="str">
        <f t="shared" ca="1" si="2"/>
        <v/>
      </c>
      <c r="F14" s="150" t="str">
        <f t="shared" ca="1" si="3"/>
        <v/>
      </c>
      <c r="G14" s="199" t="str">
        <f t="shared" ca="1" si="4"/>
        <v/>
      </c>
      <c r="H14" s="150" t="str">
        <f t="shared" ca="1" si="5"/>
        <v/>
      </c>
      <c r="I14" s="151" t="str">
        <f t="shared" ca="1" si="6"/>
        <v/>
      </c>
      <c r="J14" s="152" t="str">
        <f t="shared" ca="1" si="7"/>
        <v/>
      </c>
      <c r="K14" s="152" t="str">
        <f t="shared" ca="1" si="8"/>
        <v/>
      </c>
      <c r="L14" s="152" t="str">
        <f t="shared" ca="1" si="9"/>
        <v/>
      </c>
      <c r="M14" s="152" t="str">
        <f t="shared" ca="1" si="10"/>
        <v/>
      </c>
      <c r="N14" s="200" t="str">
        <f t="shared" ca="1" si="11"/>
        <v/>
      </c>
      <c r="O14" s="153" t="str">
        <f t="shared" ca="1" si="12"/>
        <v/>
      </c>
      <c r="P14" s="154"/>
      <c r="Q14" s="148"/>
    </row>
    <row r="15" spans="1:17" ht="22.5" customHeight="1">
      <c r="A15" s="51"/>
      <c r="B15" s="149">
        <f t="shared" si="0"/>
        <v>12</v>
      </c>
      <c r="C15" s="150" t="str">
        <f ca="1">IF(O15="","",総括表!$E$11)</f>
        <v/>
      </c>
      <c r="D15" s="150" t="str">
        <f t="shared" ca="1" si="1"/>
        <v/>
      </c>
      <c r="E15" s="150" t="str">
        <f t="shared" ca="1" si="2"/>
        <v/>
      </c>
      <c r="F15" s="150" t="str">
        <f t="shared" ca="1" si="3"/>
        <v/>
      </c>
      <c r="G15" s="199" t="str">
        <f t="shared" ca="1" si="4"/>
        <v/>
      </c>
      <c r="H15" s="150" t="str">
        <f t="shared" ca="1" si="5"/>
        <v/>
      </c>
      <c r="I15" s="151" t="str">
        <f t="shared" ca="1" si="6"/>
        <v/>
      </c>
      <c r="J15" s="152" t="str">
        <f t="shared" ca="1" si="7"/>
        <v/>
      </c>
      <c r="K15" s="152" t="str">
        <f t="shared" ca="1" si="8"/>
        <v/>
      </c>
      <c r="L15" s="152" t="str">
        <f t="shared" ca="1" si="9"/>
        <v/>
      </c>
      <c r="M15" s="152" t="str">
        <f t="shared" ca="1" si="10"/>
        <v/>
      </c>
      <c r="N15" s="200" t="str">
        <f t="shared" ca="1" si="11"/>
        <v/>
      </c>
      <c r="O15" s="153" t="str">
        <f t="shared" ca="1" si="12"/>
        <v/>
      </c>
      <c r="P15" s="154"/>
      <c r="Q15" s="148"/>
    </row>
    <row r="16" spans="1:17" ht="22.5" customHeight="1">
      <c r="A16" s="51"/>
      <c r="B16" s="149">
        <f t="shared" si="0"/>
        <v>13</v>
      </c>
      <c r="C16" s="150" t="str">
        <f ca="1">IF(O16="","",総括表!$E$11)</f>
        <v/>
      </c>
      <c r="D16" s="150" t="str">
        <f t="shared" ca="1" si="1"/>
        <v/>
      </c>
      <c r="E16" s="150" t="str">
        <f t="shared" ca="1" si="2"/>
        <v/>
      </c>
      <c r="F16" s="150" t="str">
        <f t="shared" ca="1" si="3"/>
        <v/>
      </c>
      <c r="G16" s="199" t="str">
        <f t="shared" ca="1" si="4"/>
        <v/>
      </c>
      <c r="H16" s="150" t="str">
        <f t="shared" ca="1" si="5"/>
        <v/>
      </c>
      <c r="I16" s="151" t="str">
        <f t="shared" ca="1" si="6"/>
        <v/>
      </c>
      <c r="J16" s="152" t="str">
        <f t="shared" ca="1" si="7"/>
        <v/>
      </c>
      <c r="K16" s="152" t="str">
        <f t="shared" ca="1" si="8"/>
        <v/>
      </c>
      <c r="L16" s="152" t="str">
        <f t="shared" ca="1" si="9"/>
        <v/>
      </c>
      <c r="M16" s="152" t="str">
        <f t="shared" ca="1" si="10"/>
        <v/>
      </c>
      <c r="N16" s="200" t="str">
        <f t="shared" ca="1" si="11"/>
        <v/>
      </c>
      <c r="O16" s="153" t="str">
        <f t="shared" ca="1" si="12"/>
        <v/>
      </c>
      <c r="P16" s="154"/>
      <c r="Q16" s="148"/>
    </row>
    <row r="17" spans="1:17" ht="22.5" customHeight="1">
      <c r="A17" s="51"/>
      <c r="B17" s="149">
        <f t="shared" si="0"/>
        <v>14</v>
      </c>
      <c r="C17" s="150" t="str">
        <f ca="1">IF(O17="","",総括表!$E$11)</f>
        <v/>
      </c>
      <c r="D17" s="150" t="str">
        <f t="shared" ca="1" si="1"/>
        <v/>
      </c>
      <c r="E17" s="150" t="str">
        <f t="shared" ca="1" si="2"/>
        <v/>
      </c>
      <c r="F17" s="150" t="str">
        <f t="shared" ca="1" si="3"/>
        <v/>
      </c>
      <c r="G17" s="199" t="str">
        <f t="shared" ca="1" si="4"/>
        <v/>
      </c>
      <c r="H17" s="150" t="str">
        <f t="shared" ca="1" si="5"/>
        <v/>
      </c>
      <c r="I17" s="151" t="str">
        <f t="shared" ca="1" si="6"/>
        <v/>
      </c>
      <c r="J17" s="152" t="str">
        <f t="shared" ca="1" si="7"/>
        <v/>
      </c>
      <c r="K17" s="152" t="str">
        <f t="shared" ca="1" si="8"/>
        <v/>
      </c>
      <c r="L17" s="152" t="str">
        <f t="shared" ca="1" si="9"/>
        <v/>
      </c>
      <c r="M17" s="152" t="str">
        <f t="shared" ca="1" si="10"/>
        <v/>
      </c>
      <c r="N17" s="200" t="str">
        <f t="shared" ca="1" si="11"/>
        <v/>
      </c>
      <c r="O17" s="153" t="str">
        <f t="shared" ca="1" si="12"/>
        <v/>
      </c>
      <c r="P17" s="154"/>
      <c r="Q17" s="148"/>
    </row>
    <row r="18" spans="1:17" ht="22.5" customHeight="1">
      <c r="A18" s="51"/>
      <c r="B18" s="149">
        <f t="shared" si="0"/>
        <v>15</v>
      </c>
      <c r="C18" s="150" t="str">
        <f ca="1">IF(O18="","",総括表!$E$11)</f>
        <v/>
      </c>
      <c r="D18" s="150" t="str">
        <f t="shared" ca="1" si="1"/>
        <v/>
      </c>
      <c r="E18" s="150" t="str">
        <f t="shared" ca="1" si="2"/>
        <v/>
      </c>
      <c r="F18" s="150" t="str">
        <f t="shared" ca="1" si="3"/>
        <v/>
      </c>
      <c r="G18" s="199" t="str">
        <f t="shared" ca="1" si="4"/>
        <v/>
      </c>
      <c r="H18" s="150" t="str">
        <f t="shared" ca="1" si="5"/>
        <v/>
      </c>
      <c r="I18" s="151" t="str">
        <f t="shared" ca="1" si="6"/>
        <v/>
      </c>
      <c r="J18" s="152" t="str">
        <f t="shared" ca="1" si="7"/>
        <v/>
      </c>
      <c r="K18" s="152" t="str">
        <f t="shared" ca="1" si="8"/>
        <v/>
      </c>
      <c r="L18" s="152" t="str">
        <f t="shared" ca="1" si="9"/>
        <v/>
      </c>
      <c r="M18" s="152" t="str">
        <f t="shared" ca="1" si="10"/>
        <v/>
      </c>
      <c r="N18" s="200" t="str">
        <f t="shared" ca="1" si="11"/>
        <v/>
      </c>
      <c r="O18" s="153" t="str">
        <f t="shared" ca="1" si="12"/>
        <v/>
      </c>
      <c r="P18" s="154"/>
      <c r="Q18" s="148"/>
    </row>
    <row r="19" spans="1:17" ht="22.5" customHeight="1">
      <c r="A19" s="51"/>
      <c r="B19" s="149">
        <f t="shared" si="0"/>
        <v>16</v>
      </c>
      <c r="C19" s="150" t="str">
        <f ca="1">IF(O19="","",総括表!$E$11)</f>
        <v/>
      </c>
      <c r="D19" s="150" t="str">
        <f t="shared" ca="1" si="1"/>
        <v/>
      </c>
      <c r="E19" s="150" t="str">
        <f t="shared" ca="1" si="2"/>
        <v/>
      </c>
      <c r="F19" s="150" t="str">
        <f t="shared" ca="1" si="3"/>
        <v/>
      </c>
      <c r="G19" s="199" t="str">
        <f t="shared" ca="1" si="4"/>
        <v/>
      </c>
      <c r="H19" s="150" t="str">
        <f t="shared" ca="1" si="5"/>
        <v/>
      </c>
      <c r="I19" s="151" t="str">
        <f t="shared" ca="1" si="6"/>
        <v/>
      </c>
      <c r="J19" s="152" t="str">
        <f t="shared" ca="1" si="7"/>
        <v/>
      </c>
      <c r="K19" s="152" t="str">
        <f t="shared" ca="1" si="8"/>
        <v/>
      </c>
      <c r="L19" s="152" t="str">
        <f t="shared" ca="1" si="9"/>
        <v/>
      </c>
      <c r="M19" s="152" t="str">
        <f t="shared" ca="1" si="10"/>
        <v/>
      </c>
      <c r="N19" s="200" t="str">
        <f t="shared" ca="1" si="11"/>
        <v/>
      </c>
      <c r="O19" s="153" t="str">
        <f t="shared" ca="1" si="12"/>
        <v/>
      </c>
      <c r="P19" s="154"/>
      <c r="Q19" s="148"/>
    </row>
    <row r="20" spans="1:17" ht="22.5" customHeight="1">
      <c r="A20" s="51"/>
      <c r="B20" s="149">
        <f t="shared" si="0"/>
        <v>17</v>
      </c>
      <c r="C20" s="150" t="str">
        <f ca="1">IF(O20="","",総括表!$E$11)</f>
        <v/>
      </c>
      <c r="D20" s="150" t="str">
        <f t="shared" ca="1" si="1"/>
        <v/>
      </c>
      <c r="E20" s="150" t="str">
        <f t="shared" ca="1" si="2"/>
        <v/>
      </c>
      <c r="F20" s="150" t="str">
        <f t="shared" ca="1" si="3"/>
        <v/>
      </c>
      <c r="G20" s="199" t="str">
        <f t="shared" ca="1" si="4"/>
        <v/>
      </c>
      <c r="H20" s="150" t="str">
        <f t="shared" ca="1" si="5"/>
        <v/>
      </c>
      <c r="I20" s="151" t="str">
        <f t="shared" ca="1" si="6"/>
        <v/>
      </c>
      <c r="J20" s="152" t="str">
        <f t="shared" ca="1" si="7"/>
        <v/>
      </c>
      <c r="K20" s="152" t="str">
        <f t="shared" ca="1" si="8"/>
        <v/>
      </c>
      <c r="L20" s="152" t="str">
        <f t="shared" ca="1" si="9"/>
        <v/>
      </c>
      <c r="M20" s="152" t="str">
        <f t="shared" ca="1" si="10"/>
        <v/>
      </c>
      <c r="N20" s="200" t="str">
        <f t="shared" ca="1" si="11"/>
        <v/>
      </c>
      <c r="O20" s="153" t="str">
        <f t="shared" ca="1" si="12"/>
        <v/>
      </c>
      <c r="P20" s="154"/>
      <c r="Q20" s="148"/>
    </row>
    <row r="21" spans="1:17" ht="22.5" customHeight="1">
      <c r="A21" s="51"/>
      <c r="B21" s="149">
        <f t="shared" si="0"/>
        <v>18</v>
      </c>
      <c r="C21" s="150" t="str">
        <f ca="1">IF(O21="","",総括表!$E$11)</f>
        <v/>
      </c>
      <c r="D21" s="150" t="str">
        <f t="shared" ca="1" si="1"/>
        <v/>
      </c>
      <c r="E21" s="150" t="str">
        <f t="shared" ca="1" si="2"/>
        <v/>
      </c>
      <c r="F21" s="150" t="str">
        <f t="shared" ca="1" si="3"/>
        <v/>
      </c>
      <c r="G21" s="199" t="str">
        <f t="shared" ca="1" si="4"/>
        <v/>
      </c>
      <c r="H21" s="150" t="str">
        <f t="shared" ca="1" si="5"/>
        <v/>
      </c>
      <c r="I21" s="151" t="str">
        <f t="shared" ca="1" si="6"/>
        <v/>
      </c>
      <c r="J21" s="152" t="str">
        <f t="shared" ca="1" si="7"/>
        <v/>
      </c>
      <c r="K21" s="152" t="str">
        <f t="shared" ca="1" si="8"/>
        <v/>
      </c>
      <c r="L21" s="152" t="str">
        <f t="shared" ca="1" si="9"/>
        <v/>
      </c>
      <c r="M21" s="152" t="str">
        <f t="shared" ca="1" si="10"/>
        <v/>
      </c>
      <c r="N21" s="200" t="str">
        <f t="shared" ca="1" si="11"/>
        <v/>
      </c>
      <c r="O21" s="153" t="str">
        <f t="shared" ca="1" si="12"/>
        <v/>
      </c>
      <c r="P21" s="154"/>
      <c r="Q21" s="148"/>
    </row>
    <row r="22" spans="1:17" ht="22.5" customHeight="1">
      <c r="A22" s="51"/>
      <c r="B22" s="149">
        <f t="shared" si="0"/>
        <v>19</v>
      </c>
      <c r="C22" s="150" t="str">
        <f ca="1">IF(O22="","",総括表!$E$11)</f>
        <v/>
      </c>
      <c r="D22" s="150" t="str">
        <f t="shared" ca="1" si="1"/>
        <v/>
      </c>
      <c r="E22" s="150" t="str">
        <f t="shared" ca="1" si="2"/>
        <v/>
      </c>
      <c r="F22" s="150" t="str">
        <f t="shared" ca="1" si="3"/>
        <v/>
      </c>
      <c r="G22" s="199" t="str">
        <f t="shared" ca="1" si="4"/>
        <v/>
      </c>
      <c r="H22" s="150" t="str">
        <f t="shared" ca="1" si="5"/>
        <v/>
      </c>
      <c r="I22" s="151" t="str">
        <f t="shared" ca="1" si="6"/>
        <v/>
      </c>
      <c r="J22" s="152" t="str">
        <f t="shared" ca="1" si="7"/>
        <v/>
      </c>
      <c r="K22" s="152" t="str">
        <f t="shared" ca="1" si="8"/>
        <v/>
      </c>
      <c r="L22" s="152" t="str">
        <f t="shared" ca="1" si="9"/>
        <v/>
      </c>
      <c r="M22" s="152" t="str">
        <f t="shared" ca="1" si="10"/>
        <v/>
      </c>
      <c r="N22" s="200" t="str">
        <f t="shared" ca="1" si="11"/>
        <v/>
      </c>
      <c r="O22" s="153" t="str">
        <f t="shared" ca="1" si="12"/>
        <v/>
      </c>
      <c r="P22" s="154"/>
      <c r="Q22" s="148"/>
    </row>
    <row r="23" spans="1:17" ht="22.5" customHeight="1">
      <c r="A23" s="51"/>
      <c r="B23" s="149">
        <f t="shared" si="0"/>
        <v>20</v>
      </c>
      <c r="C23" s="150" t="str">
        <f ca="1">IF(O23="","",総括表!$E$11)</f>
        <v/>
      </c>
      <c r="D23" s="150" t="str">
        <f t="shared" ca="1" si="1"/>
        <v/>
      </c>
      <c r="E23" s="150" t="str">
        <f t="shared" ca="1" si="2"/>
        <v/>
      </c>
      <c r="F23" s="150" t="str">
        <f t="shared" ca="1" si="3"/>
        <v/>
      </c>
      <c r="G23" s="199" t="str">
        <f t="shared" ca="1" si="4"/>
        <v/>
      </c>
      <c r="H23" s="150" t="str">
        <f t="shared" ca="1" si="5"/>
        <v/>
      </c>
      <c r="I23" s="151" t="str">
        <f t="shared" ca="1" si="6"/>
        <v/>
      </c>
      <c r="J23" s="152" t="str">
        <f t="shared" ca="1" si="7"/>
        <v/>
      </c>
      <c r="K23" s="152" t="str">
        <f t="shared" ca="1" si="8"/>
        <v/>
      </c>
      <c r="L23" s="152" t="str">
        <f t="shared" ca="1" si="9"/>
        <v/>
      </c>
      <c r="M23" s="152" t="str">
        <f t="shared" ca="1" si="10"/>
        <v/>
      </c>
      <c r="N23" s="200" t="str">
        <f t="shared" ca="1" si="11"/>
        <v/>
      </c>
      <c r="O23" s="153" t="str">
        <f t="shared" ca="1" si="12"/>
        <v/>
      </c>
      <c r="P23" s="154"/>
      <c r="Q23" s="148"/>
    </row>
    <row r="24" spans="1:17" ht="22.5" customHeight="1">
      <c r="A24" s="51"/>
      <c r="B24" s="149">
        <f t="shared" si="0"/>
        <v>21</v>
      </c>
      <c r="C24" s="150" t="str">
        <f ca="1">IF(O24="","",総括表!$E$11)</f>
        <v/>
      </c>
      <c r="D24" s="150" t="str">
        <f t="shared" ca="1" si="1"/>
        <v/>
      </c>
      <c r="E24" s="150" t="str">
        <f t="shared" ca="1" si="2"/>
        <v/>
      </c>
      <c r="F24" s="150" t="str">
        <f t="shared" ca="1" si="3"/>
        <v/>
      </c>
      <c r="G24" s="199" t="str">
        <f t="shared" ca="1" si="4"/>
        <v/>
      </c>
      <c r="H24" s="150" t="str">
        <f t="shared" ca="1" si="5"/>
        <v/>
      </c>
      <c r="I24" s="151" t="str">
        <f t="shared" ca="1" si="6"/>
        <v/>
      </c>
      <c r="J24" s="152" t="str">
        <f t="shared" ca="1" si="7"/>
        <v/>
      </c>
      <c r="K24" s="152" t="str">
        <f t="shared" ca="1" si="8"/>
        <v/>
      </c>
      <c r="L24" s="152" t="str">
        <f t="shared" ca="1" si="9"/>
        <v/>
      </c>
      <c r="M24" s="152" t="str">
        <f t="shared" ca="1" si="10"/>
        <v/>
      </c>
      <c r="N24" s="200" t="str">
        <f t="shared" ca="1" si="11"/>
        <v/>
      </c>
      <c r="O24" s="153" t="str">
        <f t="shared" ca="1" si="12"/>
        <v/>
      </c>
      <c r="P24" s="154"/>
      <c r="Q24" s="148"/>
    </row>
    <row r="25" spans="1:17" ht="22.5" customHeight="1">
      <c r="A25" s="51"/>
      <c r="B25" s="149">
        <f t="shared" si="0"/>
        <v>22</v>
      </c>
      <c r="C25" s="150" t="str">
        <f ca="1">IF(O25="","",総括表!$E$11)</f>
        <v/>
      </c>
      <c r="D25" s="150" t="str">
        <f t="shared" ca="1" si="1"/>
        <v/>
      </c>
      <c r="E25" s="150" t="str">
        <f t="shared" ca="1" si="2"/>
        <v/>
      </c>
      <c r="F25" s="150" t="str">
        <f t="shared" ca="1" si="3"/>
        <v/>
      </c>
      <c r="G25" s="199" t="str">
        <f t="shared" ca="1" si="4"/>
        <v/>
      </c>
      <c r="H25" s="150" t="str">
        <f t="shared" ca="1" si="5"/>
        <v/>
      </c>
      <c r="I25" s="151" t="str">
        <f t="shared" ca="1" si="6"/>
        <v/>
      </c>
      <c r="J25" s="152" t="str">
        <f t="shared" ca="1" si="7"/>
        <v/>
      </c>
      <c r="K25" s="152" t="str">
        <f t="shared" ca="1" si="8"/>
        <v/>
      </c>
      <c r="L25" s="152" t="str">
        <f t="shared" ca="1" si="9"/>
        <v/>
      </c>
      <c r="M25" s="152" t="str">
        <f t="shared" ca="1" si="10"/>
        <v/>
      </c>
      <c r="N25" s="200" t="str">
        <f t="shared" ca="1" si="11"/>
        <v/>
      </c>
      <c r="O25" s="153" t="str">
        <f t="shared" ca="1" si="12"/>
        <v/>
      </c>
      <c r="P25" s="154"/>
      <c r="Q25" s="148"/>
    </row>
    <row r="26" spans="1:17" ht="22.5" customHeight="1">
      <c r="A26" s="51"/>
      <c r="B26" s="149">
        <f t="shared" si="0"/>
        <v>23</v>
      </c>
      <c r="C26" s="150" t="str">
        <f ca="1">IF(O26="","",総括表!$E$11)</f>
        <v/>
      </c>
      <c r="D26" s="150" t="str">
        <f t="shared" ca="1" si="1"/>
        <v/>
      </c>
      <c r="E26" s="150" t="str">
        <f t="shared" ca="1" si="2"/>
        <v/>
      </c>
      <c r="F26" s="150" t="str">
        <f t="shared" ca="1" si="3"/>
        <v/>
      </c>
      <c r="G26" s="199" t="str">
        <f t="shared" ca="1" si="4"/>
        <v/>
      </c>
      <c r="H26" s="150" t="str">
        <f t="shared" ca="1" si="5"/>
        <v/>
      </c>
      <c r="I26" s="151" t="str">
        <f t="shared" ca="1" si="6"/>
        <v/>
      </c>
      <c r="J26" s="152" t="str">
        <f t="shared" ca="1" si="7"/>
        <v/>
      </c>
      <c r="K26" s="152" t="str">
        <f t="shared" ca="1" si="8"/>
        <v/>
      </c>
      <c r="L26" s="152" t="str">
        <f t="shared" ca="1" si="9"/>
        <v/>
      </c>
      <c r="M26" s="152" t="str">
        <f t="shared" ca="1" si="10"/>
        <v/>
      </c>
      <c r="N26" s="200" t="str">
        <f t="shared" ca="1" si="11"/>
        <v/>
      </c>
      <c r="O26" s="153" t="str">
        <f t="shared" ca="1" si="12"/>
        <v/>
      </c>
      <c r="P26" s="154"/>
      <c r="Q26" s="148"/>
    </row>
    <row r="27" spans="1:17" ht="22.5" customHeight="1">
      <c r="A27" s="51"/>
      <c r="B27" s="149">
        <f t="shared" si="0"/>
        <v>24</v>
      </c>
      <c r="C27" s="150" t="str">
        <f ca="1">IF(O27="","",総括表!$E$11)</f>
        <v/>
      </c>
      <c r="D27" s="150" t="str">
        <f t="shared" ca="1" si="1"/>
        <v/>
      </c>
      <c r="E27" s="150" t="str">
        <f t="shared" ca="1" si="2"/>
        <v/>
      </c>
      <c r="F27" s="150" t="str">
        <f t="shared" ca="1" si="3"/>
        <v/>
      </c>
      <c r="G27" s="199" t="str">
        <f t="shared" ca="1" si="4"/>
        <v/>
      </c>
      <c r="H27" s="150" t="str">
        <f t="shared" ca="1" si="5"/>
        <v/>
      </c>
      <c r="I27" s="151" t="str">
        <f t="shared" ca="1" si="6"/>
        <v/>
      </c>
      <c r="J27" s="152" t="str">
        <f t="shared" ca="1" si="7"/>
        <v/>
      </c>
      <c r="K27" s="152" t="str">
        <f t="shared" ca="1" si="8"/>
        <v/>
      </c>
      <c r="L27" s="152" t="str">
        <f t="shared" ca="1" si="9"/>
        <v/>
      </c>
      <c r="M27" s="152" t="str">
        <f t="shared" ca="1" si="10"/>
        <v/>
      </c>
      <c r="N27" s="200" t="str">
        <f t="shared" ca="1" si="11"/>
        <v/>
      </c>
      <c r="O27" s="153" t="str">
        <f t="shared" ca="1" si="12"/>
        <v/>
      </c>
      <c r="P27" s="154"/>
      <c r="Q27" s="148"/>
    </row>
    <row r="28" spans="1:17" ht="22.5" customHeight="1">
      <c r="A28" s="51"/>
      <c r="B28" s="149">
        <f t="shared" si="0"/>
        <v>25</v>
      </c>
      <c r="C28" s="150" t="str">
        <f ca="1">IF(O28="","",総括表!$E$11)</f>
        <v/>
      </c>
      <c r="D28" s="150" t="str">
        <f t="shared" ca="1" si="1"/>
        <v/>
      </c>
      <c r="E28" s="150" t="str">
        <f t="shared" ca="1" si="2"/>
        <v/>
      </c>
      <c r="F28" s="150" t="str">
        <f t="shared" ca="1" si="3"/>
        <v/>
      </c>
      <c r="G28" s="199" t="str">
        <f t="shared" ca="1" si="4"/>
        <v/>
      </c>
      <c r="H28" s="150" t="str">
        <f t="shared" ca="1" si="5"/>
        <v/>
      </c>
      <c r="I28" s="151" t="str">
        <f t="shared" ca="1" si="6"/>
        <v/>
      </c>
      <c r="J28" s="152" t="str">
        <f t="shared" ca="1" si="7"/>
        <v/>
      </c>
      <c r="K28" s="152" t="str">
        <f t="shared" ca="1" si="8"/>
        <v/>
      </c>
      <c r="L28" s="152" t="str">
        <f t="shared" ca="1" si="9"/>
        <v/>
      </c>
      <c r="M28" s="152" t="str">
        <f t="shared" ca="1" si="10"/>
        <v/>
      </c>
      <c r="N28" s="200" t="str">
        <f t="shared" ca="1" si="11"/>
        <v/>
      </c>
      <c r="O28" s="153" t="str">
        <f t="shared" ca="1" si="12"/>
        <v/>
      </c>
      <c r="P28" s="154"/>
      <c r="Q28" s="148"/>
    </row>
    <row r="29" spans="1:17" ht="22.5" customHeight="1">
      <c r="A29" s="51"/>
      <c r="B29" s="149">
        <f t="shared" si="0"/>
        <v>26</v>
      </c>
      <c r="C29" s="150" t="str">
        <f ca="1">IF(O29="","",総括表!$E$11)</f>
        <v/>
      </c>
      <c r="D29" s="150" t="str">
        <f t="shared" ca="1" si="1"/>
        <v/>
      </c>
      <c r="E29" s="150" t="str">
        <f t="shared" ca="1" si="2"/>
        <v/>
      </c>
      <c r="F29" s="150" t="str">
        <f t="shared" ca="1" si="3"/>
        <v/>
      </c>
      <c r="G29" s="199" t="str">
        <f t="shared" ca="1" si="4"/>
        <v/>
      </c>
      <c r="H29" s="150" t="str">
        <f t="shared" ca="1" si="5"/>
        <v/>
      </c>
      <c r="I29" s="151" t="str">
        <f t="shared" ca="1" si="6"/>
        <v/>
      </c>
      <c r="J29" s="152" t="str">
        <f t="shared" ca="1" si="7"/>
        <v/>
      </c>
      <c r="K29" s="152" t="str">
        <f t="shared" ca="1" si="8"/>
        <v/>
      </c>
      <c r="L29" s="152" t="str">
        <f t="shared" ca="1" si="9"/>
        <v/>
      </c>
      <c r="M29" s="152" t="str">
        <f t="shared" ca="1" si="10"/>
        <v/>
      </c>
      <c r="N29" s="200" t="str">
        <f t="shared" ca="1" si="11"/>
        <v/>
      </c>
      <c r="O29" s="153" t="str">
        <f t="shared" ca="1" si="12"/>
        <v/>
      </c>
      <c r="P29" s="154"/>
      <c r="Q29" s="148"/>
    </row>
    <row r="30" spans="1:17" ht="22.5" customHeight="1">
      <c r="A30" s="51"/>
      <c r="B30" s="149">
        <f t="shared" si="0"/>
        <v>27</v>
      </c>
      <c r="C30" s="150" t="str">
        <f ca="1">IF(O30="","",総括表!$E$11)</f>
        <v/>
      </c>
      <c r="D30" s="150" t="str">
        <f t="shared" ca="1" si="1"/>
        <v/>
      </c>
      <c r="E30" s="150" t="str">
        <f t="shared" ca="1" si="2"/>
        <v/>
      </c>
      <c r="F30" s="150" t="str">
        <f t="shared" ca="1" si="3"/>
        <v/>
      </c>
      <c r="G30" s="199" t="str">
        <f t="shared" ca="1" si="4"/>
        <v/>
      </c>
      <c r="H30" s="150" t="str">
        <f t="shared" ca="1" si="5"/>
        <v/>
      </c>
      <c r="I30" s="151" t="str">
        <f t="shared" ca="1" si="6"/>
        <v/>
      </c>
      <c r="J30" s="152" t="str">
        <f t="shared" ca="1" si="7"/>
        <v/>
      </c>
      <c r="K30" s="152" t="str">
        <f t="shared" ca="1" si="8"/>
        <v/>
      </c>
      <c r="L30" s="152" t="str">
        <f t="shared" ca="1" si="9"/>
        <v/>
      </c>
      <c r="M30" s="152" t="str">
        <f t="shared" ca="1" si="10"/>
        <v/>
      </c>
      <c r="N30" s="200" t="str">
        <f t="shared" ca="1" si="11"/>
        <v/>
      </c>
      <c r="O30" s="153" t="str">
        <f t="shared" ca="1" si="12"/>
        <v/>
      </c>
      <c r="P30" s="154"/>
      <c r="Q30" s="148"/>
    </row>
    <row r="31" spans="1:17" ht="22.5" customHeight="1">
      <c r="A31" s="51"/>
      <c r="B31" s="149">
        <f t="shared" si="0"/>
        <v>28</v>
      </c>
      <c r="C31" s="150" t="str">
        <f ca="1">IF(O31="","",総括表!$E$11)</f>
        <v/>
      </c>
      <c r="D31" s="150" t="str">
        <f t="shared" ca="1" si="1"/>
        <v/>
      </c>
      <c r="E31" s="150" t="str">
        <f t="shared" ca="1" si="2"/>
        <v/>
      </c>
      <c r="F31" s="150" t="str">
        <f t="shared" ca="1" si="3"/>
        <v/>
      </c>
      <c r="G31" s="199" t="str">
        <f t="shared" ca="1" si="4"/>
        <v/>
      </c>
      <c r="H31" s="150" t="str">
        <f t="shared" ca="1" si="5"/>
        <v/>
      </c>
      <c r="I31" s="151" t="str">
        <f t="shared" ca="1" si="6"/>
        <v/>
      </c>
      <c r="J31" s="152" t="str">
        <f t="shared" ca="1" si="7"/>
        <v/>
      </c>
      <c r="K31" s="152" t="str">
        <f t="shared" ca="1" si="8"/>
        <v/>
      </c>
      <c r="L31" s="152" t="str">
        <f t="shared" ca="1" si="9"/>
        <v/>
      </c>
      <c r="M31" s="152" t="str">
        <f t="shared" ca="1" si="10"/>
        <v/>
      </c>
      <c r="N31" s="200" t="str">
        <f t="shared" ca="1" si="11"/>
        <v/>
      </c>
      <c r="O31" s="153" t="str">
        <f t="shared" ca="1" si="12"/>
        <v/>
      </c>
      <c r="P31" s="154"/>
      <c r="Q31" s="148"/>
    </row>
    <row r="32" spans="1:17" ht="22.5" customHeight="1">
      <c r="A32" s="51"/>
      <c r="B32" s="149">
        <f t="shared" si="0"/>
        <v>29</v>
      </c>
      <c r="C32" s="150" t="str">
        <f ca="1">IF(O32="","",総括表!$E$11)</f>
        <v/>
      </c>
      <c r="D32" s="150" t="str">
        <f t="shared" ca="1" si="1"/>
        <v/>
      </c>
      <c r="E32" s="150" t="str">
        <f t="shared" ca="1" si="2"/>
        <v/>
      </c>
      <c r="F32" s="150" t="str">
        <f t="shared" ca="1" si="3"/>
        <v/>
      </c>
      <c r="G32" s="199" t="str">
        <f t="shared" ca="1" si="4"/>
        <v/>
      </c>
      <c r="H32" s="150" t="str">
        <f t="shared" ca="1" si="5"/>
        <v/>
      </c>
      <c r="I32" s="151" t="str">
        <f t="shared" ca="1" si="6"/>
        <v/>
      </c>
      <c r="J32" s="152" t="str">
        <f t="shared" ca="1" si="7"/>
        <v/>
      </c>
      <c r="K32" s="152" t="str">
        <f t="shared" ca="1" si="8"/>
        <v/>
      </c>
      <c r="L32" s="152" t="str">
        <f t="shared" ca="1" si="9"/>
        <v/>
      </c>
      <c r="M32" s="152" t="str">
        <f t="shared" ca="1" si="10"/>
        <v/>
      </c>
      <c r="N32" s="200" t="str">
        <f t="shared" ca="1" si="11"/>
        <v/>
      </c>
      <c r="O32" s="153" t="str">
        <f t="shared" ca="1" si="12"/>
        <v/>
      </c>
      <c r="P32" s="154"/>
      <c r="Q32" s="148"/>
    </row>
    <row r="33" spans="1:17" ht="22.5" customHeight="1">
      <c r="A33" s="51"/>
      <c r="B33" s="149">
        <f t="shared" si="0"/>
        <v>30</v>
      </c>
      <c r="C33" s="150" t="str">
        <f ca="1">IF(O33="","",総括表!$E$11)</f>
        <v/>
      </c>
      <c r="D33" s="150" t="str">
        <f t="shared" ca="1" si="1"/>
        <v/>
      </c>
      <c r="E33" s="150" t="str">
        <f t="shared" ca="1" si="2"/>
        <v/>
      </c>
      <c r="F33" s="150" t="str">
        <f t="shared" ca="1" si="3"/>
        <v/>
      </c>
      <c r="G33" s="199" t="str">
        <f t="shared" ca="1" si="4"/>
        <v/>
      </c>
      <c r="H33" s="150" t="str">
        <f t="shared" ca="1" si="5"/>
        <v/>
      </c>
      <c r="I33" s="151" t="str">
        <f t="shared" ca="1" si="6"/>
        <v/>
      </c>
      <c r="J33" s="152" t="str">
        <f t="shared" ca="1" si="7"/>
        <v/>
      </c>
      <c r="K33" s="152" t="str">
        <f t="shared" ca="1" si="8"/>
        <v/>
      </c>
      <c r="L33" s="152" t="str">
        <f t="shared" ca="1" si="9"/>
        <v/>
      </c>
      <c r="M33" s="152" t="str">
        <f t="shared" ca="1" si="10"/>
        <v/>
      </c>
      <c r="N33" s="200" t="str">
        <f t="shared" ca="1" si="11"/>
        <v/>
      </c>
      <c r="O33" s="153" t="str">
        <f t="shared" ca="1" si="12"/>
        <v/>
      </c>
      <c r="P33" s="154"/>
      <c r="Q33" s="148"/>
    </row>
    <row r="34" spans="1:17" ht="22.5" customHeight="1">
      <c r="A34" s="51"/>
      <c r="B34" s="149">
        <f t="shared" si="0"/>
        <v>31</v>
      </c>
      <c r="C34" s="150" t="str">
        <f ca="1">IF(O34="","",総括表!$E$11)</f>
        <v/>
      </c>
      <c r="D34" s="150" t="str">
        <f t="shared" ca="1" si="1"/>
        <v/>
      </c>
      <c r="E34" s="150" t="str">
        <f t="shared" ca="1" si="2"/>
        <v/>
      </c>
      <c r="F34" s="150" t="str">
        <f t="shared" ca="1" si="3"/>
        <v/>
      </c>
      <c r="G34" s="199" t="str">
        <f t="shared" ca="1" si="4"/>
        <v/>
      </c>
      <c r="H34" s="150" t="str">
        <f t="shared" ca="1" si="5"/>
        <v/>
      </c>
      <c r="I34" s="151" t="str">
        <f t="shared" ca="1" si="6"/>
        <v/>
      </c>
      <c r="J34" s="152" t="str">
        <f t="shared" ca="1" si="7"/>
        <v/>
      </c>
      <c r="K34" s="152" t="str">
        <f t="shared" ca="1" si="8"/>
        <v/>
      </c>
      <c r="L34" s="152" t="str">
        <f t="shared" ca="1" si="9"/>
        <v/>
      </c>
      <c r="M34" s="152" t="str">
        <f t="shared" ca="1" si="10"/>
        <v/>
      </c>
      <c r="N34" s="200" t="str">
        <f t="shared" ca="1" si="11"/>
        <v/>
      </c>
      <c r="O34" s="153" t="str">
        <f t="shared" ca="1" si="12"/>
        <v/>
      </c>
      <c r="P34" s="154"/>
      <c r="Q34" s="148"/>
    </row>
    <row r="35" spans="1:17" ht="22.5" customHeight="1">
      <c r="A35" s="51"/>
      <c r="B35" s="149">
        <f t="shared" si="0"/>
        <v>32</v>
      </c>
      <c r="C35" s="150" t="str">
        <f ca="1">IF(O35="","",総括表!$E$11)</f>
        <v/>
      </c>
      <c r="D35" s="150" t="str">
        <f t="shared" ca="1" si="1"/>
        <v/>
      </c>
      <c r="E35" s="150" t="str">
        <f t="shared" ca="1" si="2"/>
        <v/>
      </c>
      <c r="F35" s="150" t="str">
        <f t="shared" ca="1" si="3"/>
        <v/>
      </c>
      <c r="G35" s="199" t="str">
        <f t="shared" ca="1" si="4"/>
        <v/>
      </c>
      <c r="H35" s="150" t="str">
        <f t="shared" ca="1" si="5"/>
        <v/>
      </c>
      <c r="I35" s="151" t="str">
        <f t="shared" ca="1" si="6"/>
        <v/>
      </c>
      <c r="J35" s="152" t="str">
        <f t="shared" ca="1" si="7"/>
        <v/>
      </c>
      <c r="K35" s="152" t="str">
        <f t="shared" ca="1" si="8"/>
        <v/>
      </c>
      <c r="L35" s="152" t="str">
        <f t="shared" ca="1" si="9"/>
        <v/>
      </c>
      <c r="M35" s="152" t="str">
        <f t="shared" ca="1" si="10"/>
        <v/>
      </c>
      <c r="N35" s="200" t="str">
        <f t="shared" ca="1" si="11"/>
        <v/>
      </c>
      <c r="O35" s="153" t="str">
        <f t="shared" ca="1" si="12"/>
        <v/>
      </c>
      <c r="P35" s="154"/>
      <c r="Q35" s="148"/>
    </row>
    <row r="36" spans="1:17" ht="22.5" customHeight="1">
      <c r="A36" s="51"/>
      <c r="B36" s="149">
        <f t="shared" si="0"/>
        <v>33</v>
      </c>
      <c r="C36" s="150" t="str">
        <f ca="1">IF(O36="","",総括表!$E$11)</f>
        <v/>
      </c>
      <c r="D36" s="150" t="str">
        <f t="shared" ca="1" si="1"/>
        <v/>
      </c>
      <c r="E36" s="150" t="str">
        <f t="shared" ca="1" si="2"/>
        <v/>
      </c>
      <c r="F36" s="150" t="str">
        <f t="shared" ca="1" si="3"/>
        <v/>
      </c>
      <c r="G36" s="199" t="str">
        <f t="shared" ca="1" si="4"/>
        <v/>
      </c>
      <c r="H36" s="150" t="str">
        <f t="shared" ca="1" si="5"/>
        <v/>
      </c>
      <c r="I36" s="151" t="str">
        <f t="shared" ca="1" si="6"/>
        <v/>
      </c>
      <c r="J36" s="152" t="str">
        <f t="shared" ca="1" si="7"/>
        <v/>
      </c>
      <c r="K36" s="152" t="str">
        <f t="shared" ca="1" si="8"/>
        <v/>
      </c>
      <c r="L36" s="152" t="str">
        <f t="shared" ca="1" si="9"/>
        <v/>
      </c>
      <c r="M36" s="152" t="str">
        <f t="shared" ca="1" si="10"/>
        <v/>
      </c>
      <c r="N36" s="200" t="str">
        <f t="shared" ca="1" si="11"/>
        <v/>
      </c>
      <c r="O36" s="153" t="str">
        <f t="shared" ca="1" si="12"/>
        <v/>
      </c>
      <c r="P36" s="154"/>
      <c r="Q36" s="148"/>
    </row>
    <row r="37" spans="1:17" ht="22.5" customHeight="1">
      <c r="A37" s="51"/>
      <c r="B37" s="149">
        <f t="shared" si="0"/>
        <v>34</v>
      </c>
      <c r="C37" s="150" t="str">
        <f ca="1">IF(O37="","",総括表!$E$11)</f>
        <v/>
      </c>
      <c r="D37" s="150" t="str">
        <f t="shared" ca="1" si="1"/>
        <v/>
      </c>
      <c r="E37" s="150" t="str">
        <f t="shared" ca="1" si="2"/>
        <v/>
      </c>
      <c r="F37" s="150" t="str">
        <f t="shared" ca="1" si="3"/>
        <v/>
      </c>
      <c r="G37" s="199" t="str">
        <f t="shared" ca="1" si="4"/>
        <v/>
      </c>
      <c r="H37" s="150" t="str">
        <f t="shared" ca="1" si="5"/>
        <v/>
      </c>
      <c r="I37" s="151" t="str">
        <f t="shared" ca="1" si="6"/>
        <v/>
      </c>
      <c r="J37" s="152" t="str">
        <f t="shared" ca="1" si="7"/>
        <v/>
      </c>
      <c r="K37" s="152" t="str">
        <f t="shared" ca="1" si="8"/>
        <v/>
      </c>
      <c r="L37" s="152" t="str">
        <f t="shared" ca="1" si="9"/>
        <v/>
      </c>
      <c r="M37" s="152" t="str">
        <f t="shared" ca="1" si="10"/>
        <v/>
      </c>
      <c r="N37" s="200" t="str">
        <f t="shared" ca="1" si="11"/>
        <v/>
      </c>
      <c r="O37" s="153" t="str">
        <f t="shared" ca="1" si="12"/>
        <v/>
      </c>
      <c r="P37" s="154"/>
      <c r="Q37" s="148"/>
    </row>
    <row r="38" spans="1:17" ht="22.5" customHeight="1">
      <c r="A38" s="51"/>
      <c r="B38" s="149">
        <f t="shared" si="0"/>
        <v>35</v>
      </c>
      <c r="C38" s="150" t="str">
        <f ca="1">IF(O38="","",総括表!$E$11)</f>
        <v/>
      </c>
      <c r="D38" s="150" t="str">
        <f t="shared" ca="1" si="1"/>
        <v/>
      </c>
      <c r="E38" s="150" t="str">
        <f t="shared" ca="1" si="2"/>
        <v/>
      </c>
      <c r="F38" s="150" t="str">
        <f t="shared" ca="1" si="3"/>
        <v/>
      </c>
      <c r="G38" s="199" t="str">
        <f t="shared" ca="1" si="4"/>
        <v/>
      </c>
      <c r="H38" s="150" t="str">
        <f t="shared" ca="1" si="5"/>
        <v/>
      </c>
      <c r="I38" s="151" t="str">
        <f t="shared" ca="1" si="6"/>
        <v/>
      </c>
      <c r="J38" s="152" t="str">
        <f t="shared" ca="1" si="7"/>
        <v/>
      </c>
      <c r="K38" s="152" t="str">
        <f t="shared" ca="1" si="8"/>
        <v/>
      </c>
      <c r="L38" s="152" t="str">
        <f t="shared" ca="1" si="9"/>
        <v/>
      </c>
      <c r="M38" s="152" t="str">
        <f t="shared" ca="1" si="10"/>
        <v/>
      </c>
      <c r="N38" s="200" t="str">
        <f t="shared" ca="1" si="11"/>
        <v/>
      </c>
      <c r="O38" s="153" t="str">
        <f t="shared" ca="1" si="12"/>
        <v/>
      </c>
      <c r="P38" s="154"/>
      <c r="Q38" s="148"/>
    </row>
    <row r="39" spans="1:17" ht="22.5" customHeight="1">
      <c r="A39" s="51"/>
      <c r="B39" s="149">
        <f t="shared" si="0"/>
        <v>36</v>
      </c>
      <c r="C39" s="150" t="str">
        <f ca="1">IF(O39="","",総括表!$E$11)</f>
        <v/>
      </c>
      <c r="D39" s="150" t="str">
        <f t="shared" ca="1" si="1"/>
        <v/>
      </c>
      <c r="E39" s="150" t="str">
        <f t="shared" ca="1" si="2"/>
        <v/>
      </c>
      <c r="F39" s="150" t="str">
        <f t="shared" ca="1" si="3"/>
        <v/>
      </c>
      <c r="G39" s="199" t="str">
        <f t="shared" ca="1" si="4"/>
        <v/>
      </c>
      <c r="H39" s="150" t="str">
        <f t="shared" ca="1" si="5"/>
        <v/>
      </c>
      <c r="I39" s="151" t="str">
        <f t="shared" ca="1" si="6"/>
        <v/>
      </c>
      <c r="J39" s="152" t="str">
        <f t="shared" ca="1" si="7"/>
        <v/>
      </c>
      <c r="K39" s="152" t="str">
        <f t="shared" ca="1" si="8"/>
        <v/>
      </c>
      <c r="L39" s="152" t="str">
        <f t="shared" ca="1" si="9"/>
        <v/>
      </c>
      <c r="M39" s="152" t="str">
        <f t="shared" ca="1" si="10"/>
        <v/>
      </c>
      <c r="N39" s="200" t="str">
        <f t="shared" ca="1" si="11"/>
        <v/>
      </c>
      <c r="O39" s="153" t="str">
        <f t="shared" ca="1" si="12"/>
        <v/>
      </c>
      <c r="P39" s="154"/>
      <c r="Q39" s="148"/>
    </row>
    <row r="40" spans="1:17" ht="22.5" customHeight="1">
      <c r="A40" s="51"/>
      <c r="B40" s="149">
        <f t="shared" si="0"/>
        <v>37</v>
      </c>
      <c r="C40" s="150" t="str">
        <f ca="1">IF(O40="","",総括表!$E$11)</f>
        <v/>
      </c>
      <c r="D40" s="150" t="str">
        <f t="shared" ca="1" si="1"/>
        <v/>
      </c>
      <c r="E40" s="150" t="str">
        <f t="shared" ca="1" si="2"/>
        <v/>
      </c>
      <c r="F40" s="150" t="str">
        <f t="shared" ca="1" si="3"/>
        <v/>
      </c>
      <c r="G40" s="199" t="str">
        <f t="shared" ca="1" si="4"/>
        <v/>
      </c>
      <c r="H40" s="150" t="str">
        <f t="shared" ca="1" si="5"/>
        <v/>
      </c>
      <c r="I40" s="151" t="str">
        <f t="shared" ca="1" si="6"/>
        <v/>
      </c>
      <c r="J40" s="152" t="str">
        <f t="shared" ca="1" si="7"/>
        <v/>
      </c>
      <c r="K40" s="152" t="str">
        <f t="shared" ca="1" si="8"/>
        <v/>
      </c>
      <c r="L40" s="152" t="str">
        <f t="shared" ca="1" si="9"/>
        <v/>
      </c>
      <c r="M40" s="152" t="str">
        <f t="shared" ca="1" si="10"/>
        <v/>
      </c>
      <c r="N40" s="200" t="str">
        <f t="shared" ca="1" si="11"/>
        <v/>
      </c>
      <c r="O40" s="153" t="str">
        <f t="shared" ca="1" si="12"/>
        <v/>
      </c>
      <c r="P40" s="154"/>
      <c r="Q40" s="148"/>
    </row>
    <row r="41" spans="1:17" ht="22.5" customHeight="1">
      <c r="A41" s="51"/>
      <c r="B41" s="149">
        <f t="shared" si="0"/>
        <v>38</v>
      </c>
      <c r="C41" s="150" t="str">
        <f ca="1">IF(O41="","",総括表!$E$11)</f>
        <v/>
      </c>
      <c r="D41" s="150" t="str">
        <f t="shared" ca="1" si="1"/>
        <v/>
      </c>
      <c r="E41" s="150" t="str">
        <f t="shared" ca="1" si="2"/>
        <v/>
      </c>
      <c r="F41" s="150" t="str">
        <f t="shared" ca="1" si="3"/>
        <v/>
      </c>
      <c r="G41" s="199" t="str">
        <f t="shared" ca="1" si="4"/>
        <v/>
      </c>
      <c r="H41" s="150" t="str">
        <f t="shared" ca="1" si="5"/>
        <v/>
      </c>
      <c r="I41" s="151" t="str">
        <f t="shared" ca="1" si="6"/>
        <v/>
      </c>
      <c r="J41" s="152" t="str">
        <f t="shared" ca="1" si="7"/>
        <v/>
      </c>
      <c r="K41" s="152" t="str">
        <f t="shared" ca="1" si="8"/>
        <v/>
      </c>
      <c r="L41" s="152" t="str">
        <f t="shared" ca="1" si="9"/>
        <v/>
      </c>
      <c r="M41" s="152" t="str">
        <f t="shared" ca="1" si="10"/>
        <v/>
      </c>
      <c r="N41" s="200" t="str">
        <f t="shared" ca="1" si="11"/>
        <v/>
      </c>
      <c r="O41" s="153" t="str">
        <f t="shared" ca="1" si="12"/>
        <v/>
      </c>
      <c r="P41" s="154"/>
      <c r="Q41" s="148"/>
    </row>
    <row r="42" spans="1:17" ht="22.5" customHeight="1">
      <c r="A42" s="51"/>
      <c r="B42" s="149">
        <f t="shared" si="0"/>
        <v>39</v>
      </c>
      <c r="C42" s="150" t="str">
        <f ca="1">IF(O42="","",総括表!$E$11)</f>
        <v/>
      </c>
      <c r="D42" s="150" t="str">
        <f t="shared" ca="1" si="1"/>
        <v/>
      </c>
      <c r="E42" s="150" t="str">
        <f t="shared" ca="1" si="2"/>
        <v/>
      </c>
      <c r="F42" s="150" t="str">
        <f t="shared" ca="1" si="3"/>
        <v/>
      </c>
      <c r="G42" s="199" t="str">
        <f t="shared" ca="1" si="4"/>
        <v/>
      </c>
      <c r="H42" s="150" t="str">
        <f t="shared" ca="1" si="5"/>
        <v/>
      </c>
      <c r="I42" s="151" t="str">
        <f t="shared" ca="1" si="6"/>
        <v/>
      </c>
      <c r="J42" s="152" t="str">
        <f t="shared" ca="1" si="7"/>
        <v/>
      </c>
      <c r="K42" s="152" t="str">
        <f t="shared" ca="1" si="8"/>
        <v/>
      </c>
      <c r="L42" s="152" t="str">
        <f t="shared" ca="1" si="9"/>
        <v/>
      </c>
      <c r="M42" s="152" t="str">
        <f t="shared" ca="1" si="10"/>
        <v/>
      </c>
      <c r="N42" s="200" t="str">
        <f t="shared" ca="1" si="11"/>
        <v/>
      </c>
      <c r="O42" s="153" t="str">
        <f t="shared" ca="1" si="12"/>
        <v/>
      </c>
      <c r="P42" s="154"/>
      <c r="Q42" s="148"/>
    </row>
    <row r="43" spans="1:17" ht="22.5" customHeight="1">
      <c r="A43" s="51"/>
      <c r="B43" s="149">
        <f t="shared" si="0"/>
        <v>40</v>
      </c>
      <c r="C43" s="150" t="str">
        <f ca="1">IF(O43="","",総括表!$E$11)</f>
        <v/>
      </c>
      <c r="D43" s="150" t="str">
        <f t="shared" ca="1" si="1"/>
        <v/>
      </c>
      <c r="E43" s="150" t="str">
        <f t="shared" ca="1" si="2"/>
        <v/>
      </c>
      <c r="F43" s="150" t="str">
        <f t="shared" ca="1" si="3"/>
        <v/>
      </c>
      <c r="G43" s="199" t="str">
        <f t="shared" ca="1" si="4"/>
        <v/>
      </c>
      <c r="H43" s="150" t="str">
        <f t="shared" ca="1" si="5"/>
        <v/>
      </c>
      <c r="I43" s="151" t="str">
        <f t="shared" ca="1" si="6"/>
        <v/>
      </c>
      <c r="J43" s="152" t="str">
        <f t="shared" ca="1" si="7"/>
        <v/>
      </c>
      <c r="K43" s="152" t="str">
        <f t="shared" ca="1" si="8"/>
        <v/>
      </c>
      <c r="L43" s="152" t="str">
        <f t="shared" ca="1" si="9"/>
        <v/>
      </c>
      <c r="M43" s="152" t="str">
        <f t="shared" ca="1" si="10"/>
        <v/>
      </c>
      <c r="N43" s="200" t="str">
        <f t="shared" ca="1" si="11"/>
        <v/>
      </c>
      <c r="O43" s="153" t="str">
        <f t="shared" ca="1" si="12"/>
        <v/>
      </c>
      <c r="P43" s="154"/>
      <c r="Q43" s="148"/>
    </row>
    <row r="44" spans="1:17" ht="22.5" customHeight="1">
      <c r="A44" s="51"/>
      <c r="B44" s="149">
        <f t="shared" si="0"/>
        <v>41</v>
      </c>
      <c r="C44" s="150" t="str">
        <f ca="1">IF(O44="","",総括表!$E$11)</f>
        <v/>
      </c>
      <c r="D44" s="150" t="str">
        <f t="shared" ca="1" si="1"/>
        <v/>
      </c>
      <c r="E44" s="150" t="str">
        <f t="shared" ca="1" si="2"/>
        <v/>
      </c>
      <c r="F44" s="150" t="str">
        <f t="shared" ca="1" si="3"/>
        <v/>
      </c>
      <c r="G44" s="199" t="str">
        <f t="shared" ca="1" si="4"/>
        <v/>
      </c>
      <c r="H44" s="150" t="str">
        <f t="shared" ca="1" si="5"/>
        <v/>
      </c>
      <c r="I44" s="151" t="str">
        <f t="shared" ca="1" si="6"/>
        <v/>
      </c>
      <c r="J44" s="152" t="str">
        <f t="shared" ca="1" si="7"/>
        <v/>
      </c>
      <c r="K44" s="152" t="str">
        <f t="shared" ca="1" si="8"/>
        <v/>
      </c>
      <c r="L44" s="152" t="str">
        <f t="shared" ca="1" si="9"/>
        <v/>
      </c>
      <c r="M44" s="152" t="str">
        <f t="shared" ca="1" si="10"/>
        <v/>
      </c>
      <c r="N44" s="200" t="str">
        <f t="shared" ca="1" si="11"/>
        <v/>
      </c>
      <c r="O44" s="153" t="str">
        <f t="shared" ca="1" si="12"/>
        <v/>
      </c>
      <c r="P44" s="154"/>
      <c r="Q44" s="148"/>
    </row>
    <row r="45" spans="1:17" ht="22.5" customHeight="1">
      <c r="A45" s="51"/>
      <c r="B45" s="149">
        <f t="shared" si="0"/>
        <v>42</v>
      </c>
      <c r="C45" s="150" t="str">
        <f ca="1">IF(O45="","",総括表!$E$11)</f>
        <v/>
      </c>
      <c r="D45" s="150" t="str">
        <f t="shared" ca="1" si="1"/>
        <v/>
      </c>
      <c r="E45" s="150" t="str">
        <f t="shared" ca="1" si="2"/>
        <v/>
      </c>
      <c r="F45" s="150" t="str">
        <f t="shared" ca="1" si="3"/>
        <v/>
      </c>
      <c r="G45" s="199" t="str">
        <f t="shared" ca="1" si="4"/>
        <v/>
      </c>
      <c r="H45" s="150" t="str">
        <f t="shared" ca="1" si="5"/>
        <v/>
      </c>
      <c r="I45" s="151" t="str">
        <f t="shared" ca="1" si="6"/>
        <v/>
      </c>
      <c r="J45" s="152" t="str">
        <f t="shared" ca="1" si="7"/>
        <v/>
      </c>
      <c r="K45" s="152" t="str">
        <f t="shared" ca="1" si="8"/>
        <v/>
      </c>
      <c r="L45" s="152" t="str">
        <f t="shared" ca="1" si="9"/>
        <v/>
      </c>
      <c r="M45" s="152" t="str">
        <f t="shared" ca="1" si="10"/>
        <v/>
      </c>
      <c r="N45" s="200" t="str">
        <f t="shared" ca="1" si="11"/>
        <v/>
      </c>
      <c r="O45" s="153" t="str">
        <f t="shared" ca="1" si="12"/>
        <v/>
      </c>
      <c r="P45" s="154"/>
      <c r="Q45" s="148"/>
    </row>
    <row r="46" spans="1:17" ht="22.5" customHeight="1">
      <c r="A46" s="51"/>
      <c r="B46" s="149">
        <f t="shared" si="0"/>
        <v>43</v>
      </c>
      <c r="C46" s="150" t="str">
        <f ca="1">IF(O46="","",総括表!$E$11)</f>
        <v/>
      </c>
      <c r="D46" s="150" t="str">
        <f t="shared" ca="1" si="1"/>
        <v/>
      </c>
      <c r="E46" s="150" t="str">
        <f t="shared" ca="1" si="2"/>
        <v/>
      </c>
      <c r="F46" s="150" t="str">
        <f t="shared" ca="1" si="3"/>
        <v/>
      </c>
      <c r="G46" s="199" t="str">
        <f t="shared" ca="1" si="4"/>
        <v/>
      </c>
      <c r="H46" s="150" t="str">
        <f t="shared" ca="1" si="5"/>
        <v/>
      </c>
      <c r="I46" s="151" t="str">
        <f t="shared" ca="1" si="6"/>
        <v/>
      </c>
      <c r="J46" s="152" t="str">
        <f t="shared" ca="1" si="7"/>
        <v/>
      </c>
      <c r="K46" s="152" t="str">
        <f t="shared" ca="1" si="8"/>
        <v/>
      </c>
      <c r="L46" s="152" t="str">
        <f t="shared" ca="1" si="9"/>
        <v/>
      </c>
      <c r="M46" s="152" t="str">
        <f t="shared" ca="1" si="10"/>
        <v/>
      </c>
      <c r="N46" s="200" t="str">
        <f t="shared" ca="1" si="11"/>
        <v/>
      </c>
      <c r="O46" s="153" t="str">
        <f t="shared" ca="1" si="12"/>
        <v/>
      </c>
      <c r="P46" s="154"/>
      <c r="Q46" s="148"/>
    </row>
    <row r="47" spans="1:17" ht="22.5" customHeight="1">
      <c r="A47" s="51"/>
      <c r="B47" s="149">
        <f t="shared" si="0"/>
        <v>44</v>
      </c>
      <c r="C47" s="150" t="str">
        <f ca="1">IF(O47="","",総括表!$E$11)</f>
        <v/>
      </c>
      <c r="D47" s="150" t="str">
        <f t="shared" ca="1" si="1"/>
        <v/>
      </c>
      <c r="E47" s="150" t="str">
        <f t="shared" ca="1" si="2"/>
        <v/>
      </c>
      <c r="F47" s="150" t="str">
        <f t="shared" ca="1" si="3"/>
        <v/>
      </c>
      <c r="G47" s="199" t="str">
        <f t="shared" ca="1" si="4"/>
        <v/>
      </c>
      <c r="H47" s="150" t="str">
        <f t="shared" ca="1" si="5"/>
        <v/>
      </c>
      <c r="I47" s="151" t="str">
        <f t="shared" ca="1" si="6"/>
        <v/>
      </c>
      <c r="J47" s="152" t="str">
        <f t="shared" ca="1" si="7"/>
        <v/>
      </c>
      <c r="K47" s="152" t="str">
        <f t="shared" ca="1" si="8"/>
        <v/>
      </c>
      <c r="L47" s="152" t="str">
        <f t="shared" ca="1" si="9"/>
        <v/>
      </c>
      <c r="M47" s="152" t="str">
        <f t="shared" ca="1" si="10"/>
        <v/>
      </c>
      <c r="N47" s="200" t="str">
        <f t="shared" ca="1" si="11"/>
        <v/>
      </c>
      <c r="O47" s="153" t="str">
        <f t="shared" ca="1" si="12"/>
        <v/>
      </c>
      <c r="P47" s="154"/>
      <c r="Q47" s="148"/>
    </row>
    <row r="48" spans="1:17" ht="22.5" customHeight="1">
      <c r="A48" s="51"/>
      <c r="B48" s="149">
        <f t="shared" si="0"/>
        <v>45</v>
      </c>
      <c r="C48" s="150" t="str">
        <f ca="1">IF(O48="","",総括表!$E$11)</f>
        <v/>
      </c>
      <c r="D48" s="150" t="str">
        <f t="shared" ca="1" si="1"/>
        <v/>
      </c>
      <c r="E48" s="150" t="str">
        <f t="shared" ca="1" si="2"/>
        <v/>
      </c>
      <c r="F48" s="150" t="str">
        <f t="shared" ca="1" si="3"/>
        <v/>
      </c>
      <c r="G48" s="199" t="str">
        <f t="shared" ca="1" si="4"/>
        <v/>
      </c>
      <c r="H48" s="150" t="str">
        <f t="shared" ca="1" si="5"/>
        <v/>
      </c>
      <c r="I48" s="151" t="str">
        <f t="shared" ca="1" si="6"/>
        <v/>
      </c>
      <c r="J48" s="152" t="str">
        <f t="shared" ca="1" si="7"/>
        <v/>
      </c>
      <c r="K48" s="152" t="str">
        <f t="shared" ca="1" si="8"/>
        <v/>
      </c>
      <c r="L48" s="152" t="str">
        <f t="shared" ca="1" si="9"/>
        <v/>
      </c>
      <c r="M48" s="152" t="str">
        <f t="shared" ca="1" si="10"/>
        <v/>
      </c>
      <c r="N48" s="200" t="str">
        <f t="shared" ca="1" si="11"/>
        <v/>
      </c>
      <c r="O48" s="153" t="str">
        <f t="shared" ca="1" si="12"/>
        <v/>
      </c>
      <c r="P48" s="154"/>
      <c r="Q48" s="148"/>
    </row>
    <row r="49" spans="1:17" ht="22.5" customHeight="1">
      <c r="A49" s="51"/>
      <c r="B49" s="149">
        <f t="shared" si="0"/>
        <v>46</v>
      </c>
      <c r="C49" s="150" t="str">
        <f ca="1">IF(O49="","",総括表!$E$11)</f>
        <v/>
      </c>
      <c r="D49" s="150" t="str">
        <f t="shared" ca="1" si="1"/>
        <v/>
      </c>
      <c r="E49" s="150" t="str">
        <f t="shared" ca="1" si="2"/>
        <v/>
      </c>
      <c r="F49" s="150" t="str">
        <f t="shared" ca="1" si="3"/>
        <v/>
      </c>
      <c r="G49" s="199" t="str">
        <f t="shared" ca="1" si="4"/>
        <v/>
      </c>
      <c r="H49" s="150" t="str">
        <f t="shared" ca="1" si="5"/>
        <v/>
      </c>
      <c r="I49" s="151" t="str">
        <f t="shared" ca="1" si="6"/>
        <v/>
      </c>
      <c r="J49" s="152" t="str">
        <f t="shared" ca="1" si="7"/>
        <v/>
      </c>
      <c r="K49" s="152" t="str">
        <f t="shared" ca="1" si="8"/>
        <v/>
      </c>
      <c r="L49" s="152" t="str">
        <f t="shared" ca="1" si="9"/>
        <v/>
      </c>
      <c r="M49" s="152" t="str">
        <f t="shared" ca="1" si="10"/>
        <v/>
      </c>
      <c r="N49" s="200" t="str">
        <f t="shared" ca="1" si="11"/>
        <v/>
      </c>
      <c r="O49" s="153" t="str">
        <f t="shared" ca="1" si="12"/>
        <v/>
      </c>
      <c r="P49" s="154"/>
      <c r="Q49" s="148"/>
    </row>
    <row r="50" spans="1:17" ht="22.5" customHeight="1">
      <c r="A50" s="51"/>
      <c r="B50" s="149">
        <f t="shared" si="0"/>
        <v>47</v>
      </c>
      <c r="C50" s="150" t="str">
        <f ca="1">IF(O50="","",総括表!$E$11)</f>
        <v/>
      </c>
      <c r="D50" s="150" t="str">
        <f t="shared" ca="1" si="1"/>
        <v/>
      </c>
      <c r="E50" s="150" t="str">
        <f t="shared" ca="1" si="2"/>
        <v/>
      </c>
      <c r="F50" s="150" t="str">
        <f t="shared" ca="1" si="3"/>
        <v/>
      </c>
      <c r="G50" s="199" t="str">
        <f t="shared" ca="1" si="4"/>
        <v/>
      </c>
      <c r="H50" s="150" t="str">
        <f t="shared" ca="1" si="5"/>
        <v/>
      </c>
      <c r="I50" s="151" t="str">
        <f t="shared" ca="1" si="6"/>
        <v/>
      </c>
      <c r="J50" s="152" t="str">
        <f t="shared" ca="1" si="7"/>
        <v/>
      </c>
      <c r="K50" s="152" t="str">
        <f t="shared" ca="1" si="8"/>
        <v/>
      </c>
      <c r="L50" s="152" t="str">
        <f t="shared" ca="1" si="9"/>
        <v/>
      </c>
      <c r="M50" s="152" t="str">
        <f t="shared" ca="1" si="10"/>
        <v/>
      </c>
      <c r="N50" s="200" t="str">
        <f t="shared" ca="1" si="11"/>
        <v/>
      </c>
      <c r="O50" s="153" t="str">
        <f t="shared" ca="1" si="12"/>
        <v/>
      </c>
      <c r="P50" s="154"/>
      <c r="Q50" s="148"/>
    </row>
    <row r="51" spans="1:17" ht="22.5" customHeight="1">
      <c r="A51" s="51"/>
      <c r="B51" s="149">
        <f t="shared" si="0"/>
        <v>48</v>
      </c>
      <c r="C51" s="150" t="str">
        <f ca="1">IF(O51="","",総括表!$E$11)</f>
        <v/>
      </c>
      <c r="D51" s="150" t="str">
        <f t="shared" ca="1" si="1"/>
        <v/>
      </c>
      <c r="E51" s="150" t="str">
        <f t="shared" ca="1" si="2"/>
        <v/>
      </c>
      <c r="F51" s="150" t="str">
        <f t="shared" ca="1" si="3"/>
        <v/>
      </c>
      <c r="G51" s="199" t="str">
        <f t="shared" ca="1" si="4"/>
        <v/>
      </c>
      <c r="H51" s="150" t="str">
        <f t="shared" ca="1" si="5"/>
        <v/>
      </c>
      <c r="I51" s="151" t="str">
        <f t="shared" ca="1" si="6"/>
        <v/>
      </c>
      <c r="J51" s="152" t="str">
        <f t="shared" ca="1" si="7"/>
        <v/>
      </c>
      <c r="K51" s="152" t="str">
        <f t="shared" ca="1" si="8"/>
        <v/>
      </c>
      <c r="L51" s="152" t="str">
        <f t="shared" ca="1" si="9"/>
        <v/>
      </c>
      <c r="M51" s="152" t="str">
        <f t="shared" ca="1" si="10"/>
        <v/>
      </c>
      <c r="N51" s="200" t="str">
        <f t="shared" ca="1" si="11"/>
        <v/>
      </c>
      <c r="O51" s="153" t="str">
        <f t="shared" ca="1" si="12"/>
        <v/>
      </c>
      <c r="P51" s="154"/>
      <c r="Q51" s="148"/>
    </row>
    <row r="52" spans="1:17" ht="22.5" customHeight="1">
      <c r="A52" s="51"/>
      <c r="B52" s="149">
        <f t="shared" si="0"/>
        <v>49</v>
      </c>
      <c r="C52" s="150" t="str">
        <f ca="1">IF(O52="","",総括表!$E$11)</f>
        <v/>
      </c>
      <c r="D52" s="150" t="str">
        <f t="shared" ca="1" si="1"/>
        <v/>
      </c>
      <c r="E52" s="150" t="str">
        <f t="shared" ca="1" si="2"/>
        <v/>
      </c>
      <c r="F52" s="150" t="str">
        <f t="shared" ca="1" si="3"/>
        <v/>
      </c>
      <c r="G52" s="199" t="str">
        <f t="shared" ca="1" si="4"/>
        <v/>
      </c>
      <c r="H52" s="150" t="str">
        <f t="shared" ca="1" si="5"/>
        <v/>
      </c>
      <c r="I52" s="151" t="str">
        <f t="shared" ca="1" si="6"/>
        <v/>
      </c>
      <c r="J52" s="152" t="str">
        <f t="shared" ca="1" si="7"/>
        <v/>
      </c>
      <c r="K52" s="152" t="str">
        <f t="shared" ca="1" si="8"/>
        <v/>
      </c>
      <c r="L52" s="152" t="str">
        <f t="shared" ca="1" si="9"/>
        <v/>
      </c>
      <c r="M52" s="152" t="str">
        <f t="shared" ca="1" si="10"/>
        <v/>
      </c>
      <c r="N52" s="200" t="str">
        <f t="shared" ca="1" si="11"/>
        <v/>
      </c>
      <c r="O52" s="153" t="str">
        <f t="shared" ca="1" si="12"/>
        <v/>
      </c>
      <c r="P52" s="154"/>
      <c r="Q52" s="148"/>
    </row>
    <row r="53" spans="1:17" ht="22.5" customHeight="1">
      <c r="A53" s="51"/>
      <c r="B53" s="149">
        <f t="shared" si="0"/>
        <v>50</v>
      </c>
      <c r="C53" s="150" t="str">
        <f ca="1">IF(O53="","",総括表!$E$11)</f>
        <v/>
      </c>
      <c r="D53" s="150" t="str">
        <f t="shared" ca="1" si="1"/>
        <v/>
      </c>
      <c r="E53" s="150" t="str">
        <f t="shared" ca="1" si="2"/>
        <v/>
      </c>
      <c r="F53" s="150" t="str">
        <f t="shared" ca="1" si="3"/>
        <v/>
      </c>
      <c r="G53" s="199" t="str">
        <f t="shared" ca="1" si="4"/>
        <v/>
      </c>
      <c r="H53" s="150" t="str">
        <f t="shared" ca="1" si="5"/>
        <v/>
      </c>
      <c r="I53" s="151" t="str">
        <f t="shared" ca="1" si="6"/>
        <v/>
      </c>
      <c r="J53" s="152" t="str">
        <f t="shared" ca="1" si="7"/>
        <v/>
      </c>
      <c r="K53" s="152" t="str">
        <f t="shared" ca="1" si="8"/>
        <v/>
      </c>
      <c r="L53" s="152" t="str">
        <f t="shared" ca="1" si="9"/>
        <v/>
      </c>
      <c r="M53" s="152" t="str">
        <f t="shared" ca="1" si="10"/>
        <v/>
      </c>
      <c r="N53" s="200" t="str">
        <f t="shared" ca="1" si="11"/>
        <v/>
      </c>
      <c r="O53" s="153" t="str">
        <f t="shared" ca="1" si="12"/>
        <v/>
      </c>
      <c r="P53" s="154"/>
      <c r="Q53" s="148"/>
    </row>
    <row r="54" spans="1:17" ht="22.5" customHeight="1">
      <c r="A54" s="51"/>
      <c r="B54" s="149">
        <f t="shared" si="0"/>
        <v>51</v>
      </c>
      <c r="C54" s="150" t="str">
        <f ca="1">IF(O54="","",総括表!$E$11)</f>
        <v/>
      </c>
      <c r="D54" s="150" t="str">
        <f t="shared" ca="1" si="1"/>
        <v/>
      </c>
      <c r="E54" s="150" t="str">
        <f t="shared" ca="1" si="2"/>
        <v/>
      </c>
      <c r="F54" s="150" t="str">
        <f t="shared" ca="1" si="3"/>
        <v/>
      </c>
      <c r="G54" s="199" t="str">
        <f t="shared" ca="1" si="4"/>
        <v/>
      </c>
      <c r="H54" s="150" t="str">
        <f t="shared" ca="1" si="5"/>
        <v/>
      </c>
      <c r="I54" s="151" t="str">
        <f t="shared" ca="1" si="6"/>
        <v/>
      </c>
      <c r="J54" s="152" t="str">
        <f t="shared" ca="1" si="7"/>
        <v/>
      </c>
      <c r="K54" s="152" t="str">
        <f t="shared" ca="1" si="8"/>
        <v/>
      </c>
      <c r="L54" s="152" t="str">
        <f t="shared" ca="1" si="9"/>
        <v/>
      </c>
      <c r="M54" s="152" t="str">
        <f t="shared" ca="1" si="10"/>
        <v/>
      </c>
      <c r="N54" s="200" t="str">
        <f t="shared" ca="1" si="11"/>
        <v/>
      </c>
      <c r="O54" s="153" t="str">
        <f t="shared" ca="1" si="12"/>
        <v/>
      </c>
      <c r="P54" s="154"/>
      <c r="Q54" s="148"/>
    </row>
    <row r="55" spans="1:17" ht="22.5" customHeight="1">
      <c r="A55" s="51"/>
      <c r="B55" s="149">
        <f t="shared" si="0"/>
        <v>52</v>
      </c>
      <c r="C55" s="150" t="str">
        <f ca="1">IF(O55="","",総括表!$E$11)</f>
        <v/>
      </c>
      <c r="D55" s="150" t="str">
        <f t="shared" ca="1" si="1"/>
        <v/>
      </c>
      <c r="E55" s="150" t="str">
        <f t="shared" ca="1" si="2"/>
        <v/>
      </c>
      <c r="F55" s="150" t="str">
        <f t="shared" ca="1" si="3"/>
        <v/>
      </c>
      <c r="G55" s="199" t="str">
        <f t="shared" ca="1" si="4"/>
        <v/>
      </c>
      <c r="H55" s="150" t="str">
        <f t="shared" ca="1" si="5"/>
        <v/>
      </c>
      <c r="I55" s="151" t="str">
        <f t="shared" ca="1" si="6"/>
        <v/>
      </c>
      <c r="J55" s="152" t="str">
        <f t="shared" ca="1" si="7"/>
        <v/>
      </c>
      <c r="K55" s="152" t="str">
        <f t="shared" ca="1" si="8"/>
        <v/>
      </c>
      <c r="L55" s="152" t="str">
        <f t="shared" ca="1" si="9"/>
        <v/>
      </c>
      <c r="M55" s="152" t="str">
        <f t="shared" ca="1" si="10"/>
        <v/>
      </c>
      <c r="N55" s="200" t="str">
        <f t="shared" ca="1" si="11"/>
        <v/>
      </c>
      <c r="O55" s="153" t="str">
        <f t="shared" ca="1" si="12"/>
        <v/>
      </c>
      <c r="P55" s="154"/>
      <c r="Q55" s="148"/>
    </row>
    <row r="56" spans="1:17" ht="22.5" customHeight="1">
      <c r="A56" s="51"/>
      <c r="B56" s="149">
        <f t="shared" si="0"/>
        <v>53</v>
      </c>
      <c r="C56" s="150" t="str">
        <f ca="1">IF(O56="","",総括表!$E$11)</f>
        <v/>
      </c>
      <c r="D56" s="150" t="str">
        <f t="shared" ca="1" si="1"/>
        <v/>
      </c>
      <c r="E56" s="150" t="str">
        <f t="shared" ca="1" si="2"/>
        <v/>
      </c>
      <c r="F56" s="150" t="str">
        <f t="shared" ca="1" si="3"/>
        <v/>
      </c>
      <c r="G56" s="199" t="str">
        <f t="shared" ca="1" si="4"/>
        <v/>
      </c>
      <c r="H56" s="150" t="str">
        <f t="shared" ca="1" si="5"/>
        <v/>
      </c>
      <c r="I56" s="151" t="str">
        <f t="shared" ca="1" si="6"/>
        <v/>
      </c>
      <c r="J56" s="152" t="str">
        <f t="shared" ca="1" si="7"/>
        <v/>
      </c>
      <c r="K56" s="152" t="str">
        <f t="shared" ca="1" si="8"/>
        <v/>
      </c>
      <c r="L56" s="152" t="str">
        <f t="shared" ca="1" si="9"/>
        <v/>
      </c>
      <c r="M56" s="152" t="str">
        <f t="shared" ca="1" si="10"/>
        <v/>
      </c>
      <c r="N56" s="200" t="str">
        <f t="shared" ca="1" si="11"/>
        <v/>
      </c>
      <c r="O56" s="153" t="str">
        <f t="shared" ca="1" si="12"/>
        <v/>
      </c>
      <c r="P56" s="154"/>
      <c r="Q56" s="148"/>
    </row>
    <row r="57" spans="1:17" ht="22.5" customHeight="1">
      <c r="A57" s="51"/>
      <c r="B57" s="149">
        <f t="shared" si="0"/>
        <v>54</v>
      </c>
      <c r="C57" s="150" t="str">
        <f ca="1">IF(O57="","",総括表!$E$11)</f>
        <v/>
      </c>
      <c r="D57" s="150" t="str">
        <f t="shared" ca="1" si="1"/>
        <v/>
      </c>
      <c r="E57" s="150" t="str">
        <f t="shared" ca="1" si="2"/>
        <v/>
      </c>
      <c r="F57" s="150" t="str">
        <f t="shared" ca="1" si="3"/>
        <v/>
      </c>
      <c r="G57" s="199" t="str">
        <f t="shared" ca="1" si="4"/>
        <v/>
      </c>
      <c r="H57" s="150" t="str">
        <f t="shared" ca="1" si="5"/>
        <v/>
      </c>
      <c r="I57" s="151" t="str">
        <f t="shared" ca="1" si="6"/>
        <v/>
      </c>
      <c r="J57" s="152" t="str">
        <f t="shared" ca="1" si="7"/>
        <v/>
      </c>
      <c r="K57" s="152" t="str">
        <f t="shared" ca="1" si="8"/>
        <v/>
      </c>
      <c r="L57" s="152" t="str">
        <f t="shared" ca="1" si="9"/>
        <v/>
      </c>
      <c r="M57" s="152" t="str">
        <f t="shared" ca="1" si="10"/>
        <v/>
      </c>
      <c r="N57" s="200" t="str">
        <f t="shared" ca="1" si="11"/>
        <v/>
      </c>
      <c r="O57" s="153" t="str">
        <f t="shared" ca="1" si="12"/>
        <v/>
      </c>
      <c r="P57" s="154"/>
      <c r="Q57" s="148"/>
    </row>
    <row r="58" spans="1:17" ht="22.5" customHeight="1">
      <c r="A58" s="51"/>
      <c r="B58" s="149">
        <f t="shared" si="0"/>
        <v>55</v>
      </c>
      <c r="C58" s="150" t="str">
        <f ca="1">IF(O58="","",総括表!$E$11)</f>
        <v/>
      </c>
      <c r="D58" s="150" t="str">
        <f t="shared" ca="1" si="1"/>
        <v/>
      </c>
      <c r="E58" s="150" t="str">
        <f t="shared" ca="1" si="2"/>
        <v/>
      </c>
      <c r="F58" s="150" t="str">
        <f t="shared" ca="1" si="3"/>
        <v/>
      </c>
      <c r="G58" s="199" t="str">
        <f t="shared" ca="1" si="4"/>
        <v/>
      </c>
      <c r="H58" s="150" t="str">
        <f t="shared" ca="1" si="5"/>
        <v/>
      </c>
      <c r="I58" s="151" t="str">
        <f t="shared" ca="1" si="6"/>
        <v/>
      </c>
      <c r="J58" s="152" t="str">
        <f t="shared" ca="1" si="7"/>
        <v/>
      </c>
      <c r="K58" s="152" t="str">
        <f t="shared" ca="1" si="8"/>
        <v/>
      </c>
      <c r="L58" s="152" t="str">
        <f t="shared" ca="1" si="9"/>
        <v/>
      </c>
      <c r="M58" s="152" t="str">
        <f t="shared" ca="1" si="10"/>
        <v/>
      </c>
      <c r="N58" s="200" t="str">
        <f t="shared" ca="1" si="11"/>
        <v/>
      </c>
      <c r="O58" s="153" t="str">
        <f t="shared" ca="1" si="12"/>
        <v/>
      </c>
      <c r="P58" s="154"/>
      <c r="Q58" s="148"/>
    </row>
    <row r="59" spans="1:17" ht="22.5" customHeight="1">
      <c r="A59" s="51"/>
      <c r="B59" s="149">
        <f t="shared" si="0"/>
        <v>56</v>
      </c>
      <c r="C59" s="150" t="str">
        <f ca="1">IF(O59="","",総括表!$E$11)</f>
        <v/>
      </c>
      <c r="D59" s="150" t="str">
        <f t="shared" ca="1" si="1"/>
        <v/>
      </c>
      <c r="E59" s="150" t="str">
        <f t="shared" ca="1" si="2"/>
        <v/>
      </c>
      <c r="F59" s="150" t="str">
        <f t="shared" ca="1" si="3"/>
        <v/>
      </c>
      <c r="G59" s="199" t="str">
        <f t="shared" ca="1" si="4"/>
        <v/>
      </c>
      <c r="H59" s="150" t="str">
        <f t="shared" ca="1" si="5"/>
        <v/>
      </c>
      <c r="I59" s="151" t="str">
        <f t="shared" ca="1" si="6"/>
        <v/>
      </c>
      <c r="J59" s="152" t="str">
        <f t="shared" ca="1" si="7"/>
        <v/>
      </c>
      <c r="K59" s="152" t="str">
        <f t="shared" ca="1" si="8"/>
        <v/>
      </c>
      <c r="L59" s="152" t="str">
        <f t="shared" ca="1" si="9"/>
        <v/>
      </c>
      <c r="M59" s="152" t="str">
        <f t="shared" ca="1" si="10"/>
        <v/>
      </c>
      <c r="N59" s="200" t="str">
        <f t="shared" ca="1" si="11"/>
        <v/>
      </c>
      <c r="O59" s="153" t="str">
        <f t="shared" ca="1" si="12"/>
        <v/>
      </c>
      <c r="P59" s="154"/>
      <c r="Q59" s="148"/>
    </row>
    <row r="60" spans="1:17" ht="22.5" customHeight="1">
      <c r="A60" s="51"/>
      <c r="B60" s="149">
        <f t="shared" si="0"/>
        <v>57</v>
      </c>
      <c r="C60" s="150" t="str">
        <f ca="1">IF(O60="","",総括表!$E$11)</f>
        <v/>
      </c>
      <c r="D60" s="150" t="str">
        <f t="shared" ca="1" si="1"/>
        <v/>
      </c>
      <c r="E60" s="150" t="str">
        <f t="shared" ca="1" si="2"/>
        <v/>
      </c>
      <c r="F60" s="150" t="str">
        <f t="shared" ca="1" si="3"/>
        <v/>
      </c>
      <c r="G60" s="199" t="str">
        <f t="shared" ca="1" si="4"/>
        <v/>
      </c>
      <c r="H60" s="150" t="str">
        <f t="shared" ca="1" si="5"/>
        <v/>
      </c>
      <c r="I60" s="151" t="str">
        <f t="shared" ca="1" si="6"/>
        <v/>
      </c>
      <c r="J60" s="152" t="str">
        <f t="shared" ca="1" si="7"/>
        <v/>
      </c>
      <c r="K60" s="152" t="str">
        <f t="shared" ca="1" si="8"/>
        <v/>
      </c>
      <c r="L60" s="152" t="str">
        <f t="shared" ca="1" si="9"/>
        <v/>
      </c>
      <c r="M60" s="152" t="str">
        <f t="shared" ca="1" si="10"/>
        <v/>
      </c>
      <c r="N60" s="200" t="str">
        <f t="shared" ca="1" si="11"/>
        <v/>
      </c>
      <c r="O60" s="153" t="str">
        <f t="shared" ca="1" si="12"/>
        <v/>
      </c>
      <c r="P60" s="154"/>
      <c r="Q60" s="148"/>
    </row>
    <row r="61" spans="1:17" ht="22.5" customHeight="1">
      <c r="A61" s="51"/>
      <c r="B61" s="149">
        <f t="shared" si="0"/>
        <v>58</v>
      </c>
      <c r="C61" s="150" t="str">
        <f ca="1">IF(O61="","",総括表!$E$11)</f>
        <v/>
      </c>
      <c r="D61" s="150" t="str">
        <f t="shared" ca="1" si="1"/>
        <v/>
      </c>
      <c r="E61" s="150" t="str">
        <f t="shared" ca="1" si="2"/>
        <v/>
      </c>
      <c r="F61" s="150" t="str">
        <f t="shared" ca="1" si="3"/>
        <v/>
      </c>
      <c r="G61" s="199" t="str">
        <f t="shared" ca="1" si="4"/>
        <v/>
      </c>
      <c r="H61" s="150" t="str">
        <f t="shared" ca="1" si="5"/>
        <v/>
      </c>
      <c r="I61" s="151" t="str">
        <f t="shared" ca="1" si="6"/>
        <v/>
      </c>
      <c r="J61" s="152" t="str">
        <f t="shared" ca="1" si="7"/>
        <v/>
      </c>
      <c r="K61" s="152" t="str">
        <f t="shared" ca="1" si="8"/>
        <v/>
      </c>
      <c r="L61" s="152" t="str">
        <f t="shared" ca="1" si="9"/>
        <v/>
      </c>
      <c r="M61" s="152" t="str">
        <f t="shared" ca="1" si="10"/>
        <v/>
      </c>
      <c r="N61" s="200" t="str">
        <f t="shared" ca="1" si="11"/>
        <v/>
      </c>
      <c r="O61" s="153" t="str">
        <f t="shared" ca="1" si="12"/>
        <v/>
      </c>
      <c r="P61" s="154"/>
      <c r="Q61" s="148"/>
    </row>
    <row r="62" spans="1:17" ht="22.5" customHeight="1">
      <c r="A62" s="51"/>
      <c r="B62" s="149">
        <f t="shared" si="0"/>
        <v>59</v>
      </c>
      <c r="C62" s="150" t="str">
        <f ca="1">IF(O62="","",総括表!$E$11)</f>
        <v/>
      </c>
      <c r="D62" s="150" t="str">
        <f t="shared" ca="1" si="1"/>
        <v/>
      </c>
      <c r="E62" s="150" t="str">
        <f t="shared" ca="1" si="2"/>
        <v/>
      </c>
      <c r="F62" s="150" t="str">
        <f t="shared" ca="1" si="3"/>
        <v/>
      </c>
      <c r="G62" s="199" t="str">
        <f t="shared" ca="1" si="4"/>
        <v/>
      </c>
      <c r="H62" s="150" t="str">
        <f t="shared" ca="1" si="5"/>
        <v/>
      </c>
      <c r="I62" s="151" t="str">
        <f t="shared" ca="1" si="6"/>
        <v/>
      </c>
      <c r="J62" s="152" t="str">
        <f t="shared" ca="1" si="7"/>
        <v/>
      </c>
      <c r="K62" s="152" t="str">
        <f t="shared" ca="1" si="8"/>
        <v/>
      </c>
      <c r="L62" s="152" t="str">
        <f t="shared" ca="1" si="9"/>
        <v/>
      </c>
      <c r="M62" s="152" t="str">
        <f t="shared" ca="1" si="10"/>
        <v/>
      </c>
      <c r="N62" s="200" t="str">
        <f t="shared" ca="1" si="11"/>
        <v/>
      </c>
      <c r="O62" s="153" t="str">
        <f t="shared" ca="1" si="12"/>
        <v/>
      </c>
      <c r="P62" s="154"/>
      <c r="Q62" s="148"/>
    </row>
    <row r="63" spans="1:17" ht="22.5" customHeight="1">
      <c r="A63" s="51"/>
      <c r="B63" s="149">
        <f t="shared" si="0"/>
        <v>60</v>
      </c>
      <c r="C63" s="150" t="str">
        <f ca="1">IF(O63="","",総括表!$E$11)</f>
        <v/>
      </c>
      <c r="D63" s="150" t="str">
        <f t="shared" ca="1" si="1"/>
        <v/>
      </c>
      <c r="E63" s="150" t="str">
        <f t="shared" ca="1" si="2"/>
        <v/>
      </c>
      <c r="F63" s="150" t="str">
        <f t="shared" ca="1" si="3"/>
        <v/>
      </c>
      <c r="G63" s="199" t="str">
        <f t="shared" ca="1" si="4"/>
        <v/>
      </c>
      <c r="H63" s="150" t="str">
        <f t="shared" ca="1" si="5"/>
        <v/>
      </c>
      <c r="I63" s="151" t="str">
        <f t="shared" ca="1" si="6"/>
        <v/>
      </c>
      <c r="J63" s="152" t="str">
        <f t="shared" ca="1" si="7"/>
        <v/>
      </c>
      <c r="K63" s="152" t="str">
        <f t="shared" ca="1" si="8"/>
        <v/>
      </c>
      <c r="L63" s="152" t="str">
        <f t="shared" ca="1" si="9"/>
        <v/>
      </c>
      <c r="M63" s="152" t="str">
        <f t="shared" ca="1" si="10"/>
        <v/>
      </c>
      <c r="N63" s="200" t="str">
        <f t="shared" ca="1" si="11"/>
        <v/>
      </c>
      <c r="O63" s="153" t="str">
        <f t="shared" ca="1" si="12"/>
        <v/>
      </c>
      <c r="P63" s="154"/>
      <c r="Q63" s="148"/>
    </row>
    <row r="64" spans="1:17" ht="22.5" customHeight="1">
      <c r="A64" s="51"/>
      <c r="B64" s="149">
        <f t="shared" si="0"/>
        <v>61</v>
      </c>
      <c r="C64" s="150" t="str">
        <f ca="1">IF(O64="","",総括表!$E$11)</f>
        <v/>
      </c>
      <c r="D64" s="150" t="str">
        <f t="shared" ca="1" si="1"/>
        <v/>
      </c>
      <c r="E64" s="150" t="str">
        <f t="shared" ca="1" si="2"/>
        <v/>
      </c>
      <c r="F64" s="150" t="str">
        <f t="shared" ca="1" si="3"/>
        <v/>
      </c>
      <c r="G64" s="199" t="str">
        <f t="shared" ca="1" si="4"/>
        <v/>
      </c>
      <c r="H64" s="150" t="str">
        <f t="shared" ca="1" si="5"/>
        <v/>
      </c>
      <c r="I64" s="151" t="str">
        <f t="shared" ca="1" si="6"/>
        <v/>
      </c>
      <c r="J64" s="152" t="str">
        <f t="shared" ca="1" si="7"/>
        <v/>
      </c>
      <c r="K64" s="152" t="str">
        <f t="shared" ca="1" si="8"/>
        <v/>
      </c>
      <c r="L64" s="152" t="str">
        <f t="shared" ca="1" si="9"/>
        <v/>
      </c>
      <c r="M64" s="152" t="str">
        <f t="shared" ca="1" si="10"/>
        <v/>
      </c>
      <c r="N64" s="200" t="str">
        <f t="shared" ca="1" si="11"/>
        <v/>
      </c>
      <c r="O64" s="153" t="str">
        <f t="shared" ca="1" si="12"/>
        <v/>
      </c>
      <c r="P64" s="154"/>
      <c r="Q64" s="148"/>
    </row>
    <row r="65" spans="1:17" ht="22.5" customHeight="1">
      <c r="A65" s="51"/>
      <c r="B65" s="149">
        <f t="shared" si="0"/>
        <v>62</v>
      </c>
      <c r="C65" s="150" t="str">
        <f ca="1">IF(O65="","",総括表!$E$11)</f>
        <v/>
      </c>
      <c r="D65" s="150" t="str">
        <f t="shared" ca="1" si="1"/>
        <v/>
      </c>
      <c r="E65" s="150" t="str">
        <f t="shared" ca="1" si="2"/>
        <v/>
      </c>
      <c r="F65" s="150" t="str">
        <f t="shared" ca="1" si="3"/>
        <v/>
      </c>
      <c r="G65" s="199" t="str">
        <f t="shared" ca="1" si="4"/>
        <v/>
      </c>
      <c r="H65" s="150" t="str">
        <f t="shared" ca="1" si="5"/>
        <v/>
      </c>
      <c r="I65" s="151" t="str">
        <f t="shared" ca="1" si="6"/>
        <v/>
      </c>
      <c r="J65" s="152" t="str">
        <f t="shared" ca="1" si="7"/>
        <v/>
      </c>
      <c r="K65" s="152" t="str">
        <f t="shared" ca="1" si="8"/>
        <v/>
      </c>
      <c r="L65" s="152" t="str">
        <f t="shared" ca="1" si="9"/>
        <v/>
      </c>
      <c r="M65" s="152" t="str">
        <f t="shared" ca="1" si="10"/>
        <v/>
      </c>
      <c r="N65" s="200" t="str">
        <f t="shared" ca="1" si="11"/>
        <v/>
      </c>
      <c r="O65" s="153" t="str">
        <f t="shared" ca="1" si="12"/>
        <v/>
      </c>
      <c r="P65" s="154"/>
      <c r="Q65" s="148"/>
    </row>
    <row r="66" spans="1:17" ht="22.5" customHeight="1">
      <c r="A66" s="51"/>
      <c r="B66" s="149">
        <f t="shared" si="0"/>
        <v>63</v>
      </c>
      <c r="C66" s="150" t="str">
        <f ca="1">IF(O66="","",総括表!$E$11)</f>
        <v/>
      </c>
      <c r="D66" s="150" t="str">
        <f t="shared" ca="1" si="1"/>
        <v/>
      </c>
      <c r="E66" s="150" t="str">
        <f t="shared" ca="1" si="2"/>
        <v/>
      </c>
      <c r="F66" s="150" t="str">
        <f t="shared" ca="1" si="3"/>
        <v/>
      </c>
      <c r="G66" s="199" t="str">
        <f t="shared" ca="1" si="4"/>
        <v/>
      </c>
      <c r="H66" s="150" t="str">
        <f t="shared" ca="1" si="5"/>
        <v/>
      </c>
      <c r="I66" s="151" t="str">
        <f t="shared" ca="1" si="6"/>
        <v/>
      </c>
      <c r="J66" s="152" t="str">
        <f t="shared" ca="1" si="7"/>
        <v/>
      </c>
      <c r="K66" s="152" t="str">
        <f t="shared" ca="1" si="8"/>
        <v/>
      </c>
      <c r="L66" s="152" t="str">
        <f t="shared" ca="1" si="9"/>
        <v/>
      </c>
      <c r="M66" s="152" t="str">
        <f t="shared" ca="1" si="10"/>
        <v/>
      </c>
      <c r="N66" s="200" t="str">
        <f t="shared" ca="1" si="11"/>
        <v/>
      </c>
      <c r="O66" s="153" t="str">
        <f t="shared" ca="1" si="12"/>
        <v/>
      </c>
      <c r="P66" s="154"/>
      <c r="Q66" s="148"/>
    </row>
    <row r="67" spans="1:17" ht="22.5" customHeight="1">
      <c r="A67" s="51"/>
      <c r="B67" s="149">
        <f t="shared" si="0"/>
        <v>64</v>
      </c>
      <c r="C67" s="150" t="str">
        <f ca="1">IF(O67="","",総括表!$E$11)</f>
        <v/>
      </c>
      <c r="D67" s="150" t="str">
        <f t="shared" ca="1" si="1"/>
        <v/>
      </c>
      <c r="E67" s="150" t="str">
        <f t="shared" ca="1" si="2"/>
        <v/>
      </c>
      <c r="F67" s="150" t="str">
        <f t="shared" ca="1" si="3"/>
        <v/>
      </c>
      <c r="G67" s="199" t="str">
        <f t="shared" ca="1" si="4"/>
        <v/>
      </c>
      <c r="H67" s="150" t="str">
        <f t="shared" ca="1" si="5"/>
        <v/>
      </c>
      <c r="I67" s="151" t="str">
        <f t="shared" ca="1" si="6"/>
        <v/>
      </c>
      <c r="J67" s="152" t="str">
        <f t="shared" ca="1" si="7"/>
        <v/>
      </c>
      <c r="K67" s="152" t="str">
        <f t="shared" ca="1" si="8"/>
        <v/>
      </c>
      <c r="L67" s="152" t="str">
        <f t="shared" ca="1" si="9"/>
        <v/>
      </c>
      <c r="M67" s="152" t="str">
        <f t="shared" ca="1" si="10"/>
        <v/>
      </c>
      <c r="N67" s="200" t="str">
        <f t="shared" ca="1" si="11"/>
        <v/>
      </c>
      <c r="O67" s="153" t="str">
        <f t="shared" ca="1" si="12"/>
        <v/>
      </c>
      <c r="P67" s="154"/>
      <c r="Q67" s="148"/>
    </row>
    <row r="68" spans="1:17" ht="22.5" customHeight="1">
      <c r="A68" s="51"/>
      <c r="B68" s="149">
        <f t="shared" si="0"/>
        <v>65</v>
      </c>
      <c r="C68" s="150" t="str">
        <f ca="1">IF(O68="","",総括表!$E$11)</f>
        <v/>
      </c>
      <c r="D68" s="150" t="str">
        <f t="shared" ca="1" si="1"/>
        <v/>
      </c>
      <c r="E68" s="150" t="str">
        <f t="shared" ca="1" si="2"/>
        <v/>
      </c>
      <c r="F68" s="150" t="str">
        <f t="shared" ca="1" si="3"/>
        <v/>
      </c>
      <c r="G68" s="199" t="str">
        <f t="shared" ca="1" si="4"/>
        <v/>
      </c>
      <c r="H68" s="150" t="str">
        <f t="shared" ca="1" si="5"/>
        <v/>
      </c>
      <c r="I68" s="151" t="str">
        <f t="shared" ca="1" si="6"/>
        <v/>
      </c>
      <c r="J68" s="152" t="str">
        <f t="shared" ca="1" si="7"/>
        <v/>
      </c>
      <c r="K68" s="152" t="str">
        <f t="shared" ca="1" si="8"/>
        <v/>
      </c>
      <c r="L68" s="152" t="str">
        <f t="shared" ca="1" si="9"/>
        <v/>
      </c>
      <c r="M68" s="152" t="str">
        <f t="shared" ca="1" si="10"/>
        <v/>
      </c>
      <c r="N68" s="200" t="str">
        <f t="shared" ca="1" si="11"/>
        <v/>
      </c>
      <c r="O68" s="153" t="str">
        <f t="shared" ca="1" si="12"/>
        <v/>
      </c>
      <c r="P68" s="154"/>
      <c r="Q68" s="148"/>
    </row>
    <row r="69" spans="1:17" ht="22.5" customHeight="1">
      <c r="A69" s="51"/>
      <c r="B69" s="149">
        <f t="shared" ref="B69:B132" si="13">ROW()-3</f>
        <v>66</v>
      </c>
      <c r="C69" s="150" t="str">
        <f ca="1">IF(O69="","",総括表!$E$11)</f>
        <v/>
      </c>
      <c r="D69" s="150" t="str">
        <f t="shared" ref="D69:D132" ca="1" si="14">IFERROR(INDIRECT("個票"&amp;$B69&amp;"！$N$4"),"")</f>
        <v/>
      </c>
      <c r="E69" s="150" t="str">
        <f t="shared" ref="E69:E132" ca="1" si="15">IFERROR(INDIRECT("個票"&amp;$B69&amp;"！$N$3"),"")</f>
        <v/>
      </c>
      <c r="F69" s="150" t="str">
        <f t="shared" ref="F69:F132" ca="1" si="16">IFERROR(INDIRECT("個票"&amp;$B69&amp;"！$AH$5"),"")</f>
        <v/>
      </c>
      <c r="G69" s="199" t="str">
        <f t="shared" ref="G69:G132" ca="1" si="17">IF(N69="","",IFERROR(INDIRECT("個票"&amp;$B69&amp;"！$AK$4"),""))</f>
        <v/>
      </c>
      <c r="H69" s="150" t="str">
        <f t="shared" ref="H69:H132" ca="1" si="18">IFERROR(INDIRECT("個票"&amp;$B69&amp;"！$N$5"),"")</f>
        <v/>
      </c>
      <c r="I69" s="151" t="str">
        <f t="shared" ref="I69:I132" ca="1" si="19">IFERROR(INDIRECT("個票"&amp;$B69&amp;"！$N$7"),"")</f>
        <v/>
      </c>
      <c r="J69" s="152" t="str">
        <f t="shared" ref="J69:J132" ca="1" si="20">IFERROR(INDIRECT("個票"&amp;$B69&amp;"！$A$18"),"")</f>
        <v/>
      </c>
      <c r="K69" s="152" t="str">
        <f t="shared" ref="K69:K132" ca="1" si="21">IFERROR(INDIRECT("個票"&amp;$B69&amp;"！$H$18"),"")</f>
        <v/>
      </c>
      <c r="L69" s="152" t="str">
        <f t="shared" ref="L69:L132" ca="1" si="22">IFERROR(INDIRECT("個票"&amp;$B69&amp;"！$O$18"),"")</f>
        <v/>
      </c>
      <c r="M69" s="152" t="str">
        <f t="shared" ref="M69:M132" ca="1" si="23">IFERROR(INDIRECT("個票"&amp;$B69&amp;"！$V$18"),"")</f>
        <v/>
      </c>
      <c r="N69" s="200" t="str">
        <f t="shared" ref="N69:N132" ca="1" si="24">IFERROR(INDIRECT("個票"&amp;$B69&amp;"！$AC$18"),"")</f>
        <v/>
      </c>
      <c r="O69" s="153" t="str">
        <f t="shared" ref="O69:O132" ca="1" si="25">IFERROR(INDIRECT("個票"&amp;$B69&amp;"！$AJ$18"),"")</f>
        <v/>
      </c>
      <c r="P69" s="154"/>
      <c r="Q69" s="148"/>
    </row>
    <row r="70" spans="1:17" ht="22.5" customHeight="1">
      <c r="A70" s="51"/>
      <c r="B70" s="149">
        <f t="shared" si="13"/>
        <v>67</v>
      </c>
      <c r="C70" s="150" t="str">
        <f ca="1">IF(O70="","",総括表!$E$11)</f>
        <v/>
      </c>
      <c r="D70" s="150" t="str">
        <f t="shared" ca="1" si="14"/>
        <v/>
      </c>
      <c r="E70" s="150" t="str">
        <f t="shared" ca="1" si="15"/>
        <v/>
      </c>
      <c r="F70" s="150" t="str">
        <f t="shared" ca="1" si="16"/>
        <v/>
      </c>
      <c r="G70" s="199" t="str">
        <f t="shared" ca="1" si="17"/>
        <v/>
      </c>
      <c r="H70" s="150" t="str">
        <f t="shared" ca="1" si="18"/>
        <v/>
      </c>
      <c r="I70" s="151" t="str">
        <f t="shared" ca="1" si="19"/>
        <v/>
      </c>
      <c r="J70" s="152" t="str">
        <f t="shared" ca="1" si="20"/>
        <v/>
      </c>
      <c r="K70" s="152" t="str">
        <f t="shared" ca="1" si="21"/>
        <v/>
      </c>
      <c r="L70" s="152" t="str">
        <f t="shared" ca="1" si="22"/>
        <v/>
      </c>
      <c r="M70" s="152" t="str">
        <f t="shared" ca="1" si="23"/>
        <v/>
      </c>
      <c r="N70" s="200" t="str">
        <f t="shared" ca="1" si="24"/>
        <v/>
      </c>
      <c r="O70" s="153" t="str">
        <f t="shared" ca="1" si="25"/>
        <v/>
      </c>
      <c r="P70" s="154"/>
      <c r="Q70" s="148"/>
    </row>
    <row r="71" spans="1:17" ht="22.5" customHeight="1">
      <c r="A71" s="51"/>
      <c r="B71" s="149">
        <f t="shared" si="13"/>
        <v>68</v>
      </c>
      <c r="C71" s="150" t="str">
        <f ca="1">IF(O71="","",総括表!$E$11)</f>
        <v/>
      </c>
      <c r="D71" s="150" t="str">
        <f t="shared" ca="1" si="14"/>
        <v/>
      </c>
      <c r="E71" s="150" t="str">
        <f t="shared" ca="1" si="15"/>
        <v/>
      </c>
      <c r="F71" s="150" t="str">
        <f t="shared" ca="1" si="16"/>
        <v/>
      </c>
      <c r="G71" s="199" t="str">
        <f t="shared" ca="1" si="17"/>
        <v/>
      </c>
      <c r="H71" s="150" t="str">
        <f t="shared" ca="1" si="18"/>
        <v/>
      </c>
      <c r="I71" s="151" t="str">
        <f t="shared" ca="1" si="19"/>
        <v/>
      </c>
      <c r="J71" s="152" t="str">
        <f t="shared" ca="1" si="20"/>
        <v/>
      </c>
      <c r="K71" s="152" t="str">
        <f t="shared" ca="1" si="21"/>
        <v/>
      </c>
      <c r="L71" s="152" t="str">
        <f t="shared" ca="1" si="22"/>
        <v/>
      </c>
      <c r="M71" s="152" t="str">
        <f t="shared" ca="1" si="23"/>
        <v/>
      </c>
      <c r="N71" s="200" t="str">
        <f t="shared" ca="1" si="24"/>
        <v/>
      </c>
      <c r="O71" s="153" t="str">
        <f t="shared" ca="1" si="25"/>
        <v/>
      </c>
      <c r="P71" s="154"/>
      <c r="Q71" s="148"/>
    </row>
    <row r="72" spans="1:17" ht="22.5" customHeight="1">
      <c r="A72" s="51"/>
      <c r="B72" s="149">
        <f t="shared" si="13"/>
        <v>69</v>
      </c>
      <c r="C72" s="150" t="str">
        <f ca="1">IF(O72="","",総括表!$E$11)</f>
        <v/>
      </c>
      <c r="D72" s="150" t="str">
        <f t="shared" ca="1" si="14"/>
        <v/>
      </c>
      <c r="E72" s="150" t="str">
        <f t="shared" ca="1" si="15"/>
        <v/>
      </c>
      <c r="F72" s="150" t="str">
        <f t="shared" ca="1" si="16"/>
        <v/>
      </c>
      <c r="G72" s="199" t="str">
        <f t="shared" ca="1" si="17"/>
        <v/>
      </c>
      <c r="H72" s="150" t="str">
        <f t="shared" ca="1" si="18"/>
        <v/>
      </c>
      <c r="I72" s="151" t="str">
        <f t="shared" ca="1" si="19"/>
        <v/>
      </c>
      <c r="J72" s="152" t="str">
        <f t="shared" ca="1" si="20"/>
        <v/>
      </c>
      <c r="K72" s="152" t="str">
        <f t="shared" ca="1" si="21"/>
        <v/>
      </c>
      <c r="L72" s="152" t="str">
        <f t="shared" ca="1" si="22"/>
        <v/>
      </c>
      <c r="M72" s="152" t="str">
        <f t="shared" ca="1" si="23"/>
        <v/>
      </c>
      <c r="N72" s="200" t="str">
        <f t="shared" ca="1" si="24"/>
        <v/>
      </c>
      <c r="O72" s="153" t="str">
        <f t="shared" ca="1" si="25"/>
        <v/>
      </c>
      <c r="P72" s="154"/>
      <c r="Q72" s="148"/>
    </row>
    <row r="73" spans="1:17" ht="22.5" customHeight="1">
      <c r="A73" s="51"/>
      <c r="B73" s="149">
        <f t="shared" si="13"/>
        <v>70</v>
      </c>
      <c r="C73" s="150" t="str">
        <f ca="1">IF(O73="","",総括表!$E$11)</f>
        <v/>
      </c>
      <c r="D73" s="150" t="str">
        <f t="shared" ca="1" si="14"/>
        <v/>
      </c>
      <c r="E73" s="150" t="str">
        <f t="shared" ca="1" si="15"/>
        <v/>
      </c>
      <c r="F73" s="150" t="str">
        <f t="shared" ca="1" si="16"/>
        <v/>
      </c>
      <c r="G73" s="199" t="str">
        <f t="shared" ca="1" si="17"/>
        <v/>
      </c>
      <c r="H73" s="150" t="str">
        <f t="shared" ca="1" si="18"/>
        <v/>
      </c>
      <c r="I73" s="151" t="str">
        <f t="shared" ca="1" si="19"/>
        <v/>
      </c>
      <c r="J73" s="152" t="str">
        <f t="shared" ca="1" si="20"/>
        <v/>
      </c>
      <c r="K73" s="152" t="str">
        <f t="shared" ca="1" si="21"/>
        <v/>
      </c>
      <c r="L73" s="152" t="str">
        <f t="shared" ca="1" si="22"/>
        <v/>
      </c>
      <c r="M73" s="152" t="str">
        <f t="shared" ca="1" si="23"/>
        <v/>
      </c>
      <c r="N73" s="200" t="str">
        <f t="shared" ca="1" si="24"/>
        <v/>
      </c>
      <c r="O73" s="153" t="str">
        <f t="shared" ca="1" si="25"/>
        <v/>
      </c>
      <c r="P73" s="154"/>
      <c r="Q73" s="148"/>
    </row>
    <row r="74" spans="1:17" ht="22.5" customHeight="1">
      <c r="A74" s="51"/>
      <c r="B74" s="149">
        <f t="shared" si="13"/>
        <v>71</v>
      </c>
      <c r="C74" s="150" t="str">
        <f ca="1">IF(O74="","",総括表!$E$11)</f>
        <v/>
      </c>
      <c r="D74" s="150" t="str">
        <f t="shared" ca="1" si="14"/>
        <v/>
      </c>
      <c r="E74" s="150" t="str">
        <f t="shared" ca="1" si="15"/>
        <v/>
      </c>
      <c r="F74" s="150" t="str">
        <f t="shared" ca="1" si="16"/>
        <v/>
      </c>
      <c r="G74" s="199" t="str">
        <f t="shared" ca="1" si="17"/>
        <v/>
      </c>
      <c r="H74" s="150" t="str">
        <f t="shared" ca="1" si="18"/>
        <v/>
      </c>
      <c r="I74" s="151" t="str">
        <f t="shared" ca="1" si="19"/>
        <v/>
      </c>
      <c r="J74" s="152" t="str">
        <f t="shared" ca="1" si="20"/>
        <v/>
      </c>
      <c r="K74" s="152" t="str">
        <f t="shared" ca="1" si="21"/>
        <v/>
      </c>
      <c r="L74" s="152" t="str">
        <f t="shared" ca="1" si="22"/>
        <v/>
      </c>
      <c r="M74" s="152" t="str">
        <f t="shared" ca="1" si="23"/>
        <v/>
      </c>
      <c r="N74" s="200" t="str">
        <f t="shared" ca="1" si="24"/>
        <v/>
      </c>
      <c r="O74" s="153" t="str">
        <f t="shared" ca="1" si="25"/>
        <v/>
      </c>
      <c r="P74" s="154"/>
      <c r="Q74" s="148"/>
    </row>
    <row r="75" spans="1:17" ht="22.5" customHeight="1">
      <c r="A75" s="51"/>
      <c r="B75" s="149">
        <f t="shared" si="13"/>
        <v>72</v>
      </c>
      <c r="C75" s="150" t="str">
        <f ca="1">IF(O75="","",総括表!$E$11)</f>
        <v/>
      </c>
      <c r="D75" s="150" t="str">
        <f t="shared" ca="1" si="14"/>
        <v/>
      </c>
      <c r="E75" s="150" t="str">
        <f t="shared" ca="1" si="15"/>
        <v/>
      </c>
      <c r="F75" s="150" t="str">
        <f t="shared" ca="1" si="16"/>
        <v/>
      </c>
      <c r="G75" s="199" t="str">
        <f t="shared" ca="1" si="17"/>
        <v/>
      </c>
      <c r="H75" s="150" t="str">
        <f t="shared" ca="1" si="18"/>
        <v/>
      </c>
      <c r="I75" s="151" t="str">
        <f t="shared" ca="1" si="19"/>
        <v/>
      </c>
      <c r="J75" s="152" t="str">
        <f t="shared" ca="1" si="20"/>
        <v/>
      </c>
      <c r="K75" s="152" t="str">
        <f t="shared" ca="1" si="21"/>
        <v/>
      </c>
      <c r="L75" s="152" t="str">
        <f t="shared" ca="1" si="22"/>
        <v/>
      </c>
      <c r="M75" s="152" t="str">
        <f t="shared" ca="1" si="23"/>
        <v/>
      </c>
      <c r="N75" s="200" t="str">
        <f t="shared" ca="1" si="24"/>
        <v/>
      </c>
      <c r="O75" s="153" t="str">
        <f t="shared" ca="1" si="25"/>
        <v/>
      </c>
      <c r="P75" s="154"/>
      <c r="Q75" s="148"/>
    </row>
    <row r="76" spans="1:17" ht="22.5" customHeight="1">
      <c r="A76" s="51"/>
      <c r="B76" s="149">
        <f t="shared" si="13"/>
        <v>73</v>
      </c>
      <c r="C76" s="150" t="str">
        <f ca="1">IF(O76="","",総括表!$E$11)</f>
        <v/>
      </c>
      <c r="D76" s="150" t="str">
        <f t="shared" ca="1" si="14"/>
        <v/>
      </c>
      <c r="E76" s="150" t="str">
        <f t="shared" ca="1" si="15"/>
        <v/>
      </c>
      <c r="F76" s="150" t="str">
        <f t="shared" ca="1" si="16"/>
        <v/>
      </c>
      <c r="G76" s="199" t="str">
        <f t="shared" ca="1" si="17"/>
        <v/>
      </c>
      <c r="H76" s="150" t="str">
        <f t="shared" ca="1" si="18"/>
        <v/>
      </c>
      <c r="I76" s="151" t="str">
        <f t="shared" ca="1" si="19"/>
        <v/>
      </c>
      <c r="J76" s="152" t="str">
        <f t="shared" ca="1" si="20"/>
        <v/>
      </c>
      <c r="K76" s="152" t="str">
        <f t="shared" ca="1" si="21"/>
        <v/>
      </c>
      <c r="L76" s="152" t="str">
        <f t="shared" ca="1" si="22"/>
        <v/>
      </c>
      <c r="M76" s="152" t="str">
        <f t="shared" ca="1" si="23"/>
        <v/>
      </c>
      <c r="N76" s="200" t="str">
        <f t="shared" ca="1" si="24"/>
        <v/>
      </c>
      <c r="O76" s="153" t="str">
        <f t="shared" ca="1" si="25"/>
        <v/>
      </c>
      <c r="P76" s="154"/>
      <c r="Q76" s="148"/>
    </row>
    <row r="77" spans="1:17" ht="22.5" customHeight="1">
      <c r="A77" s="51"/>
      <c r="B77" s="149">
        <f t="shared" si="13"/>
        <v>74</v>
      </c>
      <c r="C77" s="150" t="str">
        <f ca="1">IF(O77="","",総括表!$E$11)</f>
        <v/>
      </c>
      <c r="D77" s="150" t="str">
        <f t="shared" ca="1" si="14"/>
        <v/>
      </c>
      <c r="E77" s="150" t="str">
        <f t="shared" ca="1" si="15"/>
        <v/>
      </c>
      <c r="F77" s="150" t="str">
        <f t="shared" ca="1" si="16"/>
        <v/>
      </c>
      <c r="G77" s="199" t="str">
        <f t="shared" ca="1" si="17"/>
        <v/>
      </c>
      <c r="H77" s="150" t="str">
        <f t="shared" ca="1" si="18"/>
        <v/>
      </c>
      <c r="I77" s="151" t="str">
        <f t="shared" ca="1" si="19"/>
        <v/>
      </c>
      <c r="J77" s="152" t="str">
        <f t="shared" ca="1" si="20"/>
        <v/>
      </c>
      <c r="K77" s="152" t="str">
        <f t="shared" ca="1" si="21"/>
        <v/>
      </c>
      <c r="L77" s="152" t="str">
        <f t="shared" ca="1" si="22"/>
        <v/>
      </c>
      <c r="M77" s="152" t="str">
        <f t="shared" ca="1" si="23"/>
        <v/>
      </c>
      <c r="N77" s="200" t="str">
        <f t="shared" ca="1" si="24"/>
        <v/>
      </c>
      <c r="O77" s="153" t="str">
        <f t="shared" ca="1" si="25"/>
        <v/>
      </c>
      <c r="P77" s="154"/>
      <c r="Q77" s="148"/>
    </row>
    <row r="78" spans="1:17" ht="22.5" customHeight="1">
      <c r="A78" s="51"/>
      <c r="B78" s="149">
        <f t="shared" si="13"/>
        <v>75</v>
      </c>
      <c r="C78" s="150" t="str">
        <f ca="1">IF(O78="","",総括表!$E$11)</f>
        <v/>
      </c>
      <c r="D78" s="150" t="str">
        <f t="shared" ca="1" si="14"/>
        <v/>
      </c>
      <c r="E78" s="150" t="str">
        <f t="shared" ca="1" si="15"/>
        <v/>
      </c>
      <c r="F78" s="150" t="str">
        <f t="shared" ca="1" si="16"/>
        <v/>
      </c>
      <c r="G78" s="199" t="str">
        <f t="shared" ca="1" si="17"/>
        <v/>
      </c>
      <c r="H78" s="150" t="str">
        <f t="shared" ca="1" si="18"/>
        <v/>
      </c>
      <c r="I78" s="151" t="str">
        <f t="shared" ca="1" si="19"/>
        <v/>
      </c>
      <c r="J78" s="152" t="str">
        <f t="shared" ca="1" si="20"/>
        <v/>
      </c>
      <c r="K78" s="152" t="str">
        <f t="shared" ca="1" si="21"/>
        <v/>
      </c>
      <c r="L78" s="152" t="str">
        <f t="shared" ca="1" si="22"/>
        <v/>
      </c>
      <c r="M78" s="152" t="str">
        <f t="shared" ca="1" si="23"/>
        <v/>
      </c>
      <c r="N78" s="200" t="str">
        <f t="shared" ca="1" si="24"/>
        <v/>
      </c>
      <c r="O78" s="153" t="str">
        <f t="shared" ca="1" si="25"/>
        <v/>
      </c>
      <c r="P78" s="154"/>
      <c r="Q78" s="148"/>
    </row>
    <row r="79" spans="1:17" ht="22.5" customHeight="1">
      <c r="A79" s="51"/>
      <c r="B79" s="149">
        <f t="shared" si="13"/>
        <v>76</v>
      </c>
      <c r="C79" s="150" t="str">
        <f ca="1">IF(O79="","",総括表!$E$11)</f>
        <v/>
      </c>
      <c r="D79" s="150" t="str">
        <f t="shared" ca="1" si="14"/>
        <v/>
      </c>
      <c r="E79" s="150" t="str">
        <f t="shared" ca="1" si="15"/>
        <v/>
      </c>
      <c r="F79" s="150" t="str">
        <f t="shared" ca="1" si="16"/>
        <v/>
      </c>
      <c r="G79" s="199" t="str">
        <f t="shared" ca="1" si="17"/>
        <v/>
      </c>
      <c r="H79" s="150" t="str">
        <f t="shared" ca="1" si="18"/>
        <v/>
      </c>
      <c r="I79" s="151" t="str">
        <f t="shared" ca="1" si="19"/>
        <v/>
      </c>
      <c r="J79" s="152" t="str">
        <f t="shared" ca="1" si="20"/>
        <v/>
      </c>
      <c r="K79" s="152" t="str">
        <f t="shared" ca="1" si="21"/>
        <v/>
      </c>
      <c r="L79" s="152" t="str">
        <f t="shared" ca="1" si="22"/>
        <v/>
      </c>
      <c r="M79" s="152" t="str">
        <f t="shared" ca="1" si="23"/>
        <v/>
      </c>
      <c r="N79" s="200" t="str">
        <f t="shared" ca="1" si="24"/>
        <v/>
      </c>
      <c r="O79" s="153" t="str">
        <f t="shared" ca="1" si="25"/>
        <v/>
      </c>
      <c r="P79" s="154"/>
      <c r="Q79" s="148"/>
    </row>
    <row r="80" spans="1:17" ht="22.5" customHeight="1">
      <c r="A80" s="51"/>
      <c r="B80" s="149">
        <f t="shared" si="13"/>
        <v>77</v>
      </c>
      <c r="C80" s="150" t="str">
        <f ca="1">IF(O80="","",総括表!$E$11)</f>
        <v/>
      </c>
      <c r="D80" s="150" t="str">
        <f t="shared" ca="1" si="14"/>
        <v/>
      </c>
      <c r="E80" s="150" t="str">
        <f t="shared" ca="1" si="15"/>
        <v/>
      </c>
      <c r="F80" s="150" t="str">
        <f t="shared" ca="1" si="16"/>
        <v/>
      </c>
      <c r="G80" s="199" t="str">
        <f t="shared" ca="1" si="17"/>
        <v/>
      </c>
      <c r="H80" s="150" t="str">
        <f t="shared" ca="1" si="18"/>
        <v/>
      </c>
      <c r="I80" s="151" t="str">
        <f t="shared" ca="1" si="19"/>
        <v/>
      </c>
      <c r="J80" s="152" t="str">
        <f t="shared" ca="1" si="20"/>
        <v/>
      </c>
      <c r="K80" s="152" t="str">
        <f t="shared" ca="1" si="21"/>
        <v/>
      </c>
      <c r="L80" s="152" t="str">
        <f t="shared" ca="1" si="22"/>
        <v/>
      </c>
      <c r="M80" s="152" t="str">
        <f t="shared" ca="1" si="23"/>
        <v/>
      </c>
      <c r="N80" s="200" t="str">
        <f t="shared" ca="1" si="24"/>
        <v/>
      </c>
      <c r="O80" s="153" t="str">
        <f t="shared" ca="1" si="25"/>
        <v/>
      </c>
      <c r="P80" s="154"/>
      <c r="Q80" s="148"/>
    </row>
    <row r="81" spans="1:17" ht="22.5" customHeight="1">
      <c r="A81" s="51"/>
      <c r="B81" s="149">
        <f t="shared" si="13"/>
        <v>78</v>
      </c>
      <c r="C81" s="150" t="str">
        <f ca="1">IF(O81="","",総括表!$E$11)</f>
        <v/>
      </c>
      <c r="D81" s="150" t="str">
        <f t="shared" ca="1" si="14"/>
        <v/>
      </c>
      <c r="E81" s="150" t="str">
        <f t="shared" ca="1" si="15"/>
        <v/>
      </c>
      <c r="F81" s="150" t="str">
        <f t="shared" ca="1" si="16"/>
        <v/>
      </c>
      <c r="G81" s="199" t="str">
        <f t="shared" ca="1" si="17"/>
        <v/>
      </c>
      <c r="H81" s="150" t="str">
        <f t="shared" ca="1" si="18"/>
        <v/>
      </c>
      <c r="I81" s="151" t="str">
        <f t="shared" ca="1" si="19"/>
        <v/>
      </c>
      <c r="J81" s="152" t="str">
        <f t="shared" ca="1" si="20"/>
        <v/>
      </c>
      <c r="K81" s="152" t="str">
        <f t="shared" ca="1" si="21"/>
        <v/>
      </c>
      <c r="L81" s="152" t="str">
        <f t="shared" ca="1" si="22"/>
        <v/>
      </c>
      <c r="M81" s="152" t="str">
        <f t="shared" ca="1" si="23"/>
        <v/>
      </c>
      <c r="N81" s="200" t="str">
        <f t="shared" ca="1" si="24"/>
        <v/>
      </c>
      <c r="O81" s="153" t="str">
        <f t="shared" ca="1" si="25"/>
        <v/>
      </c>
      <c r="P81" s="154"/>
      <c r="Q81" s="148"/>
    </row>
    <row r="82" spans="1:17" ht="22.5" customHeight="1">
      <c r="A82" s="51"/>
      <c r="B82" s="149">
        <f t="shared" si="13"/>
        <v>79</v>
      </c>
      <c r="C82" s="150" t="str">
        <f ca="1">IF(O82="","",総括表!$E$11)</f>
        <v/>
      </c>
      <c r="D82" s="150" t="str">
        <f t="shared" ca="1" si="14"/>
        <v/>
      </c>
      <c r="E82" s="150" t="str">
        <f t="shared" ca="1" si="15"/>
        <v/>
      </c>
      <c r="F82" s="150" t="str">
        <f t="shared" ca="1" si="16"/>
        <v/>
      </c>
      <c r="G82" s="199" t="str">
        <f t="shared" ca="1" si="17"/>
        <v/>
      </c>
      <c r="H82" s="150" t="str">
        <f t="shared" ca="1" si="18"/>
        <v/>
      </c>
      <c r="I82" s="151" t="str">
        <f t="shared" ca="1" si="19"/>
        <v/>
      </c>
      <c r="J82" s="152" t="str">
        <f t="shared" ca="1" si="20"/>
        <v/>
      </c>
      <c r="K82" s="152" t="str">
        <f t="shared" ca="1" si="21"/>
        <v/>
      </c>
      <c r="L82" s="152" t="str">
        <f t="shared" ca="1" si="22"/>
        <v/>
      </c>
      <c r="M82" s="152" t="str">
        <f t="shared" ca="1" si="23"/>
        <v/>
      </c>
      <c r="N82" s="200" t="str">
        <f t="shared" ca="1" si="24"/>
        <v/>
      </c>
      <c r="O82" s="153" t="str">
        <f t="shared" ca="1" si="25"/>
        <v/>
      </c>
      <c r="P82" s="154"/>
      <c r="Q82" s="148"/>
    </row>
    <row r="83" spans="1:17" ht="22.5" customHeight="1">
      <c r="A83" s="51"/>
      <c r="B83" s="149">
        <f t="shared" si="13"/>
        <v>80</v>
      </c>
      <c r="C83" s="150" t="str">
        <f ca="1">IF(O83="","",総括表!$E$11)</f>
        <v/>
      </c>
      <c r="D83" s="150" t="str">
        <f t="shared" ca="1" si="14"/>
        <v/>
      </c>
      <c r="E83" s="150" t="str">
        <f t="shared" ca="1" si="15"/>
        <v/>
      </c>
      <c r="F83" s="150" t="str">
        <f t="shared" ca="1" si="16"/>
        <v/>
      </c>
      <c r="G83" s="199" t="str">
        <f t="shared" ca="1" si="17"/>
        <v/>
      </c>
      <c r="H83" s="150" t="str">
        <f t="shared" ca="1" si="18"/>
        <v/>
      </c>
      <c r="I83" s="151" t="str">
        <f t="shared" ca="1" si="19"/>
        <v/>
      </c>
      <c r="J83" s="152" t="str">
        <f t="shared" ca="1" si="20"/>
        <v/>
      </c>
      <c r="K83" s="152" t="str">
        <f t="shared" ca="1" si="21"/>
        <v/>
      </c>
      <c r="L83" s="152" t="str">
        <f t="shared" ca="1" si="22"/>
        <v/>
      </c>
      <c r="M83" s="152" t="str">
        <f t="shared" ca="1" si="23"/>
        <v/>
      </c>
      <c r="N83" s="200" t="str">
        <f t="shared" ca="1" si="24"/>
        <v/>
      </c>
      <c r="O83" s="153" t="str">
        <f t="shared" ca="1" si="25"/>
        <v/>
      </c>
      <c r="P83" s="154"/>
      <c r="Q83" s="148"/>
    </row>
    <row r="84" spans="1:17" ht="22.5" customHeight="1">
      <c r="A84" s="51"/>
      <c r="B84" s="149">
        <f t="shared" si="13"/>
        <v>81</v>
      </c>
      <c r="C84" s="150" t="str">
        <f ca="1">IF(O84="","",総括表!$E$11)</f>
        <v/>
      </c>
      <c r="D84" s="150" t="str">
        <f t="shared" ca="1" si="14"/>
        <v/>
      </c>
      <c r="E84" s="150" t="str">
        <f t="shared" ca="1" si="15"/>
        <v/>
      </c>
      <c r="F84" s="150" t="str">
        <f t="shared" ca="1" si="16"/>
        <v/>
      </c>
      <c r="G84" s="199" t="str">
        <f t="shared" ca="1" si="17"/>
        <v/>
      </c>
      <c r="H84" s="150" t="str">
        <f t="shared" ca="1" si="18"/>
        <v/>
      </c>
      <c r="I84" s="151" t="str">
        <f t="shared" ca="1" si="19"/>
        <v/>
      </c>
      <c r="J84" s="152" t="str">
        <f t="shared" ca="1" si="20"/>
        <v/>
      </c>
      <c r="K84" s="152" t="str">
        <f t="shared" ca="1" si="21"/>
        <v/>
      </c>
      <c r="L84" s="152" t="str">
        <f t="shared" ca="1" si="22"/>
        <v/>
      </c>
      <c r="M84" s="152" t="str">
        <f t="shared" ca="1" si="23"/>
        <v/>
      </c>
      <c r="N84" s="200" t="str">
        <f t="shared" ca="1" si="24"/>
        <v/>
      </c>
      <c r="O84" s="153" t="str">
        <f t="shared" ca="1" si="25"/>
        <v/>
      </c>
      <c r="P84" s="154"/>
      <c r="Q84" s="148"/>
    </row>
    <row r="85" spans="1:17" ht="22.5" customHeight="1">
      <c r="A85" s="51"/>
      <c r="B85" s="149">
        <f t="shared" si="13"/>
        <v>82</v>
      </c>
      <c r="C85" s="150" t="str">
        <f ca="1">IF(O85="","",総括表!$E$11)</f>
        <v/>
      </c>
      <c r="D85" s="150" t="str">
        <f t="shared" ca="1" si="14"/>
        <v/>
      </c>
      <c r="E85" s="150" t="str">
        <f t="shared" ca="1" si="15"/>
        <v/>
      </c>
      <c r="F85" s="150" t="str">
        <f t="shared" ca="1" si="16"/>
        <v/>
      </c>
      <c r="G85" s="199" t="str">
        <f t="shared" ca="1" si="17"/>
        <v/>
      </c>
      <c r="H85" s="150" t="str">
        <f t="shared" ca="1" si="18"/>
        <v/>
      </c>
      <c r="I85" s="151" t="str">
        <f t="shared" ca="1" si="19"/>
        <v/>
      </c>
      <c r="J85" s="152" t="str">
        <f t="shared" ca="1" si="20"/>
        <v/>
      </c>
      <c r="K85" s="152" t="str">
        <f t="shared" ca="1" si="21"/>
        <v/>
      </c>
      <c r="L85" s="152" t="str">
        <f t="shared" ca="1" si="22"/>
        <v/>
      </c>
      <c r="M85" s="152" t="str">
        <f t="shared" ca="1" si="23"/>
        <v/>
      </c>
      <c r="N85" s="200" t="str">
        <f t="shared" ca="1" si="24"/>
        <v/>
      </c>
      <c r="O85" s="153" t="str">
        <f t="shared" ca="1" si="25"/>
        <v/>
      </c>
      <c r="P85" s="154"/>
      <c r="Q85" s="148"/>
    </row>
    <row r="86" spans="1:17" ht="22.5" customHeight="1">
      <c r="A86" s="51"/>
      <c r="B86" s="149">
        <f t="shared" si="13"/>
        <v>83</v>
      </c>
      <c r="C86" s="150" t="str">
        <f ca="1">IF(O86="","",総括表!$E$11)</f>
        <v/>
      </c>
      <c r="D86" s="150" t="str">
        <f t="shared" ca="1" si="14"/>
        <v/>
      </c>
      <c r="E86" s="150" t="str">
        <f t="shared" ca="1" si="15"/>
        <v/>
      </c>
      <c r="F86" s="150" t="str">
        <f t="shared" ca="1" si="16"/>
        <v/>
      </c>
      <c r="G86" s="199" t="str">
        <f t="shared" ca="1" si="17"/>
        <v/>
      </c>
      <c r="H86" s="150" t="str">
        <f t="shared" ca="1" si="18"/>
        <v/>
      </c>
      <c r="I86" s="151" t="str">
        <f t="shared" ca="1" si="19"/>
        <v/>
      </c>
      <c r="J86" s="152" t="str">
        <f t="shared" ca="1" si="20"/>
        <v/>
      </c>
      <c r="K86" s="152" t="str">
        <f t="shared" ca="1" si="21"/>
        <v/>
      </c>
      <c r="L86" s="152" t="str">
        <f t="shared" ca="1" si="22"/>
        <v/>
      </c>
      <c r="M86" s="152" t="str">
        <f t="shared" ca="1" si="23"/>
        <v/>
      </c>
      <c r="N86" s="200" t="str">
        <f t="shared" ca="1" si="24"/>
        <v/>
      </c>
      <c r="O86" s="153" t="str">
        <f t="shared" ca="1" si="25"/>
        <v/>
      </c>
      <c r="P86" s="154"/>
      <c r="Q86" s="148"/>
    </row>
    <row r="87" spans="1:17" ht="22.5" customHeight="1">
      <c r="A87" s="51"/>
      <c r="B87" s="149">
        <f t="shared" si="13"/>
        <v>84</v>
      </c>
      <c r="C87" s="150" t="str">
        <f ca="1">IF(O87="","",総括表!$E$11)</f>
        <v/>
      </c>
      <c r="D87" s="150" t="str">
        <f t="shared" ca="1" si="14"/>
        <v/>
      </c>
      <c r="E87" s="150" t="str">
        <f t="shared" ca="1" si="15"/>
        <v/>
      </c>
      <c r="F87" s="150" t="str">
        <f t="shared" ca="1" si="16"/>
        <v/>
      </c>
      <c r="G87" s="199" t="str">
        <f t="shared" ca="1" si="17"/>
        <v/>
      </c>
      <c r="H87" s="150" t="str">
        <f t="shared" ca="1" si="18"/>
        <v/>
      </c>
      <c r="I87" s="151" t="str">
        <f t="shared" ca="1" si="19"/>
        <v/>
      </c>
      <c r="J87" s="152" t="str">
        <f t="shared" ca="1" si="20"/>
        <v/>
      </c>
      <c r="K87" s="152" t="str">
        <f t="shared" ca="1" si="21"/>
        <v/>
      </c>
      <c r="L87" s="152" t="str">
        <f t="shared" ca="1" si="22"/>
        <v/>
      </c>
      <c r="M87" s="152" t="str">
        <f t="shared" ca="1" si="23"/>
        <v/>
      </c>
      <c r="N87" s="200" t="str">
        <f t="shared" ca="1" si="24"/>
        <v/>
      </c>
      <c r="O87" s="153" t="str">
        <f t="shared" ca="1" si="25"/>
        <v/>
      </c>
      <c r="P87" s="154"/>
      <c r="Q87" s="148"/>
    </row>
    <row r="88" spans="1:17" ht="22.5" customHeight="1">
      <c r="A88" s="51"/>
      <c r="B88" s="149">
        <f t="shared" si="13"/>
        <v>85</v>
      </c>
      <c r="C88" s="150" t="str">
        <f ca="1">IF(O88="","",総括表!$E$11)</f>
        <v/>
      </c>
      <c r="D88" s="150" t="str">
        <f t="shared" ca="1" si="14"/>
        <v/>
      </c>
      <c r="E88" s="150" t="str">
        <f t="shared" ca="1" si="15"/>
        <v/>
      </c>
      <c r="F88" s="150" t="str">
        <f t="shared" ca="1" si="16"/>
        <v/>
      </c>
      <c r="G88" s="199" t="str">
        <f t="shared" ca="1" si="17"/>
        <v/>
      </c>
      <c r="H88" s="150" t="str">
        <f t="shared" ca="1" si="18"/>
        <v/>
      </c>
      <c r="I88" s="151" t="str">
        <f t="shared" ca="1" si="19"/>
        <v/>
      </c>
      <c r="J88" s="152" t="str">
        <f t="shared" ca="1" si="20"/>
        <v/>
      </c>
      <c r="K88" s="152" t="str">
        <f t="shared" ca="1" si="21"/>
        <v/>
      </c>
      <c r="L88" s="152" t="str">
        <f t="shared" ca="1" si="22"/>
        <v/>
      </c>
      <c r="M88" s="152" t="str">
        <f t="shared" ca="1" si="23"/>
        <v/>
      </c>
      <c r="N88" s="200" t="str">
        <f t="shared" ca="1" si="24"/>
        <v/>
      </c>
      <c r="O88" s="153" t="str">
        <f t="shared" ca="1" si="25"/>
        <v/>
      </c>
      <c r="P88" s="154"/>
      <c r="Q88" s="148"/>
    </row>
    <row r="89" spans="1:17" ht="22.5" customHeight="1">
      <c r="A89" s="51"/>
      <c r="B89" s="149">
        <f t="shared" si="13"/>
        <v>86</v>
      </c>
      <c r="C89" s="150" t="str">
        <f ca="1">IF(O89="","",総括表!$E$11)</f>
        <v/>
      </c>
      <c r="D89" s="150" t="str">
        <f t="shared" ca="1" si="14"/>
        <v/>
      </c>
      <c r="E89" s="150" t="str">
        <f t="shared" ca="1" si="15"/>
        <v/>
      </c>
      <c r="F89" s="150" t="str">
        <f t="shared" ca="1" si="16"/>
        <v/>
      </c>
      <c r="G89" s="199" t="str">
        <f t="shared" ca="1" si="17"/>
        <v/>
      </c>
      <c r="H89" s="150" t="str">
        <f t="shared" ca="1" si="18"/>
        <v/>
      </c>
      <c r="I89" s="151" t="str">
        <f t="shared" ca="1" si="19"/>
        <v/>
      </c>
      <c r="J89" s="152" t="str">
        <f t="shared" ca="1" si="20"/>
        <v/>
      </c>
      <c r="K89" s="152" t="str">
        <f t="shared" ca="1" si="21"/>
        <v/>
      </c>
      <c r="L89" s="152" t="str">
        <f t="shared" ca="1" si="22"/>
        <v/>
      </c>
      <c r="M89" s="152" t="str">
        <f t="shared" ca="1" si="23"/>
        <v/>
      </c>
      <c r="N89" s="200" t="str">
        <f t="shared" ca="1" si="24"/>
        <v/>
      </c>
      <c r="O89" s="153" t="str">
        <f t="shared" ca="1" si="25"/>
        <v/>
      </c>
      <c r="P89" s="154"/>
      <c r="Q89" s="148"/>
    </row>
    <row r="90" spans="1:17" ht="22.5" customHeight="1">
      <c r="A90" s="51"/>
      <c r="B90" s="149">
        <f t="shared" si="13"/>
        <v>87</v>
      </c>
      <c r="C90" s="150" t="str">
        <f ca="1">IF(O90="","",総括表!$E$11)</f>
        <v/>
      </c>
      <c r="D90" s="150" t="str">
        <f t="shared" ca="1" si="14"/>
        <v/>
      </c>
      <c r="E90" s="150" t="str">
        <f t="shared" ca="1" si="15"/>
        <v/>
      </c>
      <c r="F90" s="150" t="str">
        <f t="shared" ca="1" si="16"/>
        <v/>
      </c>
      <c r="G90" s="199" t="str">
        <f t="shared" ca="1" si="17"/>
        <v/>
      </c>
      <c r="H90" s="150" t="str">
        <f t="shared" ca="1" si="18"/>
        <v/>
      </c>
      <c r="I90" s="151" t="str">
        <f t="shared" ca="1" si="19"/>
        <v/>
      </c>
      <c r="J90" s="152" t="str">
        <f t="shared" ca="1" si="20"/>
        <v/>
      </c>
      <c r="K90" s="152" t="str">
        <f t="shared" ca="1" si="21"/>
        <v/>
      </c>
      <c r="L90" s="152" t="str">
        <f t="shared" ca="1" si="22"/>
        <v/>
      </c>
      <c r="M90" s="152" t="str">
        <f t="shared" ca="1" si="23"/>
        <v/>
      </c>
      <c r="N90" s="200" t="str">
        <f t="shared" ca="1" si="24"/>
        <v/>
      </c>
      <c r="O90" s="153" t="str">
        <f t="shared" ca="1" si="25"/>
        <v/>
      </c>
      <c r="P90" s="154"/>
      <c r="Q90" s="148"/>
    </row>
    <row r="91" spans="1:17" ht="22.5" customHeight="1">
      <c r="A91" s="51"/>
      <c r="B91" s="149">
        <f t="shared" si="13"/>
        <v>88</v>
      </c>
      <c r="C91" s="150" t="str">
        <f ca="1">IF(O91="","",総括表!$E$11)</f>
        <v/>
      </c>
      <c r="D91" s="150" t="str">
        <f t="shared" ca="1" si="14"/>
        <v/>
      </c>
      <c r="E91" s="150" t="str">
        <f t="shared" ca="1" si="15"/>
        <v/>
      </c>
      <c r="F91" s="150" t="str">
        <f t="shared" ca="1" si="16"/>
        <v/>
      </c>
      <c r="G91" s="199" t="str">
        <f t="shared" ca="1" si="17"/>
        <v/>
      </c>
      <c r="H91" s="150" t="str">
        <f t="shared" ca="1" si="18"/>
        <v/>
      </c>
      <c r="I91" s="151" t="str">
        <f t="shared" ca="1" si="19"/>
        <v/>
      </c>
      <c r="J91" s="152" t="str">
        <f t="shared" ca="1" si="20"/>
        <v/>
      </c>
      <c r="K91" s="152" t="str">
        <f t="shared" ca="1" si="21"/>
        <v/>
      </c>
      <c r="L91" s="152" t="str">
        <f t="shared" ca="1" si="22"/>
        <v/>
      </c>
      <c r="M91" s="152" t="str">
        <f t="shared" ca="1" si="23"/>
        <v/>
      </c>
      <c r="N91" s="200" t="str">
        <f t="shared" ca="1" si="24"/>
        <v/>
      </c>
      <c r="O91" s="153" t="str">
        <f t="shared" ca="1" si="25"/>
        <v/>
      </c>
      <c r="P91" s="154"/>
      <c r="Q91" s="148"/>
    </row>
    <row r="92" spans="1:17" ht="22.5" customHeight="1">
      <c r="A92" s="51"/>
      <c r="B92" s="149">
        <f t="shared" si="13"/>
        <v>89</v>
      </c>
      <c r="C92" s="150" t="str">
        <f ca="1">IF(O92="","",総括表!$E$11)</f>
        <v/>
      </c>
      <c r="D92" s="150" t="str">
        <f t="shared" ca="1" si="14"/>
        <v/>
      </c>
      <c r="E92" s="150" t="str">
        <f t="shared" ca="1" si="15"/>
        <v/>
      </c>
      <c r="F92" s="150" t="str">
        <f t="shared" ca="1" si="16"/>
        <v/>
      </c>
      <c r="G92" s="199" t="str">
        <f t="shared" ca="1" si="17"/>
        <v/>
      </c>
      <c r="H92" s="150" t="str">
        <f t="shared" ca="1" si="18"/>
        <v/>
      </c>
      <c r="I92" s="151" t="str">
        <f t="shared" ca="1" si="19"/>
        <v/>
      </c>
      <c r="J92" s="152" t="str">
        <f t="shared" ca="1" si="20"/>
        <v/>
      </c>
      <c r="K92" s="152" t="str">
        <f t="shared" ca="1" si="21"/>
        <v/>
      </c>
      <c r="L92" s="152" t="str">
        <f t="shared" ca="1" si="22"/>
        <v/>
      </c>
      <c r="M92" s="152" t="str">
        <f t="shared" ca="1" si="23"/>
        <v/>
      </c>
      <c r="N92" s="200" t="str">
        <f t="shared" ca="1" si="24"/>
        <v/>
      </c>
      <c r="O92" s="153" t="str">
        <f t="shared" ca="1" si="25"/>
        <v/>
      </c>
      <c r="P92" s="154"/>
      <c r="Q92" s="148"/>
    </row>
    <row r="93" spans="1:17" ht="22.5" customHeight="1">
      <c r="A93" s="51"/>
      <c r="B93" s="149">
        <f t="shared" si="13"/>
        <v>90</v>
      </c>
      <c r="C93" s="150" t="str">
        <f ca="1">IF(O93="","",総括表!$E$11)</f>
        <v/>
      </c>
      <c r="D93" s="150" t="str">
        <f t="shared" ca="1" si="14"/>
        <v/>
      </c>
      <c r="E93" s="150" t="str">
        <f t="shared" ca="1" si="15"/>
        <v/>
      </c>
      <c r="F93" s="150" t="str">
        <f t="shared" ca="1" si="16"/>
        <v/>
      </c>
      <c r="G93" s="199" t="str">
        <f t="shared" ca="1" si="17"/>
        <v/>
      </c>
      <c r="H93" s="150" t="str">
        <f t="shared" ca="1" si="18"/>
        <v/>
      </c>
      <c r="I93" s="151" t="str">
        <f t="shared" ca="1" si="19"/>
        <v/>
      </c>
      <c r="J93" s="152" t="str">
        <f t="shared" ca="1" si="20"/>
        <v/>
      </c>
      <c r="K93" s="152" t="str">
        <f t="shared" ca="1" si="21"/>
        <v/>
      </c>
      <c r="L93" s="152" t="str">
        <f t="shared" ca="1" si="22"/>
        <v/>
      </c>
      <c r="M93" s="152" t="str">
        <f t="shared" ca="1" si="23"/>
        <v/>
      </c>
      <c r="N93" s="200" t="str">
        <f t="shared" ca="1" si="24"/>
        <v/>
      </c>
      <c r="O93" s="153" t="str">
        <f t="shared" ca="1" si="25"/>
        <v/>
      </c>
      <c r="P93" s="154"/>
      <c r="Q93" s="148"/>
    </row>
    <row r="94" spans="1:17" ht="22.5" customHeight="1">
      <c r="A94" s="51"/>
      <c r="B94" s="149">
        <f t="shared" si="13"/>
        <v>91</v>
      </c>
      <c r="C94" s="150" t="str">
        <f ca="1">IF(O94="","",総括表!$E$11)</f>
        <v/>
      </c>
      <c r="D94" s="150" t="str">
        <f t="shared" ca="1" si="14"/>
        <v/>
      </c>
      <c r="E94" s="150" t="str">
        <f t="shared" ca="1" si="15"/>
        <v/>
      </c>
      <c r="F94" s="150" t="str">
        <f t="shared" ca="1" si="16"/>
        <v/>
      </c>
      <c r="G94" s="199" t="str">
        <f t="shared" ca="1" si="17"/>
        <v/>
      </c>
      <c r="H94" s="150" t="str">
        <f t="shared" ca="1" si="18"/>
        <v/>
      </c>
      <c r="I94" s="151" t="str">
        <f t="shared" ca="1" si="19"/>
        <v/>
      </c>
      <c r="J94" s="152" t="str">
        <f t="shared" ca="1" si="20"/>
        <v/>
      </c>
      <c r="K94" s="152" t="str">
        <f t="shared" ca="1" si="21"/>
        <v/>
      </c>
      <c r="L94" s="152" t="str">
        <f t="shared" ca="1" si="22"/>
        <v/>
      </c>
      <c r="M94" s="152" t="str">
        <f t="shared" ca="1" si="23"/>
        <v/>
      </c>
      <c r="N94" s="200" t="str">
        <f t="shared" ca="1" si="24"/>
        <v/>
      </c>
      <c r="O94" s="153" t="str">
        <f t="shared" ca="1" si="25"/>
        <v/>
      </c>
      <c r="P94" s="154"/>
      <c r="Q94" s="148"/>
    </row>
    <row r="95" spans="1:17" ht="22.5" customHeight="1">
      <c r="A95" s="51"/>
      <c r="B95" s="149">
        <f t="shared" si="13"/>
        <v>92</v>
      </c>
      <c r="C95" s="150" t="str">
        <f ca="1">IF(O95="","",総括表!$E$11)</f>
        <v/>
      </c>
      <c r="D95" s="150" t="str">
        <f t="shared" ca="1" si="14"/>
        <v/>
      </c>
      <c r="E95" s="150" t="str">
        <f t="shared" ca="1" si="15"/>
        <v/>
      </c>
      <c r="F95" s="150" t="str">
        <f t="shared" ca="1" si="16"/>
        <v/>
      </c>
      <c r="G95" s="199" t="str">
        <f t="shared" ca="1" si="17"/>
        <v/>
      </c>
      <c r="H95" s="150" t="str">
        <f t="shared" ca="1" si="18"/>
        <v/>
      </c>
      <c r="I95" s="151" t="str">
        <f t="shared" ca="1" si="19"/>
        <v/>
      </c>
      <c r="J95" s="152" t="str">
        <f t="shared" ca="1" si="20"/>
        <v/>
      </c>
      <c r="K95" s="152" t="str">
        <f t="shared" ca="1" si="21"/>
        <v/>
      </c>
      <c r="L95" s="152" t="str">
        <f t="shared" ca="1" si="22"/>
        <v/>
      </c>
      <c r="M95" s="152" t="str">
        <f t="shared" ca="1" si="23"/>
        <v/>
      </c>
      <c r="N95" s="200" t="str">
        <f t="shared" ca="1" si="24"/>
        <v/>
      </c>
      <c r="O95" s="153" t="str">
        <f t="shared" ca="1" si="25"/>
        <v/>
      </c>
      <c r="P95" s="154"/>
      <c r="Q95" s="148"/>
    </row>
    <row r="96" spans="1:17" ht="22.5" customHeight="1">
      <c r="A96" s="51"/>
      <c r="B96" s="149">
        <f t="shared" si="13"/>
        <v>93</v>
      </c>
      <c r="C96" s="150" t="str">
        <f ca="1">IF(O96="","",総括表!$E$11)</f>
        <v/>
      </c>
      <c r="D96" s="150" t="str">
        <f t="shared" ca="1" si="14"/>
        <v/>
      </c>
      <c r="E96" s="150" t="str">
        <f t="shared" ca="1" si="15"/>
        <v/>
      </c>
      <c r="F96" s="150" t="str">
        <f t="shared" ca="1" si="16"/>
        <v/>
      </c>
      <c r="G96" s="199" t="str">
        <f t="shared" ca="1" si="17"/>
        <v/>
      </c>
      <c r="H96" s="150" t="str">
        <f t="shared" ca="1" si="18"/>
        <v/>
      </c>
      <c r="I96" s="151" t="str">
        <f t="shared" ca="1" si="19"/>
        <v/>
      </c>
      <c r="J96" s="152" t="str">
        <f t="shared" ca="1" si="20"/>
        <v/>
      </c>
      <c r="K96" s="152" t="str">
        <f t="shared" ca="1" si="21"/>
        <v/>
      </c>
      <c r="L96" s="152" t="str">
        <f t="shared" ca="1" si="22"/>
        <v/>
      </c>
      <c r="M96" s="152" t="str">
        <f t="shared" ca="1" si="23"/>
        <v/>
      </c>
      <c r="N96" s="200" t="str">
        <f t="shared" ca="1" si="24"/>
        <v/>
      </c>
      <c r="O96" s="153" t="str">
        <f t="shared" ca="1" si="25"/>
        <v/>
      </c>
      <c r="P96" s="154"/>
      <c r="Q96" s="148"/>
    </row>
    <row r="97" spans="1:17" ht="22.5" customHeight="1">
      <c r="A97" s="51"/>
      <c r="B97" s="149">
        <f t="shared" si="13"/>
        <v>94</v>
      </c>
      <c r="C97" s="150" t="str">
        <f ca="1">IF(O97="","",総括表!$E$11)</f>
        <v/>
      </c>
      <c r="D97" s="150" t="str">
        <f t="shared" ca="1" si="14"/>
        <v/>
      </c>
      <c r="E97" s="150" t="str">
        <f t="shared" ca="1" si="15"/>
        <v/>
      </c>
      <c r="F97" s="150" t="str">
        <f t="shared" ca="1" si="16"/>
        <v/>
      </c>
      <c r="G97" s="199" t="str">
        <f t="shared" ca="1" si="17"/>
        <v/>
      </c>
      <c r="H97" s="150" t="str">
        <f t="shared" ca="1" si="18"/>
        <v/>
      </c>
      <c r="I97" s="151" t="str">
        <f t="shared" ca="1" si="19"/>
        <v/>
      </c>
      <c r="J97" s="152" t="str">
        <f t="shared" ca="1" si="20"/>
        <v/>
      </c>
      <c r="K97" s="152" t="str">
        <f t="shared" ca="1" si="21"/>
        <v/>
      </c>
      <c r="L97" s="152" t="str">
        <f t="shared" ca="1" si="22"/>
        <v/>
      </c>
      <c r="M97" s="152" t="str">
        <f t="shared" ca="1" si="23"/>
        <v/>
      </c>
      <c r="N97" s="200" t="str">
        <f t="shared" ca="1" si="24"/>
        <v/>
      </c>
      <c r="O97" s="153" t="str">
        <f t="shared" ca="1" si="25"/>
        <v/>
      </c>
      <c r="P97" s="154"/>
      <c r="Q97" s="148"/>
    </row>
    <row r="98" spans="1:17" ht="22.5" customHeight="1">
      <c r="A98" s="51"/>
      <c r="B98" s="149">
        <f t="shared" si="13"/>
        <v>95</v>
      </c>
      <c r="C98" s="150" t="str">
        <f ca="1">IF(O98="","",総括表!$E$11)</f>
        <v/>
      </c>
      <c r="D98" s="150" t="str">
        <f t="shared" ca="1" si="14"/>
        <v/>
      </c>
      <c r="E98" s="150" t="str">
        <f t="shared" ca="1" si="15"/>
        <v/>
      </c>
      <c r="F98" s="150" t="str">
        <f t="shared" ca="1" si="16"/>
        <v/>
      </c>
      <c r="G98" s="199" t="str">
        <f t="shared" ca="1" si="17"/>
        <v/>
      </c>
      <c r="H98" s="150" t="str">
        <f t="shared" ca="1" si="18"/>
        <v/>
      </c>
      <c r="I98" s="151" t="str">
        <f t="shared" ca="1" si="19"/>
        <v/>
      </c>
      <c r="J98" s="152" t="str">
        <f t="shared" ca="1" si="20"/>
        <v/>
      </c>
      <c r="K98" s="152" t="str">
        <f t="shared" ca="1" si="21"/>
        <v/>
      </c>
      <c r="L98" s="152" t="str">
        <f t="shared" ca="1" si="22"/>
        <v/>
      </c>
      <c r="M98" s="152" t="str">
        <f t="shared" ca="1" si="23"/>
        <v/>
      </c>
      <c r="N98" s="200" t="str">
        <f t="shared" ca="1" si="24"/>
        <v/>
      </c>
      <c r="O98" s="153" t="str">
        <f t="shared" ca="1" si="25"/>
        <v/>
      </c>
      <c r="P98" s="154"/>
      <c r="Q98" s="148"/>
    </row>
    <row r="99" spans="1:17" ht="22.5" customHeight="1">
      <c r="A99" s="51"/>
      <c r="B99" s="149">
        <f t="shared" si="13"/>
        <v>96</v>
      </c>
      <c r="C99" s="150" t="str">
        <f ca="1">IF(O99="","",総括表!$E$11)</f>
        <v/>
      </c>
      <c r="D99" s="150" t="str">
        <f t="shared" ca="1" si="14"/>
        <v/>
      </c>
      <c r="E99" s="150" t="str">
        <f t="shared" ca="1" si="15"/>
        <v/>
      </c>
      <c r="F99" s="150" t="str">
        <f t="shared" ca="1" si="16"/>
        <v/>
      </c>
      <c r="G99" s="199" t="str">
        <f t="shared" ca="1" si="17"/>
        <v/>
      </c>
      <c r="H99" s="150" t="str">
        <f t="shared" ca="1" si="18"/>
        <v/>
      </c>
      <c r="I99" s="151" t="str">
        <f t="shared" ca="1" si="19"/>
        <v/>
      </c>
      <c r="J99" s="152" t="str">
        <f t="shared" ca="1" si="20"/>
        <v/>
      </c>
      <c r="K99" s="152" t="str">
        <f t="shared" ca="1" si="21"/>
        <v/>
      </c>
      <c r="L99" s="152" t="str">
        <f t="shared" ca="1" si="22"/>
        <v/>
      </c>
      <c r="M99" s="152" t="str">
        <f t="shared" ca="1" si="23"/>
        <v/>
      </c>
      <c r="N99" s="200" t="str">
        <f t="shared" ca="1" si="24"/>
        <v/>
      </c>
      <c r="O99" s="153" t="str">
        <f t="shared" ca="1" si="25"/>
        <v/>
      </c>
      <c r="P99" s="154"/>
      <c r="Q99" s="148"/>
    </row>
    <row r="100" spans="1:17" ht="22.5" customHeight="1">
      <c r="A100" s="51"/>
      <c r="B100" s="149">
        <f t="shared" si="13"/>
        <v>97</v>
      </c>
      <c r="C100" s="150" t="str">
        <f ca="1">IF(O100="","",総括表!$E$11)</f>
        <v/>
      </c>
      <c r="D100" s="150" t="str">
        <f t="shared" ca="1" si="14"/>
        <v/>
      </c>
      <c r="E100" s="150" t="str">
        <f t="shared" ca="1" si="15"/>
        <v/>
      </c>
      <c r="F100" s="150" t="str">
        <f t="shared" ca="1" si="16"/>
        <v/>
      </c>
      <c r="G100" s="199" t="str">
        <f t="shared" ca="1" si="17"/>
        <v/>
      </c>
      <c r="H100" s="150" t="str">
        <f t="shared" ca="1" si="18"/>
        <v/>
      </c>
      <c r="I100" s="151" t="str">
        <f t="shared" ca="1" si="19"/>
        <v/>
      </c>
      <c r="J100" s="152" t="str">
        <f t="shared" ca="1" si="20"/>
        <v/>
      </c>
      <c r="K100" s="152" t="str">
        <f t="shared" ca="1" si="21"/>
        <v/>
      </c>
      <c r="L100" s="152" t="str">
        <f t="shared" ca="1" si="22"/>
        <v/>
      </c>
      <c r="M100" s="152" t="str">
        <f t="shared" ca="1" si="23"/>
        <v/>
      </c>
      <c r="N100" s="200" t="str">
        <f t="shared" ca="1" si="24"/>
        <v/>
      </c>
      <c r="O100" s="153" t="str">
        <f t="shared" ca="1" si="25"/>
        <v/>
      </c>
      <c r="P100" s="154"/>
      <c r="Q100" s="148"/>
    </row>
    <row r="101" spans="1:17" ht="22.5" customHeight="1">
      <c r="A101" s="51"/>
      <c r="B101" s="149">
        <f t="shared" si="13"/>
        <v>98</v>
      </c>
      <c r="C101" s="150" t="str">
        <f ca="1">IF(O101="","",総括表!$E$11)</f>
        <v/>
      </c>
      <c r="D101" s="150" t="str">
        <f t="shared" ca="1" si="14"/>
        <v/>
      </c>
      <c r="E101" s="150" t="str">
        <f t="shared" ca="1" si="15"/>
        <v/>
      </c>
      <c r="F101" s="150" t="str">
        <f t="shared" ca="1" si="16"/>
        <v/>
      </c>
      <c r="G101" s="199" t="str">
        <f t="shared" ca="1" si="17"/>
        <v/>
      </c>
      <c r="H101" s="150" t="str">
        <f t="shared" ca="1" si="18"/>
        <v/>
      </c>
      <c r="I101" s="151" t="str">
        <f t="shared" ca="1" si="19"/>
        <v/>
      </c>
      <c r="J101" s="152" t="str">
        <f t="shared" ca="1" si="20"/>
        <v/>
      </c>
      <c r="K101" s="152" t="str">
        <f t="shared" ca="1" si="21"/>
        <v/>
      </c>
      <c r="L101" s="152" t="str">
        <f t="shared" ca="1" si="22"/>
        <v/>
      </c>
      <c r="M101" s="152" t="str">
        <f t="shared" ca="1" si="23"/>
        <v/>
      </c>
      <c r="N101" s="200" t="str">
        <f t="shared" ca="1" si="24"/>
        <v/>
      </c>
      <c r="O101" s="153" t="str">
        <f t="shared" ca="1" si="25"/>
        <v/>
      </c>
      <c r="P101" s="154"/>
      <c r="Q101" s="148"/>
    </row>
    <row r="102" spans="1:17" ht="22.5" customHeight="1">
      <c r="A102" s="51"/>
      <c r="B102" s="149">
        <f t="shared" si="13"/>
        <v>99</v>
      </c>
      <c r="C102" s="150" t="str">
        <f ca="1">IF(O102="","",総括表!$E$11)</f>
        <v/>
      </c>
      <c r="D102" s="150" t="str">
        <f t="shared" ca="1" si="14"/>
        <v/>
      </c>
      <c r="E102" s="150" t="str">
        <f t="shared" ca="1" si="15"/>
        <v/>
      </c>
      <c r="F102" s="150" t="str">
        <f t="shared" ca="1" si="16"/>
        <v/>
      </c>
      <c r="G102" s="199" t="str">
        <f t="shared" ca="1" si="17"/>
        <v/>
      </c>
      <c r="H102" s="150" t="str">
        <f t="shared" ca="1" si="18"/>
        <v/>
      </c>
      <c r="I102" s="151" t="str">
        <f t="shared" ca="1" si="19"/>
        <v/>
      </c>
      <c r="J102" s="152" t="str">
        <f t="shared" ca="1" si="20"/>
        <v/>
      </c>
      <c r="K102" s="152" t="str">
        <f t="shared" ca="1" si="21"/>
        <v/>
      </c>
      <c r="L102" s="152" t="str">
        <f t="shared" ca="1" si="22"/>
        <v/>
      </c>
      <c r="M102" s="152" t="str">
        <f t="shared" ca="1" si="23"/>
        <v/>
      </c>
      <c r="N102" s="200" t="str">
        <f t="shared" ca="1" si="24"/>
        <v/>
      </c>
      <c r="O102" s="153" t="str">
        <f t="shared" ca="1" si="25"/>
        <v/>
      </c>
      <c r="P102" s="154"/>
      <c r="Q102" s="148"/>
    </row>
    <row r="103" spans="1:17" ht="22.5" customHeight="1">
      <c r="A103" s="51"/>
      <c r="B103" s="149">
        <f t="shared" si="13"/>
        <v>100</v>
      </c>
      <c r="C103" s="150" t="str">
        <f ca="1">IF(O103="","",総括表!$E$11)</f>
        <v/>
      </c>
      <c r="D103" s="150" t="str">
        <f t="shared" ca="1" si="14"/>
        <v/>
      </c>
      <c r="E103" s="150" t="str">
        <f t="shared" ca="1" si="15"/>
        <v/>
      </c>
      <c r="F103" s="150" t="str">
        <f t="shared" ca="1" si="16"/>
        <v/>
      </c>
      <c r="G103" s="199" t="str">
        <f t="shared" ca="1" si="17"/>
        <v/>
      </c>
      <c r="H103" s="150" t="str">
        <f t="shared" ca="1" si="18"/>
        <v/>
      </c>
      <c r="I103" s="151" t="str">
        <f t="shared" ca="1" si="19"/>
        <v/>
      </c>
      <c r="J103" s="152" t="str">
        <f t="shared" ca="1" si="20"/>
        <v/>
      </c>
      <c r="K103" s="152" t="str">
        <f t="shared" ca="1" si="21"/>
        <v/>
      </c>
      <c r="L103" s="152" t="str">
        <f t="shared" ca="1" si="22"/>
        <v/>
      </c>
      <c r="M103" s="152" t="str">
        <f t="shared" ca="1" si="23"/>
        <v/>
      </c>
      <c r="N103" s="200" t="str">
        <f t="shared" ca="1" si="24"/>
        <v/>
      </c>
      <c r="O103" s="153" t="str">
        <f t="shared" ca="1" si="25"/>
        <v/>
      </c>
      <c r="P103" s="154"/>
      <c r="Q103" s="148"/>
    </row>
    <row r="104" spans="1:17" ht="22.5" customHeight="1">
      <c r="A104" s="51"/>
      <c r="B104" s="149">
        <f t="shared" si="13"/>
        <v>101</v>
      </c>
      <c r="C104" s="150" t="str">
        <f ca="1">IF(O104="","",総括表!$E$11)</f>
        <v/>
      </c>
      <c r="D104" s="150" t="str">
        <f t="shared" ca="1" si="14"/>
        <v/>
      </c>
      <c r="E104" s="150" t="str">
        <f t="shared" ca="1" si="15"/>
        <v/>
      </c>
      <c r="F104" s="150" t="str">
        <f t="shared" ca="1" si="16"/>
        <v/>
      </c>
      <c r="G104" s="199" t="str">
        <f t="shared" ca="1" si="17"/>
        <v/>
      </c>
      <c r="H104" s="150" t="str">
        <f t="shared" ca="1" si="18"/>
        <v/>
      </c>
      <c r="I104" s="151" t="str">
        <f t="shared" ca="1" si="19"/>
        <v/>
      </c>
      <c r="J104" s="152" t="str">
        <f t="shared" ca="1" si="20"/>
        <v/>
      </c>
      <c r="K104" s="152" t="str">
        <f t="shared" ca="1" si="21"/>
        <v/>
      </c>
      <c r="L104" s="152" t="str">
        <f t="shared" ca="1" si="22"/>
        <v/>
      </c>
      <c r="M104" s="152" t="str">
        <f t="shared" ca="1" si="23"/>
        <v/>
      </c>
      <c r="N104" s="200" t="str">
        <f t="shared" ca="1" si="24"/>
        <v/>
      </c>
      <c r="O104" s="153" t="str">
        <f t="shared" ca="1" si="25"/>
        <v/>
      </c>
      <c r="P104" s="154"/>
      <c r="Q104" s="148"/>
    </row>
    <row r="105" spans="1:17" ht="22.5" customHeight="1">
      <c r="A105" s="51"/>
      <c r="B105" s="149">
        <f t="shared" si="13"/>
        <v>102</v>
      </c>
      <c r="C105" s="150" t="str">
        <f ca="1">IF(O105="","",総括表!$E$11)</f>
        <v/>
      </c>
      <c r="D105" s="150" t="str">
        <f t="shared" ca="1" si="14"/>
        <v/>
      </c>
      <c r="E105" s="150" t="str">
        <f t="shared" ca="1" si="15"/>
        <v/>
      </c>
      <c r="F105" s="150" t="str">
        <f t="shared" ca="1" si="16"/>
        <v/>
      </c>
      <c r="G105" s="199" t="str">
        <f t="shared" ca="1" si="17"/>
        <v/>
      </c>
      <c r="H105" s="150" t="str">
        <f t="shared" ca="1" si="18"/>
        <v/>
      </c>
      <c r="I105" s="151" t="str">
        <f t="shared" ca="1" si="19"/>
        <v/>
      </c>
      <c r="J105" s="152" t="str">
        <f t="shared" ca="1" si="20"/>
        <v/>
      </c>
      <c r="K105" s="152" t="str">
        <f t="shared" ca="1" si="21"/>
        <v/>
      </c>
      <c r="L105" s="152" t="str">
        <f t="shared" ca="1" si="22"/>
        <v/>
      </c>
      <c r="M105" s="152" t="str">
        <f t="shared" ca="1" si="23"/>
        <v/>
      </c>
      <c r="N105" s="200" t="str">
        <f t="shared" ca="1" si="24"/>
        <v/>
      </c>
      <c r="O105" s="153" t="str">
        <f t="shared" ca="1" si="25"/>
        <v/>
      </c>
      <c r="P105" s="154"/>
      <c r="Q105" s="148"/>
    </row>
    <row r="106" spans="1:17" ht="22.5" customHeight="1">
      <c r="A106" s="51"/>
      <c r="B106" s="149">
        <f t="shared" si="13"/>
        <v>103</v>
      </c>
      <c r="C106" s="150" t="str">
        <f ca="1">IF(O106="","",総括表!$E$11)</f>
        <v/>
      </c>
      <c r="D106" s="150" t="str">
        <f t="shared" ca="1" si="14"/>
        <v/>
      </c>
      <c r="E106" s="150" t="str">
        <f t="shared" ca="1" si="15"/>
        <v/>
      </c>
      <c r="F106" s="150" t="str">
        <f t="shared" ca="1" si="16"/>
        <v/>
      </c>
      <c r="G106" s="199" t="str">
        <f t="shared" ca="1" si="17"/>
        <v/>
      </c>
      <c r="H106" s="150" t="str">
        <f t="shared" ca="1" si="18"/>
        <v/>
      </c>
      <c r="I106" s="151" t="str">
        <f t="shared" ca="1" si="19"/>
        <v/>
      </c>
      <c r="J106" s="152" t="str">
        <f t="shared" ca="1" si="20"/>
        <v/>
      </c>
      <c r="K106" s="152" t="str">
        <f t="shared" ca="1" si="21"/>
        <v/>
      </c>
      <c r="L106" s="152" t="str">
        <f t="shared" ca="1" si="22"/>
        <v/>
      </c>
      <c r="M106" s="152" t="str">
        <f t="shared" ca="1" si="23"/>
        <v/>
      </c>
      <c r="N106" s="200" t="str">
        <f t="shared" ca="1" si="24"/>
        <v/>
      </c>
      <c r="O106" s="153" t="str">
        <f t="shared" ca="1" si="25"/>
        <v/>
      </c>
      <c r="P106" s="154"/>
      <c r="Q106" s="148"/>
    </row>
    <row r="107" spans="1:17" ht="22.5" customHeight="1">
      <c r="A107" s="51"/>
      <c r="B107" s="149">
        <f t="shared" si="13"/>
        <v>104</v>
      </c>
      <c r="C107" s="150" t="str">
        <f ca="1">IF(O107="","",総括表!$E$11)</f>
        <v/>
      </c>
      <c r="D107" s="150" t="str">
        <f t="shared" ca="1" si="14"/>
        <v/>
      </c>
      <c r="E107" s="150" t="str">
        <f t="shared" ca="1" si="15"/>
        <v/>
      </c>
      <c r="F107" s="150" t="str">
        <f t="shared" ca="1" si="16"/>
        <v/>
      </c>
      <c r="G107" s="199" t="str">
        <f t="shared" ca="1" si="17"/>
        <v/>
      </c>
      <c r="H107" s="150" t="str">
        <f t="shared" ca="1" si="18"/>
        <v/>
      </c>
      <c r="I107" s="151" t="str">
        <f t="shared" ca="1" si="19"/>
        <v/>
      </c>
      <c r="J107" s="152" t="str">
        <f t="shared" ca="1" si="20"/>
        <v/>
      </c>
      <c r="K107" s="152" t="str">
        <f t="shared" ca="1" si="21"/>
        <v/>
      </c>
      <c r="L107" s="152" t="str">
        <f t="shared" ca="1" si="22"/>
        <v/>
      </c>
      <c r="M107" s="152" t="str">
        <f t="shared" ca="1" si="23"/>
        <v/>
      </c>
      <c r="N107" s="200" t="str">
        <f t="shared" ca="1" si="24"/>
        <v/>
      </c>
      <c r="O107" s="153" t="str">
        <f t="shared" ca="1" si="25"/>
        <v/>
      </c>
      <c r="P107" s="154"/>
      <c r="Q107" s="148"/>
    </row>
    <row r="108" spans="1:17" ht="22.5" customHeight="1">
      <c r="A108" s="51"/>
      <c r="B108" s="149">
        <f t="shared" si="13"/>
        <v>105</v>
      </c>
      <c r="C108" s="150" t="str">
        <f ca="1">IF(O108="","",総括表!$E$11)</f>
        <v/>
      </c>
      <c r="D108" s="150" t="str">
        <f t="shared" ca="1" si="14"/>
        <v/>
      </c>
      <c r="E108" s="150" t="str">
        <f t="shared" ca="1" si="15"/>
        <v/>
      </c>
      <c r="F108" s="150" t="str">
        <f t="shared" ca="1" si="16"/>
        <v/>
      </c>
      <c r="G108" s="199" t="str">
        <f t="shared" ca="1" si="17"/>
        <v/>
      </c>
      <c r="H108" s="150" t="str">
        <f t="shared" ca="1" si="18"/>
        <v/>
      </c>
      <c r="I108" s="151" t="str">
        <f t="shared" ca="1" si="19"/>
        <v/>
      </c>
      <c r="J108" s="152" t="str">
        <f t="shared" ca="1" si="20"/>
        <v/>
      </c>
      <c r="K108" s="152" t="str">
        <f t="shared" ca="1" si="21"/>
        <v/>
      </c>
      <c r="L108" s="152" t="str">
        <f t="shared" ca="1" si="22"/>
        <v/>
      </c>
      <c r="M108" s="152" t="str">
        <f t="shared" ca="1" si="23"/>
        <v/>
      </c>
      <c r="N108" s="200" t="str">
        <f t="shared" ca="1" si="24"/>
        <v/>
      </c>
      <c r="O108" s="153" t="str">
        <f t="shared" ca="1" si="25"/>
        <v/>
      </c>
      <c r="P108" s="154"/>
      <c r="Q108" s="148"/>
    </row>
    <row r="109" spans="1:17" ht="22.5" customHeight="1">
      <c r="A109" s="51"/>
      <c r="B109" s="149">
        <f t="shared" si="13"/>
        <v>106</v>
      </c>
      <c r="C109" s="150" t="str">
        <f ca="1">IF(O109="","",総括表!$E$11)</f>
        <v/>
      </c>
      <c r="D109" s="150" t="str">
        <f t="shared" ca="1" si="14"/>
        <v/>
      </c>
      <c r="E109" s="150" t="str">
        <f t="shared" ca="1" si="15"/>
        <v/>
      </c>
      <c r="F109" s="150" t="str">
        <f t="shared" ca="1" si="16"/>
        <v/>
      </c>
      <c r="G109" s="199" t="str">
        <f t="shared" ca="1" si="17"/>
        <v/>
      </c>
      <c r="H109" s="150" t="str">
        <f t="shared" ca="1" si="18"/>
        <v/>
      </c>
      <c r="I109" s="151" t="str">
        <f t="shared" ca="1" si="19"/>
        <v/>
      </c>
      <c r="J109" s="152" t="str">
        <f t="shared" ca="1" si="20"/>
        <v/>
      </c>
      <c r="K109" s="152" t="str">
        <f t="shared" ca="1" si="21"/>
        <v/>
      </c>
      <c r="L109" s="152" t="str">
        <f t="shared" ca="1" si="22"/>
        <v/>
      </c>
      <c r="M109" s="152" t="str">
        <f t="shared" ca="1" si="23"/>
        <v/>
      </c>
      <c r="N109" s="200" t="str">
        <f t="shared" ca="1" si="24"/>
        <v/>
      </c>
      <c r="O109" s="153" t="str">
        <f t="shared" ca="1" si="25"/>
        <v/>
      </c>
      <c r="P109" s="154"/>
      <c r="Q109" s="148"/>
    </row>
    <row r="110" spans="1:17" ht="22.5" customHeight="1">
      <c r="A110" s="51"/>
      <c r="B110" s="149">
        <f t="shared" si="13"/>
        <v>107</v>
      </c>
      <c r="C110" s="150" t="str">
        <f ca="1">IF(O110="","",総括表!$E$11)</f>
        <v/>
      </c>
      <c r="D110" s="150" t="str">
        <f t="shared" ca="1" si="14"/>
        <v/>
      </c>
      <c r="E110" s="150" t="str">
        <f t="shared" ca="1" si="15"/>
        <v/>
      </c>
      <c r="F110" s="150" t="str">
        <f t="shared" ca="1" si="16"/>
        <v/>
      </c>
      <c r="G110" s="199" t="str">
        <f t="shared" ca="1" si="17"/>
        <v/>
      </c>
      <c r="H110" s="150" t="str">
        <f t="shared" ca="1" si="18"/>
        <v/>
      </c>
      <c r="I110" s="151" t="str">
        <f t="shared" ca="1" si="19"/>
        <v/>
      </c>
      <c r="J110" s="152" t="str">
        <f t="shared" ca="1" si="20"/>
        <v/>
      </c>
      <c r="K110" s="152" t="str">
        <f t="shared" ca="1" si="21"/>
        <v/>
      </c>
      <c r="L110" s="152" t="str">
        <f t="shared" ca="1" si="22"/>
        <v/>
      </c>
      <c r="M110" s="152" t="str">
        <f t="shared" ca="1" si="23"/>
        <v/>
      </c>
      <c r="N110" s="200" t="str">
        <f t="shared" ca="1" si="24"/>
        <v/>
      </c>
      <c r="O110" s="153" t="str">
        <f t="shared" ca="1" si="25"/>
        <v/>
      </c>
      <c r="P110" s="154"/>
      <c r="Q110" s="148"/>
    </row>
    <row r="111" spans="1:17" ht="22.5" customHeight="1">
      <c r="A111" s="51"/>
      <c r="B111" s="149">
        <f t="shared" si="13"/>
        <v>108</v>
      </c>
      <c r="C111" s="150" t="str">
        <f ca="1">IF(O111="","",総括表!$E$11)</f>
        <v/>
      </c>
      <c r="D111" s="150" t="str">
        <f t="shared" ca="1" si="14"/>
        <v/>
      </c>
      <c r="E111" s="150" t="str">
        <f t="shared" ca="1" si="15"/>
        <v/>
      </c>
      <c r="F111" s="150" t="str">
        <f t="shared" ca="1" si="16"/>
        <v/>
      </c>
      <c r="G111" s="199" t="str">
        <f t="shared" ca="1" si="17"/>
        <v/>
      </c>
      <c r="H111" s="150" t="str">
        <f t="shared" ca="1" si="18"/>
        <v/>
      </c>
      <c r="I111" s="151" t="str">
        <f t="shared" ca="1" si="19"/>
        <v/>
      </c>
      <c r="J111" s="152" t="str">
        <f t="shared" ca="1" si="20"/>
        <v/>
      </c>
      <c r="K111" s="152" t="str">
        <f t="shared" ca="1" si="21"/>
        <v/>
      </c>
      <c r="L111" s="152" t="str">
        <f t="shared" ca="1" si="22"/>
        <v/>
      </c>
      <c r="M111" s="152" t="str">
        <f t="shared" ca="1" si="23"/>
        <v/>
      </c>
      <c r="N111" s="200" t="str">
        <f t="shared" ca="1" si="24"/>
        <v/>
      </c>
      <c r="O111" s="153" t="str">
        <f t="shared" ca="1" si="25"/>
        <v/>
      </c>
      <c r="P111" s="154"/>
      <c r="Q111" s="148"/>
    </row>
    <row r="112" spans="1:17" ht="22.5" customHeight="1">
      <c r="A112" s="51"/>
      <c r="B112" s="149">
        <f t="shared" si="13"/>
        <v>109</v>
      </c>
      <c r="C112" s="150" t="str">
        <f ca="1">IF(O112="","",総括表!$E$11)</f>
        <v/>
      </c>
      <c r="D112" s="150" t="str">
        <f t="shared" ca="1" si="14"/>
        <v/>
      </c>
      <c r="E112" s="150" t="str">
        <f t="shared" ca="1" si="15"/>
        <v/>
      </c>
      <c r="F112" s="150" t="str">
        <f t="shared" ca="1" si="16"/>
        <v/>
      </c>
      <c r="G112" s="199" t="str">
        <f t="shared" ca="1" si="17"/>
        <v/>
      </c>
      <c r="H112" s="150" t="str">
        <f t="shared" ca="1" si="18"/>
        <v/>
      </c>
      <c r="I112" s="151" t="str">
        <f t="shared" ca="1" si="19"/>
        <v/>
      </c>
      <c r="J112" s="152" t="str">
        <f t="shared" ca="1" si="20"/>
        <v/>
      </c>
      <c r="K112" s="152" t="str">
        <f t="shared" ca="1" si="21"/>
        <v/>
      </c>
      <c r="L112" s="152" t="str">
        <f t="shared" ca="1" si="22"/>
        <v/>
      </c>
      <c r="M112" s="152" t="str">
        <f t="shared" ca="1" si="23"/>
        <v/>
      </c>
      <c r="N112" s="200" t="str">
        <f t="shared" ca="1" si="24"/>
        <v/>
      </c>
      <c r="O112" s="153" t="str">
        <f t="shared" ca="1" si="25"/>
        <v/>
      </c>
      <c r="P112" s="154"/>
      <c r="Q112" s="148"/>
    </row>
    <row r="113" spans="1:17" ht="22.5" customHeight="1">
      <c r="A113" s="51"/>
      <c r="B113" s="149">
        <f t="shared" si="13"/>
        <v>110</v>
      </c>
      <c r="C113" s="150" t="str">
        <f ca="1">IF(O113="","",総括表!$E$11)</f>
        <v/>
      </c>
      <c r="D113" s="150" t="str">
        <f t="shared" ca="1" si="14"/>
        <v/>
      </c>
      <c r="E113" s="150" t="str">
        <f t="shared" ca="1" si="15"/>
        <v/>
      </c>
      <c r="F113" s="150" t="str">
        <f t="shared" ca="1" si="16"/>
        <v/>
      </c>
      <c r="G113" s="199" t="str">
        <f t="shared" ca="1" si="17"/>
        <v/>
      </c>
      <c r="H113" s="150" t="str">
        <f t="shared" ca="1" si="18"/>
        <v/>
      </c>
      <c r="I113" s="151" t="str">
        <f t="shared" ca="1" si="19"/>
        <v/>
      </c>
      <c r="J113" s="152" t="str">
        <f t="shared" ca="1" si="20"/>
        <v/>
      </c>
      <c r="K113" s="152" t="str">
        <f t="shared" ca="1" si="21"/>
        <v/>
      </c>
      <c r="L113" s="152" t="str">
        <f t="shared" ca="1" si="22"/>
        <v/>
      </c>
      <c r="M113" s="152" t="str">
        <f t="shared" ca="1" si="23"/>
        <v/>
      </c>
      <c r="N113" s="200" t="str">
        <f t="shared" ca="1" si="24"/>
        <v/>
      </c>
      <c r="O113" s="153" t="str">
        <f t="shared" ca="1" si="25"/>
        <v/>
      </c>
      <c r="P113" s="154"/>
      <c r="Q113" s="148"/>
    </row>
    <row r="114" spans="1:17" ht="22.5" customHeight="1">
      <c r="A114" s="51"/>
      <c r="B114" s="149">
        <f t="shared" si="13"/>
        <v>111</v>
      </c>
      <c r="C114" s="150" t="str">
        <f ca="1">IF(O114="","",総括表!$E$11)</f>
        <v/>
      </c>
      <c r="D114" s="150" t="str">
        <f t="shared" ca="1" si="14"/>
        <v/>
      </c>
      <c r="E114" s="150" t="str">
        <f t="shared" ca="1" si="15"/>
        <v/>
      </c>
      <c r="F114" s="150" t="str">
        <f t="shared" ca="1" si="16"/>
        <v/>
      </c>
      <c r="G114" s="199" t="str">
        <f t="shared" ca="1" si="17"/>
        <v/>
      </c>
      <c r="H114" s="150" t="str">
        <f t="shared" ca="1" si="18"/>
        <v/>
      </c>
      <c r="I114" s="151" t="str">
        <f t="shared" ca="1" si="19"/>
        <v/>
      </c>
      <c r="J114" s="152" t="str">
        <f t="shared" ca="1" si="20"/>
        <v/>
      </c>
      <c r="K114" s="152" t="str">
        <f t="shared" ca="1" si="21"/>
        <v/>
      </c>
      <c r="L114" s="152" t="str">
        <f t="shared" ca="1" si="22"/>
        <v/>
      </c>
      <c r="M114" s="152" t="str">
        <f t="shared" ca="1" si="23"/>
        <v/>
      </c>
      <c r="N114" s="200" t="str">
        <f t="shared" ca="1" si="24"/>
        <v/>
      </c>
      <c r="O114" s="153" t="str">
        <f t="shared" ca="1" si="25"/>
        <v/>
      </c>
      <c r="P114" s="154"/>
      <c r="Q114" s="148"/>
    </row>
    <row r="115" spans="1:17" ht="22.5" customHeight="1">
      <c r="A115" s="51"/>
      <c r="B115" s="149">
        <f t="shared" si="13"/>
        <v>112</v>
      </c>
      <c r="C115" s="150" t="str">
        <f ca="1">IF(O115="","",総括表!$E$11)</f>
        <v/>
      </c>
      <c r="D115" s="150" t="str">
        <f t="shared" ca="1" si="14"/>
        <v/>
      </c>
      <c r="E115" s="150" t="str">
        <f t="shared" ca="1" si="15"/>
        <v/>
      </c>
      <c r="F115" s="150" t="str">
        <f t="shared" ca="1" si="16"/>
        <v/>
      </c>
      <c r="G115" s="199" t="str">
        <f t="shared" ca="1" si="17"/>
        <v/>
      </c>
      <c r="H115" s="150" t="str">
        <f t="shared" ca="1" si="18"/>
        <v/>
      </c>
      <c r="I115" s="151" t="str">
        <f t="shared" ca="1" si="19"/>
        <v/>
      </c>
      <c r="J115" s="152" t="str">
        <f t="shared" ca="1" si="20"/>
        <v/>
      </c>
      <c r="K115" s="152" t="str">
        <f t="shared" ca="1" si="21"/>
        <v/>
      </c>
      <c r="L115" s="152" t="str">
        <f t="shared" ca="1" si="22"/>
        <v/>
      </c>
      <c r="M115" s="152" t="str">
        <f t="shared" ca="1" si="23"/>
        <v/>
      </c>
      <c r="N115" s="200" t="str">
        <f t="shared" ca="1" si="24"/>
        <v/>
      </c>
      <c r="O115" s="153" t="str">
        <f t="shared" ca="1" si="25"/>
        <v/>
      </c>
      <c r="P115" s="154"/>
      <c r="Q115" s="148"/>
    </row>
    <row r="116" spans="1:17" ht="22.5" customHeight="1">
      <c r="A116" s="51"/>
      <c r="B116" s="149">
        <f t="shared" si="13"/>
        <v>113</v>
      </c>
      <c r="C116" s="150" t="str">
        <f ca="1">IF(O116="","",総括表!$E$11)</f>
        <v/>
      </c>
      <c r="D116" s="150" t="str">
        <f t="shared" ca="1" si="14"/>
        <v/>
      </c>
      <c r="E116" s="150" t="str">
        <f t="shared" ca="1" si="15"/>
        <v/>
      </c>
      <c r="F116" s="150" t="str">
        <f t="shared" ca="1" si="16"/>
        <v/>
      </c>
      <c r="G116" s="199" t="str">
        <f t="shared" ca="1" si="17"/>
        <v/>
      </c>
      <c r="H116" s="150" t="str">
        <f t="shared" ca="1" si="18"/>
        <v/>
      </c>
      <c r="I116" s="151" t="str">
        <f t="shared" ca="1" si="19"/>
        <v/>
      </c>
      <c r="J116" s="152" t="str">
        <f t="shared" ca="1" si="20"/>
        <v/>
      </c>
      <c r="K116" s="152" t="str">
        <f t="shared" ca="1" si="21"/>
        <v/>
      </c>
      <c r="L116" s="152" t="str">
        <f t="shared" ca="1" si="22"/>
        <v/>
      </c>
      <c r="M116" s="152" t="str">
        <f t="shared" ca="1" si="23"/>
        <v/>
      </c>
      <c r="N116" s="200" t="str">
        <f t="shared" ca="1" si="24"/>
        <v/>
      </c>
      <c r="O116" s="153" t="str">
        <f t="shared" ca="1" si="25"/>
        <v/>
      </c>
      <c r="P116" s="154"/>
      <c r="Q116" s="148"/>
    </row>
    <row r="117" spans="1:17" ht="22.5" customHeight="1">
      <c r="A117" s="51"/>
      <c r="B117" s="149">
        <f t="shared" si="13"/>
        <v>114</v>
      </c>
      <c r="C117" s="150" t="str">
        <f ca="1">IF(O117="","",総括表!$E$11)</f>
        <v/>
      </c>
      <c r="D117" s="150" t="str">
        <f t="shared" ca="1" si="14"/>
        <v/>
      </c>
      <c r="E117" s="150" t="str">
        <f t="shared" ca="1" si="15"/>
        <v/>
      </c>
      <c r="F117" s="150" t="str">
        <f t="shared" ca="1" si="16"/>
        <v/>
      </c>
      <c r="G117" s="199" t="str">
        <f t="shared" ca="1" si="17"/>
        <v/>
      </c>
      <c r="H117" s="150" t="str">
        <f t="shared" ca="1" si="18"/>
        <v/>
      </c>
      <c r="I117" s="151" t="str">
        <f t="shared" ca="1" si="19"/>
        <v/>
      </c>
      <c r="J117" s="152" t="str">
        <f t="shared" ca="1" si="20"/>
        <v/>
      </c>
      <c r="K117" s="152" t="str">
        <f t="shared" ca="1" si="21"/>
        <v/>
      </c>
      <c r="L117" s="152" t="str">
        <f t="shared" ca="1" si="22"/>
        <v/>
      </c>
      <c r="M117" s="152" t="str">
        <f t="shared" ca="1" si="23"/>
        <v/>
      </c>
      <c r="N117" s="200" t="str">
        <f t="shared" ca="1" si="24"/>
        <v/>
      </c>
      <c r="O117" s="153" t="str">
        <f t="shared" ca="1" si="25"/>
        <v/>
      </c>
      <c r="P117" s="154"/>
      <c r="Q117" s="148"/>
    </row>
    <row r="118" spans="1:17" ht="22.5" customHeight="1">
      <c r="A118" s="51"/>
      <c r="B118" s="149">
        <f t="shared" si="13"/>
        <v>115</v>
      </c>
      <c r="C118" s="150" t="str">
        <f ca="1">IF(O118="","",総括表!$E$11)</f>
        <v/>
      </c>
      <c r="D118" s="150" t="str">
        <f t="shared" ca="1" si="14"/>
        <v/>
      </c>
      <c r="E118" s="150" t="str">
        <f t="shared" ca="1" si="15"/>
        <v/>
      </c>
      <c r="F118" s="150" t="str">
        <f t="shared" ca="1" si="16"/>
        <v/>
      </c>
      <c r="G118" s="199" t="str">
        <f t="shared" ca="1" si="17"/>
        <v/>
      </c>
      <c r="H118" s="150" t="str">
        <f t="shared" ca="1" si="18"/>
        <v/>
      </c>
      <c r="I118" s="151" t="str">
        <f t="shared" ca="1" si="19"/>
        <v/>
      </c>
      <c r="J118" s="152" t="str">
        <f t="shared" ca="1" si="20"/>
        <v/>
      </c>
      <c r="K118" s="152" t="str">
        <f t="shared" ca="1" si="21"/>
        <v/>
      </c>
      <c r="L118" s="152" t="str">
        <f t="shared" ca="1" si="22"/>
        <v/>
      </c>
      <c r="M118" s="152" t="str">
        <f t="shared" ca="1" si="23"/>
        <v/>
      </c>
      <c r="N118" s="200" t="str">
        <f t="shared" ca="1" si="24"/>
        <v/>
      </c>
      <c r="O118" s="153" t="str">
        <f t="shared" ca="1" si="25"/>
        <v/>
      </c>
      <c r="P118" s="154"/>
      <c r="Q118" s="148"/>
    </row>
    <row r="119" spans="1:17" ht="22.5" customHeight="1">
      <c r="A119" s="51"/>
      <c r="B119" s="149">
        <f t="shared" si="13"/>
        <v>116</v>
      </c>
      <c r="C119" s="150" t="str">
        <f ca="1">IF(O119="","",総括表!$E$11)</f>
        <v/>
      </c>
      <c r="D119" s="150" t="str">
        <f t="shared" ca="1" si="14"/>
        <v/>
      </c>
      <c r="E119" s="150" t="str">
        <f t="shared" ca="1" si="15"/>
        <v/>
      </c>
      <c r="F119" s="150" t="str">
        <f t="shared" ca="1" si="16"/>
        <v/>
      </c>
      <c r="G119" s="199" t="str">
        <f t="shared" ca="1" si="17"/>
        <v/>
      </c>
      <c r="H119" s="150" t="str">
        <f t="shared" ca="1" si="18"/>
        <v/>
      </c>
      <c r="I119" s="151" t="str">
        <f t="shared" ca="1" si="19"/>
        <v/>
      </c>
      <c r="J119" s="152" t="str">
        <f t="shared" ca="1" si="20"/>
        <v/>
      </c>
      <c r="K119" s="152" t="str">
        <f t="shared" ca="1" si="21"/>
        <v/>
      </c>
      <c r="L119" s="152" t="str">
        <f t="shared" ca="1" si="22"/>
        <v/>
      </c>
      <c r="M119" s="152" t="str">
        <f t="shared" ca="1" si="23"/>
        <v/>
      </c>
      <c r="N119" s="200" t="str">
        <f t="shared" ca="1" si="24"/>
        <v/>
      </c>
      <c r="O119" s="153" t="str">
        <f t="shared" ca="1" si="25"/>
        <v/>
      </c>
      <c r="P119" s="154"/>
      <c r="Q119" s="148"/>
    </row>
    <row r="120" spans="1:17" ht="22.5" customHeight="1">
      <c r="A120" s="51"/>
      <c r="B120" s="149">
        <f t="shared" si="13"/>
        <v>117</v>
      </c>
      <c r="C120" s="150" t="str">
        <f ca="1">IF(O120="","",総括表!$E$11)</f>
        <v/>
      </c>
      <c r="D120" s="150" t="str">
        <f t="shared" ca="1" si="14"/>
        <v/>
      </c>
      <c r="E120" s="150" t="str">
        <f t="shared" ca="1" si="15"/>
        <v/>
      </c>
      <c r="F120" s="150" t="str">
        <f t="shared" ca="1" si="16"/>
        <v/>
      </c>
      <c r="G120" s="199" t="str">
        <f t="shared" ca="1" si="17"/>
        <v/>
      </c>
      <c r="H120" s="150" t="str">
        <f t="shared" ca="1" si="18"/>
        <v/>
      </c>
      <c r="I120" s="151" t="str">
        <f t="shared" ca="1" si="19"/>
        <v/>
      </c>
      <c r="J120" s="152" t="str">
        <f t="shared" ca="1" si="20"/>
        <v/>
      </c>
      <c r="K120" s="152" t="str">
        <f t="shared" ca="1" si="21"/>
        <v/>
      </c>
      <c r="L120" s="152" t="str">
        <f t="shared" ca="1" si="22"/>
        <v/>
      </c>
      <c r="M120" s="152" t="str">
        <f t="shared" ca="1" si="23"/>
        <v/>
      </c>
      <c r="N120" s="200" t="str">
        <f t="shared" ca="1" si="24"/>
        <v/>
      </c>
      <c r="O120" s="153" t="str">
        <f t="shared" ca="1" si="25"/>
        <v/>
      </c>
      <c r="P120" s="154"/>
      <c r="Q120" s="148"/>
    </row>
    <row r="121" spans="1:17" ht="22.5" customHeight="1">
      <c r="A121" s="51"/>
      <c r="B121" s="149">
        <f t="shared" si="13"/>
        <v>118</v>
      </c>
      <c r="C121" s="150" t="str">
        <f ca="1">IF(O121="","",総括表!$E$11)</f>
        <v/>
      </c>
      <c r="D121" s="150" t="str">
        <f t="shared" ca="1" si="14"/>
        <v/>
      </c>
      <c r="E121" s="150" t="str">
        <f t="shared" ca="1" si="15"/>
        <v/>
      </c>
      <c r="F121" s="150" t="str">
        <f t="shared" ca="1" si="16"/>
        <v/>
      </c>
      <c r="G121" s="199" t="str">
        <f t="shared" ca="1" si="17"/>
        <v/>
      </c>
      <c r="H121" s="150" t="str">
        <f t="shared" ca="1" si="18"/>
        <v/>
      </c>
      <c r="I121" s="151" t="str">
        <f t="shared" ca="1" si="19"/>
        <v/>
      </c>
      <c r="J121" s="152" t="str">
        <f t="shared" ca="1" si="20"/>
        <v/>
      </c>
      <c r="K121" s="152" t="str">
        <f t="shared" ca="1" si="21"/>
        <v/>
      </c>
      <c r="L121" s="152" t="str">
        <f t="shared" ca="1" si="22"/>
        <v/>
      </c>
      <c r="M121" s="152" t="str">
        <f t="shared" ca="1" si="23"/>
        <v/>
      </c>
      <c r="N121" s="200" t="str">
        <f t="shared" ca="1" si="24"/>
        <v/>
      </c>
      <c r="O121" s="153" t="str">
        <f t="shared" ca="1" si="25"/>
        <v/>
      </c>
      <c r="P121" s="154"/>
      <c r="Q121" s="148"/>
    </row>
    <row r="122" spans="1:17" ht="22.5" customHeight="1">
      <c r="A122" s="51"/>
      <c r="B122" s="149">
        <f t="shared" si="13"/>
        <v>119</v>
      </c>
      <c r="C122" s="150" t="str">
        <f ca="1">IF(O122="","",総括表!$E$11)</f>
        <v/>
      </c>
      <c r="D122" s="150" t="str">
        <f t="shared" ca="1" si="14"/>
        <v/>
      </c>
      <c r="E122" s="150" t="str">
        <f t="shared" ca="1" si="15"/>
        <v/>
      </c>
      <c r="F122" s="150" t="str">
        <f t="shared" ca="1" si="16"/>
        <v/>
      </c>
      <c r="G122" s="199" t="str">
        <f t="shared" ca="1" si="17"/>
        <v/>
      </c>
      <c r="H122" s="150" t="str">
        <f t="shared" ca="1" si="18"/>
        <v/>
      </c>
      <c r="I122" s="151" t="str">
        <f t="shared" ca="1" si="19"/>
        <v/>
      </c>
      <c r="J122" s="152" t="str">
        <f t="shared" ca="1" si="20"/>
        <v/>
      </c>
      <c r="K122" s="152" t="str">
        <f t="shared" ca="1" si="21"/>
        <v/>
      </c>
      <c r="L122" s="152" t="str">
        <f t="shared" ca="1" si="22"/>
        <v/>
      </c>
      <c r="M122" s="152" t="str">
        <f t="shared" ca="1" si="23"/>
        <v/>
      </c>
      <c r="N122" s="200" t="str">
        <f t="shared" ca="1" si="24"/>
        <v/>
      </c>
      <c r="O122" s="153" t="str">
        <f t="shared" ca="1" si="25"/>
        <v/>
      </c>
      <c r="P122" s="154"/>
      <c r="Q122" s="148"/>
    </row>
    <row r="123" spans="1:17" ht="22.5" customHeight="1">
      <c r="A123" s="51"/>
      <c r="B123" s="149">
        <f t="shared" si="13"/>
        <v>120</v>
      </c>
      <c r="C123" s="150" t="str">
        <f ca="1">IF(O123="","",総括表!$E$11)</f>
        <v/>
      </c>
      <c r="D123" s="150" t="str">
        <f t="shared" ca="1" si="14"/>
        <v/>
      </c>
      <c r="E123" s="150" t="str">
        <f t="shared" ca="1" si="15"/>
        <v/>
      </c>
      <c r="F123" s="150" t="str">
        <f t="shared" ca="1" si="16"/>
        <v/>
      </c>
      <c r="G123" s="199" t="str">
        <f t="shared" ca="1" si="17"/>
        <v/>
      </c>
      <c r="H123" s="150" t="str">
        <f t="shared" ca="1" si="18"/>
        <v/>
      </c>
      <c r="I123" s="151" t="str">
        <f t="shared" ca="1" si="19"/>
        <v/>
      </c>
      <c r="J123" s="152" t="str">
        <f t="shared" ca="1" si="20"/>
        <v/>
      </c>
      <c r="K123" s="152" t="str">
        <f t="shared" ca="1" si="21"/>
        <v/>
      </c>
      <c r="L123" s="152" t="str">
        <f t="shared" ca="1" si="22"/>
        <v/>
      </c>
      <c r="M123" s="152" t="str">
        <f t="shared" ca="1" si="23"/>
        <v/>
      </c>
      <c r="N123" s="200" t="str">
        <f t="shared" ca="1" si="24"/>
        <v/>
      </c>
      <c r="O123" s="153" t="str">
        <f t="shared" ca="1" si="25"/>
        <v/>
      </c>
      <c r="P123" s="154"/>
      <c r="Q123" s="148"/>
    </row>
    <row r="124" spans="1:17" ht="22.5" customHeight="1">
      <c r="A124" s="51"/>
      <c r="B124" s="149">
        <f t="shared" si="13"/>
        <v>121</v>
      </c>
      <c r="C124" s="150" t="str">
        <f ca="1">IF(O124="","",総括表!$E$11)</f>
        <v/>
      </c>
      <c r="D124" s="150" t="str">
        <f t="shared" ca="1" si="14"/>
        <v/>
      </c>
      <c r="E124" s="150" t="str">
        <f t="shared" ca="1" si="15"/>
        <v/>
      </c>
      <c r="F124" s="150" t="str">
        <f t="shared" ca="1" si="16"/>
        <v/>
      </c>
      <c r="G124" s="199" t="str">
        <f t="shared" ca="1" si="17"/>
        <v/>
      </c>
      <c r="H124" s="150" t="str">
        <f t="shared" ca="1" si="18"/>
        <v/>
      </c>
      <c r="I124" s="151" t="str">
        <f t="shared" ca="1" si="19"/>
        <v/>
      </c>
      <c r="J124" s="152" t="str">
        <f t="shared" ca="1" si="20"/>
        <v/>
      </c>
      <c r="K124" s="152" t="str">
        <f t="shared" ca="1" si="21"/>
        <v/>
      </c>
      <c r="L124" s="152" t="str">
        <f t="shared" ca="1" si="22"/>
        <v/>
      </c>
      <c r="M124" s="152" t="str">
        <f t="shared" ca="1" si="23"/>
        <v/>
      </c>
      <c r="N124" s="200" t="str">
        <f t="shared" ca="1" si="24"/>
        <v/>
      </c>
      <c r="O124" s="153" t="str">
        <f t="shared" ca="1" si="25"/>
        <v/>
      </c>
      <c r="P124" s="154"/>
      <c r="Q124" s="148"/>
    </row>
    <row r="125" spans="1:17" ht="22.5" customHeight="1">
      <c r="A125" s="51"/>
      <c r="B125" s="149">
        <f t="shared" si="13"/>
        <v>122</v>
      </c>
      <c r="C125" s="150" t="str">
        <f ca="1">IF(O125="","",総括表!$E$11)</f>
        <v/>
      </c>
      <c r="D125" s="150" t="str">
        <f t="shared" ca="1" si="14"/>
        <v/>
      </c>
      <c r="E125" s="150" t="str">
        <f t="shared" ca="1" si="15"/>
        <v/>
      </c>
      <c r="F125" s="150" t="str">
        <f t="shared" ca="1" si="16"/>
        <v/>
      </c>
      <c r="G125" s="199" t="str">
        <f t="shared" ca="1" si="17"/>
        <v/>
      </c>
      <c r="H125" s="150" t="str">
        <f t="shared" ca="1" si="18"/>
        <v/>
      </c>
      <c r="I125" s="151" t="str">
        <f t="shared" ca="1" si="19"/>
        <v/>
      </c>
      <c r="J125" s="152" t="str">
        <f t="shared" ca="1" si="20"/>
        <v/>
      </c>
      <c r="K125" s="152" t="str">
        <f t="shared" ca="1" si="21"/>
        <v/>
      </c>
      <c r="L125" s="152" t="str">
        <f t="shared" ca="1" si="22"/>
        <v/>
      </c>
      <c r="M125" s="152" t="str">
        <f t="shared" ca="1" si="23"/>
        <v/>
      </c>
      <c r="N125" s="200" t="str">
        <f t="shared" ca="1" si="24"/>
        <v/>
      </c>
      <c r="O125" s="153" t="str">
        <f t="shared" ca="1" si="25"/>
        <v/>
      </c>
      <c r="P125" s="154"/>
      <c r="Q125" s="148"/>
    </row>
    <row r="126" spans="1:17" ht="22.5" customHeight="1">
      <c r="A126" s="51"/>
      <c r="B126" s="149">
        <f t="shared" si="13"/>
        <v>123</v>
      </c>
      <c r="C126" s="150" t="str">
        <f ca="1">IF(O126="","",総括表!$E$11)</f>
        <v/>
      </c>
      <c r="D126" s="150" t="str">
        <f t="shared" ca="1" si="14"/>
        <v/>
      </c>
      <c r="E126" s="150" t="str">
        <f t="shared" ca="1" si="15"/>
        <v/>
      </c>
      <c r="F126" s="150" t="str">
        <f t="shared" ca="1" si="16"/>
        <v/>
      </c>
      <c r="G126" s="199" t="str">
        <f t="shared" ca="1" si="17"/>
        <v/>
      </c>
      <c r="H126" s="150" t="str">
        <f t="shared" ca="1" si="18"/>
        <v/>
      </c>
      <c r="I126" s="151" t="str">
        <f t="shared" ca="1" si="19"/>
        <v/>
      </c>
      <c r="J126" s="152" t="str">
        <f t="shared" ca="1" si="20"/>
        <v/>
      </c>
      <c r="K126" s="152" t="str">
        <f t="shared" ca="1" si="21"/>
        <v/>
      </c>
      <c r="L126" s="152" t="str">
        <f t="shared" ca="1" si="22"/>
        <v/>
      </c>
      <c r="M126" s="152" t="str">
        <f t="shared" ca="1" si="23"/>
        <v/>
      </c>
      <c r="N126" s="200" t="str">
        <f t="shared" ca="1" si="24"/>
        <v/>
      </c>
      <c r="O126" s="153" t="str">
        <f t="shared" ca="1" si="25"/>
        <v/>
      </c>
      <c r="P126" s="154"/>
      <c r="Q126" s="148"/>
    </row>
    <row r="127" spans="1:17" ht="22.5" customHeight="1">
      <c r="A127" s="51"/>
      <c r="B127" s="149">
        <f t="shared" si="13"/>
        <v>124</v>
      </c>
      <c r="C127" s="150" t="str">
        <f ca="1">IF(O127="","",総括表!$E$11)</f>
        <v/>
      </c>
      <c r="D127" s="150" t="str">
        <f t="shared" ca="1" si="14"/>
        <v/>
      </c>
      <c r="E127" s="150" t="str">
        <f t="shared" ca="1" si="15"/>
        <v/>
      </c>
      <c r="F127" s="150" t="str">
        <f t="shared" ca="1" si="16"/>
        <v/>
      </c>
      <c r="G127" s="199" t="str">
        <f t="shared" ca="1" si="17"/>
        <v/>
      </c>
      <c r="H127" s="150" t="str">
        <f t="shared" ca="1" si="18"/>
        <v/>
      </c>
      <c r="I127" s="151" t="str">
        <f t="shared" ca="1" si="19"/>
        <v/>
      </c>
      <c r="J127" s="152" t="str">
        <f t="shared" ca="1" si="20"/>
        <v/>
      </c>
      <c r="K127" s="152" t="str">
        <f t="shared" ca="1" si="21"/>
        <v/>
      </c>
      <c r="L127" s="152" t="str">
        <f t="shared" ca="1" si="22"/>
        <v/>
      </c>
      <c r="M127" s="152" t="str">
        <f t="shared" ca="1" si="23"/>
        <v/>
      </c>
      <c r="N127" s="200" t="str">
        <f t="shared" ca="1" si="24"/>
        <v/>
      </c>
      <c r="O127" s="153" t="str">
        <f t="shared" ca="1" si="25"/>
        <v/>
      </c>
      <c r="P127" s="154"/>
      <c r="Q127" s="148"/>
    </row>
    <row r="128" spans="1:17" ht="22.5" customHeight="1">
      <c r="A128" s="51"/>
      <c r="B128" s="149">
        <f t="shared" si="13"/>
        <v>125</v>
      </c>
      <c r="C128" s="150" t="str">
        <f ca="1">IF(O128="","",総括表!$E$11)</f>
        <v/>
      </c>
      <c r="D128" s="150" t="str">
        <f t="shared" ca="1" si="14"/>
        <v/>
      </c>
      <c r="E128" s="150" t="str">
        <f t="shared" ca="1" si="15"/>
        <v/>
      </c>
      <c r="F128" s="150" t="str">
        <f t="shared" ca="1" si="16"/>
        <v/>
      </c>
      <c r="G128" s="199" t="str">
        <f t="shared" ca="1" si="17"/>
        <v/>
      </c>
      <c r="H128" s="150" t="str">
        <f t="shared" ca="1" si="18"/>
        <v/>
      </c>
      <c r="I128" s="151" t="str">
        <f t="shared" ca="1" si="19"/>
        <v/>
      </c>
      <c r="J128" s="152" t="str">
        <f t="shared" ca="1" si="20"/>
        <v/>
      </c>
      <c r="K128" s="152" t="str">
        <f t="shared" ca="1" si="21"/>
        <v/>
      </c>
      <c r="L128" s="152" t="str">
        <f t="shared" ca="1" si="22"/>
        <v/>
      </c>
      <c r="M128" s="152" t="str">
        <f t="shared" ca="1" si="23"/>
        <v/>
      </c>
      <c r="N128" s="200" t="str">
        <f t="shared" ca="1" si="24"/>
        <v/>
      </c>
      <c r="O128" s="153" t="str">
        <f t="shared" ca="1" si="25"/>
        <v/>
      </c>
      <c r="P128" s="154"/>
      <c r="Q128" s="148"/>
    </row>
    <row r="129" spans="1:17" ht="22.5" customHeight="1">
      <c r="A129" s="51"/>
      <c r="B129" s="149">
        <f t="shared" si="13"/>
        <v>126</v>
      </c>
      <c r="C129" s="150" t="str">
        <f ca="1">IF(O129="","",総括表!$E$11)</f>
        <v/>
      </c>
      <c r="D129" s="150" t="str">
        <f t="shared" ca="1" si="14"/>
        <v/>
      </c>
      <c r="E129" s="150" t="str">
        <f t="shared" ca="1" si="15"/>
        <v/>
      </c>
      <c r="F129" s="150" t="str">
        <f t="shared" ca="1" si="16"/>
        <v/>
      </c>
      <c r="G129" s="199" t="str">
        <f t="shared" ca="1" si="17"/>
        <v/>
      </c>
      <c r="H129" s="150" t="str">
        <f t="shared" ca="1" si="18"/>
        <v/>
      </c>
      <c r="I129" s="151" t="str">
        <f t="shared" ca="1" si="19"/>
        <v/>
      </c>
      <c r="J129" s="152" t="str">
        <f t="shared" ca="1" si="20"/>
        <v/>
      </c>
      <c r="K129" s="152" t="str">
        <f t="shared" ca="1" si="21"/>
        <v/>
      </c>
      <c r="L129" s="152" t="str">
        <f t="shared" ca="1" si="22"/>
        <v/>
      </c>
      <c r="M129" s="152" t="str">
        <f t="shared" ca="1" si="23"/>
        <v/>
      </c>
      <c r="N129" s="200" t="str">
        <f t="shared" ca="1" si="24"/>
        <v/>
      </c>
      <c r="O129" s="153" t="str">
        <f t="shared" ca="1" si="25"/>
        <v/>
      </c>
      <c r="P129" s="154"/>
      <c r="Q129" s="148"/>
    </row>
    <row r="130" spans="1:17" ht="22.5" customHeight="1">
      <c r="A130" s="51"/>
      <c r="B130" s="149">
        <f t="shared" si="13"/>
        <v>127</v>
      </c>
      <c r="C130" s="150" t="str">
        <f ca="1">IF(O130="","",総括表!$E$11)</f>
        <v/>
      </c>
      <c r="D130" s="150" t="str">
        <f t="shared" ca="1" si="14"/>
        <v/>
      </c>
      <c r="E130" s="150" t="str">
        <f t="shared" ca="1" si="15"/>
        <v/>
      </c>
      <c r="F130" s="150" t="str">
        <f t="shared" ca="1" si="16"/>
        <v/>
      </c>
      <c r="G130" s="199" t="str">
        <f t="shared" ca="1" si="17"/>
        <v/>
      </c>
      <c r="H130" s="150" t="str">
        <f t="shared" ca="1" si="18"/>
        <v/>
      </c>
      <c r="I130" s="151" t="str">
        <f t="shared" ca="1" si="19"/>
        <v/>
      </c>
      <c r="J130" s="152" t="str">
        <f t="shared" ca="1" si="20"/>
        <v/>
      </c>
      <c r="K130" s="152" t="str">
        <f t="shared" ca="1" si="21"/>
        <v/>
      </c>
      <c r="L130" s="152" t="str">
        <f t="shared" ca="1" si="22"/>
        <v/>
      </c>
      <c r="M130" s="152" t="str">
        <f t="shared" ca="1" si="23"/>
        <v/>
      </c>
      <c r="N130" s="200" t="str">
        <f t="shared" ca="1" si="24"/>
        <v/>
      </c>
      <c r="O130" s="153" t="str">
        <f t="shared" ca="1" si="25"/>
        <v/>
      </c>
      <c r="P130" s="154"/>
      <c r="Q130" s="148"/>
    </row>
    <row r="131" spans="1:17" ht="22.5" customHeight="1">
      <c r="A131" s="51"/>
      <c r="B131" s="149">
        <f t="shared" si="13"/>
        <v>128</v>
      </c>
      <c r="C131" s="150" t="str">
        <f ca="1">IF(O131="","",総括表!$E$11)</f>
        <v/>
      </c>
      <c r="D131" s="150" t="str">
        <f t="shared" ca="1" si="14"/>
        <v/>
      </c>
      <c r="E131" s="150" t="str">
        <f t="shared" ca="1" si="15"/>
        <v/>
      </c>
      <c r="F131" s="150" t="str">
        <f t="shared" ca="1" si="16"/>
        <v/>
      </c>
      <c r="G131" s="199" t="str">
        <f t="shared" ca="1" si="17"/>
        <v/>
      </c>
      <c r="H131" s="150" t="str">
        <f t="shared" ca="1" si="18"/>
        <v/>
      </c>
      <c r="I131" s="151" t="str">
        <f t="shared" ca="1" si="19"/>
        <v/>
      </c>
      <c r="J131" s="152" t="str">
        <f t="shared" ca="1" si="20"/>
        <v/>
      </c>
      <c r="K131" s="152" t="str">
        <f t="shared" ca="1" si="21"/>
        <v/>
      </c>
      <c r="L131" s="152" t="str">
        <f t="shared" ca="1" si="22"/>
        <v/>
      </c>
      <c r="M131" s="152" t="str">
        <f t="shared" ca="1" si="23"/>
        <v/>
      </c>
      <c r="N131" s="200" t="str">
        <f t="shared" ca="1" si="24"/>
        <v/>
      </c>
      <c r="O131" s="153" t="str">
        <f t="shared" ca="1" si="25"/>
        <v/>
      </c>
      <c r="P131" s="154"/>
      <c r="Q131" s="148"/>
    </row>
    <row r="132" spans="1:17" ht="22.5" customHeight="1">
      <c r="A132" s="51"/>
      <c r="B132" s="149">
        <f t="shared" si="13"/>
        <v>129</v>
      </c>
      <c r="C132" s="150" t="str">
        <f ca="1">IF(O132="","",総括表!$E$11)</f>
        <v/>
      </c>
      <c r="D132" s="150" t="str">
        <f t="shared" ca="1" si="14"/>
        <v/>
      </c>
      <c r="E132" s="150" t="str">
        <f t="shared" ca="1" si="15"/>
        <v/>
      </c>
      <c r="F132" s="150" t="str">
        <f t="shared" ca="1" si="16"/>
        <v/>
      </c>
      <c r="G132" s="199" t="str">
        <f t="shared" ca="1" si="17"/>
        <v/>
      </c>
      <c r="H132" s="150" t="str">
        <f t="shared" ca="1" si="18"/>
        <v/>
      </c>
      <c r="I132" s="151" t="str">
        <f t="shared" ca="1" si="19"/>
        <v/>
      </c>
      <c r="J132" s="152" t="str">
        <f t="shared" ca="1" si="20"/>
        <v/>
      </c>
      <c r="K132" s="152" t="str">
        <f t="shared" ca="1" si="21"/>
        <v/>
      </c>
      <c r="L132" s="152" t="str">
        <f t="shared" ca="1" si="22"/>
        <v/>
      </c>
      <c r="M132" s="152" t="str">
        <f t="shared" ca="1" si="23"/>
        <v/>
      </c>
      <c r="N132" s="200" t="str">
        <f t="shared" ca="1" si="24"/>
        <v/>
      </c>
      <c r="O132" s="153" t="str">
        <f t="shared" ca="1" si="25"/>
        <v/>
      </c>
      <c r="P132" s="154"/>
      <c r="Q132" s="148"/>
    </row>
    <row r="133" spans="1:17" ht="22.5" customHeight="1">
      <c r="A133" s="51"/>
      <c r="B133" s="149">
        <f t="shared" ref="B133:B153" si="26">ROW()-3</f>
        <v>130</v>
      </c>
      <c r="C133" s="150" t="str">
        <f ca="1">IF(O133="","",総括表!$E$11)</f>
        <v/>
      </c>
      <c r="D133" s="150" t="str">
        <f t="shared" ref="D133:D153" ca="1" si="27">IFERROR(INDIRECT("個票"&amp;$B133&amp;"！$N$4"),"")</f>
        <v/>
      </c>
      <c r="E133" s="150" t="str">
        <f t="shared" ref="E133:E153" ca="1" si="28">IFERROR(INDIRECT("個票"&amp;$B133&amp;"！$N$3"),"")</f>
        <v/>
      </c>
      <c r="F133" s="150" t="str">
        <f t="shared" ref="F133:F153" ca="1" si="29">IFERROR(INDIRECT("個票"&amp;$B133&amp;"！$AH$5"),"")</f>
        <v/>
      </c>
      <c r="G133" s="199" t="str">
        <f t="shared" ref="G133:G153" ca="1" si="30">IF(N133="","",IFERROR(INDIRECT("個票"&amp;$B133&amp;"！$AK$4"),""))</f>
        <v/>
      </c>
      <c r="H133" s="150" t="str">
        <f t="shared" ref="H133:H153" ca="1" si="31">IFERROR(INDIRECT("個票"&amp;$B133&amp;"！$N$5"),"")</f>
        <v/>
      </c>
      <c r="I133" s="151" t="str">
        <f t="shared" ref="I133:I153" ca="1" si="32">IFERROR(INDIRECT("個票"&amp;$B133&amp;"！$N$7"),"")</f>
        <v/>
      </c>
      <c r="J133" s="152" t="str">
        <f t="shared" ref="J133:J153" ca="1" si="33">IFERROR(INDIRECT("個票"&amp;$B133&amp;"！$A$18"),"")</f>
        <v/>
      </c>
      <c r="K133" s="152" t="str">
        <f t="shared" ref="K133:K153" ca="1" si="34">IFERROR(INDIRECT("個票"&amp;$B133&amp;"！$H$18"),"")</f>
        <v/>
      </c>
      <c r="L133" s="152" t="str">
        <f t="shared" ref="L133:L153" ca="1" si="35">IFERROR(INDIRECT("個票"&amp;$B133&amp;"！$O$18"),"")</f>
        <v/>
      </c>
      <c r="M133" s="152" t="str">
        <f t="shared" ref="M133:M153" ca="1" si="36">IFERROR(INDIRECT("個票"&amp;$B133&amp;"！$V$18"),"")</f>
        <v/>
      </c>
      <c r="N133" s="200" t="str">
        <f t="shared" ref="N133:N153" ca="1" si="37">IFERROR(INDIRECT("個票"&amp;$B133&amp;"！$AC$18"),"")</f>
        <v/>
      </c>
      <c r="O133" s="153" t="str">
        <f t="shared" ref="O133:O153" ca="1" si="38">IFERROR(INDIRECT("個票"&amp;$B133&amp;"！$AJ$18"),"")</f>
        <v/>
      </c>
      <c r="P133" s="154"/>
      <c r="Q133" s="148"/>
    </row>
    <row r="134" spans="1:17" ht="22.5" customHeight="1">
      <c r="A134" s="51"/>
      <c r="B134" s="149">
        <f t="shared" si="26"/>
        <v>131</v>
      </c>
      <c r="C134" s="150" t="str">
        <f ca="1">IF(O134="","",総括表!$E$11)</f>
        <v/>
      </c>
      <c r="D134" s="150" t="str">
        <f t="shared" ca="1" si="27"/>
        <v/>
      </c>
      <c r="E134" s="150" t="str">
        <f t="shared" ca="1" si="28"/>
        <v/>
      </c>
      <c r="F134" s="150" t="str">
        <f t="shared" ca="1" si="29"/>
        <v/>
      </c>
      <c r="G134" s="199" t="str">
        <f t="shared" ca="1" si="30"/>
        <v/>
      </c>
      <c r="H134" s="150" t="str">
        <f t="shared" ca="1" si="31"/>
        <v/>
      </c>
      <c r="I134" s="151" t="str">
        <f t="shared" ca="1" si="32"/>
        <v/>
      </c>
      <c r="J134" s="152" t="str">
        <f t="shared" ca="1" si="33"/>
        <v/>
      </c>
      <c r="K134" s="152" t="str">
        <f t="shared" ca="1" si="34"/>
        <v/>
      </c>
      <c r="L134" s="152" t="str">
        <f t="shared" ca="1" si="35"/>
        <v/>
      </c>
      <c r="M134" s="152" t="str">
        <f t="shared" ca="1" si="36"/>
        <v/>
      </c>
      <c r="N134" s="200" t="str">
        <f t="shared" ca="1" si="37"/>
        <v/>
      </c>
      <c r="O134" s="153" t="str">
        <f t="shared" ca="1" si="38"/>
        <v/>
      </c>
      <c r="P134" s="154"/>
      <c r="Q134" s="148"/>
    </row>
    <row r="135" spans="1:17" ht="22.5" customHeight="1">
      <c r="A135" s="51"/>
      <c r="B135" s="149">
        <f t="shared" si="26"/>
        <v>132</v>
      </c>
      <c r="C135" s="150" t="str">
        <f ca="1">IF(O135="","",総括表!$E$11)</f>
        <v/>
      </c>
      <c r="D135" s="150" t="str">
        <f t="shared" ca="1" si="27"/>
        <v/>
      </c>
      <c r="E135" s="150" t="str">
        <f t="shared" ca="1" si="28"/>
        <v/>
      </c>
      <c r="F135" s="150" t="str">
        <f t="shared" ca="1" si="29"/>
        <v/>
      </c>
      <c r="G135" s="199" t="str">
        <f t="shared" ca="1" si="30"/>
        <v/>
      </c>
      <c r="H135" s="150" t="str">
        <f t="shared" ca="1" si="31"/>
        <v/>
      </c>
      <c r="I135" s="151" t="str">
        <f t="shared" ca="1" si="32"/>
        <v/>
      </c>
      <c r="J135" s="152" t="str">
        <f t="shared" ca="1" si="33"/>
        <v/>
      </c>
      <c r="K135" s="152" t="str">
        <f t="shared" ca="1" si="34"/>
        <v/>
      </c>
      <c r="L135" s="152" t="str">
        <f t="shared" ca="1" si="35"/>
        <v/>
      </c>
      <c r="M135" s="152" t="str">
        <f t="shared" ca="1" si="36"/>
        <v/>
      </c>
      <c r="N135" s="200" t="str">
        <f t="shared" ca="1" si="37"/>
        <v/>
      </c>
      <c r="O135" s="153" t="str">
        <f t="shared" ca="1" si="38"/>
        <v/>
      </c>
      <c r="P135" s="154"/>
      <c r="Q135" s="148"/>
    </row>
    <row r="136" spans="1:17" ht="22.5" customHeight="1">
      <c r="A136" s="51"/>
      <c r="B136" s="149">
        <f t="shared" si="26"/>
        <v>133</v>
      </c>
      <c r="C136" s="150" t="str">
        <f ca="1">IF(O136="","",総括表!$E$11)</f>
        <v/>
      </c>
      <c r="D136" s="150" t="str">
        <f t="shared" ca="1" si="27"/>
        <v/>
      </c>
      <c r="E136" s="150" t="str">
        <f t="shared" ca="1" si="28"/>
        <v/>
      </c>
      <c r="F136" s="150" t="str">
        <f t="shared" ca="1" si="29"/>
        <v/>
      </c>
      <c r="G136" s="199" t="str">
        <f t="shared" ca="1" si="30"/>
        <v/>
      </c>
      <c r="H136" s="150" t="str">
        <f t="shared" ca="1" si="31"/>
        <v/>
      </c>
      <c r="I136" s="151" t="str">
        <f t="shared" ca="1" si="32"/>
        <v/>
      </c>
      <c r="J136" s="152" t="str">
        <f t="shared" ca="1" si="33"/>
        <v/>
      </c>
      <c r="K136" s="152" t="str">
        <f t="shared" ca="1" si="34"/>
        <v/>
      </c>
      <c r="L136" s="152" t="str">
        <f t="shared" ca="1" si="35"/>
        <v/>
      </c>
      <c r="M136" s="152" t="str">
        <f t="shared" ca="1" si="36"/>
        <v/>
      </c>
      <c r="N136" s="200" t="str">
        <f t="shared" ca="1" si="37"/>
        <v/>
      </c>
      <c r="O136" s="153" t="str">
        <f t="shared" ca="1" si="38"/>
        <v/>
      </c>
      <c r="P136" s="154"/>
      <c r="Q136" s="148"/>
    </row>
    <row r="137" spans="1:17" ht="22.5" customHeight="1">
      <c r="A137" s="51"/>
      <c r="B137" s="149">
        <f t="shared" si="26"/>
        <v>134</v>
      </c>
      <c r="C137" s="150" t="str">
        <f ca="1">IF(O137="","",総括表!$E$11)</f>
        <v/>
      </c>
      <c r="D137" s="150" t="str">
        <f t="shared" ca="1" si="27"/>
        <v/>
      </c>
      <c r="E137" s="150" t="str">
        <f t="shared" ca="1" si="28"/>
        <v/>
      </c>
      <c r="F137" s="150" t="str">
        <f t="shared" ca="1" si="29"/>
        <v/>
      </c>
      <c r="G137" s="199" t="str">
        <f t="shared" ca="1" si="30"/>
        <v/>
      </c>
      <c r="H137" s="150" t="str">
        <f t="shared" ca="1" si="31"/>
        <v/>
      </c>
      <c r="I137" s="151" t="str">
        <f t="shared" ca="1" si="32"/>
        <v/>
      </c>
      <c r="J137" s="152" t="str">
        <f t="shared" ca="1" si="33"/>
        <v/>
      </c>
      <c r="K137" s="152" t="str">
        <f t="shared" ca="1" si="34"/>
        <v/>
      </c>
      <c r="L137" s="152" t="str">
        <f t="shared" ca="1" si="35"/>
        <v/>
      </c>
      <c r="M137" s="152" t="str">
        <f t="shared" ca="1" si="36"/>
        <v/>
      </c>
      <c r="N137" s="200" t="str">
        <f t="shared" ca="1" si="37"/>
        <v/>
      </c>
      <c r="O137" s="153" t="str">
        <f t="shared" ca="1" si="38"/>
        <v/>
      </c>
      <c r="P137" s="154"/>
      <c r="Q137" s="148"/>
    </row>
    <row r="138" spans="1:17" ht="22.5" customHeight="1">
      <c r="A138" s="51"/>
      <c r="B138" s="149">
        <f t="shared" si="26"/>
        <v>135</v>
      </c>
      <c r="C138" s="150" t="str">
        <f ca="1">IF(O138="","",総括表!$E$11)</f>
        <v/>
      </c>
      <c r="D138" s="150" t="str">
        <f t="shared" ca="1" si="27"/>
        <v/>
      </c>
      <c r="E138" s="150" t="str">
        <f t="shared" ca="1" si="28"/>
        <v/>
      </c>
      <c r="F138" s="150" t="str">
        <f t="shared" ca="1" si="29"/>
        <v/>
      </c>
      <c r="G138" s="199" t="str">
        <f t="shared" ca="1" si="30"/>
        <v/>
      </c>
      <c r="H138" s="150" t="str">
        <f t="shared" ca="1" si="31"/>
        <v/>
      </c>
      <c r="I138" s="151" t="str">
        <f t="shared" ca="1" si="32"/>
        <v/>
      </c>
      <c r="J138" s="152" t="str">
        <f t="shared" ca="1" si="33"/>
        <v/>
      </c>
      <c r="K138" s="152" t="str">
        <f t="shared" ca="1" si="34"/>
        <v/>
      </c>
      <c r="L138" s="152" t="str">
        <f t="shared" ca="1" si="35"/>
        <v/>
      </c>
      <c r="M138" s="152" t="str">
        <f t="shared" ca="1" si="36"/>
        <v/>
      </c>
      <c r="N138" s="200" t="str">
        <f t="shared" ca="1" si="37"/>
        <v/>
      </c>
      <c r="O138" s="153" t="str">
        <f t="shared" ca="1" si="38"/>
        <v/>
      </c>
      <c r="P138" s="154"/>
      <c r="Q138" s="148"/>
    </row>
    <row r="139" spans="1:17" ht="22.5" customHeight="1">
      <c r="A139" s="51"/>
      <c r="B139" s="149">
        <f t="shared" si="26"/>
        <v>136</v>
      </c>
      <c r="C139" s="150" t="str">
        <f ca="1">IF(O139="","",総括表!$E$11)</f>
        <v/>
      </c>
      <c r="D139" s="150" t="str">
        <f t="shared" ca="1" si="27"/>
        <v/>
      </c>
      <c r="E139" s="150" t="str">
        <f t="shared" ca="1" si="28"/>
        <v/>
      </c>
      <c r="F139" s="150" t="str">
        <f t="shared" ca="1" si="29"/>
        <v/>
      </c>
      <c r="G139" s="199" t="str">
        <f t="shared" ca="1" si="30"/>
        <v/>
      </c>
      <c r="H139" s="150" t="str">
        <f t="shared" ca="1" si="31"/>
        <v/>
      </c>
      <c r="I139" s="151" t="str">
        <f t="shared" ca="1" si="32"/>
        <v/>
      </c>
      <c r="J139" s="152" t="str">
        <f t="shared" ca="1" si="33"/>
        <v/>
      </c>
      <c r="K139" s="152" t="str">
        <f t="shared" ca="1" si="34"/>
        <v/>
      </c>
      <c r="L139" s="152" t="str">
        <f t="shared" ca="1" si="35"/>
        <v/>
      </c>
      <c r="M139" s="152" t="str">
        <f t="shared" ca="1" si="36"/>
        <v/>
      </c>
      <c r="N139" s="200" t="str">
        <f t="shared" ca="1" si="37"/>
        <v/>
      </c>
      <c r="O139" s="153" t="str">
        <f t="shared" ca="1" si="38"/>
        <v/>
      </c>
      <c r="P139" s="154"/>
      <c r="Q139" s="148"/>
    </row>
    <row r="140" spans="1:17" ht="22.5" customHeight="1">
      <c r="A140" s="51"/>
      <c r="B140" s="149">
        <f t="shared" si="26"/>
        <v>137</v>
      </c>
      <c r="C140" s="150" t="str">
        <f ca="1">IF(O140="","",総括表!$E$11)</f>
        <v/>
      </c>
      <c r="D140" s="150" t="str">
        <f t="shared" ca="1" si="27"/>
        <v/>
      </c>
      <c r="E140" s="150" t="str">
        <f t="shared" ca="1" si="28"/>
        <v/>
      </c>
      <c r="F140" s="150" t="str">
        <f t="shared" ca="1" si="29"/>
        <v/>
      </c>
      <c r="G140" s="199" t="str">
        <f t="shared" ca="1" si="30"/>
        <v/>
      </c>
      <c r="H140" s="150" t="str">
        <f t="shared" ca="1" si="31"/>
        <v/>
      </c>
      <c r="I140" s="151" t="str">
        <f t="shared" ca="1" si="32"/>
        <v/>
      </c>
      <c r="J140" s="152" t="str">
        <f t="shared" ca="1" si="33"/>
        <v/>
      </c>
      <c r="K140" s="152" t="str">
        <f t="shared" ca="1" si="34"/>
        <v/>
      </c>
      <c r="L140" s="152" t="str">
        <f t="shared" ca="1" si="35"/>
        <v/>
      </c>
      <c r="M140" s="152" t="str">
        <f t="shared" ca="1" si="36"/>
        <v/>
      </c>
      <c r="N140" s="200" t="str">
        <f t="shared" ca="1" si="37"/>
        <v/>
      </c>
      <c r="O140" s="153" t="str">
        <f t="shared" ca="1" si="38"/>
        <v/>
      </c>
      <c r="P140" s="154"/>
      <c r="Q140" s="148"/>
    </row>
    <row r="141" spans="1:17" ht="22.5" customHeight="1">
      <c r="A141" s="51"/>
      <c r="B141" s="149">
        <f t="shared" si="26"/>
        <v>138</v>
      </c>
      <c r="C141" s="150" t="str">
        <f ca="1">IF(O141="","",総括表!$E$11)</f>
        <v/>
      </c>
      <c r="D141" s="150" t="str">
        <f t="shared" ca="1" si="27"/>
        <v/>
      </c>
      <c r="E141" s="150" t="str">
        <f t="shared" ca="1" si="28"/>
        <v/>
      </c>
      <c r="F141" s="150" t="str">
        <f t="shared" ca="1" si="29"/>
        <v/>
      </c>
      <c r="G141" s="199" t="str">
        <f t="shared" ca="1" si="30"/>
        <v/>
      </c>
      <c r="H141" s="150" t="str">
        <f t="shared" ca="1" si="31"/>
        <v/>
      </c>
      <c r="I141" s="151" t="str">
        <f t="shared" ca="1" si="32"/>
        <v/>
      </c>
      <c r="J141" s="152" t="str">
        <f t="shared" ca="1" si="33"/>
        <v/>
      </c>
      <c r="K141" s="152" t="str">
        <f t="shared" ca="1" si="34"/>
        <v/>
      </c>
      <c r="L141" s="152" t="str">
        <f t="shared" ca="1" si="35"/>
        <v/>
      </c>
      <c r="M141" s="152" t="str">
        <f t="shared" ca="1" si="36"/>
        <v/>
      </c>
      <c r="N141" s="200" t="str">
        <f t="shared" ca="1" si="37"/>
        <v/>
      </c>
      <c r="O141" s="153" t="str">
        <f t="shared" ca="1" si="38"/>
        <v/>
      </c>
      <c r="P141" s="154"/>
      <c r="Q141" s="148"/>
    </row>
    <row r="142" spans="1:17" ht="22.5" customHeight="1">
      <c r="A142" s="51"/>
      <c r="B142" s="149">
        <f t="shared" si="26"/>
        <v>139</v>
      </c>
      <c r="C142" s="150" t="str">
        <f ca="1">IF(O142="","",総括表!$E$11)</f>
        <v/>
      </c>
      <c r="D142" s="150" t="str">
        <f t="shared" ca="1" si="27"/>
        <v/>
      </c>
      <c r="E142" s="150" t="str">
        <f t="shared" ca="1" si="28"/>
        <v/>
      </c>
      <c r="F142" s="150" t="str">
        <f t="shared" ca="1" si="29"/>
        <v/>
      </c>
      <c r="G142" s="199" t="str">
        <f t="shared" ca="1" si="30"/>
        <v/>
      </c>
      <c r="H142" s="150" t="str">
        <f t="shared" ca="1" si="31"/>
        <v/>
      </c>
      <c r="I142" s="151" t="str">
        <f t="shared" ca="1" si="32"/>
        <v/>
      </c>
      <c r="J142" s="152" t="str">
        <f t="shared" ca="1" si="33"/>
        <v/>
      </c>
      <c r="K142" s="152" t="str">
        <f t="shared" ca="1" si="34"/>
        <v/>
      </c>
      <c r="L142" s="152" t="str">
        <f t="shared" ca="1" si="35"/>
        <v/>
      </c>
      <c r="M142" s="152" t="str">
        <f t="shared" ca="1" si="36"/>
        <v/>
      </c>
      <c r="N142" s="200" t="str">
        <f t="shared" ca="1" si="37"/>
        <v/>
      </c>
      <c r="O142" s="153" t="str">
        <f t="shared" ca="1" si="38"/>
        <v/>
      </c>
      <c r="P142" s="154"/>
      <c r="Q142" s="148"/>
    </row>
    <row r="143" spans="1:17" ht="22.5" customHeight="1">
      <c r="A143" s="51"/>
      <c r="B143" s="149">
        <f t="shared" si="26"/>
        <v>140</v>
      </c>
      <c r="C143" s="150" t="str">
        <f ca="1">IF(O143="","",総括表!$E$11)</f>
        <v/>
      </c>
      <c r="D143" s="150" t="str">
        <f t="shared" ca="1" si="27"/>
        <v/>
      </c>
      <c r="E143" s="150" t="str">
        <f t="shared" ca="1" si="28"/>
        <v/>
      </c>
      <c r="F143" s="150" t="str">
        <f t="shared" ca="1" si="29"/>
        <v/>
      </c>
      <c r="G143" s="199" t="str">
        <f t="shared" ca="1" si="30"/>
        <v/>
      </c>
      <c r="H143" s="150" t="str">
        <f t="shared" ca="1" si="31"/>
        <v/>
      </c>
      <c r="I143" s="151" t="str">
        <f t="shared" ca="1" si="32"/>
        <v/>
      </c>
      <c r="J143" s="152" t="str">
        <f t="shared" ca="1" si="33"/>
        <v/>
      </c>
      <c r="K143" s="152" t="str">
        <f t="shared" ca="1" si="34"/>
        <v/>
      </c>
      <c r="L143" s="152" t="str">
        <f t="shared" ca="1" si="35"/>
        <v/>
      </c>
      <c r="M143" s="152" t="str">
        <f t="shared" ca="1" si="36"/>
        <v/>
      </c>
      <c r="N143" s="200" t="str">
        <f t="shared" ca="1" si="37"/>
        <v/>
      </c>
      <c r="O143" s="153" t="str">
        <f t="shared" ca="1" si="38"/>
        <v/>
      </c>
      <c r="P143" s="154"/>
      <c r="Q143" s="148"/>
    </row>
    <row r="144" spans="1:17" ht="22.5" customHeight="1">
      <c r="A144" s="51"/>
      <c r="B144" s="149">
        <f t="shared" si="26"/>
        <v>141</v>
      </c>
      <c r="C144" s="150" t="str">
        <f ca="1">IF(O144="","",総括表!$E$11)</f>
        <v/>
      </c>
      <c r="D144" s="150" t="str">
        <f t="shared" ca="1" si="27"/>
        <v/>
      </c>
      <c r="E144" s="150" t="str">
        <f t="shared" ca="1" si="28"/>
        <v/>
      </c>
      <c r="F144" s="150" t="str">
        <f t="shared" ca="1" si="29"/>
        <v/>
      </c>
      <c r="G144" s="199" t="str">
        <f t="shared" ca="1" si="30"/>
        <v/>
      </c>
      <c r="H144" s="150" t="str">
        <f t="shared" ca="1" si="31"/>
        <v/>
      </c>
      <c r="I144" s="151" t="str">
        <f t="shared" ca="1" si="32"/>
        <v/>
      </c>
      <c r="J144" s="152" t="str">
        <f t="shared" ca="1" si="33"/>
        <v/>
      </c>
      <c r="K144" s="152" t="str">
        <f t="shared" ca="1" si="34"/>
        <v/>
      </c>
      <c r="L144" s="152" t="str">
        <f t="shared" ca="1" si="35"/>
        <v/>
      </c>
      <c r="M144" s="152" t="str">
        <f t="shared" ca="1" si="36"/>
        <v/>
      </c>
      <c r="N144" s="200" t="str">
        <f t="shared" ca="1" si="37"/>
        <v/>
      </c>
      <c r="O144" s="153" t="str">
        <f t="shared" ca="1" si="38"/>
        <v/>
      </c>
      <c r="P144" s="154"/>
      <c r="Q144" s="148"/>
    </row>
    <row r="145" spans="1:17" ht="22.5" customHeight="1">
      <c r="A145" s="51"/>
      <c r="B145" s="149">
        <f t="shared" si="26"/>
        <v>142</v>
      </c>
      <c r="C145" s="150" t="str">
        <f ca="1">IF(O145="","",総括表!$E$11)</f>
        <v/>
      </c>
      <c r="D145" s="150" t="str">
        <f t="shared" ca="1" si="27"/>
        <v/>
      </c>
      <c r="E145" s="150" t="str">
        <f t="shared" ca="1" si="28"/>
        <v/>
      </c>
      <c r="F145" s="150" t="str">
        <f t="shared" ca="1" si="29"/>
        <v/>
      </c>
      <c r="G145" s="199" t="str">
        <f t="shared" ca="1" si="30"/>
        <v/>
      </c>
      <c r="H145" s="150" t="str">
        <f t="shared" ca="1" si="31"/>
        <v/>
      </c>
      <c r="I145" s="151" t="str">
        <f t="shared" ca="1" si="32"/>
        <v/>
      </c>
      <c r="J145" s="152" t="str">
        <f t="shared" ca="1" si="33"/>
        <v/>
      </c>
      <c r="K145" s="152" t="str">
        <f t="shared" ca="1" si="34"/>
        <v/>
      </c>
      <c r="L145" s="152" t="str">
        <f t="shared" ca="1" si="35"/>
        <v/>
      </c>
      <c r="M145" s="152" t="str">
        <f t="shared" ca="1" si="36"/>
        <v/>
      </c>
      <c r="N145" s="200" t="str">
        <f t="shared" ca="1" si="37"/>
        <v/>
      </c>
      <c r="O145" s="153" t="str">
        <f t="shared" ca="1" si="38"/>
        <v/>
      </c>
      <c r="P145" s="154"/>
      <c r="Q145" s="148"/>
    </row>
    <row r="146" spans="1:17" ht="22.5" customHeight="1">
      <c r="A146" s="51"/>
      <c r="B146" s="149">
        <f t="shared" si="26"/>
        <v>143</v>
      </c>
      <c r="C146" s="150" t="str">
        <f ca="1">IF(O146="","",総括表!$E$11)</f>
        <v/>
      </c>
      <c r="D146" s="150" t="str">
        <f t="shared" ca="1" si="27"/>
        <v/>
      </c>
      <c r="E146" s="150" t="str">
        <f t="shared" ca="1" si="28"/>
        <v/>
      </c>
      <c r="F146" s="150" t="str">
        <f t="shared" ca="1" si="29"/>
        <v/>
      </c>
      <c r="G146" s="199" t="str">
        <f t="shared" ca="1" si="30"/>
        <v/>
      </c>
      <c r="H146" s="150" t="str">
        <f t="shared" ca="1" si="31"/>
        <v/>
      </c>
      <c r="I146" s="151" t="str">
        <f t="shared" ca="1" si="32"/>
        <v/>
      </c>
      <c r="J146" s="152" t="str">
        <f t="shared" ca="1" si="33"/>
        <v/>
      </c>
      <c r="K146" s="152" t="str">
        <f t="shared" ca="1" si="34"/>
        <v/>
      </c>
      <c r="L146" s="152" t="str">
        <f t="shared" ca="1" si="35"/>
        <v/>
      </c>
      <c r="M146" s="152" t="str">
        <f t="shared" ca="1" si="36"/>
        <v/>
      </c>
      <c r="N146" s="200" t="str">
        <f t="shared" ca="1" si="37"/>
        <v/>
      </c>
      <c r="O146" s="153" t="str">
        <f t="shared" ca="1" si="38"/>
        <v/>
      </c>
      <c r="P146" s="154"/>
      <c r="Q146" s="148"/>
    </row>
    <row r="147" spans="1:17" ht="22.5" customHeight="1">
      <c r="A147" s="51"/>
      <c r="B147" s="149">
        <f t="shared" si="26"/>
        <v>144</v>
      </c>
      <c r="C147" s="150" t="str">
        <f ca="1">IF(O147="","",総括表!$E$11)</f>
        <v/>
      </c>
      <c r="D147" s="150" t="str">
        <f t="shared" ca="1" si="27"/>
        <v/>
      </c>
      <c r="E147" s="150" t="str">
        <f t="shared" ca="1" si="28"/>
        <v/>
      </c>
      <c r="F147" s="150" t="str">
        <f t="shared" ca="1" si="29"/>
        <v/>
      </c>
      <c r="G147" s="199" t="str">
        <f t="shared" ca="1" si="30"/>
        <v/>
      </c>
      <c r="H147" s="150" t="str">
        <f t="shared" ca="1" si="31"/>
        <v/>
      </c>
      <c r="I147" s="151" t="str">
        <f t="shared" ca="1" si="32"/>
        <v/>
      </c>
      <c r="J147" s="152" t="str">
        <f t="shared" ca="1" si="33"/>
        <v/>
      </c>
      <c r="K147" s="152" t="str">
        <f t="shared" ca="1" si="34"/>
        <v/>
      </c>
      <c r="L147" s="152" t="str">
        <f t="shared" ca="1" si="35"/>
        <v/>
      </c>
      <c r="M147" s="152" t="str">
        <f t="shared" ca="1" si="36"/>
        <v/>
      </c>
      <c r="N147" s="200" t="str">
        <f t="shared" ca="1" si="37"/>
        <v/>
      </c>
      <c r="O147" s="153" t="str">
        <f t="shared" ca="1" si="38"/>
        <v/>
      </c>
      <c r="P147" s="154"/>
      <c r="Q147" s="148"/>
    </row>
    <row r="148" spans="1:17" ht="22.5" customHeight="1">
      <c r="A148" s="51"/>
      <c r="B148" s="149">
        <f t="shared" si="26"/>
        <v>145</v>
      </c>
      <c r="C148" s="150" t="str">
        <f ca="1">IF(O148="","",総括表!$E$11)</f>
        <v/>
      </c>
      <c r="D148" s="150" t="str">
        <f t="shared" ca="1" si="27"/>
        <v/>
      </c>
      <c r="E148" s="150" t="str">
        <f t="shared" ca="1" si="28"/>
        <v/>
      </c>
      <c r="F148" s="150" t="str">
        <f t="shared" ca="1" si="29"/>
        <v/>
      </c>
      <c r="G148" s="199" t="str">
        <f t="shared" ca="1" si="30"/>
        <v/>
      </c>
      <c r="H148" s="150" t="str">
        <f t="shared" ca="1" si="31"/>
        <v/>
      </c>
      <c r="I148" s="151" t="str">
        <f t="shared" ca="1" si="32"/>
        <v/>
      </c>
      <c r="J148" s="152" t="str">
        <f t="shared" ca="1" si="33"/>
        <v/>
      </c>
      <c r="K148" s="152" t="str">
        <f t="shared" ca="1" si="34"/>
        <v/>
      </c>
      <c r="L148" s="152" t="str">
        <f t="shared" ca="1" si="35"/>
        <v/>
      </c>
      <c r="M148" s="152" t="str">
        <f t="shared" ca="1" si="36"/>
        <v/>
      </c>
      <c r="N148" s="200" t="str">
        <f t="shared" ca="1" si="37"/>
        <v/>
      </c>
      <c r="O148" s="153" t="str">
        <f t="shared" ca="1" si="38"/>
        <v/>
      </c>
      <c r="P148" s="154"/>
      <c r="Q148" s="148"/>
    </row>
    <row r="149" spans="1:17" ht="22.5" customHeight="1">
      <c r="A149" s="51"/>
      <c r="B149" s="149">
        <f t="shared" si="26"/>
        <v>146</v>
      </c>
      <c r="C149" s="150" t="str">
        <f ca="1">IF(O149="","",総括表!$E$11)</f>
        <v/>
      </c>
      <c r="D149" s="150" t="str">
        <f t="shared" ca="1" si="27"/>
        <v/>
      </c>
      <c r="E149" s="150" t="str">
        <f t="shared" ca="1" si="28"/>
        <v/>
      </c>
      <c r="F149" s="150" t="str">
        <f t="shared" ca="1" si="29"/>
        <v/>
      </c>
      <c r="G149" s="199" t="str">
        <f t="shared" ca="1" si="30"/>
        <v/>
      </c>
      <c r="H149" s="150" t="str">
        <f t="shared" ca="1" si="31"/>
        <v/>
      </c>
      <c r="I149" s="151" t="str">
        <f t="shared" ca="1" si="32"/>
        <v/>
      </c>
      <c r="J149" s="152" t="str">
        <f t="shared" ca="1" si="33"/>
        <v/>
      </c>
      <c r="K149" s="152" t="str">
        <f t="shared" ca="1" si="34"/>
        <v/>
      </c>
      <c r="L149" s="152" t="str">
        <f t="shared" ca="1" si="35"/>
        <v/>
      </c>
      <c r="M149" s="152" t="str">
        <f t="shared" ca="1" si="36"/>
        <v/>
      </c>
      <c r="N149" s="200" t="str">
        <f t="shared" ca="1" si="37"/>
        <v/>
      </c>
      <c r="O149" s="153" t="str">
        <f t="shared" ca="1" si="38"/>
        <v/>
      </c>
      <c r="P149" s="154"/>
      <c r="Q149" s="148"/>
    </row>
    <row r="150" spans="1:17" ht="22.5" customHeight="1">
      <c r="A150" s="51"/>
      <c r="B150" s="149">
        <f t="shared" si="26"/>
        <v>147</v>
      </c>
      <c r="C150" s="150" t="str">
        <f ca="1">IF(O150="","",総括表!$E$11)</f>
        <v/>
      </c>
      <c r="D150" s="150" t="str">
        <f t="shared" ca="1" si="27"/>
        <v/>
      </c>
      <c r="E150" s="150" t="str">
        <f t="shared" ca="1" si="28"/>
        <v/>
      </c>
      <c r="F150" s="150" t="str">
        <f t="shared" ca="1" si="29"/>
        <v/>
      </c>
      <c r="G150" s="199" t="str">
        <f t="shared" ca="1" si="30"/>
        <v/>
      </c>
      <c r="H150" s="150" t="str">
        <f t="shared" ca="1" si="31"/>
        <v/>
      </c>
      <c r="I150" s="151" t="str">
        <f t="shared" ca="1" si="32"/>
        <v/>
      </c>
      <c r="J150" s="152" t="str">
        <f t="shared" ca="1" si="33"/>
        <v/>
      </c>
      <c r="K150" s="152" t="str">
        <f t="shared" ca="1" si="34"/>
        <v/>
      </c>
      <c r="L150" s="152" t="str">
        <f t="shared" ca="1" si="35"/>
        <v/>
      </c>
      <c r="M150" s="152" t="str">
        <f t="shared" ca="1" si="36"/>
        <v/>
      </c>
      <c r="N150" s="200" t="str">
        <f t="shared" ca="1" si="37"/>
        <v/>
      </c>
      <c r="O150" s="153" t="str">
        <f t="shared" ca="1" si="38"/>
        <v/>
      </c>
      <c r="P150" s="154"/>
      <c r="Q150" s="148"/>
    </row>
    <row r="151" spans="1:17" ht="22.5" customHeight="1">
      <c r="A151" s="51"/>
      <c r="B151" s="149">
        <f t="shared" si="26"/>
        <v>148</v>
      </c>
      <c r="C151" s="150" t="str">
        <f ca="1">IF(O151="","",総括表!$E$11)</f>
        <v/>
      </c>
      <c r="D151" s="150" t="str">
        <f t="shared" ca="1" si="27"/>
        <v/>
      </c>
      <c r="E151" s="150" t="str">
        <f t="shared" ca="1" si="28"/>
        <v/>
      </c>
      <c r="F151" s="150" t="str">
        <f t="shared" ca="1" si="29"/>
        <v/>
      </c>
      <c r="G151" s="199" t="str">
        <f t="shared" ca="1" si="30"/>
        <v/>
      </c>
      <c r="H151" s="150" t="str">
        <f t="shared" ca="1" si="31"/>
        <v/>
      </c>
      <c r="I151" s="151" t="str">
        <f t="shared" ca="1" si="32"/>
        <v/>
      </c>
      <c r="J151" s="152" t="str">
        <f t="shared" ca="1" si="33"/>
        <v/>
      </c>
      <c r="K151" s="152" t="str">
        <f t="shared" ca="1" si="34"/>
        <v/>
      </c>
      <c r="L151" s="152" t="str">
        <f t="shared" ca="1" si="35"/>
        <v/>
      </c>
      <c r="M151" s="152" t="str">
        <f t="shared" ca="1" si="36"/>
        <v/>
      </c>
      <c r="N151" s="200" t="str">
        <f t="shared" ca="1" si="37"/>
        <v/>
      </c>
      <c r="O151" s="153" t="str">
        <f t="shared" ca="1" si="38"/>
        <v/>
      </c>
      <c r="P151" s="154"/>
      <c r="Q151" s="148"/>
    </row>
    <row r="152" spans="1:17" ht="22.5" customHeight="1">
      <c r="A152" s="51"/>
      <c r="B152" s="149">
        <f t="shared" si="26"/>
        <v>149</v>
      </c>
      <c r="C152" s="150" t="str">
        <f ca="1">IF(O152="","",総括表!$E$11)</f>
        <v/>
      </c>
      <c r="D152" s="150" t="str">
        <f t="shared" ca="1" si="27"/>
        <v/>
      </c>
      <c r="E152" s="150" t="str">
        <f t="shared" ca="1" si="28"/>
        <v/>
      </c>
      <c r="F152" s="150" t="str">
        <f t="shared" ca="1" si="29"/>
        <v/>
      </c>
      <c r="G152" s="199" t="str">
        <f t="shared" ca="1" si="30"/>
        <v/>
      </c>
      <c r="H152" s="150" t="str">
        <f t="shared" ca="1" si="31"/>
        <v/>
      </c>
      <c r="I152" s="151" t="str">
        <f t="shared" ca="1" si="32"/>
        <v/>
      </c>
      <c r="J152" s="152" t="str">
        <f t="shared" ca="1" si="33"/>
        <v/>
      </c>
      <c r="K152" s="152" t="str">
        <f t="shared" ca="1" si="34"/>
        <v/>
      </c>
      <c r="L152" s="152" t="str">
        <f t="shared" ca="1" si="35"/>
        <v/>
      </c>
      <c r="M152" s="152" t="str">
        <f t="shared" ca="1" si="36"/>
        <v/>
      </c>
      <c r="N152" s="200" t="str">
        <f t="shared" ca="1" si="37"/>
        <v/>
      </c>
      <c r="O152" s="153" t="str">
        <f t="shared" ca="1" si="38"/>
        <v/>
      </c>
      <c r="P152" s="154"/>
      <c r="Q152" s="148"/>
    </row>
    <row r="153" spans="1:17" ht="22.5" customHeight="1" thickBot="1">
      <c r="A153" s="51"/>
      <c r="B153" s="149">
        <f t="shared" si="26"/>
        <v>150</v>
      </c>
      <c r="C153" s="150" t="str">
        <f ca="1">IF(O153="","",総括表!$E$11)</f>
        <v/>
      </c>
      <c r="D153" s="150" t="str">
        <f t="shared" ca="1" si="27"/>
        <v/>
      </c>
      <c r="E153" s="150" t="str">
        <f t="shared" ca="1" si="28"/>
        <v/>
      </c>
      <c r="F153" s="150" t="str">
        <f t="shared" ca="1" si="29"/>
        <v/>
      </c>
      <c r="G153" s="199" t="str">
        <f t="shared" ca="1" si="30"/>
        <v/>
      </c>
      <c r="H153" s="150" t="str">
        <f t="shared" ca="1" si="31"/>
        <v/>
      </c>
      <c r="I153" s="151" t="str">
        <f t="shared" ca="1" si="32"/>
        <v/>
      </c>
      <c r="J153" s="152" t="str">
        <f t="shared" ca="1" si="33"/>
        <v/>
      </c>
      <c r="K153" s="152" t="str">
        <f t="shared" ca="1" si="34"/>
        <v/>
      </c>
      <c r="L153" s="152" t="str">
        <f t="shared" ca="1" si="35"/>
        <v/>
      </c>
      <c r="M153" s="152" t="str">
        <f t="shared" ca="1" si="36"/>
        <v/>
      </c>
      <c r="N153" s="200" t="str">
        <f t="shared" ca="1" si="37"/>
        <v/>
      </c>
      <c r="O153" s="157" t="str">
        <f t="shared" ca="1" si="38"/>
        <v/>
      </c>
      <c r="P153" s="154"/>
      <c r="Q153" s="148"/>
    </row>
  </sheetData>
  <sheetProtection password="C554" sheet="1" objects="1" scenarios="1"/>
  <mergeCells count="1">
    <mergeCell ref="O1:P1"/>
  </mergeCells>
  <phoneticPr fontId="3"/>
  <conditionalFormatting sqref="O1:P1">
    <cfRule type="cellIs" dxfId="2" priority="1" operator="equal">
      <formula>0</formula>
    </cfRule>
  </conditionalFormatting>
  <dataValidations count="1">
    <dataValidation type="list" allowBlank="1" showInputMessage="1" showErrorMessage="1" sqref="P4:P153">
      <formula1>"可, "</formula1>
    </dataValidation>
  </dataValidations>
  <pageMargins left="0.19685039370078741" right="0.19685039370078741" top="0.39370078740157483" bottom="0.39370078740157483" header="0" footer="0"/>
  <pageSetup paperSize="9" scale="3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view="pageBreakPreview" topLeftCell="A16" zoomScale="50" zoomScaleNormal="50" zoomScaleSheetLayoutView="50" workbookViewId="0">
      <selection activeCell="F25" sqref="F25:K27"/>
    </sheetView>
  </sheetViews>
  <sheetFormatPr defaultRowHeight="13.5"/>
  <cols>
    <col min="1" max="1" width="6" style="160" customWidth="1"/>
    <col min="2" max="2" width="6.125" style="160" customWidth="1"/>
    <col min="3" max="3" width="6.75" style="160" customWidth="1"/>
    <col min="4" max="4" width="5.625" style="160" customWidth="1"/>
    <col min="5" max="5" width="13.625" style="160" customWidth="1"/>
    <col min="6" max="13" width="7.75" style="160" customWidth="1"/>
    <col min="14" max="17" width="7.625" style="160" customWidth="1"/>
    <col min="18" max="19" width="6.75" style="160" customWidth="1"/>
    <col min="20" max="20" width="6.375" style="160" customWidth="1"/>
    <col min="21" max="21" width="6.75" style="160" customWidth="1"/>
    <col min="22" max="22" width="5" style="160" customWidth="1"/>
    <col min="23" max="23" width="5.625" style="160" customWidth="1"/>
    <col min="24" max="24" width="6" style="160" customWidth="1"/>
    <col min="25" max="256" width="9" style="160"/>
    <col min="257" max="257" width="6" style="160" customWidth="1"/>
    <col min="258" max="258" width="6.125" style="160" customWidth="1"/>
    <col min="259" max="259" width="6.75" style="160" customWidth="1"/>
    <col min="260" max="260" width="5.625" style="160" customWidth="1"/>
    <col min="261" max="261" width="13.625" style="160" customWidth="1"/>
    <col min="262" max="269" width="7.75" style="160" customWidth="1"/>
    <col min="270" max="273" width="7.625" style="160" customWidth="1"/>
    <col min="274" max="275" width="6.75" style="160" customWidth="1"/>
    <col min="276" max="276" width="6.375" style="160" customWidth="1"/>
    <col min="277" max="277" width="6.75" style="160" customWidth="1"/>
    <col min="278" max="278" width="5" style="160" customWidth="1"/>
    <col min="279" max="279" width="5.625" style="160" customWidth="1"/>
    <col min="280" max="280" width="6" style="160" customWidth="1"/>
    <col min="281" max="512" width="9" style="160"/>
    <col min="513" max="513" width="6" style="160" customWidth="1"/>
    <col min="514" max="514" width="6.125" style="160" customWidth="1"/>
    <col min="515" max="515" width="6.75" style="160" customWidth="1"/>
    <col min="516" max="516" width="5.625" style="160" customWidth="1"/>
    <col min="517" max="517" width="13.625" style="160" customWidth="1"/>
    <col min="518" max="525" width="7.75" style="160" customWidth="1"/>
    <col min="526" max="529" width="7.625" style="160" customWidth="1"/>
    <col min="530" max="531" width="6.75" style="160" customWidth="1"/>
    <col min="532" max="532" width="6.375" style="160" customWidth="1"/>
    <col min="533" max="533" width="6.75" style="160" customWidth="1"/>
    <col min="534" max="534" width="5" style="160" customWidth="1"/>
    <col min="535" max="535" width="5.625" style="160" customWidth="1"/>
    <col min="536" max="536" width="6" style="160" customWidth="1"/>
    <col min="537" max="768" width="9" style="160"/>
    <col min="769" max="769" width="6" style="160" customWidth="1"/>
    <col min="770" max="770" width="6.125" style="160" customWidth="1"/>
    <col min="771" max="771" width="6.75" style="160" customWidth="1"/>
    <col min="772" max="772" width="5.625" style="160" customWidth="1"/>
    <col min="773" max="773" width="13.625" style="160" customWidth="1"/>
    <col min="774" max="781" width="7.75" style="160" customWidth="1"/>
    <col min="782" max="785" width="7.625" style="160" customWidth="1"/>
    <col min="786" max="787" width="6.75" style="160" customWidth="1"/>
    <col min="788" max="788" width="6.375" style="160" customWidth="1"/>
    <col min="789" max="789" width="6.75" style="160" customWidth="1"/>
    <col min="790" max="790" width="5" style="160" customWidth="1"/>
    <col min="791" max="791" width="5.625" style="160" customWidth="1"/>
    <col min="792" max="792" width="6" style="160" customWidth="1"/>
    <col min="793" max="1024" width="9" style="160"/>
    <col min="1025" max="1025" width="6" style="160" customWidth="1"/>
    <col min="1026" max="1026" width="6.125" style="160" customWidth="1"/>
    <col min="1027" max="1027" width="6.75" style="160" customWidth="1"/>
    <col min="1028" max="1028" width="5.625" style="160" customWidth="1"/>
    <col min="1029" max="1029" width="13.625" style="160" customWidth="1"/>
    <col min="1030" max="1037" width="7.75" style="160" customWidth="1"/>
    <col min="1038" max="1041" width="7.625" style="160" customWidth="1"/>
    <col min="1042" max="1043" width="6.75" style="160" customWidth="1"/>
    <col min="1044" max="1044" width="6.375" style="160" customWidth="1"/>
    <col min="1045" max="1045" width="6.75" style="160" customWidth="1"/>
    <col min="1046" max="1046" width="5" style="160" customWidth="1"/>
    <col min="1047" max="1047" width="5.625" style="160" customWidth="1"/>
    <col min="1048" max="1048" width="6" style="160" customWidth="1"/>
    <col min="1049" max="1280" width="9" style="160"/>
    <col min="1281" max="1281" width="6" style="160" customWidth="1"/>
    <col min="1282" max="1282" width="6.125" style="160" customWidth="1"/>
    <col min="1283" max="1283" width="6.75" style="160" customWidth="1"/>
    <col min="1284" max="1284" width="5.625" style="160" customWidth="1"/>
    <col min="1285" max="1285" width="13.625" style="160" customWidth="1"/>
    <col min="1286" max="1293" width="7.75" style="160" customWidth="1"/>
    <col min="1294" max="1297" width="7.625" style="160" customWidth="1"/>
    <col min="1298" max="1299" width="6.75" style="160" customWidth="1"/>
    <col min="1300" max="1300" width="6.375" style="160" customWidth="1"/>
    <col min="1301" max="1301" width="6.75" style="160" customWidth="1"/>
    <col min="1302" max="1302" width="5" style="160" customWidth="1"/>
    <col min="1303" max="1303" width="5.625" style="160" customWidth="1"/>
    <col min="1304" max="1304" width="6" style="160" customWidth="1"/>
    <col min="1305" max="1536" width="9" style="160"/>
    <col min="1537" max="1537" width="6" style="160" customWidth="1"/>
    <col min="1538" max="1538" width="6.125" style="160" customWidth="1"/>
    <col min="1539" max="1539" width="6.75" style="160" customWidth="1"/>
    <col min="1540" max="1540" width="5.625" style="160" customWidth="1"/>
    <col min="1541" max="1541" width="13.625" style="160" customWidth="1"/>
    <col min="1542" max="1549" width="7.75" style="160" customWidth="1"/>
    <col min="1550" max="1553" width="7.625" style="160" customWidth="1"/>
    <col min="1554" max="1555" width="6.75" style="160" customWidth="1"/>
    <col min="1556" max="1556" width="6.375" style="160" customWidth="1"/>
    <col min="1557" max="1557" width="6.75" style="160" customWidth="1"/>
    <col min="1558" max="1558" width="5" style="160" customWidth="1"/>
    <col min="1559" max="1559" width="5.625" style="160" customWidth="1"/>
    <col min="1560" max="1560" width="6" style="160" customWidth="1"/>
    <col min="1561" max="1792" width="9" style="160"/>
    <col min="1793" max="1793" width="6" style="160" customWidth="1"/>
    <col min="1794" max="1794" width="6.125" style="160" customWidth="1"/>
    <col min="1795" max="1795" width="6.75" style="160" customWidth="1"/>
    <col min="1796" max="1796" width="5.625" style="160" customWidth="1"/>
    <col min="1797" max="1797" width="13.625" style="160" customWidth="1"/>
    <col min="1798" max="1805" width="7.75" style="160" customWidth="1"/>
    <col min="1806" max="1809" width="7.625" style="160" customWidth="1"/>
    <col min="1810" max="1811" width="6.75" style="160" customWidth="1"/>
    <col min="1812" max="1812" width="6.375" style="160" customWidth="1"/>
    <col min="1813" max="1813" width="6.75" style="160" customWidth="1"/>
    <col min="1814" max="1814" width="5" style="160" customWidth="1"/>
    <col min="1815" max="1815" width="5.625" style="160" customWidth="1"/>
    <col min="1816" max="1816" width="6" style="160" customWidth="1"/>
    <col min="1817" max="2048" width="9" style="160"/>
    <col min="2049" max="2049" width="6" style="160" customWidth="1"/>
    <col min="2050" max="2050" width="6.125" style="160" customWidth="1"/>
    <col min="2051" max="2051" width="6.75" style="160" customWidth="1"/>
    <col min="2052" max="2052" width="5.625" style="160" customWidth="1"/>
    <col min="2053" max="2053" width="13.625" style="160" customWidth="1"/>
    <col min="2054" max="2061" width="7.75" style="160" customWidth="1"/>
    <col min="2062" max="2065" width="7.625" style="160" customWidth="1"/>
    <col min="2066" max="2067" width="6.75" style="160" customWidth="1"/>
    <col min="2068" max="2068" width="6.375" style="160" customWidth="1"/>
    <col min="2069" max="2069" width="6.75" style="160" customWidth="1"/>
    <col min="2070" max="2070" width="5" style="160" customWidth="1"/>
    <col min="2071" max="2071" width="5.625" style="160" customWidth="1"/>
    <col min="2072" max="2072" width="6" style="160" customWidth="1"/>
    <col min="2073" max="2304" width="9" style="160"/>
    <col min="2305" max="2305" width="6" style="160" customWidth="1"/>
    <col min="2306" max="2306" width="6.125" style="160" customWidth="1"/>
    <col min="2307" max="2307" width="6.75" style="160" customWidth="1"/>
    <col min="2308" max="2308" width="5.625" style="160" customWidth="1"/>
    <col min="2309" max="2309" width="13.625" style="160" customWidth="1"/>
    <col min="2310" max="2317" width="7.75" style="160" customWidth="1"/>
    <col min="2318" max="2321" width="7.625" style="160" customWidth="1"/>
    <col min="2322" max="2323" width="6.75" style="160" customWidth="1"/>
    <col min="2324" max="2324" width="6.375" style="160" customWidth="1"/>
    <col min="2325" max="2325" width="6.75" style="160" customWidth="1"/>
    <col min="2326" max="2326" width="5" style="160" customWidth="1"/>
    <col min="2327" max="2327" width="5.625" style="160" customWidth="1"/>
    <col min="2328" max="2328" width="6" style="160" customWidth="1"/>
    <col min="2329" max="2560" width="9" style="160"/>
    <col min="2561" max="2561" width="6" style="160" customWidth="1"/>
    <col min="2562" max="2562" width="6.125" style="160" customWidth="1"/>
    <col min="2563" max="2563" width="6.75" style="160" customWidth="1"/>
    <col min="2564" max="2564" width="5.625" style="160" customWidth="1"/>
    <col min="2565" max="2565" width="13.625" style="160" customWidth="1"/>
    <col min="2566" max="2573" width="7.75" style="160" customWidth="1"/>
    <col min="2574" max="2577" width="7.625" style="160" customWidth="1"/>
    <col min="2578" max="2579" width="6.75" style="160" customWidth="1"/>
    <col min="2580" max="2580" width="6.375" style="160" customWidth="1"/>
    <col min="2581" max="2581" width="6.75" style="160" customWidth="1"/>
    <col min="2582" max="2582" width="5" style="160" customWidth="1"/>
    <col min="2583" max="2583" width="5.625" style="160" customWidth="1"/>
    <col min="2584" max="2584" width="6" style="160" customWidth="1"/>
    <col min="2585" max="2816" width="9" style="160"/>
    <col min="2817" max="2817" width="6" style="160" customWidth="1"/>
    <col min="2818" max="2818" width="6.125" style="160" customWidth="1"/>
    <col min="2819" max="2819" width="6.75" style="160" customWidth="1"/>
    <col min="2820" max="2820" width="5.625" style="160" customWidth="1"/>
    <col min="2821" max="2821" width="13.625" style="160" customWidth="1"/>
    <col min="2822" max="2829" width="7.75" style="160" customWidth="1"/>
    <col min="2830" max="2833" width="7.625" style="160" customWidth="1"/>
    <col min="2834" max="2835" width="6.75" style="160" customWidth="1"/>
    <col min="2836" max="2836" width="6.375" style="160" customWidth="1"/>
    <col min="2837" max="2837" width="6.75" style="160" customWidth="1"/>
    <col min="2838" max="2838" width="5" style="160" customWidth="1"/>
    <col min="2839" max="2839" width="5.625" style="160" customWidth="1"/>
    <col min="2840" max="2840" width="6" style="160" customWidth="1"/>
    <col min="2841" max="3072" width="9" style="160"/>
    <col min="3073" max="3073" width="6" style="160" customWidth="1"/>
    <col min="3074" max="3074" width="6.125" style="160" customWidth="1"/>
    <col min="3075" max="3075" width="6.75" style="160" customWidth="1"/>
    <col min="3076" max="3076" width="5.625" style="160" customWidth="1"/>
    <col min="3077" max="3077" width="13.625" style="160" customWidth="1"/>
    <col min="3078" max="3085" width="7.75" style="160" customWidth="1"/>
    <col min="3086" max="3089" width="7.625" style="160" customWidth="1"/>
    <col min="3090" max="3091" width="6.75" style="160" customWidth="1"/>
    <col min="3092" max="3092" width="6.375" style="160" customWidth="1"/>
    <col min="3093" max="3093" width="6.75" style="160" customWidth="1"/>
    <col min="3094" max="3094" width="5" style="160" customWidth="1"/>
    <col min="3095" max="3095" width="5.625" style="160" customWidth="1"/>
    <col min="3096" max="3096" width="6" style="160" customWidth="1"/>
    <col min="3097" max="3328" width="9" style="160"/>
    <col min="3329" max="3329" width="6" style="160" customWidth="1"/>
    <col min="3330" max="3330" width="6.125" style="160" customWidth="1"/>
    <col min="3331" max="3331" width="6.75" style="160" customWidth="1"/>
    <col min="3332" max="3332" width="5.625" style="160" customWidth="1"/>
    <col min="3333" max="3333" width="13.625" style="160" customWidth="1"/>
    <col min="3334" max="3341" width="7.75" style="160" customWidth="1"/>
    <col min="3342" max="3345" width="7.625" style="160" customWidth="1"/>
    <col min="3346" max="3347" width="6.75" style="160" customWidth="1"/>
    <col min="3348" max="3348" width="6.375" style="160" customWidth="1"/>
    <col min="3349" max="3349" width="6.75" style="160" customWidth="1"/>
    <col min="3350" max="3350" width="5" style="160" customWidth="1"/>
    <col min="3351" max="3351" width="5.625" style="160" customWidth="1"/>
    <col min="3352" max="3352" width="6" style="160" customWidth="1"/>
    <col min="3353" max="3584" width="9" style="160"/>
    <col min="3585" max="3585" width="6" style="160" customWidth="1"/>
    <col min="3586" max="3586" width="6.125" style="160" customWidth="1"/>
    <col min="3587" max="3587" width="6.75" style="160" customWidth="1"/>
    <col min="3588" max="3588" width="5.625" style="160" customWidth="1"/>
    <col min="3589" max="3589" width="13.625" style="160" customWidth="1"/>
    <col min="3590" max="3597" width="7.75" style="160" customWidth="1"/>
    <col min="3598" max="3601" width="7.625" style="160" customWidth="1"/>
    <col min="3602" max="3603" width="6.75" style="160" customWidth="1"/>
    <col min="3604" max="3604" width="6.375" style="160" customWidth="1"/>
    <col min="3605" max="3605" width="6.75" style="160" customWidth="1"/>
    <col min="3606" max="3606" width="5" style="160" customWidth="1"/>
    <col min="3607" max="3607" width="5.625" style="160" customWidth="1"/>
    <col min="3608" max="3608" width="6" style="160" customWidth="1"/>
    <col min="3609" max="3840" width="9" style="160"/>
    <col min="3841" max="3841" width="6" style="160" customWidth="1"/>
    <col min="3842" max="3842" width="6.125" style="160" customWidth="1"/>
    <col min="3843" max="3843" width="6.75" style="160" customWidth="1"/>
    <col min="3844" max="3844" width="5.625" style="160" customWidth="1"/>
    <col min="3845" max="3845" width="13.625" style="160" customWidth="1"/>
    <col min="3846" max="3853" width="7.75" style="160" customWidth="1"/>
    <col min="3854" max="3857" width="7.625" style="160" customWidth="1"/>
    <col min="3858" max="3859" width="6.75" style="160" customWidth="1"/>
    <col min="3860" max="3860" width="6.375" style="160" customWidth="1"/>
    <col min="3861" max="3861" width="6.75" style="160" customWidth="1"/>
    <col min="3862" max="3862" width="5" style="160" customWidth="1"/>
    <col min="3863" max="3863" width="5.625" style="160" customWidth="1"/>
    <col min="3864" max="3864" width="6" style="160" customWidth="1"/>
    <col min="3865" max="4096" width="9" style="160"/>
    <col min="4097" max="4097" width="6" style="160" customWidth="1"/>
    <col min="4098" max="4098" width="6.125" style="160" customWidth="1"/>
    <col min="4099" max="4099" width="6.75" style="160" customWidth="1"/>
    <col min="4100" max="4100" width="5.625" style="160" customWidth="1"/>
    <col min="4101" max="4101" width="13.625" style="160" customWidth="1"/>
    <col min="4102" max="4109" width="7.75" style="160" customWidth="1"/>
    <col min="4110" max="4113" width="7.625" style="160" customWidth="1"/>
    <col min="4114" max="4115" width="6.75" style="160" customWidth="1"/>
    <col min="4116" max="4116" width="6.375" style="160" customWidth="1"/>
    <col min="4117" max="4117" width="6.75" style="160" customWidth="1"/>
    <col min="4118" max="4118" width="5" style="160" customWidth="1"/>
    <col min="4119" max="4119" width="5.625" style="160" customWidth="1"/>
    <col min="4120" max="4120" width="6" style="160" customWidth="1"/>
    <col min="4121" max="4352" width="9" style="160"/>
    <col min="4353" max="4353" width="6" style="160" customWidth="1"/>
    <col min="4354" max="4354" width="6.125" style="160" customWidth="1"/>
    <col min="4355" max="4355" width="6.75" style="160" customWidth="1"/>
    <col min="4356" max="4356" width="5.625" style="160" customWidth="1"/>
    <col min="4357" max="4357" width="13.625" style="160" customWidth="1"/>
    <col min="4358" max="4365" width="7.75" style="160" customWidth="1"/>
    <col min="4366" max="4369" width="7.625" style="160" customWidth="1"/>
    <col min="4370" max="4371" width="6.75" style="160" customWidth="1"/>
    <col min="4372" max="4372" width="6.375" style="160" customWidth="1"/>
    <col min="4373" max="4373" width="6.75" style="160" customWidth="1"/>
    <col min="4374" max="4374" width="5" style="160" customWidth="1"/>
    <col min="4375" max="4375" width="5.625" style="160" customWidth="1"/>
    <col min="4376" max="4376" width="6" style="160" customWidth="1"/>
    <col min="4377" max="4608" width="9" style="160"/>
    <col min="4609" max="4609" width="6" style="160" customWidth="1"/>
    <col min="4610" max="4610" width="6.125" style="160" customWidth="1"/>
    <col min="4611" max="4611" width="6.75" style="160" customWidth="1"/>
    <col min="4612" max="4612" width="5.625" style="160" customWidth="1"/>
    <col min="4613" max="4613" width="13.625" style="160" customWidth="1"/>
    <col min="4614" max="4621" width="7.75" style="160" customWidth="1"/>
    <col min="4622" max="4625" width="7.625" style="160" customWidth="1"/>
    <col min="4626" max="4627" width="6.75" style="160" customWidth="1"/>
    <col min="4628" max="4628" width="6.375" style="160" customWidth="1"/>
    <col min="4629" max="4629" width="6.75" style="160" customWidth="1"/>
    <col min="4630" max="4630" width="5" style="160" customWidth="1"/>
    <col min="4631" max="4631" width="5.625" style="160" customWidth="1"/>
    <col min="4632" max="4632" width="6" style="160" customWidth="1"/>
    <col min="4633" max="4864" width="9" style="160"/>
    <col min="4865" max="4865" width="6" style="160" customWidth="1"/>
    <col min="4866" max="4866" width="6.125" style="160" customWidth="1"/>
    <col min="4867" max="4867" width="6.75" style="160" customWidth="1"/>
    <col min="4868" max="4868" width="5.625" style="160" customWidth="1"/>
    <col min="4869" max="4869" width="13.625" style="160" customWidth="1"/>
    <col min="4870" max="4877" width="7.75" style="160" customWidth="1"/>
    <col min="4878" max="4881" width="7.625" style="160" customWidth="1"/>
    <col min="4882" max="4883" width="6.75" style="160" customWidth="1"/>
    <col min="4884" max="4884" width="6.375" style="160" customWidth="1"/>
    <col min="4885" max="4885" width="6.75" style="160" customWidth="1"/>
    <col min="4886" max="4886" width="5" style="160" customWidth="1"/>
    <col min="4887" max="4887" width="5.625" style="160" customWidth="1"/>
    <col min="4888" max="4888" width="6" style="160" customWidth="1"/>
    <col min="4889" max="5120" width="9" style="160"/>
    <col min="5121" max="5121" width="6" style="160" customWidth="1"/>
    <col min="5122" max="5122" width="6.125" style="160" customWidth="1"/>
    <col min="5123" max="5123" width="6.75" style="160" customWidth="1"/>
    <col min="5124" max="5124" width="5.625" style="160" customWidth="1"/>
    <col min="5125" max="5125" width="13.625" style="160" customWidth="1"/>
    <col min="5126" max="5133" width="7.75" style="160" customWidth="1"/>
    <col min="5134" max="5137" width="7.625" style="160" customWidth="1"/>
    <col min="5138" max="5139" width="6.75" style="160" customWidth="1"/>
    <col min="5140" max="5140" width="6.375" style="160" customWidth="1"/>
    <col min="5141" max="5141" width="6.75" style="160" customWidth="1"/>
    <col min="5142" max="5142" width="5" style="160" customWidth="1"/>
    <col min="5143" max="5143" width="5.625" style="160" customWidth="1"/>
    <col min="5144" max="5144" width="6" style="160" customWidth="1"/>
    <col min="5145" max="5376" width="9" style="160"/>
    <col min="5377" max="5377" width="6" style="160" customWidth="1"/>
    <col min="5378" max="5378" width="6.125" style="160" customWidth="1"/>
    <col min="5379" max="5379" width="6.75" style="160" customWidth="1"/>
    <col min="5380" max="5380" width="5.625" style="160" customWidth="1"/>
    <col min="5381" max="5381" width="13.625" style="160" customWidth="1"/>
    <col min="5382" max="5389" width="7.75" style="160" customWidth="1"/>
    <col min="5390" max="5393" width="7.625" style="160" customWidth="1"/>
    <col min="5394" max="5395" width="6.75" style="160" customWidth="1"/>
    <col min="5396" max="5396" width="6.375" style="160" customWidth="1"/>
    <col min="5397" max="5397" width="6.75" style="160" customWidth="1"/>
    <col min="5398" max="5398" width="5" style="160" customWidth="1"/>
    <col min="5399" max="5399" width="5.625" style="160" customWidth="1"/>
    <col min="5400" max="5400" width="6" style="160" customWidth="1"/>
    <col min="5401" max="5632" width="9" style="160"/>
    <col min="5633" max="5633" width="6" style="160" customWidth="1"/>
    <col min="5634" max="5634" width="6.125" style="160" customWidth="1"/>
    <col min="5635" max="5635" width="6.75" style="160" customWidth="1"/>
    <col min="5636" max="5636" width="5.625" style="160" customWidth="1"/>
    <col min="5637" max="5637" width="13.625" style="160" customWidth="1"/>
    <col min="5638" max="5645" width="7.75" style="160" customWidth="1"/>
    <col min="5646" max="5649" width="7.625" style="160" customWidth="1"/>
    <col min="5650" max="5651" width="6.75" style="160" customWidth="1"/>
    <col min="5652" max="5652" width="6.375" style="160" customWidth="1"/>
    <col min="5653" max="5653" width="6.75" style="160" customWidth="1"/>
    <col min="5654" max="5654" width="5" style="160" customWidth="1"/>
    <col min="5655" max="5655" width="5.625" style="160" customWidth="1"/>
    <col min="5656" max="5656" width="6" style="160" customWidth="1"/>
    <col min="5657" max="5888" width="9" style="160"/>
    <col min="5889" max="5889" width="6" style="160" customWidth="1"/>
    <col min="5890" max="5890" width="6.125" style="160" customWidth="1"/>
    <col min="5891" max="5891" width="6.75" style="160" customWidth="1"/>
    <col min="5892" max="5892" width="5.625" style="160" customWidth="1"/>
    <col min="5893" max="5893" width="13.625" style="160" customWidth="1"/>
    <col min="5894" max="5901" width="7.75" style="160" customWidth="1"/>
    <col min="5902" max="5905" width="7.625" style="160" customWidth="1"/>
    <col min="5906" max="5907" width="6.75" style="160" customWidth="1"/>
    <col min="5908" max="5908" width="6.375" style="160" customWidth="1"/>
    <col min="5909" max="5909" width="6.75" style="160" customWidth="1"/>
    <col min="5910" max="5910" width="5" style="160" customWidth="1"/>
    <col min="5911" max="5911" width="5.625" style="160" customWidth="1"/>
    <col min="5912" max="5912" width="6" style="160" customWidth="1"/>
    <col min="5913" max="6144" width="9" style="160"/>
    <col min="6145" max="6145" width="6" style="160" customWidth="1"/>
    <col min="6146" max="6146" width="6.125" style="160" customWidth="1"/>
    <col min="6147" max="6147" width="6.75" style="160" customWidth="1"/>
    <col min="6148" max="6148" width="5.625" style="160" customWidth="1"/>
    <col min="6149" max="6149" width="13.625" style="160" customWidth="1"/>
    <col min="6150" max="6157" width="7.75" style="160" customWidth="1"/>
    <col min="6158" max="6161" width="7.625" style="160" customWidth="1"/>
    <col min="6162" max="6163" width="6.75" style="160" customWidth="1"/>
    <col min="6164" max="6164" width="6.375" style="160" customWidth="1"/>
    <col min="6165" max="6165" width="6.75" style="160" customWidth="1"/>
    <col min="6166" max="6166" width="5" style="160" customWidth="1"/>
    <col min="6167" max="6167" width="5.625" style="160" customWidth="1"/>
    <col min="6168" max="6168" width="6" style="160" customWidth="1"/>
    <col min="6169" max="6400" width="9" style="160"/>
    <col min="6401" max="6401" width="6" style="160" customWidth="1"/>
    <col min="6402" max="6402" width="6.125" style="160" customWidth="1"/>
    <col min="6403" max="6403" width="6.75" style="160" customWidth="1"/>
    <col min="6404" max="6404" width="5.625" style="160" customWidth="1"/>
    <col min="6405" max="6405" width="13.625" style="160" customWidth="1"/>
    <col min="6406" max="6413" width="7.75" style="160" customWidth="1"/>
    <col min="6414" max="6417" width="7.625" style="160" customWidth="1"/>
    <col min="6418" max="6419" width="6.75" style="160" customWidth="1"/>
    <col min="6420" max="6420" width="6.375" style="160" customWidth="1"/>
    <col min="6421" max="6421" width="6.75" style="160" customWidth="1"/>
    <col min="6422" max="6422" width="5" style="160" customWidth="1"/>
    <col min="6423" max="6423" width="5.625" style="160" customWidth="1"/>
    <col min="6424" max="6424" width="6" style="160" customWidth="1"/>
    <col min="6425" max="6656" width="9" style="160"/>
    <col min="6657" max="6657" width="6" style="160" customWidth="1"/>
    <col min="6658" max="6658" width="6.125" style="160" customWidth="1"/>
    <col min="6659" max="6659" width="6.75" style="160" customWidth="1"/>
    <col min="6660" max="6660" width="5.625" style="160" customWidth="1"/>
    <col min="6661" max="6661" width="13.625" style="160" customWidth="1"/>
    <col min="6662" max="6669" width="7.75" style="160" customWidth="1"/>
    <col min="6670" max="6673" width="7.625" style="160" customWidth="1"/>
    <col min="6674" max="6675" width="6.75" style="160" customWidth="1"/>
    <col min="6676" max="6676" width="6.375" style="160" customWidth="1"/>
    <col min="6677" max="6677" width="6.75" style="160" customWidth="1"/>
    <col min="6678" max="6678" width="5" style="160" customWidth="1"/>
    <col min="6679" max="6679" width="5.625" style="160" customWidth="1"/>
    <col min="6680" max="6680" width="6" style="160" customWidth="1"/>
    <col min="6681" max="6912" width="9" style="160"/>
    <col min="6913" max="6913" width="6" style="160" customWidth="1"/>
    <col min="6914" max="6914" width="6.125" style="160" customWidth="1"/>
    <col min="6915" max="6915" width="6.75" style="160" customWidth="1"/>
    <col min="6916" max="6916" width="5.625" style="160" customWidth="1"/>
    <col min="6917" max="6917" width="13.625" style="160" customWidth="1"/>
    <col min="6918" max="6925" width="7.75" style="160" customWidth="1"/>
    <col min="6926" max="6929" width="7.625" style="160" customWidth="1"/>
    <col min="6930" max="6931" width="6.75" style="160" customWidth="1"/>
    <col min="6932" max="6932" width="6.375" style="160" customWidth="1"/>
    <col min="6933" max="6933" width="6.75" style="160" customWidth="1"/>
    <col min="6934" max="6934" width="5" style="160" customWidth="1"/>
    <col min="6935" max="6935" width="5.625" style="160" customWidth="1"/>
    <col min="6936" max="6936" width="6" style="160" customWidth="1"/>
    <col min="6937" max="7168" width="9" style="160"/>
    <col min="7169" max="7169" width="6" style="160" customWidth="1"/>
    <col min="7170" max="7170" width="6.125" style="160" customWidth="1"/>
    <col min="7171" max="7171" width="6.75" style="160" customWidth="1"/>
    <col min="7172" max="7172" width="5.625" style="160" customWidth="1"/>
    <col min="7173" max="7173" width="13.625" style="160" customWidth="1"/>
    <col min="7174" max="7181" width="7.75" style="160" customWidth="1"/>
    <col min="7182" max="7185" width="7.625" style="160" customWidth="1"/>
    <col min="7186" max="7187" width="6.75" style="160" customWidth="1"/>
    <col min="7188" max="7188" width="6.375" style="160" customWidth="1"/>
    <col min="7189" max="7189" width="6.75" style="160" customWidth="1"/>
    <col min="7190" max="7190" width="5" style="160" customWidth="1"/>
    <col min="7191" max="7191" width="5.625" style="160" customWidth="1"/>
    <col min="7192" max="7192" width="6" style="160" customWidth="1"/>
    <col min="7193" max="7424" width="9" style="160"/>
    <col min="7425" max="7425" width="6" style="160" customWidth="1"/>
    <col min="7426" max="7426" width="6.125" style="160" customWidth="1"/>
    <col min="7427" max="7427" width="6.75" style="160" customWidth="1"/>
    <col min="7428" max="7428" width="5.625" style="160" customWidth="1"/>
    <col min="7429" max="7429" width="13.625" style="160" customWidth="1"/>
    <col min="7430" max="7437" width="7.75" style="160" customWidth="1"/>
    <col min="7438" max="7441" width="7.625" style="160" customWidth="1"/>
    <col min="7442" max="7443" width="6.75" style="160" customWidth="1"/>
    <col min="7444" max="7444" width="6.375" style="160" customWidth="1"/>
    <col min="7445" max="7445" width="6.75" style="160" customWidth="1"/>
    <col min="7446" max="7446" width="5" style="160" customWidth="1"/>
    <col min="7447" max="7447" width="5.625" style="160" customWidth="1"/>
    <col min="7448" max="7448" width="6" style="160" customWidth="1"/>
    <col min="7449" max="7680" width="9" style="160"/>
    <col min="7681" max="7681" width="6" style="160" customWidth="1"/>
    <col min="7682" max="7682" width="6.125" style="160" customWidth="1"/>
    <col min="7683" max="7683" width="6.75" style="160" customWidth="1"/>
    <col min="7684" max="7684" width="5.625" style="160" customWidth="1"/>
    <col min="7685" max="7685" width="13.625" style="160" customWidth="1"/>
    <col min="7686" max="7693" width="7.75" style="160" customWidth="1"/>
    <col min="7694" max="7697" width="7.625" style="160" customWidth="1"/>
    <col min="7698" max="7699" width="6.75" style="160" customWidth="1"/>
    <col min="7700" max="7700" width="6.375" style="160" customWidth="1"/>
    <col min="7701" max="7701" width="6.75" style="160" customWidth="1"/>
    <col min="7702" max="7702" width="5" style="160" customWidth="1"/>
    <col min="7703" max="7703" width="5.625" style="160" customWidth="1"/>
    <col min="7704" max="7704" width="6" style="160" customWidth="1"/>
    <col min="7705" max="7936" width="9" style="160"/>
    <col min="7937" max="7937" width="6" style="160" customWidth="1"/>
    <col min="7938" max="7938" width="6.125" style="160" customWidth="1"/>
    <col min="7939" max="7939" width="6.75" style="160" customWidth="1"/>
    <col min="7940" max="7940" width="5.625" style="160" customWidth="1"/>
    <col min="7941" max="7941" width="13.625" style="160" customWidth="1"/>
    <col min="7942" max="7949" width="7.75" style="160" customWidth="1"/>
    <col min="7950" max="7953" width="7.625" style="160" customWidth="1"/>
    <col min="7954" max="7955" width="6.75" style="160" customWidth="1"/>
    <col min="7956" max="7956" width="6.375" style="160" customWidth="1"/>
    <col min="7957" max="7957" width="6.75" style="160" customWidth="1"/>
    <col min="7958" max="7958" width="5" style="160" customWidth="1"/>
    <col min="7959" max="7959" width="5.625" style="160" customWidth="1"/>
    <col min="7960" max="7960" width="6" style="160" customWidth="1"/>
    <col min="7961" max="8192" width="9" style="160"/>
    <col min="8193" max="8193" width="6" style="160" customWidth="1"/>
    <col min="8194" max="8194" width="6.125" style="160" customWidth="1"/>
    <col min="8195" max="8195" width="6.75" style="160" customWidth="1"/>
    <col min="8196" max="8196" width="5.625" style="160" customWidth="1"/>
    <col min="8197" max="8197" width="13.625" style="160" customWidth="1"/>
    <col min="8198" max="8205" width="7.75" style="160" customWidth="1"/>
    <col min="8206" max="8209" width="7.625" style="160" customWidth="1"/>
    <col min="8210" max="8211" width="6.75" style="160" customWidth="1"/>
    <col min="8212" max="8212" width="6.375" style="160" customWidth="1"/>
    <col min="8213" max="8213" width="6.75" style="160" customWidth="1"/>
    <col min="8214" max="8214" width="5" style="160" customWidth="1"/>
    <col min="8215" max="8215" width="5.625" style="160" customWidth="1"/>
    <col min="8216" max="8216" width="6" style="160" customWidth="1"/>
    <col min="8217" max="8448" width="9" style="160"/>
    <col min="8449" max="8449" width="6" style="160" customWidth="1"/>
    <col min="8450" max="8450" width="6.125" style="160" customWidth="1"/>
    <col min="8451" max="8451" width="6.75" style="160" customWidth="1"/>
    <col min="8452" max="8452" width="5.625" style="160" customWidth="1"/>
    <col min="8453" max="8453" width="13.625" style="160" customWidth="1"/>
    <col min="8454" max="8461" width="7.75" style="160" customWidth="1"/>
    <col min="8462" max="8465" width="7.625" style="160" customWidth="1"/>
    <col min="8466" max="8467" width="6.75" style="160" customWidth="1"/>
    <col min="8468" max="8468" width="6.375" style="160" customWidth="1"/>
    <col min="8469" max="8469" width="6.75" style="160" customWidth="1"/>
    <col min="8470" max="8470" width="5" style="160" customWidth="1"/>
    <col min="8471" max="8471" width="5.625" style="160" customWidth="1"/>
    <col min="8472" max="8472" width="6" style="160" customWidth="1"/>
    <col min="8473" max="8704" width="9" style="160"/>
    <col min="8705" max="8705" width="6" style="160" customWidth="1"/>
    <col min="8706" max="8706" width="6.125" style="160" customWidth="1"/>
    <col min="8707" max="8707" width="6.75" style="160" customWidth="1"/>
    <col min="8708" max="8708" width="5.625" style="160" customWidth="1"/>
    <col min="8709" max="8709" width="13.625" style="160" customWidth="1"/>
    <col min="8710" max="8717" width="7.75" style="160" customWidth="1"/>
    <col min="8718" max="8721" width="7.625" style="160" customWidth="1"/>
    <col min="8722" max="8723" width="6.75" style="160" customWidth="1"/>
    <col min="8724" max="8724" width="6.375" style="160" customWidth="1"/>
    <col min="8725" max="8725" width="6.75" style="160" customWidth="1"/>
    <col min="8726" max="8726" width="5" style="160" customWidth="1"/>
    <col min="8727" max="8727" width="5.625" style="160" customWidth="1"/>
    <col min="8728" max="8728" width="6" style="160" customWidth="1"/>
    <col min="8729" max="8960" width="9" style="160"/>
    <col min="8961" max="8961" width="6" style="160" customWidth="1"/>
    <col min="8962" max="8962" width="6.125" style="160" customWidth="1"/>
    <col min="8963" max="8963" width="6.75" style="160" customWidth="1"/>
    <col min="8964" max="8964" width="5.625" style="160" customWidth="1"/>
    <col min="8965" max="8965" width="13.625" style="160" customWidth="1"/>
    <col min="8966" max="8973" width="7.75" style="160" customWidth="1"/>
    <col min="8974" max="8977" width="7.625" style="160" customWidth="1"/>
    <col min="8978" max="8979" width="6.75" style="160" customWidth="1"/>
    <col min="8980" max="8980" width="6.375" style="160" customWidth="1"/>
    <col min="8981" max="8981" width="6.75" style="160" customWidth="1"/>
    <col min="8982" max="8982" width="5" style="160" customWidth="1"/>
    <col min="8983" max="8983" width="5.625" style="160" customWidth="1"/>
    <col min="8984" max="8984" width="6" style="160" customWidth="1"/>
    <col min="8985" max="9216" width="9" style="160"/>
    <col min="9217" max="9217" width="6" style="160" customWidth="1"/>
    <col min="9218" max="9218" width="6.125" style="160" customWidth="1"/>
    <col min="9219" max="9219" width="6.75" style="160" customWidth="1"/>
    <col min="9220" max="9220" width="5.625" style="160" customWidth="1"/>
    <col min="9221" max="9221" width="13.625" style="160" customWidth="1"/>
    <col min="9222" max="9229" width="7.75" style="160" customWidth="1"/>
    <col min="9230" max="9233" width="7.625" style="160" customWidth="1"/>
    <col min="9234" max="9235" width="6.75" style="160" customWidth="1"/>
    <col min="9236" max="9236" width="6.375" style="160" customWidth="1"/>
    <col min="9237" max="9237" width="6.75" style="160" customWidth="1"/>
    <col min="9238" max="9238" width="5" style="160" customWidth="1"/>
    <col min="9239" max="9239" width="5.625" style="160" customWidth="1"/>
    <col min="9240" max="9240" width="6" style="160" customWidth="1"/>
    <col min="9241" max="9472" width="9" style="160"/>
    <col min="9473" max="9473" width="6" style="160" customWidth="1"/>
    <col min="9474" max="9474" width="6.125" style="160" customWidth="1"/>
    <col min="9475" max="9475" width="6.75" style="160" customWidth="1"/>
    <col min="9476" max="9476" width="5.625" style="160" customWidth="1"/>
    <col min="9477" max="9477" width="13.625" style="160" customWidth="1"/>
    <col min="9478" max="9485" width="7.75" style="160" customWidth="1"/>
    <col min="9486" max="9489" width="7.625" style="160" customWidth="1"/>
    <col min="9490" max="9491" width="6.75" style="160" customWidth="1"/>
    <col min="9492" max="9492" width="6.375" style="160" customWidth="1"/>
    <col min="9493" max="9493" width="6.75" style="160" customWidth="1"/>
    <col min="9494" max="9494" width="5" style="160" customWidth="1"/>
    <col min="9495" max="9495" width="5.625" style="160" customWidth="1"/>
    <col min="9496" max="9496" width="6" style="160" customWidth="1"/>
    <col min="9497" max="9728" width="9" style="160"/>
    <col min="9729" max="9729" width="6" style="160" customWidth="1"/>
    <col min="9730" max="9730" width="6.125" style="160" customWidth="1"/>
    <col min="9731" max="9731" width="6.75" style="160" customWidth="1"/>
    <col min="9732" max="9732" width="5.625" style="160" customWidth="1"/>
    <col min="9733" max="9733" width="13.625" style="160" customWidth="1"/>
    <col min="9734" max="9741" width="7.75" style="160" customWidth="1"/>
    <col min="9742" max="9745" width="7.625" style="160" customWidth="1"/>
    <col min="9746" max="9747" width="6.75" style="160" customWidth="1"/>
    <col min="9748" max="9748" width="6.375" style="160" customWidth="1"/>
    <col min="9749" max="9749" width="6.75" style="160" customWidth="1"/>
    <col min="9750" max="9750" width="5" style="160" customWidth="1"/>
    <col min="9751" max="9751" width="5.625" style="160" customWidth="1"/>
    <col min="9752" max="9752" width="6" style="160" customWidth="1"/>
    <col min="9753" max="9984" width="9" style="160"/>
    <col min="9985" max="9985" width="6" style="160" customWidth="1"/>
    <col min="9986" max="9986" width="6.125" style="160" customWidth="1"/>
    <col min="9987" max="9987" width="6.75" style="160" customWidth="1"/>
    <col min="9988" max="9988" width="5.625" style="160" customWidth="1"/>
    <col min="9989" max="9989" width="13.625" style="160" customWidth="1"/>
    <col min="9990" max="9997" width="7.75" style="160" customWidth="1"/>
    <col min="9998" max="10001" width="7.625" style="160" customWidth="1"/>
    <col min="10002" max="10003" width="6.75" style="160" customWidth="1"/>
    <col min="10004" max="10004" width="6.375" style="160" customWidth="1"/>
    <col min="10005" max="10005" width="6.75" style="160" customWidth="1"/>
    <col min="10006" max="10006" width="5" style="160" customWidth="1"/>
    <col min="10007" max="10007" width="5.625" style="160" customWidth="1"/>
    <col min="10008" max="10008" width="6" style="160" customWidth="1"/>
    <col min="10009" max="10240" width="9" style="160"/>
    <col min="10241" max="10241" width="6" style="160" customWidth="1"/>
    <col min="10242" max="10242" width="6.125" style="160" customWidth="1"/>
    <col min="10243" max="10243" width="6.75" style="160" customWidth="1"/>
    <col min="10244" max="10244" width="5.625" style="160" customWidth="1"/>
    <col min="10245" max="10245" width="13.625" style="160" customWidth="1"/>
    <col min="10246" max="10253" width="7.75" style="160" customWidth="1"/>
    <col min="10254" max="10257" width="7.625" style="160" customWidth="1"/>
    <col min="10258" max="10259" width="6.75" style="160" customWidth="1"/>
    <col min="10260" max="10260" width="6.375" style="160" customWidth="1"/>
    <col min="10261" max="10261" width="6.75" style="160" customWidth="1"/>
    <col min="10262" max="10262" width="5" style="160" customWidth="1"/>
    <col min="10263" max="10263" width="5.625" style="160" customWidth="1"/>
    <col min="10264" max="10264" width="6" style="160" customWidth="1"/>
    <col min="10265" max="10496" width="9" style="160"/>
    <col min="10497" max="10497" width="6" style="160" customWidth="1"/>
    <col min="10498" max="10498" width="6.125" style="160" customWidth="1"/>
    <col min="10499" max="10499" width="6.75" style="160" customWidth="1"/>
    <col min="10500" max="10500" width="5.625" style="160" customWidth="1"/>
    <col min="10501" max="10501" width="13.625" style="160" customWidth="1"/>
    <col min="10502" max="10509" width="7.75" style="160" customWidth="1"/>
    <col min="10510" max="10513" width="7.625" style="160" customWidth="1"/>
    <col min="10514" max="10515" width="6.75" style="160" customWidth="1"/>
    <col min="10516" max="10516" width="6.375" style="160" customWidth="1"/>
    <col min="10517" max="10517" width="6.75" style="160" customWidth="1"/>
    <col min="10518" max="10518" width="5" style="160" customWidth="1"/>
    <col min="10519" max="10519" width="5.625" style="160" customWidth="1"/>
    <col min="10520" max="10520" width="6" style="160" customWidth="1"/>
    <col min="10521" max="10752" width="9" style="160"/>
    <col min="10753" max="10753" width="6" style="160" customWidth="1"/>
    <col min="10754" max="10754" width="6.125" style="160" customWidth="1"/>
    <col min="10755" max="10755" width="6.75" style="160" customWidth="1"/>
    <col min="10756" max="10756" width="5.625" style="160" customWidth="1"/>
    <col min="10757" max="10757" width="13.625" style="160" customWidth="1"/>
    <col min="10758" max="10765" width="7.75" style="160" customWidth="1"/>
    <col min="10766" max="10769" width="7.625" style="160" customWidth="1"/>
    <col min="10770" max="10771" width="6.75" style="160" customWidth="1"/>
    <col min="10772" max="10772" width="6.375" style="160" customWidth="1"/>
    <col min="10773" max="10773" width="6.75" style="160" customWidth="1"/>
    <col min="10774" max="10774" width="5" style="160" customWidth="1"/>
    <col min="10775" max="10775" width="5.625" style="160" customWidth="1"/>
    <col min="10776" max="10776" width="6" style="160" customWidth="1"/>
    <col min="10777" max="11008" width="9" style="160"/>
    <col min="11009" max="11009" width="6" style="160" customWidth="1"/>
    <col min="11010" max="11010" width="6.125" style="160" customWidth="1"/>
    <col min="11011" max="11011" width="6.75" style="160" customWidth="1"/>
    <col min="11012" max="11012" width="5.625" style="160" customWidth="1"/>
    <col min="11013" max="11013" width="13.625" style="160" customWidth="1"/>
    <col min="11014" max="11021" width="7.75" style="160" customWidth="1"/>
    <col min="11022" max="11025" width="7.625" style="160" customWidth="1"/>
    <col min="11026" max="11027" width="6.75" style="160" customWidth="1"/>
    <col min="11028" max="11028" width="6.375" style="160" customWidth="1"/>
    <col min="11029" max="11029" width="6.75" style="160" customWidth="1"/>
    <col min="11030" max="11030" width="5" style="160" customWidth="1"/>
    <col min="11031" max="11031" width="5.625" style="160" customWidth="1"/>
    <col min="11032" max="11032" width="6" style="160" customWidth="1"/>
    <col min="11033" max="11264" width="9" style="160"/>
    <col min="11265" max="11265" width="6" style="160" customWidth="1"/>
    <col min="11266" max="11266" width="6.125" style="160" customWidth="1"/>
    <col min="11267" max="11267" width="6.75" style="160" customWidth="1"/>
    <col min="11268" max="11268" width="5.625" style="160" customWidth="1"/>
    <col min="11269" max="11269" width="13.625" style="160" customWidth="1"/>
    <col min="11270" max="11277" width="7.75" style="160" customWidth="1"/>
    <col min="11278" max="11281" width="7.625" style="160" customWidth="1"/>
    <col min="11282" max="11283" width="6.75" style="160" customWidth="1"/>
    <col min="11284" max="11284" width="6.375" style="160" customWidth="1"/>
    <col min="11285" max="11285" width="6.75" style="160" customWidth="1"/>
    <col min="11286" max="11286" width="5" style="160" customWidth="1"/>
    <col min="11287" max="11287" width="5.625" style="160" customWidth="1"/>
    <col min="11288" max="11288" width="6" style="160" customWidth="1"/>
    <col min="11289" max="11520" width="9" style="160"/>
    <col min="11521" max="11521" width="6" style="160" customWidth="1"/>
    <col min="11522" max="11522" width="6.125" style="160" customWidth="1"/>
    <col min="11523" max="11523" width="6.75" style="160" customWidth="1"/>
    <col min="11524" max="11524" width="5.625" style="160" customWidth="1"/>
    <col min="11525" max="11525" width="13.625" style="160" customWidth="1"/>
    <col min="11526" max="11533" width="7.75" style="160" customWidth="1"/>
    <col min="11534" max="11537" width="7.625" style="160" customWidth="1"/>
    <col min="11538" max="11539" width="6.75" style="160" customWidth="1"/>
    <col min="11540" max="11540" width="6.375" style="160" customWidth="1"/>
    <col min="11541" max="11541" width="6.75" style="160" customWidth="1"/>
    <col min="11542" max="11542" width="5" style="160" customWidth="1"/>
    <col min="11543" max="11543" width="5.625" style="160" customWidth="1"/>
    <col min="11544" max="11544" width="6" style="160" customWidth="1"/>
    <col min="11545" max="11776" width="9" style="160"/>
    <col min="11777" max="11777" width="6" style="160" customWidth="1"/>
    <col min="11778" max="11778" width="6.125" style="160" customWidth="1"/>
    <col min="11779" max="11779" width="6.75" style="160" customWidth="1"/>
    <col min="11780" max="11780" width="5.625" style="160" customWidth="1"/>
    <col min="11781" max="11781" width="13.625" style="160" customWidth="1"/>
    <col min="11782" max="11789" width="7.75" style="160" customWidth="1"/>
    <col min="11790" max="11793" width="7.625" style="160" customWidth="1"/>
    <col min="11794" max="11795" width="6.75" style="160" customWidth="1"/>
    <col min="11796" max="11796" width="6.375" style="160" customWidth="1"/>
    <col min="11797" max="11797" width="6.75" style="160" customWidth="1"/>
    <col min="11798" max="11798" width="5" style="160" customWidth="1"/>
    <col min="11799" max="11799" width="5.625" style="160" customWidth="1"/>
    <col min="11800" max="11800" width="6" style="160" customWidth="1"/>
    <col min="11801" max="12032" width="9" style="160"/>
    <col min="12033" max="12033" width="6" style="160" customWidth="1"/>
    <col min="12034" max="12034" width="6.125" style="160" customWidth="1"/>
    <col min="12035" max="12035" width="6.75" style="160" customWidth="1"/>
    <col min="12036" max="12036" width="5.625" style="160" customWidth="1"/>
    <col min="12037" max="12037" width="13.625" style="160" customWidth="1"/>
    <col min="12038" max="12045" width="7.75" style="160" customWidth="1"/>
    <col min="12046" max="12049" width="7.625" style="160" customWidth="1"/>
    <col min="12050" max="12051" width="6.75" style="160" customWidth="1"/>
    <col min="12052" max="12052" width="6.375" style="160" customWidth="1"/>
    <col min="12053" max="12053" width="6.75" style="160" customWidth="1"/>
    <col min="12054" max="12054" width="5" style="160" customWidth="1"/>
    <col min="12055" max="12055" width="5.625" style="160" customWidth="1"/>
    <col min="12056" max="12056" width="6" style="160" customWidth="1"/>
    <col min="12057" max="12288" width="9" style="160"/>
    <col min="12289" max="12289" width="6" style="160" customWidth="1"/>
    <col min="12290" max="12290" width="6.125" style="160" customWidth="1"/>
    <col min="12291" max="12291" width="6.75" style="160" customWidth="1"/>
    <col min="12292" max="12292" width="5.625" style="160" customWidth="1"/>
    <col min="12293" max="12293" width="13.625" style="160" customWidth="1"/>
    <col min="12294" max="12301" width="7.75" style="160" customWidth="1"/>
    <col min="12302" max="12305" width="7.625" style="160" customWidth="1"/>
    <col min="12306" max="12307" width="6.75" style="160" customWidth="1"/>
    <col min="12308" max="12308" width="6.375" style="160" customWidth="1"/>
    <col min="12309" max="12309" width="6.75" style="160" customWidth="1"/>
    <col min="12310" max="12310" width="5" style="160" customWidth="1"/>
    <col min="12311" max="12311" width="5.625" style="160" customWidth="1"/>
    <col min="12312" max="12312" width="6" style="160" customWidth="1"/>
    <col min="12313" max="12544" width="9" style="160"/>
    <col min="12545" max="12545" width="6" style="160" customWidth="1"/>
    <col min="12546" max="12546" width="6.125" style="160" customWidth="1"/>
    <col min="12547" max="12547" width="6.75" style="160" customWidth="1"/>
    <col min="12548" max="12548" width="5.625" style="160" customWidth="1"/>
    <col min="12549" max="12549" width="13.625" style="160" customWidth="1"/>
    <col min="12550" max="12557" width="7.75" style="160" customWidth="1"/>
    <col min="12558" max="12561" width="7.625" style="160" customWidth="1"/>
    <col min="12562" max="12563" width="6.75" style="160" customWidth="1"/>
    <col min="12564" max="12564" width="6.375" style="160" customWidth="1"/>
    <col min="12565" max="12565" width="6.75" style="160" customWidth="1"/>
    <col min="12566" max="12566" width="5" style="160" customWidth="1"/>
    <col min="12567" max="12567" width="5.625" style="160" customWidth="1"/>
    <col min="12568" max="12568" width="6" style="160" customWidth="1"/>
    <col min="12569" max="12800" width="9" style="160"/>
    <col min="12801" max="12801" width="6" style="160" customWidth="1"/>
    <col min="12802" max="12802" width="6.125" style="160" customWidth="1"/>
    <col min="12803" max="12803" width="6.75" style="160" customWidth="1"/>
    <col min="12804" max="12804" width="5.625" style="160" customWidth="1"/>
    <col min="12805" max="12805" width="13.625" style="160" customWidth="1"/>
    <col min="12806" max="12813" width="7.75" style="160" customWidth="1"/>
    <col min="12814" max="12817" width="7.625" style="160" customWidth="1"/>
    <col min="12818" max="12819" width="6.75" style="160" customWidth="1"/>
    <col min="12820" max="12820" width="6.375" style="160" customWidth="1"/>
    <col min="12821" max="12821" width="6.75" style="160" customWidth="1"/>
    <col min="12822" max="12822" width="5" style="160" customWidth="1"/>
    <col min="12823" max="12823" width="5.625" style="160" customWidth="1"/>
    <col min="12824" max="12824" width="6" style="160" customWidth="1"/>
    <col min="12825" max="13056" width="9" style="160"/>
    <col min="13057" max="13057" width="6" style="160" customWidth="1"/>
    <col min="13058" max="13058" width="6.125" style="160" customWidth="1"/>
    <col min="13059" max="13059" width="6.75" style="160" customWidth="1"/>
    <col min="13060" max="13060" width="5.625" style="160" customWidth="1"/>
    <col min="13061" max="13061" width="13.625" style="160" customWidth="1"/>
    <col min="13062" max="13069" width="7.75" style="160" customWidth="1"/>
    <col min="13070" max="13073" width="7.625" style="160" customWidth="1"/>
    <col min="13074" max="13075" width="6.75" style="160" customWidth="1"/>
    <col min="13076" max="13076" width="6.375" style="160" customWidth="1"/>
    <col min="13077" max="13077" width="6.75" style="160" customWidth="1"/>
    <col min="13078" max="13078" width="5" style="160" customWidth="1"/>
    <col min="13079" max="13079" width="5.625" style="160" customWidth="1"/>
    <col min="13080" max="13080" width="6" style="160" customWidth="1"/>
    <col min="13081" max="13312" width="9" style="160"/>
    <col min="13313" max="13313" width="6" style="160" customWidth="1"/>
    <col min="13314" max="13314" width="6.125" style="160" customWidth="1"/>
    <col min="13315" max="13315" width="6.75" style="160" customWidth="1"/>
    <col min="13316" max="13316" width="5.625" style="160" customWidth="1"/>
    <col min="13317" max="13317" width="13.625" style="160" customWidth="1"/>
    <col min="13318" max="13325" width="7.75" style="160" customWidth="1"/>
    <col min="13326" max="13329" width="7.625" style="160" customWidth="1"/>
    <col min="13330" max="13331" width="6.75" style="160" customWidth="1"/>
    <col min="13332" max="13332" width="6.375" style="160" customWidth="1"/>
    <col min="13333" max="13333" width="6.75" style="160" customWidth="1"/>
    <col min="13334" max="13334" width="5" style="160" customWidth="1"/>
    <col min="13335" max="13335" width="5.625" style="160" customWidth="1"/>
    <col min="13336" max="13336" width="6" style="160" customWidth="1"/>
    <col min="13337" max="13568" width="9" style="160"/>
    <col min="13569" max="13569" width="6" style="160" customWidth="1"/>
    <col min="13570" max="13570" width="6.125" style="160" customWidth="1"/>
    <col min="13571" max="13571" width="6.75" style="160" customWidth="1"/>
    <col min="13572" max="13572" width="5.625" style="160" customWidth="1"/>
    <col min="13573" max="13573" width="13.625" style="160" customWidth="1"/>
    <col min="13574" max="13581" width="7.75" style="160" customWidth="1"/>
    <col min="13582" max="13585" width="7.625" style="160" customWidth="1"/>
    <col min="13586" max="13587" width="6.75" style="160" customWidth="1"/>
    <col min="13588" max="13588" width="6.375" style="160" customWidth="1"/>
    <col min="13589" max="13589" width="6.75" style="160" customWidth="1"/>
    <col min="13590" max="13590" width="5" style="160" customWidth="1"/>
    <col min="13591" max="13591" width="5.625" style="160" customWidth="1"/>
    <col min="13592" max="13592" width="6" style="160" customWidth="1"/>
    <col min="13593" max="13824" width="9" style="160"/>
    <col min="13825" max="13825" width="6" style="160" customWidth="1"/>
    <col min="13826" max="13826" width="6.125" style="160" customWidth="1"/>
    <col min="13827" max="13827" width="6.75" style="160" customWidth="1"/>
    <col min="13828" max="13828" width="5.625" style="160" customWidth="1"/>
    <col min="13829" max="13829" width="13.625" style="160" customWidth="1"/>
    <col min="13830" max="13837" width="7.75" style="160" customWidth="1"/>
    <col min="13838" max="13841" width="7.625" style="160" customWidth="1"/>
    <col min="13842" max="13843" width="6.75" style="160" customWidth="1"/>
    <col min="13844" max="13844" width="6.375" style="160" customWidth="1"/>
    <col min="13845" max="13845" width="6.75" style="160" customWidth="1"/>
    <col min="13846" max="13846" width="5" style="160" customWidth="1"/>
    <col min="13847" max="13847" width="5.625" style="160" customWidth="1"/>
    <col min="13848" max="13848" width="6" style="160" customWidth="1"/>
    <col min="13849" max="14080" width="9" style="160"/>
    <col min="14081" max="14081" width="6" style="160" customWidth="1"/>
    <col min="14082" max="14082" width="6.125" style="160" customWidth="1"/>
    <col min="14083" max="14083" width="6.75" style="160" customWidth="1"/>
    <col min="14084" max="14084" width="5.625" style="160" customWidth="1"/>
    <col min="14085" max="14085" width="13.625" style="160" customWidth="1"/>
    <col min="14086" max="14093" width="7.75" style="160" customWidth="1"/>
    <col min="14094" max="14097" width="7.625" style="160" customWidth="1"/>
    <col min="14098" max="14099" width="6.75" style="160" customWidth="1"/>
    <col min="14100" max="14100" width="6.375" style="160" customWidth="1"/>
    <col min="14101" max="14101" width="6.75" style="160" customWidth="1"/>
    <col min="14102" max="14102" width="5" style="160" customWidth="1"/>
    <col min="14103" max="14103" width="5.625" style="160" customWidth="1"/>
    <col min="14104" max="14104" width="6" style="160" customWidth="1"/>
    <col min="14105" max="14336" width="9" style="160"/>
    <col min="14337" max="14337" width="6" style="160" customWidth="1"/>
    <col min="14338" max="14338" width="6.125" style="160" customWidth="1"/>
    <col min="14339" max="14339" width="6.75" style="160" customWidth="1"/>
    <col min="14340" max="14340" width="5.625" style="160" customWidth="1"/>
    <col min="14341" max="14341" width="13.625" style="160" customWidth="1"/>
    <col min="14342" max="14349" width="7.75" style="160" customWidth="1"/>
    <col min="14350" max="14353" width="7.625" style="160" customWidth="1"/>
    <col min="14354" max="14355" width="6.75" style="160" customWidth="1"/>
    <col min="14356" max="14356" width="6.375" style="160" customWidth="1"/>
    <col min="14357" max="14357" width="6.75" style="160" customWidth="1"/>
    <col min="14358" max="14358" width="5" style="160" customWidth="1"/>
    <col min="14359" max="14359" width="5.625" style="160" customWidth="1"/>
    <col min="14360" max="14360" width="6" style="160" customWidth="1"/>
    <col min="14361" max="14592" width="9" style="160"/>
    <col min="14593" max="14593" width="6" style="160" customWidth="1"/>
    <col min="14594" max="14594" width="6.125" style="160" customWidth="1"/>
    <col min="14595" max="14595" width="6.75" style="160" customWidth="1"/>
    <col min="14596" max="14596" width="5.625" style="160" customWidth="1"/>
    <col min="14597" max="14597" width="13.625" style="160" customWidth="1"/>
    <col min="14598" max="14605" width="7.75" style="160" customWidth="1"/>
    <col min="14606" max="14609" width="7.625" style="160" customWidth="1"/>
    <col min="14610" max="14611" width="6.75" style="160" customWidth="1"/>
    <col min="14612" max="14612" width="6.375" style="160" customWidth="1"/>
    <col min="14613" max="14613" width="6.75" style="160" customWidth="1"/>
    <col min="14614" max="14614" width="5" style="160" customWidth="1"/>
    <col min="14615" max="14615" width="5.625" style="160" customWidth="1"/>
    <col min="14616" max="14616" width="6" style="160" customWidth="1"/>
    <col min="14617" max="14848" width="9" style="160"/>
    <col min="14849" max="14849" width="6" style="160" customWidth="1"/>
    <col min="14850" max="14850" width="6.125" style="160" customWidth="1"/>
    <col min="14851" max="14851" width="6.75" style="160" customWidth="1"/>
    <col min="14852" max="14852" width="5.625" style="160" customWidth="1"/>
    <col min="14853" max="14853" width="13.625" style="160" customWidth="1"/>
    <col min="14854" max="14861" width="7.75" style="160" customWidth="1"/>
    <col min="14862" max="14865" width="7.625" style="160" customWidth="1"/>
    <col min="14866" max="14867" width="6.75" style="160" customWidth="1"/>
    <col min="14868" max="14868" width="6.375" style="160" customWidth="1"/>
    <col min="14869" max="14869" width="6.75" style="160" customWidth="1"/>
    <col min="14870" max="14870" width="5" style="160" customWidth="1"/>
    <col min="14871" max="14871" width="5.625" style="160" customWidth="1"/>
    <col min="14872" max="14872" width="6" style="160" customWidth="1"/>
    <col min="14873" max="15104" width="9" style="160"/>
    <col min="15105" max="15105" width="6" style="160" customWidth="1"/>
    <col min="15106" max="15106" width="6.125" style="160" customWidth="1"/>
    <col min="15107" max="15107" width="6.75" style="160" customWidth="1"/>
    <col min="15108" max="15108" width="5.625" style="160" customWidth="1"/>
    <col min="15109" max="15109" width="13.625" style="160" customWidth="1"/>
    <col min="15110" max="15117" width="7.75" style="160" customWidth="1"/>
    <col min="15118" max="15121" width="7.625" style="160" customWidth="1"/>
    <col min="15122" max="15123" width="6.75" style="160" customWidth="1"/>
    <col min="15124" max="15124" width="6.375" style="160" customWidth="1"/>
    <col min="15125" max="15125" width="6.75" style="160" customWidth="1"/>
    <col min="15126" max="15126" width="5" style="160" customWidth="1"/>
    <col min="15127" max="15127" width="5.625" style="160" customWidth="1"/>
    <col min="15128" max="15128" width="6" style="160" customWidth="1"/>
    <col min="15129" max="15360" width="9" style="160"/>
    <col min="15361" max="15361" width="6" style="160" customWidth="1"/>
    <col min="15362" max="15362" width="6.125" style="160" customWidth="1"/>
    <col min="15363" max="15363" width="6.75" style="160" customWidth="1"/>
    <col min="15364" max="15364" width="5.625" style="160" customWidth="1"/>
    <col min="15365" max="15365" width="13.625" style="160" customWidth="1"/>
    <col min="15366" max="15373" width="7.75" style="160" customWidth="1"/>
    <col min="15374" max="15377" width="7.625" style="160" customWidth="1"/>
    <col min="15378" max="15379" width="6.75" style="160" customWidth="1"/>
    <col min="15380" max="15380" width="6.375" style="160" customWidth="1"/>
    <col min="15381" max="15381" width="6.75" style="160" customWidth="1"/>
    <col min="15382" max="15382" width="5" style="160" customWidth="1"/>
    <col min="15383" max="15383" width="5.625" style="160" customWidth="1"/>
    <col min="15384" max="15384" width="6" style="160" customWidth="1"/>
    <col min="15385" max="15616" width="9" style="160"/>
    <col min="15617" max="15617" width="6" style="160" customWidth="1"/>
    <col min="15618" max="15618" width="6.125" style="160" customWidth="1"/>
    <col min="15619" max="15619" width="6.75" style="160" customWidth="1"/>
    <col min="15620" max="15620" width="5.625" style="160" customWidth="1"/>
    <col min="15621" max="15621" width="13.625" style="160" customWidth="1"/>
    <col min="15622" max="15629" width="7.75" style="160" customWidth="1"/>
    <col min="15630" max="15633" width="7.625" style="160" customWidth="1"/>
    <col min="15634" max="15635" width="6.75" style="160" customWidth="1"/>
    <col min="15636" max="15636" width="6.375" style="160" customWidth="1"/>
    <col min="15637" max="15637" width="6.75" style="160" customWidth="1"/>
    <col min="15638" max="15638" width="5" style="160" customWidth="1"/>
    <col min="15639" max="15639" width="5.625" style="160" customWidth="1"/>
    <col min="15640" max="15640" width="6" style="160" customWidth="1"/>
    <col min="15641" max="15872" width="9" style="160"/>
    <col min="15873" max="15873" width="6" style="160" customWidth="1"/>
    <col min="15874" max="15874" width="6.125" style="160" customWidth="1"/>
    <col min="15875" max="15875" width="6.75" style="160" customWidth="1"/>
    <col min="15876" max="15876" width="5.625" style="160" customWidth="1"/>
    <col min="15877" max="15877" width="13.625" style="160" customWidth="1"/>
    <col min="15878" max="15885" width="7.75" style="160" customWidth="1"/>
    <col min="15886" max="15889" width="7.625" style="160" customWidth="1"/>
    <col min="15890" max="15891" width="6.75" style="160" customWidth="1"/>
    <col min="15892" max="15892" width="6.375" style="160" customWidth="1"/>
    <col min="15893" max="15893" width="6.75" style="160" customWidth="1"/>
    <col min="15894" max="15894" width="5" style="160" customWidth="1"/>
    <col min="15895" max="15895" width="5.625" style="160" customWidth="1"/>
    <col min="15896" max="15896" width="6" style="160" customWidth="1"/>
    <col min="15897" max="16128" width="9" style="160"/>
    <col min="16129" max="16129" width="6" style="160" customWidth="1"/>
    <col min="16130" max="16130" width="6.125" style="160" customWidth="1"/>
    <col min="16131" max="16131" width="6.75" style="160" customWidth="1"/>
    <col min="16132" max="16132" width="5.625" style="160" customWidth="1"/>
    <col min="16133" max="16133" width="13.625" style="160" customWidth="1"/>
    <col min="16134" max="16141" width="7.75" style="160" customWidth="1"/>
    <col min="16142" max="16145" width="7.625" style="160" customWidth="1"/>
    <col min="16146" max="16147" width="6.75" style="160" customWidth="1"/>
    <col min="16148" max="16148" width="6.375" style="160" customWidth="1"/>
    <col min="16149" max="16149" width="6.75" style="160" customWidth="1"/>
    <col min="16150" max="16150" width="5" style="160" customWidth="1"/>
    <col min="16151" max="16151" width="5.625" style="160" customWidth="1"/>
    <col min="16152" max="16152" width="6" style="160" customWidth="1"/>
    <col min="16153" max="16384" width="9" style="160"/>
  </cols>
  <sheetData>
    <row r="1" spans="1:24" ht="32.25" customHeight="1">
      <c r="A1" s="162" t="s">
        <v>185</v>
      </c>
    </row>
    <row r="2" spans="1:24" ht="37.5" customHeight="1">
      <c r="A2" s="161"/>
      <c r="U2" s="430"/>
      <c r="V2" s="430"/>
      <c r="W2" s="430"/>
      <c r="X2" s="430"/>
    </row>
    <row r="3" spans="1:24" ht="46.5" customHeight="1">
      <c r="A3" s="431" t="s">
        <v>172</v>
      </c>
      <c r="B3" s="431"/>
      <c r="C3" s="431"/>
      <c r="D3" s="431"/>
      <c r="E3" s="431"/>
      <c r="F3" s="431"/>
      <c r="G3" s="431"/>
      <c r="H3" s="431"/>
      <c r="I3" s="431"/>
      <c r="J3" s="431"/>
      <c r="K3" s="431"/>
      <c r="L3" s="431"/>
      <c r="M3" s="431"/>
      <c r="N3" s="431"/>
      <c r="O3" s="431"/>
      <c r="P3" s="431"/>
      <c r="Q3" s="431"/>
      <c r="R3" s="431"/>
      <c r="S3" s="431"/>
      <c r="T3" s="431"/>
      <c r="U3" s="431"/>
      <c r="V3" s="431"/>
      <c r="W3" s="431"/>
      <c r="X3" s="431"/>
    </row>
    <row r="4" spans="1:24" ht="30" customHeight="1">
      <c r="A4" s="194"/>
      <c r="B4" s="194"/>
      <c r="C4" s="194"/>
      <c r="D4" s="194"/>
      <c r="E4" s="194"/>
      <c r="F4" s="194"/>
      <c r="G4" s="194"/>
      <c r="H4" s="194"/>
      <c r="I4" s="194"/>
      <c r="J4" s="194"/>
      <c r="K4" s="194"/>
      <c r="L4" s="194"/>
      <c r="M4" s="194"/>
      <c r="N4" s="194"/>
      <c r="O4" s="194"/>
      <c r="P4" s="194"/>
      <c r="Q4" s="194"/>
      <c r="R4" s="194"/>
      <c r="S4" s="194"/>
      <c r="T4" s="194"/>
      <c r="U4" s="194"/>
      <c r="V4" s="194"/>
      <c r="W4" s="194"/>
      <c r="X4" s="194"/>
    </row>
    <row r="5" spans="1:24" ht="30" customHeight="1">
      <c r="A5" s="194"/>
      <c r="B5" s="194"/>
      <c r="C5" s="194"/>
      <c r="D5" s="194"/>
      <c r="E5" s="194"/>
      <c r="F5" s="194"/>
      <c r="G5" s="194"/>
      <c r="H5" s="194"/>
      <c r="I5" s="194"/>
      <c r="J5" s="194"/>
      <c r="K5" s="194"/>
      <c r="L5" s="194"/>
      <c r="M5" s="194"/>
      <c r="N5" s="194"/>
      <c r="O5" s="194"/>
      <c r="P5" s="194"/>
      <c r="Q5" s="194"/>
      <c r="R5" s="194"/>
      <c r="S5" s="194"/>
      <c r="T5" s="194"/>
      <c r="U5" s="194"/>
      <c r="V5" s="194"/>
      <c r="W5" s="194"/>
      <c r="X5" s="194"/>
    </row>
    <row r="6" spans="1:24" s="162" customFormat="1" ht="30" customHeight="1">
      <c r="P6" s="163"/>
      <c r="Q6" s="163"/>
      <c r="R6" s="163" t="s">
        <v>173</v>
      </c>
      <c r="S6" s="163">
        <v>4</v>
      </c>
      <c r="T6" s="163" t="s">
        <v>3</v>
      </c>
      <c r="U6" s="208">
        <f>IF(総括表!W5="","",総括表!W5)</f>
        <v>2</v>
      </c>
      <c r="V6" s="163" t="s">
        <v>145</v>
      </c>
      <c r="W6" s="208">
        <f>IF(総括表!Z5="","",総括表!Z5)</f>
        <v>4</v>
      </c>
      <c r="X6" s="163" t="s">
        <v>146</v>
      </c>
    </row>
    <row r="7" spans="1:24" s="162" customFormat="1" ht="30" customHeight="1">
      <c r="P7" s="163"/>
      <c r="Q7" s="163"/>
      <c r="R7" s="163"/>
      <c r="S7" s="163"/>
      <c r="T7" s="163"/>
      <c r="U7" s="163"/>
      <c r="V7" s="163"/>
      <c r="W7" s="163"/>
      <c r="X7" s="163"/>
    </row>
    <row r="8" spans="1:24" s="162" customFormat="1" ht="30" customHeight="1">
      <c r="P8" s="163"/>
      <c r="Q8" s="163"/>
      <c r="R8" s="163"/>
      <c r="S8" s="163"/>
      <c r="T8" s="163"/>
      <c r="U8" s="163"/>
      <c r="V8" s="163"/>
      <c r="W8" s="163"/>
      <c r="X8" s="163"/>
    </row>
    <row r="9" spans="1:24" s="162" customFormat="1" ht="30" customHeight="1">
      <c r="A9" s="162" t="s">
        <v>174</v>
      </c>
    </row>
    <row r="10" spans="1:24" s="162" customFormat="1" ht="24.75" customHeight="1"/>
    <row r="11" spans="1:24" s="162" customFormat="1" ht="39" customHeight="1">
      <c r="K11" s="162" t="s">
        <v>147</v>
      </c>
    </row>
    <row r="12" spans="1:24" s="162" customFormat="1" ht="45" customHeight="1">
      <c r="K12" s="164" t="s">
        <v>148</v>
      </c>
      <c r="L12" s="209" t="str">
        <f>IF(総括表!H13="","",総括表!H13)</f>
        <v>100</v>
      </c>
      <c r="M12" s="165" t="s">
        <v>149</v>
      </c>
      <c r="N12" s="432" t="str">
        <f>IF(総括表!K13="","",総括表!K13)</f>
        <v>8916</v>
      </c>
      <c r="O12" s="433"/>
    </row>
    <row r="13" spans="1:24" s="162" customFormat="1" ht="60" customHeight="1">
      <c r="F13" s="207"/>
      <c r="K13" s="434" t="str">
        <f>IF(総括表!E14="","",総括表!E14)</f>
        <v>東京都千代田区霞ヶ関１－２－２</v>
      </c>
      <c r="L13" s="435"/>
      <c r="M13" s="435"/>
      <c r="N13" s="435"/>
      <c r="O13" s="435"/>
      <c r="P13" s="435"/>
      <c r="Q13" s="435"/>
      <c r="R13" s="435"/>
      <c r="S13" s="435"/>
      <c r="T13" s="435"/>
      <c r="U13" s="435"/>
      <c r="V13" s="435"/>
      <c r="W13" s="435"/>
      <c r="X13" s="435"/>
    </row>
    <row r="14" spans="1:24" s="162" customFormat="1" ht="69" customHeight="1">
      <c r="K14" s="162" t="s">
        <v>71</v>
      </c>
      <c r="P14" s="428" t="str">
        <f>IF(総括表!E11="","",総括表!E11)</f>
        <v>社会福祉法人長寿社会</v>
      </c>
      <c r="Q14" s="429"/>
      <c r="R14" s="429"/>
      <c r="S14" s="429"/>
      <c r="T14" s="429"/>
      <c r="U14" s="429"/>
      <c r="V14" s="429"/>
      <c r="W14" s="429"/>
      <c r="X14" s="429"/>
    </row>
    <row r="15" spans="1:24" s="162" customFormat="1" ht="69" customHeight="1">
      <c r="K15" s="162" t="s">
        <v>150</v>
      </c>
      <c r="P15" s="428" t="str">
        <f>IF(総括表!U12="","",総括表!M12&amp;"　"&amp;総括表!U12)</f>
        <v>理事長　厚生　太郎</v>
      </c>
      <c r="Q15" s="429"/>
      <c r="R15" s="429"/>
      <c r="S15" s="429"/>
      <c r="T15" s="429"/>
      <c r="U15" s="429"/>
      <c r="V15" s="429"/>
      <c r="W15" s="429"/>
      <c r="X15" s="166" t="s">
        <v>151</v>
      </c>
    </row>
    <row r="16" spans="1:24" s="162" customFormat="1" ht="16.5" customHeight="1">
      <c r="O16" s="167"/>
      <c r="P16" s="167"/>
      <c r="Q16" s="167"/>
      <c r="R16" s="167"/>
      <c r="S16" s="167"/>
      <c r="T16" s="167"/>
      <c r="U16" s="167"/>
      <c r="V16" s="167"/>
      <c r="W16" s="167"/>
    </row>
    <row r="17" spans="1:24" s="162" customFormat="1" ht="15" customHeight="1">
      <c r="Q17" s="167"/>
      <c r="R17" s="167"/>
      <c r="S17" s="167"/>
      <c r="T17" s="167"/>
      <c r="U17" s="167"/>
      <c r="V17" s="167"/>
      <c r="W17" s="167"/>
    </row>
    <row r="18" spans="1:24" s="162" customFormat="1" ht="81.75" customHeight="1">
      <c r="A18" s="436" t="s">
        <v>176</v>
      </c>
      <c r="B18" s="437"/>
      <c r="C18" s="437"/>
      <c r="D18" s="437"/>
      <c r="E18" s="437"/>
      <c r="F18" s="437"/>
      <c r="G18" s="437"/>
      <c r="H18" s="437"/>
      <c r="I18" s="437"/>
      <c r="J18" s="437"/>
      <c r="K18" s="437"/>
      <c r="L18" s="437"/>
      <c r="M18" s="437"/>
      <c r="N18" s="437"/>
      <c r="O18" s="437"/>
      <c r="P18" s="437"/>
      <c r="Q18" s="437"/>
      <c r="R18" s="437"/>
      <c r="S18" s="437"/>
      <c r="T18" s="437"/>
      <c r="U18" s="437"/>
      <c r="V18" s="437"/>
      <c r="W18" s="437"/>
      <c r="X18" s="437"/>
    </row>
    <row r="19" spans="1:24" s="162" customFormat="1" ht="12" customHeight="1">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0" spans="1:24" s="162" customFormat="1" ht="39.950000000000003" customHeight="1" thickBot="1">
      <c r="A20" s="438" t="s">
        <v>152</v>
      </c>
      <c r="B20" s="438"/>
      <c r="C20" s="438"/>
      <c r="D20" s="438"/>
      <c r="E20" s="438"/>
      <c r="F20" s="438"/>
      <c r="G20" s="438"/>
      <c r="H20" s="438"/>
      <c r="I20" s="438"/>
      <c r="J20" s="438"/>
      <c r="K20" s="438"/>
      <c r="L20" s="438"/>
      <c r="M20" s="438"/>
      <c r="N20" s="438"/>
      <c r="O20" s="438"/>
      <c r="P20" s="438"/>
      <c r="Q20" s="438"/>
      <c r="R20" s="438"/>
      <c r="S20" s="438"/>
      <c r="T20" s="438"/>
      <c r="U20" s="438"/>
      <c r="V20" s="438"/>
      <c r="W20" s="438"/>
      <c r="X20" s="438"/>
    </row>
    <row r="21" spans="1:24" s="162" customFormat="1" ht="15.7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7"/>
    </row>
    <row r="22" spans="1:24" s="172" customFormat="1" ht="30.75" customHeight="1">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1"/>
    </row>
    <row r="23" spans="1:24" s="172" customFormat="1" ht="26.25" customHeight="1">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1"/>
    </row>
    <row r="24" spans="1:24" s="172" customFormat="1" ht="27.95" customHeight="1" thickBot="1">
      <c r="A24" s="169"/>
      <c r="B24" s="167" t="s">
        <v>153</v>
      </c>
      <c r="C24" s="170"/>
      <c r="D24" s="170"/>
      <c r="E24" s="170"/>
      <c r="F24" s="170"/>
      <c r="G24" s="170"/>
      <c r="H24" s="170"/>
      <c r="I24" s="170"/>
      <c r="J24" s="170"/>
      <c r="K24" s="170"/>
      <c r="L24" s="170"/>
      <c r="M24" s="170"/>
      <c r="N24" s="170"/>
      <c r="O24" s="170"/>
      <c r="P24" s="170"/>
      <c r="Q24" s="170"/>
      <c r="R24" s="170"/>
      <c r="S24" s="170"/>
      <c r="T24" s="170"/>
      <c r="U24" s="170"/>
      <c r="V24" s="170"/>
      <c r="W24" s="173"/>
      <c r="X24" s="171"/>
    </row>
    <row r="25" spans="1:24" s="172" customFormat="1" ht="36.75" customHeight="1">
      <c r="A25" s="169"/>
      <c r="B25" s="439" t="s">
        <v>154</v>
      </c>
      <c r="C25" s="440"/>
      <c r="D25" s="440"/>
      <c r="E25" s="441"/>
      <c r="F25" s="448" t="s">
        <v>229</v>
      </c>
      <c r="G25" s="449"/>
      <c r="H25" s="449"/>
      <c r="I25" s="449"/>
      <c r="J25" s="449"/>
      <c r="K25" s="449"/>
      <c r="L25" s="454" t="s">
        <v>155</v>
      </c>
      <c r="M25" s="454"/>
      <c r="N25" s="454"/>
      <c r="O25" s="449" t="s">
        <v>230</v>
      </c>
      <c r="P25" s="455"/>
      <c r="Q25" s="455"/>
      <c r="R25" s="455"/>
      <c r="S25" s="455"/>
      <c r="T25" s="455"/>
      <c r="U25" s="454" t="s">
        <v>156</v>
      </c>
      <c r="V25" s="458"/>
      <c r="W25" s="459"/>
      <c r="X25" s="171"/>
    </row>
    <row r="26" spans="1:24" s="172" customFormat="1" ht="36.75" customHeight="1">
      <c r="A26" s="169"/>
      <c r="B26" s="442"/>
      <c r="C26" s="443"/>
      <c r="D26" s="443"/>
      <c r="E26" s="444"/>
      <c r="F26" s="450"/>
      <c r="G26" s="451"/>
      <c r="H26" s="451"/>
      <c r="I26" s="451"/>
      <c r="J26" s="451"/>
      <c r="K26" s="451"/>
      <c r="L26" s="460" t="s">
        <v>157</v>
      </c>
      <c r="M26" s="460"/>
      <c r="N26" s="460"/>
      <c r="O26" s="456"/>
      <c r="P26" s="456"/>
      <c r="Q26" s="456"/>
      <c r="R26" s="456"/>
      <c r="S26" s="456"/>
      <c r="T26" s="456"/>
      <c r="U26" s="460" t="s">
        <v>158</v>
      </c>
      <c r="V26" s="461"/>
      <c r="W26" s="462"/>
      <c r="X26" s="171"/>
    </row>
    <row r="27" spans="1:24" s="172" customFormat="1" ht="36.75" customHeight="1" thickBot="1">
      <c r="A27" s="169"/>
      <c r="B27" s="445"/>
      <c r="C27" s="446"/>
      <c r="D27" s="446"/>
      <c r="E27" s="447"/>
      <c r="F27" s="452"/>
      <c r="G27" s="453"/>
      <c r="H27" s="453"/>
      <c r="I27" s="453"/>
      <c r="J27" s="453"/>
      <c r="K27" s="453"/>
      <c r="L27" s="463" t="s">
        <v>159</v>
      </c>
      <c r="M27" s="463"/>
      <c r="N27" s="463"/>
      <c r="O27" s="457"/>
      <c r="P27" s="457"/>
      <c r="Q27" s="457"/>
      <c r="R27" s="457"/>
      <c r="S27" s="457"/>
      <c r="T27" s="457"/>
      <c r="U27" s="463" t="s">
        <v>160</v>
      </c>
      <c r="V27" s="464"/>
      <c r="W27" s="465"/>
      <c r="X27" s="171"/>
    </row>
    <row r="28" spans="1:24" s="172" customFormat="1" ht="91.5" customHeight="1" thickBot="1">
      <c r="A28" s="169"/>
      <c r="B28" s="466" t="s">
        <v>161</v>
      </c>
      <c r="C28" s="440"/>
      <c r="D28" s="440"/>
      <c r="E28" s="467"/>
      <c r="F28" s="210">
        <v>9</v>
      </c>
      <c r="G28" s="211">
        <v>9</v>
      </c>
      <c r="H28" s="211">
        <v>9</v>
      </c>
      <c r="I28" s="212">
        <v>9</v>
      </c>
      <c r="J28" s="468" t="s">
        <v>162</v>
      </c>
      <c r="K28" s="469"/>
      <c r="L28" s="469"/>
      <c r="M28" s="470"/>
      <c r="N28" s="213">
        <v>9</v>
      </c>
      <c r="O28" s="214">
        <v>9</v>
      </c>
      <c r="P28" s="215">
        <v>9</v>
      </c>
      <c r="Q28" s="174"/>
      <c r="V28" s="175"/>
      <c r="W28" s="176"/>
      <c r="X28" s="171"/>
    </row>
    <row r="29" spans="1:24" s="172" customFormat="1" ht="91.5" customHeight="1" thickBot="1">
      <c r="A29" s="169"/>
      <c r="B29" s="471" t="s">
        <v>163</v>
      </c>
      <c r="C29" s="469"/>
      <c r="D29" s="469"/>
      <c r="E29" s="469"/>
      <c r="F29" s="472" t="s">
        <v>177</v>
      </c>
      <c r="G29" s="473"/>
      <c r="H29" s="473"/>
      <c r="I29" s="473"/>
      <c r="J29" s="473"/>
      <c r="K29" s="473"/>
      <c r="L29" s="473"/>
      <c r="M29" s="473"/>
      <c r="N29" s="473"/>
      <c r="O29" s="473"/>
      <c r="P29" s="474"/>
      <c r="Q29" s="177"/>
      <c r="R29" s="177"/>
      <c r="S29" s="177"/>
      <c r="T29" s="177"/>
      <c r="U29" s="177"/>
      <c r="V29" s="175"/>
      <c r="W29" s="175"/>
      <c r="X29" s="171"/>
    </row>
    <row r="30" spans="1:24" s="172" customFormat="1" ht="91.5" customHeight="1" thickBot="1">
      <c r="A30" s="169"/>
      <c r="B30" s="475" t="s">
        <v>164</v>
      </c>
      <c r="C30" s="476"/>
      <c r="D30" s="476"/>
      <c r="E30" s="477"/>
      <c r="F30" s="216">
        <v>9</v>
      </c>
      <c r="G30" s="217">
        <v>9</v>
      </c>
      <c r="H30" s="217">
        <v>9</v>
      </c>
      <c r="I30" s="217">
        <v>9</v>
      </c>
      <c r="J30" s="218">
        <v>9</v>
      </c>
      <c r="K30" s="217">
        <v>9</v>
      </c>
      <c r="L30" s="219">
        <v>9</v>
      </c>
      <c r="V30" s="170"/>
      <c r="W30" s="170"/>
      <c r="X30" s="171"/>
    </row>
    <row r="31" spans="1:24" s="172" customFormat="1" ht="91.5" customHeight="1" thickBot="1">
      <c r="A31" s="169"/>
      <c r="B31" s="475" t="s">
        <v>175</v>
      </c>
      <c r="C31" s="478"/>
      <c r="D31" s="478"/>
      <c r="E31" s="478"/>
      <c r="F31" s="478"/>
      <c r="G31" s="478"/>
      <c r="H31" s="478"/>
      <c r="I31" s="478"/>
      <c r="J31" s="479" t="s">
        <v>231</v>
      </c>
      <c r="K31" s="480"/>
      <c r="L31" s="480"/>
      <c r="M31" s="480"/>
      <c r="N31" s="480"/>
      <c r="O31" s="480"/>
      <c r="P31" s="480"/>
      <c r="Q31" s="480"/>
      <c r="R31" s="480"/>
      <c r="S31" s="480"/>
      <c r="T31" s="480"/>
      <c r="U31" s="480"/>
      <c r="V31" s="480"/>
      <c r="W31" s="481"/>
      <c r="X31" s="171"/>
    </row>
    <row r="32" spans="1:24" s="172" customFormat="1" ht="27" customHeight="1">
      <c r="A32" s="169"/>
      <c r="B32" s="175"/>
      <c r="C32" s="175"/>
      <c r="D32" s="175"/>
      <c r="E32" s="175"/>
      <c r="F32" s="170"/>
      <c r="G32" s="170"/>
      <c r="H32" s="170"/>
      <c r="I32" s="170"/>
      <c r="J32" s="178"/>
      <c r="K32" s="178"/>
      <c r="L32" s="178"/>
      <c r="M32" s="178"/>
      <c r="N32" s="175"/>
      <c r="O32" s="175"/>
      <c r="P32" s="175"/>
      <c r="Q32" s="177"/>
      <c r="R32" s="177"/>
      <c r="S32" s="170"/>
      <c r="T32" s="170"/>
      <c r="U32" s="170"/>
      <c r="V32" s="170"/>
      <c r="W32" s="170"/>
      <c r="X32" s="171"/>
    </row>
    <row r="33" spans="1:24" s="172" customFormat="1" ht="27.95" customHeight="1">
      <c r="A33" s="169"/>
      <c r="B33" s="179" t="s">
        <v>165</v>
      </c>
      <c r="C33" s="175"/>
      <c r="D33" s="175"/>
      <c r="E33" s="175"/>
      <c r="F33" s="175"/>
      <c r="G33" s="175"/>
      <c r="H33" s="175"/>
      <c r="I33" s="175"/>
      <c r="J33" s="175"/>
      <c r="K33" s="175"/>
      <c r="L33" s="175"/>
      <c r="M33" s="175"/>
      <c r="N33" s="175"/>
      <c r="O33" s="175"/>
      <c r="P33" s="180"/>
      <c r="Q33" s="180"/>
      <c r="R33" s="180"/>
      <c r="S33" s="180"/>
      <c r="T33" s="177"/>
      <c r="U33" s="177"/>
      <c r="V33" s="170"/>
      <c r="W33" s="170"/>
      <c r="X33" s="171"/>
    </row>
    <row r="34" spans="1:24" s="182" customFormat="1" ht="27.95" customHeight="1">
      <c r="A34" s="181"/>
      <c r="C34" s="183" t="s">
        <v>166</v>
      </c>
      <c r="D34" s="184"/>
      <c r="E34" s="184"/>
      <c r="F34" s="184"/>
      <c r="G34" s="184"/>
      <c r="H34" s="184"/>
      <c r="I34" s="184"/>
      <c r="J34" s="184"/>
      <c r="K34" s="184"/>
      <c r="L34" s="184"/>
      <c r="M34" s="184"/>
      <c r="N34" s="184"/>
      <c r="O34" s="184"/>
      <c r="P34" s="185"/>
      <c r="Q34" s="185"/>
      <c r="R34" s="185"/>
      <c r="S34" s="185"/>
      <c r="T34" s="183"/>
      <c r="U34" s="183"/>
      <c r="V34" s="183"/>
      <c r="W34" s="186"/>
      <c r="X34" s="187"/>
    </row>
    <row r="35" spans="1:24" s="182" customFormat="1" ht="27.95" customHeight="1" thickBot="1">
      <c r="A35" s="181"/>
      <c r="C35" s="183" t="s">
        <v>167</v>
      </c>
      <c r="D35" s="184"/>
      <c r="E35" s="184"/>
      <c r="F35" s="184"/>
      <c r="G35" s="184"/>
      <c r="H35" s="184"/>
      <c r="I35" s="184"/>
      <c r="J35" s="184"/>
      <c r="K35" s="184"/>
      <c r="L35" s="184"/>
      <c r="M35" s="184"/>
      <c r="N35" s="184"/>
      <c r="O35" s="184"/>
      <c r="P35" s="185"/>
      <c r="Q35" s="185"/>
      <c r="R35" s="185"/>
      <c r="S35" s="185"/>
      <c r="T35" s="183"/>
      <c r="U35" s="183"/>
      <c r="V35" s="183"/>
      <c r="W35" s="186"/>
      <c r="X35" s="187"/>
    </row>
    <row r="36" spans="1:24" s="172" customFormat="1" ht="73.5" customHeight="1" thickBot="1">
      <c r="A36" s="169"/>
      <c r="B36" s="466" t="s">
        <v>168</v>
      </c>
      <c r="C36" s="440"/>
      <c r="D36" s="440"/>
      <c r="E36" s="441"/>
      <c r="F36" s="482" t="s">
        <v>169</v>
      </c>
      <c r="G36" s="441"/>
      <c r="H36" s="188">
        <v>1</v>
      </c>
      <c r="I36" s="211"/>
      <c r="J36" s="211"/>
      <c r="K36" s="211"/>
      <c r="L36" s="189">
        <v>0</v>
      </c>
      <c r="M36" s="483"/>
      <c r="N36" s="484"/>
      <c r="O36" s="484"/>
      <c r="P36" s="170"/>
      <c r="Q36" s="170"/>
      <c r="R36" s="170"/>
      <c r="S36" s="170"/>
      <c r="T36" s="170"/>
      <c r="U36" s="170"/>
      <c r="V36" s="170"/>
      <c r="W36" s="170"/>
      <c r="X36" s="171"/>
    </row>
    <row r="37" spans="1:24" s="172" customFormat="1" ht="73.5" customHeight="1" thickBot="1">
      <c r="A37" s="169"/>
      <c r="B37" s="445"/>
      <c r="C37" s="446"/>
      <c r="D37" s="446"/>
      <c r="E37" s="447"/>
      <c r="F37" s="485" t="s">
        <v>170</v>
      </c>
      <c r="G37" s="486"/>
      <c r="H37" s="220"/>
      <c r="I37" s="221"/>
      <c r="J37" s="221"/>
      <c r="K37" s="221"/>
      <c r="L37" s="221"/>
      <c r="M37" s="217"/>
      <c r="N37" s="217"/>
      <c r="O37" s="190">
        <v>1</v>
      </c>
      <c r="P37" s="487" t="s">
        <v>171</v>
      </c>
      <c r="Q37" s="488"/>
      <c r="R37" s="488"/>
      <c r="S37" s="488"/>
      <c r="T37" s="488"/>
      <c r="U37" s="488"/>
      <c r="V37" s="488"/>
      <c r="W37" s="488"/>
      <c r="X37" s="171"/>
    </row>
    <row r="38" spans="1:24" s="172" customFormat="1" ht="27.75" customHeight="1" thickBot="1">
      <c r="A38" s="191"/>
      <c r="B38" s="192"/>
      <c r="C38" s="192"/>
      <c r="D38" s="192"/>
      <c r="E38" s="192"/>
      <c r="F38" s="192"/>
      <c r="G38" s="192"/>
      <c r="H38" s="192"/>
      <c r="I38" s="192"/>
      <c r="J38" s="192"/>
      <c r="K38" s="192"/>
      <c r="L38" s="192"/>
      <c r="M38" s="192"/>
      <c r="N38" s="192"/>
      <c r="O38" s="192"/>
      <c r="P38" s="192"/>
      <c r="Q38" s="192"/>
      <c r="R38" s="192"/>
      <c r="S38" s="192"/>
      <c r="T38" s="192"/>
      <c r="U38" s="192"/>
      <c r="V38" s="192"/>
      <c r="W38" s="192"/>
      <c r="X38" s="193"/>
    </row>
    <row r="39" spans="1:24" s="172" customFormat="1" ht="27.75" customHeight="1">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row>
    <row r="40" spans="1:24" s="172" customFormat="1" ht="39.950000000000003" customHeight="1">
      <c r="A40" s="198" t="s">
        <v>192</v>
      </c>
      <c r="B40" s="170"/>
      <c r="C40" s="170"/>
      <c r="D40" s="170"/>
      <c r="E40" s="170"/>
      <c r="F40" s="170"/>
      <c r="G40" s="170"/>
      <c r="H40" s="170"/>
      <c r="I40" s="170"/>
      <c r="J40" s="170"/>
      <c r="K40" s="170"/>
      <c r="L40" s="170"/>
      <c r="M40" s="170"/>
      <c r="N40" s="170"/>
      <c r="O40" s="170"/>
      <c r="P40" s="170"/>
      <c r="Q40" s="170"/>
      <c r="R40" s="170"/>
      <c r="S40" s="170"/>
      <c r="T40" s="170"/>
      <c r="U40" s="170"/>
      <c r="V40" s="170"/>
      <c r="W40" s="170"/>
      <c r="X40" s="170"/>
    </row>
    <row r="41" spans="1:24" s="172" customFormat="1" ht="30" customHeight="1"/>
    <row r="42" spans="1:24" s="172" customFormat="1" ht="30" customHeight="1"/>
    <row r="43" spans="1:24" s="172" customFormat="1" ht="21"/>
    <row r="44" spans="1:24" s="172" customFormat="1" ht="21"/>
    <row r="45" spans="1:24" s="172" customFormat="1" ht="41.25">
      <c r="A45" s="431" t="s">
        <v>234</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row>
    <row r="46" spans="1:24" s="172" customFormat="1" ht="21"/>
    <row r="47" spans="1:24">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spans="1:24">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row>
    <row r="49" spans="1:24">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row>
    <row r="50" spans="1:24">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row>
    <row r="51" spans="1:24">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row>
    <row r="52" spans="1:24">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row>
    <row r="53" spans="1:24">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row>
    <row r="54" spans="1:24">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row>
    <row r="55" spans="1:24">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row>
    <row r="56" spans="1:24">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1:24" ht="28.5">
      <c r="A57" s="489" t="s">
        <v>235</v>
      </c>
      <c r="B57" s="490"/>
      <c r="C57" s="490"/>
      <c r="D57" s="490"/>
      <c r="E57" s="490"/>
      <c r="F57" s="490"/>
      <c r="G57" s="490"/>
      <c r="H57" s="490"/>
      <c r="I57" s="490"/>
      <c r="J57" s="490"/>
      <c r="K57" s="490"/>
      <c r="L57" s="490"/>
      <c r="M57" s="490"/>
      <c r="N57" s="490"/>
      <c r="O57" s="490"/>
      <c r="P57" s="490"/>
      <c r="Q57" s="490"/>
      <c r="R57" s="490"/>
      <c r="S57" s="490"/>
      <c r="T57" s="490"/>
      <c r="U57" s="490"/>
      <c r="V57" s="490"/>
      <c r="W57" s="490"/>
      <c r="X57" s="490"/>
    </row>
    <row r="58" spans="1:24">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row>
    <row r="59" spans="1:24">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row>
    <row r="60" spans="1:24">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row>
    <row r="61" spans="1:24">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row>
    <row r="62" spans="1:24">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row>
    <row r="63" spans="1:24">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row>
    <row r="64" spans="1:24">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row>
    <row r="65" spans="1:24" ht="18">
      <c r="A65" s="222"/>
      <c r="B65" s="222"/>
      <c r="C65" s="222"/>
      <c r="D65" s="222"/>
      <c r="E65" s="491"/>
      <c r="F65" s="222"/>
      <c r="G65" s="222"/>
      <c r="H65" s="222"/>
      <c r="I65" s="222"/>
      <c r="J65" s="222"/>
      <c r="K65" s="222"/>
      <c r="L65" s="222"/>
      <c r="M65" s="222"/>
      <c r="N65" s="222"/>
      <c r="O65" s="222"/>
      <c r="P65" s="222"/>
      <c r="Q65" s="222"/>
      <c r="R65" s="222"/>
      <c r="S65" s="222"/>
      <c r="T65" s="222"/>
      <c r="U65" s="222"/>
      <c r="V65" s="222"/>
      <c r="W65" s="222"/>
      <c r="X65" s="222"/>
    </row>
    <row r="66" spans="1:24" ht="18">
      <c r="A66" s="222"/>
      <c r="B66" s="222"/>
      <c r="C66" s="222"/>
      <c r="D66" s="222"/>
      <c r="E66" s="491"/>
      <c r="F66" s="222"/>
      <c r="G66" s="222"/>
      <c r="H66" s="222"/>
      <c r="I66" s="222"/>
      <c r="J66" s="222"/>
      <c r="K66" s="222"/>
      <c r="L66" s="222"/>
      <c r="M66" s="222"/>
      <c r="N66" s="222"/>
      <c r="O66" s="222"/>
      <c r="P66" s="222"/>
      <c r="Q66" s="222"/>
      <c r="R66" s="222"/>
      <c r="S66" s="222"/>
      <c r="T66" s="222"/>
      <c r="U66" s="222"/>
      <c r="V66" s="222"/>
      <c r="W66" s="222"/>
      <c r="X66" s="222"/>
    </row>
    <row r="67" spans="1:24" ht="18">
      <c r="A67" s="222"/>
      <c r="B67" s="222"/>
      <c r="C67" s="222"/>
      <c r="D67" s="222"/>
      <c r="E67" s="491"/>
      <c r="F67" s="222"/>
      <c r="G67" s="222"/>
      <c r="H67" s="222"/>
      <c r="I67" s="222"/>
      <c r="J67" s="222"/>
      <c r="K67" s="222"/>
      <c r="L67" s="222"/>
      <c r="M67" s="222"/>
      <c r="N67" s="222"/>
      <c r="O67" s="222"/>
      <c r="P67" s="222"/>
      <c r="Q67" s="222"/>
      <c r="R67" s="222"/>
      <c r="S67" s="222"/>
      <c r="T67" s="222"/>
      <c r="U67" s="222"/>
      <c r="V67" s="222"/>
      <c r="W67" s="222"/>
      <c r="X67" s="222"/>
    </row>
    <row r="68" spans="1:24" ht="18">
      <c r="A68" s="222"/>
      <c r="B68" s="222"/>
      <c r="C68" s="222"/>
      <c r="D68" s="222"/>
      <c r="E68" s="491"/>
      <c r="F68" s="222"/>
      <c r="G68" s="222"/>
      <c r="H68" s="222"/>
      <c r="I68" s="222"/>
      <c r="J68" s="222"/>
      <c r="K68" s="222"/>
      <c r="L68" s="222"/>
      <c r="M68" s="222"/>
      <c r="N68" s="222"/>
      <c r="O68" s="222"/>
      <c r="P68" s="222"/>
      <c r="Q68" s="222"/>
      <c r="R68" s="222"/>
      <c r="S68" s="222"/>
      <c r="T68" s="222"/>
      <c r="U68" s="222"/>
      <c r="V68" s="222"/>
      <c r="W68" s="222"/>
      <c r="X68" s="222"/>
    </row>
    <row r="69" spans="1:24" ht="18">
      <c r="A69" s="222"/>
      <c r="B69" s="222"/>
      <c r="C69" s="222"/>
      <c r="D69" s="222"/>
      <c r="E69" s="491"/>
      <c r="F69" s="222"/>
      <c r="G69" s="222"/>
      <c r="H69" s="222"/>
      <c r="I69" s="222"/>
      <c r="J69" s="222"/>
      <c r="K69" s="222"/>
      <c r="L69" s="222"/>
      <c r="M69" s="222"/>
      <c r="N69" s="222"/>
      <c r="O69" s="222"/>
      <c r="P69" s="222"/>
      <c r="Q69" s="222"/>
      <c r="R69" s="222"/>
      <c r="S69" s="222"/>
      <c r="T69" s="222"/>
      <c r="U69" s="222"/>
      <c r="V69" s="222"/>
      <c r="W69" s="222"/>
      <c r="X69" s="222"/>
    </row>
    <row r="70" spans="1:24" ht="18">
      <c r="A70" s="222"/>
      <c r="B70" s="222"/>
      <c r="C70" s="222"/>
      <c r="D70" s="222"/>
      <c r="E70" s="491"/>
      <c r="F70" s="222"/>
      <c r="G70" s="222"/>
      <c r="H70" s="222"/>
      <c r="I70" s="222"/>
      <c r="J70" s="222"/>
      <c r="K70" s="222"/>
      <c r="L70" s="222"/>
      <c r="M70" s="222"/>
      <c r="N70" s="222"/>
      <c r="O70" s="222"/>
      <c r="P70" s="222"/>
      <c r="Q70" s="222"/>
      <c r="R70" s="222"/>
      <c r="S70" s="222"/>
      <c r="T70" s="222"/>
      <c r="U70" s="222"/>
      <c r="V70" s="222"/>
      <c r="W70" s="222"/>
      <c r="X70" s="222"/>
    </row>
    <row r="71" spans="1:24">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row>
    <row r="72" spans="1:24">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row>
    <row r="73" spans="1:24">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row>
    <row r="74" spans="1:24">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row>
    <row r="75" spans="1:24">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row>
    <row r="76" spans="1:24">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row>
    <row r="77" spans="1:24">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row>
    <row r="78" spans="1:24">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row>
    <row r="79" spans="1:24">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row>
    <row r="80" spans="1:24">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row>
    <row r="81" spans="1:24">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row>
    <row r="82" spans="1:24">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row>
    <row r="83" spans="1:24">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row>
    <row r="84" spans="1:24">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row>
    <row r="85" spans="1:24">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row>
    <row r="86" spans="1:24">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row>
    <row r="87" spans="1:24">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row>
    <row r="88" spans="1:24">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row>
    <row r="89" spans="1:24">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row>
    <row r="90" spans="1:24">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row>
    <row r="91" spans="1:24">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row>
    <row r="92" spans="1:24">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row>
    <row r="93" spans="1:24">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row>
    <row r="94" spans="1:24">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row>
    <row r="95" spans="1:24">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row>
    <row r="96" spans="1:24">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row>
    <row r="97" spans="1:24">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row>
    <row r="98" spans="1:24">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row>
    <row r="99" spans="1:24">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row>
    <row r="100" spans="1:24">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row>
    <row r="101" spans="1:24">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row>
    <row r="102" spans="1:24">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row>
    <row r="103" spans="1:24">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row>
    <row r="104" spans="1:24">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row>
    <row r="105" spans="1:24">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row>
    <row r="106" spans="1:24">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row>
    <row r="107" spans="1:24">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row>
    <row r="108" spans="1:24">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row>
    <row r="109" spans="1:24">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row>
  </sheetData>
  <sheetProtection password="C554" sheet="1" objects="1" scenarios="1"/>
  <mergeCells count="31">
    <mergeCell ref="A45:X45"/>
    <mergeCell ref="A57:X57"/>
    <mergeCell ref="B31:I31"/>
    <mergeCell ref="J31:W31"/>
    <mergeCell ref="B36:E37"/>
    <mergeCell ref="F36:G36"/>
    <mergeCell ref="M36:O36"/>
    <mergeCell ref="F37:G37"/>
    <mergeCell ref="P37:W37"/>
    <mergeCell ref="B28:E28"/>
    <mergeCell ref="J28:M28"/>
    <mergeCell ref="B29:E29"/>
    <mergeCell ref="F29:P29"/>
    <mergeCell ref="B30:E30"/>
    <mergeCell ref="A18:X18"/>
    <mergeCell ref="A20:X20"/>
    <mergeCell ref="B25:E27"/>
    <mergeCell ref="F25:K27"/>
    <mergeCell ref="L25:N25"/>
    <mergeCell ref="O25:T27"/>
    <mergeCell ref="U25:W25"/>
    <mergeCell ref="L26:N26"/>
    <mergeCell ref="U26:W26"/>
    <mergeCell ref="L27:N27"/>
    <mergeCell ref="U27:W27"/>
    <mergeCell ref="P15:W15"/>
    <mergeCell ref="U2:X2"/>
    <mergeCell ref="A3:X3"/>
    <mergeCell ref="N12:O12"/>
    <mergeCell ref="K13:X13"/>
    <mergeCell ref="P14:X14"/>
  </mergeCells>
  <phoneticPr fontId="3"/>
  <conditionalFormatting sqref="U6 W6 L12 N12:O12 K13:X13 P14:X14 P15:W15">
    <cfRule type="containsBlanks" dxfId="1" priority="2">
      <formula>LEN(TRIM(K6))=0</formula>
    </cfRule>
  </conditionalFormatting>
  <conditionalFormatting sqref="F25:K27 O25:T27 F28:I28 N28:P28 F30:L30 J31:W31 I36:K36 H37:N37">
    <cfRule type="containsBlanks" dxfId="0" priority="1">
      <formula>LEN(TRIM(F25))=0</formula>
    </cfRule>
  </conditionalFormatting>
  <dataValidations count="3">
    <dataValidation imeMode="disabled" allowBlank="1" showInputMessage="1" showErrorMessage="1" sqref="U6:U8 W6:W8 L12 F28:I28 N28:P28 F30:L30 H36:L36 H37:O37"/>
    <dataValidation imeMode="disabled" allowBlank="1" showInputMessage="1" showErrorMessage="1" sqref="N12:O12"/>
    <dataValidation imeMode="fullKatakana" allowBlank="1" showInputMessage="1" showErrorMessage="1" sqref="J31:W31"/>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（はじめにお読みください）本申請書の使い方</vt:lpstr>
      <vt:lpstr>総括表</vt:lpstr>
      <vt:lpstr>個票1</vt:lpstr>
      <vt:lpstr>個票2</vt:lpstr>
      <vt:lpstr>個票3</vt:lpstr>
      <vt:lpstr>個票4</vt:lpstr>
      <vt:lpstr>個票5</vt:lpstr>
      <vt:lpstr>申請額一覧</vt:lpstr>
      <vt:lpstr>口座振込依頼書</vt:lpstr>
      <vt:lpstr>'（はじめにお読みください）本申請書の使い方'!Print_Area</vt:lpstr>
      <vt:lpstr>個票1!Print_Area</vt:lpstr>
      <vt:lpstr>個票2!Print_Area</vt:lpstr>
      <vt:lpstr>個票3!Print_Area</vt:lpstr>
      <vt:lpstr>個票4!Print_Area</vt:lpstr>
      <vt:lpstr>個票5!Print_Area</vt:lpstr>
      <vt:lpstr>口座振込依頼書!Print_Area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2022-02-07T09:53:58Z</cp:lastPrinted>
  <dcterms:created xsi:type="dcterms:W3CDTF">2018-06-19T01:27:02Z</dcterms:created>
  <dcterms:modified xsi:type="dcterms:W3CDTF">2022-02-07T09:55:51Z</dcterms:modified>
</cp:coreProperties>
</file>