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00\data\上下水道事業所\002 下水道係\001 調査・回答\001 令和3年度 調査・回答\④庁内\財政係\220112 【財政係】公営企業に係る「経営比較分析表」の分析等について（〆切1.28）\"/>
    </mc:Choice>
  </mc:AlternateContent>
  <workbookProtection workbookAlgorithmName="SHA-512" workbookHashValue="Mdi+FCd9UgtS8fg8Ai1wWFztcefkNXeudOqCdNVDxCcV+AB6PIfq2T3doXJpPEiMxmEMltNSLw3p3QR8odl1rA==" workbookSaltValue="PZFb/yFXrOxj89oEJsc+xw==" workbookSpinCount="100000" lockStructure="1"/>
  <bookViews>
    <workbookView xWindow="0" yWindow="0" windowWidth="7665" windowHeight="51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<sst xmlns="http://schemas.openxmlformats.org/spreadsheetml/2006/main" count="236" uniqueCount="120">
  <si>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</si>
  <si>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</si>
  <si>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</si>
  <si>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</si>
  <si>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</si>
  <si>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</si>
  <si>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</si>
  <si>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</si>
  <si>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</si>
  <si>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</si>
  <si>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</si>
  <si>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</si>
  <si>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</si>
  <si>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</si>
  <si>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</si>
  <si>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</si>
  <si>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</si>
  <si>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</si>
  <si>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</si>
  <si>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</si>
  <si>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</si>
  <si>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</si>
  <si>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</si>
  <si>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</si>
  <si>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</si>
  <si>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</si>
  <si>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</si>
  <si>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</si>
  <si>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</si>
  <si>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</si>
  <si>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</si>
  <si>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</si>
  <si>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</si>
  <si>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</si>
  <si>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</si>
  <si>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</si>
  <si>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</si>
  <si>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</si>
  <si>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</si>
  <si>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</si>
  <si>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</si>
  <si>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</si>
  <si>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</si>
  <si>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</si>
  <si>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</si>
  <si>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</si>
  <si>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</si>
  <si>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</si>
  <si>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</si>
  <si>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</si>
  <si>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</si>
  <si>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</si>
  <si>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</si>
  <si>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</si>
  <si>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</si>
  <si>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</si>
  <si>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</si>
  <si>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</si>
  <si>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</si>
  <si>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</si>
  <si>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</si>
  <si>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</si>
  <si>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</si>
  <si>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</si>
  <si>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</si>
  <si>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</si>
  <si>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</si>
  <si>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</si>
  <si>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</si>
  <si>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</si>
  <si>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</si>
  <si>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</si>
  <si>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</si>
  <si>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</si>
  <si>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</si>
  <si>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</si>
  <si>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</si>
  <si>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</si>
  <si>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</si>
  <si>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</si>
  <si>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</si>
  <si>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</si>
  <si>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</si>
  <si>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</si>
  <si>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</si>
  <si>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</si>
  <si>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</si>
  <si>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</si>
  <si>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</si>
  <si>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</si>
  <si>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</si>
  <si>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</si>
  <si>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</si>
  <si>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</si>
  <si>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</si>
  <si>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</si>
  <si>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</si>
  <si>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</si>
  <si>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南三陸町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</si>
  <si>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</si>
  <si>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</si>
  <si>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</si>
  <si>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</si>
  <si>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</si>
  <si>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</si>
  <si>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</si>
  <si>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</si>
  <si>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</si>
  <si>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</si>
  <si>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</si>
  <si>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</si>
  <si>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</si>
  <si>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</si>
  <si>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</si>
  <si>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</si>
  <si>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</si>
  <si>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</si>
  <si>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①については、利用料の増加及び経費節減に努めた結果、１００％に達しているものと思われる。
　④については、経費節減に努めているものの、受益戸数が少ないことから、一般会計からの繰入に頼らざるを得ない状況である。
　⑤、⑥については、通常の維持管理に終始し、大きな修繕等が無かったこともあり、前年より数値が改善した。今後も経費節減に務めていきたい。
　⑦については、復興事業による住宅再建等も落ち着きを見せており、例年並みに推移している。今後も節水型機器の導入等により有収水量の増加はあまり見込めないことから、未接続世帯の接続促進を図っていく。
　⑧についても、住宅再建等も落ち着きを見せており、今後は未接続世帯の下水道への加入を促しながら、経営の健全化を図っていきたい。
　</t>
    <rPh sb="8" eb="11">
      <t>リヨウリョウ</t>
    </rPh>
    <rPh sb="12" eb="14">
      <t>ゾウカ</t>
    </rPh>
    <rPh sb="14" eb="15">
      <t>オヨ</t>
    </rPh>
    <rPh sb="16" eb="18">
      <t>ケイヒ</t>
    </rPh>
    <rPh sb="18" eb="20">
      <t>セツゲン</t>
    </rPh>
    <rPh sb="21" eb="22">
      <t>ツト</t>
    </rPh>
    <rPh sb="24" eb="26">
      <t>ケッカ</t>
    </rPh>
    <rPh sb="32" eb="33">
      <t>タッ</t>
    </rPh>
    <rPh sb="40" eb="41">
      <t>オモ</t>
    </rPh>
    <rPh sb="54" eb="56">
      <t>ケイヒ</t>
    </rPh>
    <rPh sb="56" eb="58">
      <t>セツゲン</t>
    </rPh>
    <rPh sb="59" eb="60">
      <t>ツト</t>
    </rPh>
    <rPh sb="68" eb="72">
      <t>ジュエキコスウ</t>
    </rPh>
    <rPh sb="73" eb="74">
      <t>スク</t>
    </rPh>
    <rPh sb="81" eb="85">
      <t>イッパンカイケイ</t>
    </rPh>
    <rPh sb="88" eb="90">
      <t>クリイレ</t>
    </rPh>
    <rPh sb="91" eb="92">
      <t>タヨ</t>
    </rPh>
    <rPh sb="96" eb="97">
      <t>エ</t>
    </rPh>
    <rPh sb="99" eb="101">
      <t>ジョウキョウ</t>
    </rPh>
    <rPh sb="116" eb="118">
      <t>ツウジョウ</t>
    </rPh>
    <rPh sb="119" eb="123">
      <t>イジカンリ</t>
    </rPh>
    <rPh sb="124" eb="126">
      <t>シュウシ</t>
    </rPh>
    <rPh sb="128" eb="129">
      <t>オオ</t>
    </rPh>
    <rPh sb="131" eb="134">
      <t>シュウゼントウ</t>
    </rPh>
    <rPh sb="135" eb="136">
      <t>ナ</t>
    </rPh>
    <rPh sb="149" eb="151">
      <t>スウチ</t>
    </rPh>
    <rPh sb="152" eb="154">
      <t>カイゼン</t>
    </rPh>
    <rPh sb="157" eb="159">
      <t>コンゴ</t>
    </rPh>
    <rPh sb="160" eb="162">
      <t>ケイヒ</t>
    </rPh>
    <rPh sb="162" eb="164">
      <t>セツゲン</t>
    </rPh>
    <rPh sb="165" eb="166">
      <t>ツト</t>
    </rPh>
    <rPh sb="182" eb="186">
      <t>フッコウジギョウ</t>
    </rPh>
    <rPh sb="189" eb="191">
      <t>ジュウタク</t>
    </rPh>
    <rPh sb="191" eb="193">
      <t>サイケン</t>
    </rPh>
    <rPh sb="193" eb="194">
      <t>トウ</t>
    </rPh>
    <rPh sb="195" eb="196">
      <t>オ</t>
    </rPh>
    <rPh sb="197" eb="198">
      <t>ツ</t>
    </rPh>
    <rPh sb="200" eb="201">
      <t>ミ</t>
    </rPh>
    <rPh sb="206" eb="209">
      <t>レイネンナ</t>
    </rPh>
    <rPh sb="211" eb="213">
      <t>スイイ</t>
    </rPh>
    <rPh sb="218" eb="220">
      <t>コンゴ</t>
    </rPh>
    <rPh sb="221" eb="224">
      <t>セッスイガタ</t>
    </rPh>
    <rPh sb="224" eb="226">
      <t>キキ</t>
    </rPh>
    <rPh sb="227" eb="230">
      <t>ドウニュウトウ</t>
    </rPh>
    <rPh sb="233" eb="234">
      <t>ユウ</t>
    </rPh>
    <rPh sb="234" eb="235">
      <t>シュウ</t>
    </rPh>
    <rPh sb="235" eb="236">
      <t>スイ</t>
    </rPh>
    <rPh sb="236" eb="237">
      <t>リョウ</t>
    </rPh>
    <rPh sb="238" eb="240">
      <t>ゾウカ</t>
    </rPh>
    <rPh sb="244" eb="246">
      <t>ミコ</t>
    </rPh>
    <rPh sb="254" eb="259">
      <t>ミセツゾクセタイ</t>
    </rPh>
    <rPh sb="260" eb="264">
      <t>セツゾクソクシン</t>
    </rPh>
    <rPh sb="265" eb="266">
      <t>ハカ</t>
    </rPh>
    <rPh sb="280" eb="282">
      <t>ジュウタク</t>
    </rPh>
    <rPh sb="282" eb="284">
      <t>サイケン</t>
    </rPh>
    <rPh sb="284" eb="285">
      <t>トウ</t>
    </rPh>
    <rPh sb="286" eb="287">
      <t>オ</t>
    </rPh>
    <rPh sb="288" eb="289">
      <t>ツ</t>
    </rPh>
    <rPh sb="291" eb="292">
      <t>ミ</t>
    </rPh>
    <rPh sb="297" eb="299">
      <t>コンゴ</t>
    </rPh>
    <rPh sb="300" eb="303">
      <t>ミセツゾク</t>
    </rPh>
    <rPh sb="303" eb="305">
      <t>セタイ</t>
    </rPh>
    <rPh sb="306" eb="309">
      <t>ゲスイドウ</t>
    </rPh>
    <rPh sb="311" eb="313">
      <t>カニュウ</t>
    </rPh>
    <rPh sb="314" eb="315">
      <t>ウナガ</t>
    </rPh>
    <rPh sb="320" eb="322">
      <t>ケイエイ</t>
    </rPh>
    <rPh sb="323" eb="326">
      <t>ケンゼンカ</t>
    </rPh>
    <rPh sb="327" eb="328">
      <t>ハカ</t>
    </rPh>
    <phoneticPr fontId="4"/>
  </si>
  <si>
    <t>　平成３０年度にストックマネジメント計画を見直し、浄化センターの機械等について、計画的に修繕、更新等を図っている。
　管渠については、復興事業で一部が入替えになっており、その他の管渠については、法定耐用年数に達しておらず、不具合等も生じていないことから、引き続き適切な維持管理に努める。</t>
    <rPh sb="1" eb="3">
      <t>ヘイセイ</t>
    </rPh>
    <rPh sb="5" eb="7">
      <t>ネンド</t>
    </rPh>
    <rPh sb="18" eb="20">
      <t>ケイカク</t>
    </rPh>
    <rPh sb="21" eb="23">
      <t>ミナオ</t>
    </rPh>
    <rPh sb="25" eb="27">
      <t>ジョウカ</t>
    </rPh>
    <rPh sb="32" eb="34">
      <t>キカイ</t>
    </rPh>
    <rPh sb="34" eb="35">
      <t>トウ</t>
    </rPh>
    <rPh sb="40" eb="42">
      <t>ケイカク</t>
    </rPh>
    <rPh sb="42" eb="43">
      <t>テキ</t>
    </rPh>
    <rPh sb="44" eb="46">
      <t>シュウゼン</t>
    </rPh>
    <rPh sb="47" eb="49">
      <t>コウシン</t>
    </rPh>
    <rPh sb="49" eb="50">
      <t>トウ</t>
    </rPh>
    <rPh sb="51" eb="52">
      <t>ハカ</t>
    </rPh>
    <rPh sb="59" eb="61">
      <t>カンキョ</t>
    </rPh>
    <rPh sb="67" eb="71">
      <t>フッコウジギョウ</t>
    </rPh>
    <rPh sb="72" eb="74">
      <t>イチブ</t>
    </rPh>
    <rPh sb="75" eb="77">
      <t>イレカエ</t>
    </rPh>
    <rPh sb="87" eb="88">
      <t>タ</t>
    </rPh>
    <rPh sb="89" eb="91">
      <t>カンキョ</t>
    </rPh>
    <rPh sb="114" eb="115">
      <t>トウ</t>
    </rPh>
    <phoneticPr fontId="4"/>
  </si>
  <si>
    <t>　復興事業及び住宅再建がほぼ完了したことにより、有収水量や人口は落ち着いてきているが、町全体の人口は減少傾向にあり、引き続き経費削減等の経営努力を進める。今後も有収水量や人口の動向を見極め、経営状況を把握しながら、健全で効率の良い経営を図る必要がある。</t>
    <rPh sb="1" eb="5">
      <t>フッコウジギョウ</t>
    </rPh>
    <rPh sb="5" eb="6">
      <t>オヨ</t>
    </rPh>
    <rPh sb="7" eb="9">
      <t>ジュウタク</t>
    </rPh>
    <rPh sb="9" eb="11">
      <t>サイケン</t>
    </rPh>
    <rPh sb="14" eb="16">
      <t>カンリョウ</t>
    </rPh>
    <rPh sb="24" eb="26">
      <t>ユウシュウ</t>
    </rPh>
    <rPh sb="26" eb="28">
      <t>スイリョウ</t>
    </rPh>
    <rPh sb="29" eb="31">
      <t>ジンコウ</t>
    </rPh>
    <rPh sb="32" eb="33">
      <t>オ</t>
    </rPh>
    <rPh sb="34" eb="35">
      <t>ツ</t>
    </rPh>
    <rPh sb="43" eb="46">
      <t>チョウゼンタイ</t>
    </rPh>
    <rPh sb="47" eb="49">
      <t>ジンコウ</t>
    </rPh>
    <rPh sb="50" eb="54">
      <t>ゲンショウケイコウ</t>
    </rPh>
    <rPh sb="58" eb="59">
      <t>ヒ</t>
    </rPh>
    <rPh sb="60" eb="61">
      <t>ツヅ</t>
    </rPh>
    <rPh sb="110" eb="112">
      <t>コウリツ</t>
    </rPh>
    <rPh sb="113" eb="114">
      <t>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</si>
</sst>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11.25</c:v>
                </c:pt>
                <c:pt idx="1">
                  <c:v>1.83</c:v>
                </c:pt>
                <c:pt idx="2" formatCode="#,##0.00;&quot;△&quot;#,##0.00">
                  <c:v>0</c:v>
                </c:pt>
                <c:pt idx="3" formatCode="#,##0.00;&quot;△&quot;#,##0.00">
                  <c:v>0</c:v>
                </c:pt>
                <c:pt idx="4">
                  <c:v>1.25</c:v>
                </c:pt>
              </c:numCache>
            </c:numRef>
          </c:val>
          <c:extLst>
            <c:ext xmlns:c16="http://schemas.microsoft.com/office/drawing/2014/chart" uri="{C3380CC4-5D6E-409C-BE32-E72D297353CC}">
              <c16:uniqueId val="{00000000-ED38-466F-9DFC-17FEE9E3E9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D38-466F-9DFC-17FEE9E3E9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46.3</c:v>
                </c:pt>
                <c:pt idx="1">
                  <c:v>54.52</c:v>
                </c:pt>
                <c:pt idx="2">
                  <c:v>52.05</c:v>
                </c:pt>
                <c:pt idx="3" formatCode="#,##0.00;&quot;△&quot;#,##0.00">
                  <c:v>0</c:v>
                </c:pt>
                <c:pt idx="4">
                  <c:v>61.92</c:v>
                </c:pt>
              </c:numCache>
            </c:numRef>
          </c:val>
          <c:extLst>
            <c:ext xmlns:c16="http://schemas.microsoft.com/office/drawing/2014/chart" uri="{C3380CC4-5D6E-409C-BE32-E72D297353CC}">
              <c16:uniqueId val="{00000000-734F-488B-8674-C76B123B05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34F-488B-8674-C76B123B05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36.729999999999997</c:v>
                </c:pt>
                <c:pt idx="1">
                  <c:v>62.27</c:v>
                </c:pt>
                <c:pt idx="2">
                  <c:v>87.45</c:v>
                </c:pt>
                <c:pt idx="3">
                  <c:v>94.27</c:v>
                </c:pt>
                <c:pt idx="4">
                  <c:v>91.23</c:v>
                </c:pt>
              </c:numCache>
            </c:numRef>
          </c:val>
          <c:extLst>
            <c:ext xmlns:c16="http://schemas.microsoft.com/office/drawing/2014/chart" uri="{C3380CC4-5D6E-409C-BE32-E72D297353CC}">
              <c16:uniqueId val="{00000000-A960-422E-AB13-D55613CA53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960-422E-AB13-D55613CA53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78.75</c:v>
                </c:pt>
                <c:pt idx="1">
                  <c:v>106.63</c:v>
                </c:pt>
                <c:pt idx="2">
                  <c:v>99.45</c:v>
                </c:pt>
                <c:pt idx="3">
                  <c:v>92.79</c:v>
                </c:pt>
                <c:pt idx="4">
                  <c:v>103.44</c:v>
                </c:pt>
              </c:numCache>
            </c:numRef>
          </c:val>
          <c:extLst>
            <c:ext xmlns:c16="http://schemas.microsoft.com/office/drawing/2014/chart" uri="{C3380CC4-5D6E-409C-BE32-E72D297353CC}">
              <c16:uniqueId val="{00000000-4859-464E-87F2-F4CEA7CC1B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9-464E-87F2-F4CEA7CC1B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4-4BBB-81B1-3B5C543F75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4-4BBB-81B1-3B5C543F75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B-484B-A330-1A44B2C025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B-484B-A330-1A44B2C025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C-49E4-A07B-81999CB5F7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C-49E4-A07B-81999CB5F7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B-4D12-9B54-57EEFB6A4F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B-4D12-9B54-57EEFB6A4F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8C-4307-A72F-A3FC8ECC39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4F8C-4307-A72F-A3FC8ECC39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34.36</c:v>
                </c:pt>
                <c:pt idx="1">
                  <c:v>42.87</c:v>
                </c:pt>
                <c:pt idx="2">
                  <c:v>29.16</c:v>
                </c:pt>
                <c:pt idx="3">
                  <c:v>37.76</c:v>
                </c:pt>
                <c:pt idx="4">
                  <c:v>49.58</c:v>
                </c:pt>
              </c:numCache>
            </c:numRef>
          </c:val>
          <c:extLst>
            <c:ext xmlns:c16="http://schemas.microsoft.com/office/drawing/2014/chart" uri="{C3380CC4-5D6E-409C-BE32-E72D297353CC}">
              <c16:uniqueId val="{00000000-B789-4DA4-8C0C-7B165533B0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789-4DA4-8C0C-7B165533B0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698.68</c:v>
                </c:pt>
                <c:pt idx="1">
                  <c:v>550.91999999999996</c:v>
                </c:pt>
                <c:pt idx="2">
                  <c:v>810.62</c:v>
                </c:pt>
                <c:pt idx="3">
                  <c:v>638.54</c:v>
                </c:pt>
                <c:pt idx="4">
                  <c:v>485.14</c:v>
                </c:pt>
              </c:numCache>
            </c:numRef>
          </c:val>
          <c:extLst>
            <c:ext xmlns:c16="http://schemas.microsoft.com/office/drawing/2014/chart" uri="{C3380CC4-5D6E-409C-BE32-E72D297353CC}">
              <c16:uniqueId val="{00000000-B20D-4FBB-8E57-F2CA00852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20D-4FBB-8E57-F2CA00852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南三陸町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12426</v>
      </c>
      <c r="AM8" s="51"/>
      <c r="AN8" s="51"/>
      <c r="AO8" s="51"/>
      <c r="AP8" s="51"/>
      <c r="AQ8" s="51"/>
      <c r="AR8" s="51"/>
      <c r="AS8" s="51"/>
      <c r="AT8" s="46">
        <f>データ!T6</f>
        <v>163.4</v>
      </c>
      <c r="AU8" s="46"/>
      <c r="AV8" s="46"/>
      <c r="AW8" s="46"/>
      <c r="AX8" s="46"/>
      <c r="AY8" s="46"/>
      <c r="AZ8" s="46"/>
      <c r="BA8" s="46"/>
      <c r="BB8" s="46">
        <f>データ!U6</f>
        <v>76.05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v>
      </c>
      <c r="Q10" s="46"/>
      <c r="R10" s="46"/>
      <c r="S10" s="46"/>
      <c r="T10" s="46"/>
      <c r="U10" s="46"/>
      <c r="V10" s="46"/>
      <c r="W10" s="46">
        <f>データ!Q6</f>
        <v>78</v>
      </c>
      <c r="X10" s="46"/>
      <c r="Y10" s="46"/>
      <c r="Z10" s="46"/>
      <c r="AA10" s="46"/>
      <c r="AB10" s="46"/>
      <c r="AC10" s="46"/>
      <c r="AD10" s="51">
        <f>データ!R6</f>
        <v>4104</v>
      </c>
      <c r="AE10" s="51"/>
      <c r="AF10" s="51"/>
      <c r="AG10" s="51"/>
      <c r="AH10" s="51"/>
      <c r="AI10" s="51"/>
      <c r="AJ10" s="51"/>
      <c r="AK10" s="2"/>
      <c r="AL10" s="51">
        <f>データ!V6</f>
        <v>741</v>
      </c>
      <c r="AM10" s="51"/>
      <c r="AN10" s="51"/>
      <c r="AO10" s="51"/>
      <c r="AP10" s="51"/>
      <c r="AQ10" s="51"/>
      <c r="AR10" s="51"/>
      <c r="AS10" s="51"/>
      <c r="AT10" s="46">
        <f>データ!W6</f>
        <v>0.43</v>
      </c>
      <c r="AU10" s="46"/>
      <c r="AV10" s="46"/>
      <c r="AW10" s="46"/>
      <c r="AX10" s="46"/>
      <c r="AY10" s="46"/>
      <c r="AZ10" s="46"/>
      <c r="BA10" s="46"/>
      <c r="BB10" s="46">
        <f>データ!X6</f>
        <v>1723.26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2U79yz4vj69+c5E9X602A/9ECMJvqGr1kcCSB1mrX3wLWBAx2SdQZhFkK+D6mEC+Vcsew4jSQCZyd1vkIo8h7w==" saltValue="H5d+fv2LlPDYKCV1G+H7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46060</v>
      </c>
      <c r="D6" s="33">
        <f t="shared" si="3"/>
        <v>47</v>
      </c>
      <c r="E6" s="33">
        <f t="shared" si="3"/>
        <v>17</v>
      </c>
      <c r="F6" s="33">
        <f t="shared" si="3"/>
        <v>4</v>
      </c>
      <c r="G6" s="33">
        <f t="shared" si="3"/>
        <v>0</v>
      </c>
      <c r="H6" s="33" t="str">
        <f t="shared" si="3"/>
        <v>宮城県　南三陸町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v>
      </c>
      <c r="Q6" s="34">
        <f t="shared" si="3"/>
        <v>78</v>
      </c>
      <c r="R6" s="34">
        <f t="shared" si="3"/>
        <v>4104</v>
      </c>
      <c r="S6" s="34">
        <f t="shared" si="3"/>
        <v>12426</v>
      </c>
      <c r="T6" s="34">
        <f t="shared" si="3"/>
        <v>163.4</v>
      </c>
      <c r="U6" s="34">
        <f t="shared" si="3"/>
        <v>76.05</v>
      </c>
      <c r="V6" s="34">
        <f t="shared" si="3"/>
        <v>741</v>
      </c>
      <c r="W6" s="34">
        <f t="shared" si="3"/>
        <v>0.43</v>
      </c>
      <c r="X6" s="34">
        <f t="shared" si="3"/>
        <v>1723.26</v>
      </c>
      <c r="Y6" s="35">
        <f>IF(Y7="",NA(),Y7)</f>
        <v>78.75</v>
      </c>
      <c r="Z6" s="35">
        <f t="shared" ref="Z6:AH6" si="4">IF(Z7="",NA(),Z7)</f>
        <v>106.63</v>
      </c>
      <c r="AA6" s="35">
        <f t="shared" si="4"/>
        <v>99.45</v>
      </c>
      <c r="AB6" s="35">
        <f t="shared" si="4"/>
        <v>92.79</v>
      </c>
      <c r="AC6" s="35">
        <f t="shared" si="4"/>
        <v>103.44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34.36</v>
      </c>
      <c r="BR6" s="35">
        <f t="shared" ref="BR6:BZ6" si="8">IF(BR7="",NA(),BR7)</f>
        <v>42.87</v>
      </c>
      <c r="BS6" s="35">
        <f t="shared" si="8"/>
        <v>29.16</v>
      </c>
      <c r="BT6" s="35">
        <f t="shared" si="8"/>
        <v>37.76</v>
      </c>
      <c r="BU6" s="35">
        <f t="shared" si="8"/>
        <v>49.58</v>
      </c>
      <c r="BV6" s="35">
        <f t="shared" si="8"/>
        <v>69.87</v>
      </c>
      <c r="BW6" s="35">
        <f t="shared" si="8"/>
        <v>74.3</v>
      </c>
      <c r="BX6" s="35">
        <f t="shared" si="8"/>
        <v>72.260000000000005</v>
      </c>
      <c r="BY6" s="35">
        <f t="shared" si="8"/>
        <v>71.84</v>
      </c>
      <c r="BZ6" s="35">
        <f t="shared" si="8"/>
        <v>73.36</v>
      </c>
      <c r="CA6" s="34" t="str">
        <f>IF(CA7="","",IF(CA7="-","【-】","【"&amp;SUBSTITUTE(TEXT(CA7,"#,##0.00"),"-","△")&amp;"】"))</f>
        <v>【75.29】</v>
      </c>
      <c r="CB6" s="35">
        <f>IF(CB7="",NA(),CB7)</f>
        <v>698.68</v>
      </c>
      <c r="CC6" s="35">
        <f t="shared" ref="CC6:CK6" si="9">IF(CC7="",NA(),CC7)</f>
        <v>550.91999999999996</v>
      </c>
      <c r="CD6" s="35">
        <f t="shared" si="9"/>
        <v>810.62</v>
      </c>
      <c r="CE6" s="35">
        <f t="shared" si="9"/>
        <v>638.54</v>
      </c>
      <c r="CF6" s="35">
        <f t="shared" si="9"/>
        <v>485.14</v>
      </c>
      <c r="CG6" s="35">
        <f t="shared" si="9"/>
        <v>234.96</v>
      </c>
      <c r="CH6" s="35">
        <f t="shared" si="9"/>
        <v>221.81</v>
      </c>
      <c r="CI6" s="35">
        <f t="shared" si="9"/>
        <v>230.02</v>
      </c>
      <c r="CJ6" s="35">
        <f t="shared" si="9"/>
        <v>228.47</v>
      </c>
      <c r="CK6" s="35">
        <f t="shared" si="9"/>
        <v>224.88</v>
      </c>
      <c r="CL6" s="34" t="str">
        <f>IF(CL7="","",IF(CL7="-","【-】","【"&amp;SUBSTITUTE(TEXT(CL7,"#,##0.00"),"-","△")&amp;"】"))</f>
        <v>【215.41】</v>
      </c>
      <c r="CM6" s="35">
        <f>IF(CM7="",NA(),CM7)</f>
        <v>46.3</v>
      </c>
      <c r="CN6" s="35">
        <f t="shared" ref="CN6:CV6" si="10">IF(CN7="",NA(),CN7)</f>
        <v>54.52</v>
      </c>
      <c r="CO6" s="35">
        <f t="shared" si="10"/>
        <v>52.05</v>
      </c>
      <c r="CP6" s="34">
        <f t="shared" si="10"/>
        <v>0</v>
      </c>
      <c r="CQ6" s="35">
        <f t="shared" si="10"/>
        <v>61.92</v>
      </c>
      <c r="CR6" s="35">
        <f t="shared" si="10"/>
        <v>42.9</v>
      </c>
      <c r="CS6" s="35">
        <f t="shared" si="10"/>
        <v>43.36</v>
      </c>
      <c r="CT6" s="35">
        <f t="shared" si="10"/>
        <v>42.56</v>
      </c>
      <c r="CU6" s="35">
        <f t="shared" si="10"/>
        <v>42.47</v>
      </c>
      <c r="CV6" s="35">
        <f t="shared" si="10"/>
        <v>42.4</v>
      </c>
      <c r="CW6" s="34" t="str">
        <f>IF(CW7="","",IF(CW7="-","【-】","【"&amp;SUBSTITUTE(TEXT(CW7,"#,##0.00"),"-","△")&amp;"】"))</f>
        <v>【42.90】</v>
      </c>
      <c r="CX6" s="35">
        <f>IF(CX7="",NA(),CX7)</f>
        <v>36.729999999999997</v>
      </c>
      <c r="CY6" s="35">
        <f t="shared" ref="CY6:DG6" si="11">IF(CY7="",NA(),CY7)</f>
        <v>62.27</v>
      </c>
      <c r="CZ6" s="35">
        <f t="shared" si="11"/>
        <v>87.45</v>
      </c>
      <c r="DA6" s="35">
        <f t="shared" si="11"/>
        <v>94.27</v>
      </c>
      <c r="DB6" s="35">
        <f t="shared" si="11"/>
        <v>91.23</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11.25</v>
      </c>
      <c r="EF6" s="35">
        <f t="shared" ref="EF6:EN6" si="14">IF(EF7="",NA(),EF7)</f>
        <v>1.83</v>
      </c>
      <c r="EG6" s="34">
        <f t="shared" si="14"/>
        <v>0</v>
      </c>
      <c r="EH6" s="34">
        <f t="shared" si="14"/>
        <v>0</v>
      </c>
      <c r="EI6" s="35">
        <f t="shared" si="14"/>
        <v>1.25</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46060</v>
      </c>
      <c r="D7" s="37">
        <v>47</v>
      </c>
      <c r="E7" s="37">
        <v>17</v>
      </c>
      <c r="F7" s="37">
        <v>4</v>
      </c>
      <c r="G7" s="37">
        <v>0</v>
      </c>
      <c r="H7" s="37" t="s">
        <v>98</v>
      </c>
      <c r="I7" s="37" t="s">
        <v>99</v>
      </c>
      <c r="J7" s="37" t="s">
        <v>100</v>
      </c>
      <c r="K7" s="37" t="s">
        <v>101</v>
      </c>
      <c r="L7" s="37" t="s">
        <v>102</v>
      </c>
      <c r="M7" s="37" t="s">
        <v>103</v>
      </c>
      <c r="N7" s="38" t="s">
        <v>104</v>
      </c>
      <c r="O7" s="38" t="s">
        <v>105</v>
      </c>
      <c r="P7" s="38">
        <v>6</v>
      </c>
      <c r="Q7" s="38">
        <v>78</v>
      </c>
      <c r="R7" s="38">
        <v>4104</v>
      </c>
      <c r="S7" s="38">
        <v>12426</v>
      </c>
      <c r="T7" s="38">
        <v>163.4</v>
      </c>
      <c r="U7" s="38">
        <v>76.05</v>
      </c>
      <c r="V7" s="38">
        <v>741</v>
      </c>
      <c r="W7" s="38">
        <v>0.43</v>
      </c>
      <c r="X7" s="38">
        <v>1723.26</v>
      </c>
      <c r="Y7" s="38">
        <v>78.75</v>
      </c>
      <c r="Z7" s="38">
        <v>106.63</v>
      </c>
      <c r="AA7" s="38">
        <v>99.45</v>
      </c>
      <c r="AB7" s="38">
        <v>92.79</v>
      </c>
      <c r="AC7" s="38">
        <v>103.44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34.36</v>
      </c>
      <c r="BR7" s="38">
        <v>42.87</v>
      </c>
      <c r="BS7" s="38">
        <v>29.16</v>
      </c>
      <c r="BT7" s="38">
        <v>37.76</v>
      </c>
      <c r="BU7" s="38">
        <v>49.58</v>
      </c>
      <c r="BV7" s="38">
        <v>69.87</v>
      </c>
      <c r="BW7" s="38">
        <v>74.3</v>
      </c>
      <c r="BX7" s="38">
        <v>72.260000000000005</v>
      </c>
      <c r="BY7" s="38">
        <v>71.84</v>
      </c>
      <c r="BZ7" s="38">
        <v>73.36</v>
      </c>
      <c r="CA7" s="38">
        <v>75.290000000000006</v>
      </c>
      <c r="CB7" s="38">
        <v>698.68</v>
      </c>
      <c r="CC7" s="38">
        <v>550.91999999999996</v>
      </c>
      <c r="CD7" s="38">
        <v>810.62</v>
      </c>
      <c r="CE7" s="38">
        <v>638.54</v>
      </c>
      <c r="CF7" s="38">
        <v>485.14</v>
      </c>
      <c r="CG7" s="38">
        <v>234.96</v>
      </c>
      <c r="CH7" s="38">
        <v>221.81</v>
      </c>
      <c r="CI7" s="38">
        <v>230.02</v>
      </c>
      <c r="CJ7" s="38">
        <v>228.47</v>
      </c>
      <c r="CK7" s="38">
        <v>224.88</v>
      </c>
      <c r="CL7" s="38">
        <v>215.41</v>
      </c>
      <c r="CM7" s="38">
        <v>46.3</v>
      </c>
      <c r="CN7" s="38">
        <v>54.52</v>
      </c>
      <c r="CO7" s="38">
        <v>52.05</v>
      </c>
      <c r="CP7" s="38">
        <v>0</v>
      </c>
      <c r="CQ7" s="38">
        <v>61.92</v>
      </c>
      <c r="CR7" s="38">
        <v>42.9</v>
      </c>
      <c r="CS7" s="38">
        <v>43.36</v>
      </c>
      <c r="CT7" s="38">
        <v>42.56</v>
      </c>
      <c r="CU7" s="38">
        <v>42.47</v>
      </c>
      <c r="CV7" s="38">
        <v>42.4</v>
      </c>
      <c r="CW7" s="38">
        <v>42.9</v>
      </c>
      <c r="CX7" s="38">
        <v>36.729999999999997</v>
      </c>
      <c r="CY7" s="38">
        <v>62.27</v>
      </c>
      <c r="CZ7" s="38">
        <v>87.45</v>
      </c>
      <c r="DA7" s="38">
        <v>94.27</v>
      </c>
      <c r="DB7" s="38">
        <v>91.23</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11.25</v>
      </c>
      <c r="EF7" s="38">
        <v>1.83</v>
      </c>
      <c r="EG7" s="38">
        <v>0</v>
      </c>
      <c r="EH7" s="38">
        <v>0</v>
      </c>
      <c r="EI7" s="38">
        <v>1.25</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南三陸町</cp:lastModifiedBy>
  <cp:lastPrinted>2022-01-21T04:55:06Z</cp:lastPrinted>
  <dcterms:created xsi:type="dcterms:W3CDTF">2021-12-03T07:49:33Z</dcterms:created>
  <dcterms:modified xsi:type="dcterms:W3CDTF">2022-01-26T02:08:16Z</dcterms:modified>
  <cp:category/>
</cp:coreProperties>
</file>