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EF1E5D6-BC3C-4CC9-B6A6-E079A8D09FB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" sheetId="3" r:id="rId1"/>
    <sheet name="記入例" sheetId="2" r:id="rId2"/>
    <sheet name="※県使用" sheetId="4" state="hidden" r:id="rId3"/>
  </sheets>
  <definedNames>
    <definedName name="_xlnm.Print_Area" localSheetId="2">※県使用!$A$1:$AE$5</definedName>
    <definedName name="_xlnm.Print_Area" localSheetId="1">記入例!$A$1:$V$21</definedName>
    <definedName name="_xlnm.Print_Area" localSheetId="0">様式!$A$1:$V$24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3" l="1"/>
  <c r="B4" i="4" l="1"/>
  <c r="W5" i="4" l="1"/>
  <c r="X5" i="4"/>
  <c r="Y5" i="4"/>
  <c r="AA5" i="4"/>
  <c r="J4" i="4"/>
  <c r="I4" i="4"/>
  <c r="H4" i="4"/>
  <c r="G4" i="4"/>
  <c r="F4" i="4"/>
  <c r="E4" i="4"/>
  <c r="D4" i="4"/>
  <c r="L4" i="4" s="1"/>
  <c r="C4" i="4"/>
  <c r="X4" i="4" l="1"/>
  <c r="AE4" i="4"/>
  <c r="AD4" i="4"/>
  <c r="AA4" i="4"/>
  <c r="Y4" i="4"/>
  <c r="W4" i="4"/>
  <c r="V4" i="4"/>
  <c r="U4" i="4"/>
  <c r="T4" i="4"/>
  <c r="S4" i="4"/>
  <c r="R4" i="4"/>
  <c r="Q4" i="4"/>
  <c r="P4" i="4"/>
  <c r="R14" i="3"/>
  <c r="AB5" i="4" s="1"/>
  <c r="Z5" i="4" s="1"/>
  <c r="R15" i="3" l="1"/>
  <c r="AB4" i="4"/>
  <c r="Z4" i="4" s="1"/>
  <c r="U13" i="3"/>
  <c r="U15" i="3" s="1"/>
  <c r="U14" i="3"/>
  <c r="AC5" i="4" s="1"/>
  <c r="AC4" i="4" l="1"/>
  <c r="Q11" i="2" l="1"/>
  <c r="U11" i="2" s="1"/>
  <c r="Q10" i="2"/>
  <c r="U10" i="2" s="1"/>
  <c r="U12" i="2" s="1"/>
  <c r="V12" i="2" s="1"/>
  <c r="Q12" i="2" l="1"/>
  <c r="V1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見積書上の単価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L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見積書上の単価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直近の厚労省データから検索する</t>
        </r>
      </text>
    </comment>
  </commentList>
</comments>
</file>

<file path=xl/sharedStrings.xml><?xml version="1.0" encoding="utf-8"?>
<sst xmlns="http://schemas.openxmlformats.org/spreadsheetml/2006/main" count="157" uniqueCount="105">
  <si>
    <t>（様式）</t>
  </si>
  <si>
    <t>１　事業実施主体の概要</t>
  </si>
  <si>
    <t>担当者職氏名：</t>
  </si>
  <si>
    <t>メールアドレス：</t>
  </si>
  <si>
    <t>２　設備整備の内容</t>
  </si>
  <si>
    <t>No</t>
  </si>
  <si>
    <t>品名</t>
  </si>
  <si>
    <t>補助率</t>
  </si>
  <si>
    <t>計</t>
  </si>
  <si>
    <t>　※ 行が不足する場合は、適宜追加</t>
  </si>
  <si>
    <t>３　設備整備を行う理由及び効果</t>
  </si>
  <si>
    <t>医師</t>
    <rPh sb="0" eb="2">
      <t>イシ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</si>
  <si>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</si>
  <si>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</si>
  <si>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訪問診療</t>
    <rPh sb="0" eb="4">
      <t>ホウモンシンリョウ</t>
    </rPh>
    <phoneticPr fontId="1"/>
  </si>
  <si>
    <t>往診</t>
    <rPh sb="0" eb="2">
      <t>オウシン</t>
    </rPh>
    <phoneticPr fontId="1"/>
  </si>
  <si>
    <t>対象患者</t>
    <rPh sb="0" eb="4">
      <t>タイショウカンジャ</t>
    </rPh>
    <phoneticPr fontId="1"/>
  </si>
  <si>
    <t>実　施　計　画　書</t>
    <phoneticPr fontId="1"/>
  </si>
  <si>
    <t>（１）設備整備の利用方法とそれを必要とする理由</t>
    <phoneticPr fontId="1"/>
  </si>
  <si>
    <t>（２）設備整備の効果</t>
    <phoneticPr fontId="1"/>
  </si>
  <si>
    <t>　　　現状の課題等を踏まえて，設備整備を行うこととなった経緯を具体的に記載する。</t>
    <phoneticPr fontId="1"/>
  </si>
  <si>
    <t>－</t>
    <phoneticPr fontId="1"/>
  </si>
  <si>
    <t>員数</t>
    <phoneticPr fontId="1"/>
  </si>
  <si>
    <t>:</t>
    <phoneticPr fontId="1"/>
  </si>
  <si>
    <t>医療機関名</t>
    <phoneticPr fontId="1"/>
  </si>
  <si>
    <t>在宅医療人員体制</t>
    <phoneticPr fontId="1"/>
  </si>
  <si>
    <t>訪問診療・往診の頻度</t>
    <phoneticPr fontId="1"/>
  </si>
  <si>
    <t>名</t>
    <rPh sb="0" eb="1">
      <t>メイ</t>
    </rPh>
    <phoneticPr fontId="1"/>
  </si>
  <si>
    <t>回/月，</t>
    <rPh sb="0" eb="1">
      <t>カイ</t>
    </rPh>
    <rPh sb="2" eb="3">
      <t>ツキ</t>
    </rPh>
    <phoneticPr fontId="1"/>
  </si>
  <si>
    <t>名/月</t>
    <rPh sb="0" eb="1">
      <t>メイ</t>
    </rPh>
    <rPh sb="2" eb="3">
      <t>ツキ</t>
    </rPh>
    <phoneticPr fontId="1"/>
  </si>
  <si>
    <t>値引等
（円）</t>
    <rPh sb="0" eb="2">
      <t>ネビ</t>
    </rPh>
    <rPh sb="2" eb="3">
      <t>トウ</t>
    </rPh>
    <rPh sb="5" eb="6">
      <t>エン</t>
    </rPh>
    <phoneticPr fontId="1"/>
  </si>
  <si>
    <t>補助所要額
（円）</t>
    <rPh sb="7" eb="8">
      <t>エン</t>
    </rPh>
    <phoneticPr fontId="1"/>
  </si>
  <si>
    <t>　　　設備整備を行うことで，今後の訪問診療・往診の頻度や人員体制にどのような効果が見込まれるか，あるいはどのような体制を目指していくかを記載する。</t>
    <phoneticPr fontId="1"/>
  </si>
  <si>
    <t>所在地：</t>
    <rPh sb="0" eb="3">
      <t>ショザイチ</t>
    </rPh>
    <phoneticPr fontId="1"/>
  </si>
  <si>
    <t>電話番号：</t>
    <phoneticPr fontId="1"/>
  </si>
  <si>
    <t>規格・型式</t>
    <rPh sb="0" eb="2">
      <t>キカク</t>
    </rPh>
    <rPh sb="3" eb="5">
      <t>カタシキ</t>
    </rPh>
    <phoneticPr fontId="1"/>
  </si>
  <si>
    <t>備考
(増設の場合は，整備前
の所有数を記載)</t>
    <rPh sb="13" eb="14">
      <t>マエ</t>
    </rPh>
    <phoneticPr fontId="1"/>
  </si>
  <si>
    <t>購入金額
（円）
※税込</t>
    <rPh sb="6" eb="7">
      <t>エン</t>
    </rPh>
    <rPh sb="10" eb="12">
      <t>ゼイコ</t>
    </rPh>
    <phoneticPr fontId="1"/>
  </si>
  <si>
    <t>単価
（円）
※税込</t>
    <rPh sb="0" eb="2">
      <t>タンカ</t>
    </rPh>
    <rPh sb="4" eb="5">
      <t>エン</t>
    </rPh>
    <phoneticPr fontId="1"/>
  </si>
  <si>
    <t>仙台市青葉区本町１丁目8-1</t>
    <rPh sb="0" eb="6">
      <t>センダイシアオバク</t>
    </rPh>
    <rPh sb="6" eb="8">
      <t>ホンチョウ</t>
    </rPh>
    <rPh sb="9" eb="11">
      <t>チョウメ</t>
    </rPh>
    <phoneticPr fontId="1"/>
  </si>
  <si>
    <t>事務　在宅　太郎</t>
    <rPh sb="0" eb="2">
      <t>ジム</t>
    </rPh>
    <rPh sb="3" eb="5">
      <t>ザイタク</t>
    </rPh>
    <rPh sb="6" eb="8">
      <t>タロウ</t>
    </rPh>
    <phoneticPr fontId="1"/>
  </si>
  <si>
    <t>（</t>
    <phoneticPr fontId="1"/>
  </si>
  <si>
    <t>事務職員</t>
    <rPh sb="0" eb="2">
      <t>ジム</t>
    </rPh>
    <rPh sb="2" eb="4">
      <t>ショクイン</t>
    </rPh>
    <phoneticPr fontId="1"/>
  </si>
  <si>
    <t>）</t>
    <phoneticPr fontId="1"/>
  </si>
  <si>
    <t>022-211-2617</t>
    <phoneticPr fontId="1"/>
  </si>
  <si>
    <t>tiikii2@pref.miyagi.lg.jp</t>
    <phoneticPr fontId="1"/>
  </si>
  <si>
    <t>※うち
15歳未満</t>
    <rPh sb="6" eb="7">
      <t>サイ</t>
    </rPh>
    <rPh sb="7" eb="9">
      <t>ミマン</t>
    </rPh>
    <phoneticPr fontId="1"/>
  </si>
  <si>
    <t>超音波画像診断装置</t>
    <rPh sb="0" eb="3">
      <t>チョウオンパ</t>
    </rPh>
    <rPh sb="3" eb="9">
      <t>ガゾウシンダンソウチ</t>
    </rPh>
    <phoneticPr fontId="1"/>
  </si>
  <si>
    <t>整備前1台所有</t>
    <rPh sb="0" eb="3">
      <t>セイビマエ</t>
    </rPh>
    <rPh sb="4" eb="5">
      <t>ダイ</t>
    </rPh>
    <rPh sb="5" eb="7">
      <t>ショユウ</t>
    </rPh>
    <phoneticPr fontId="1"/>
  </si>
  <si>
    <t>輸液ポンプ</t>
    <rPh sb="0" eb="2">
      <t>ユエキ</t>
    </rPh>
    <phoneticPr fontId="1"/>
  </si>
  <si>
    <t>aaaaaaa</t>
    <phoneticPr fontId="1"/>
  </si>
  <si>
    <t>bbbbbbb</t>
    <phoneticPr fontId="1"/>
  </si>
  <si>
    <t>（例）当該機器を整備することにより，効率的な訪問診療が可能となり，訪問診療の新規受け入れの増加や患者のQOL向上が期待される。</t>
    <rPh sb="1" eb="2">
      <t>レイ</t>
    </rPh>
    <rPh sb="3" eb="5">
      <t>トウガイ</t>
    </rPh>
    <rPh sb="5" eb="7">
      <t>キキ</t>
    </rPh>
    <rPh sb="8" eb="10">
      <t>セイビ</t>
    </rPh>
    <rPh sb="18" eb="21">
      <t>コウリツテキ</t>
    </rPh>
    <rPh sb="22" eb="26">
      <t>ホウモンシンリョウ</t>
    </rPh>
    <rPh sb="27" eb="29">
      <t>カノウ</t>
    </rPh>
    <rPh sb="33" eb="37">
      <t>ホウモンシンリョウ</t>
    </rPh>
    <rPh sb="38" eb="41">
      <t>シンキウ</t>
    </rPh>
    <rPh sb="42" eb="43">
      <t>イ</t>
    </rPh>
    <rPh sb="45" eb="47">
      <t>ゾウカ</t>
    </rPh>
    <rPh sb="48" eb="50">
      <t>カンジャ</t>
    </rPh>
    <rPh sb="54" eb="56">
      <t>コウジョウ</t>
    </rPh>
    <rPh sb="57" eb="59">
      <t>キタイ</t>
    </rPh>
    <phoneticPr fontId="1"/>
  </si>
  <si>
    <t>むすび丸クリニック</t>
    <rPh sb="3" eb="4">
      <t>マル</t>
    </rPh>
    <phoneticPr fontId="1"/>
  </si>
  <si>
    <t>（例）利用方法：往診時，当該機器を用いて超音波検査を行う。
　　　整備理由：より正確かつ迅速に病状を把握するため，導入するもの。増設分については，患者が増加傾向にあるため。</t>
    <rPh sb="1" eb="2">
      <t>レイ</t>
    </rPh>
    <rPh sb="3" eb="7">
      <t>リヨウホウホウ</t>
    </rPh>
    <rPh sb="33" eb="37">
      <t>セイビリユウ</t>
    </rPh>
    <phoneticPr fontId="1"/>
  </si>
  <si>
    <t>在宅医療の体制・状況</t>
    <rPh sb="0" eb="2">
      <t>ザイタク</t>
    </rPh>
    <rPh sb="2" eb="4">
      <t>イリョウ</t>
    </rPh>
    <rPh sb="5" eb="7">
      <t>タイセイ</t>
    </rPh>
    <rPh sb="8" eb="10">
      <t>ジョウキョウ</t>
    </rPh>
    <phoneticPr fontId="2"/>
  </si>
  <si>
    <t>整備対象設備</t>
    <rPh sb="0" eb="2">
      <t>セイビ</t>
    </rPh>
    <rPh sb="2" eb="4">
      <t>タイショウ</t>
    </rPh>
    <rPh sb="4" eb="6">
      <t>セツビ</t>
    </rPh>
    <phoneticPr fontId="2"/>
  </si>
  <si>
    <t>申請内容</t>
    <rPh sb="0" eb="2">
      <t>シンセイ</t>
    </rPh>
    <rPh sb="2" eb="4">
      <t>ナイヨウ</t>
    </rPh>
    <phoneticPr fontId="2"/>
  </si>
  <si>
    <t>開設者</t>
    <rPh sb="0" eb="3">
      <t>カイセツシャ</t>
    </rPh>
    <phoneticPr fontId="2"/>
  </si>
  <si>
    <t>郵便</t>
    <rPh sb="0" eb="2">
      <t>ユウビン</t>
    </rPh>
    <phoneticPr fontId="2"/>
  </si>
  <si>
    <t>メールアドレス</t>
  </si>
  <si>
    <t>担当者</t>
    <rPh sb="0" eb="3">
      <t>タントウシャ</t>
    </rPh>
    <phoneticPr fontId="2"/>
  </si>
  <si>
    <t>医療圏</t>
    <rPh sb="0" eb="3">
      <t>イリョウケン</t>
    </rPh>
    <phoneticPr fontId="2"/>
  </si>
  <si>
    <t>届出</t>
    <rPh sb="0" eb="2">
      <t>トドケデ</t>
    </rPh>
    <phoneticPr fontId="2"/>
  </si>
  <si>
    <t>人員体制</t>
  </si>
  <si>
    <t>状況</t>
    <rPh sb="0" eb="2">
      <t>ジョウキョウ</t>
    </rPh>
    <phoneticPr fontId="2"/>
  </si>
  <si>
    <t>単価
（税込）</t>
    <rPh sb="0" eb="2">
      <t>タンカ</t>
    </rPh>
    <rPh sb="4" eb="6">
      <t>ゼイコ</t>
    </rPh>
    <phoneticPr fontId="2"/>
  </si>
  <si>
    <t>財産処分対象
（30万超）</t>
    <rPh sb="0" eb="2">
      <t>ザイサン</t>
    </rPh>
    <rPh sb="2" eb="4">
      <t>ショブン</t>
    </rPh>
    <rPh sb="4" eb="6">
      <t>タイショウ</t>
    </rPh>
    <rPh sb="10" eb="11">
      <t>マン</t>
    </rPh>
    <rPh sb="11" eb="12">
      <t>コ</t>
    </rPh>
    <phoneticPr fontId="2"/>
  </si>
  <si>
    <t>個数</t>
    <rPh sb="0" eb="2">
      <t>コスウ</t>
    </rPh>
    <phoneticPr fontId="2"/>
  </si>
  <si>
    <t>購入金額
（総事業費）</t>
    <rPh sb="0" eb="2">
      <t>コウニュウ</t>
    </rPh>
    <rPh sb="2" eb="4">
      <t>キンガク</t>
    </rPh>
    <rPh sb="6" eb="7">
      <t>ソウ</t>
    </rPh>
    <rPh sb="7" eb="10">
      <t>ジギョウヒ</t>
    </rPh>
    <phoneticPr fontId="2"/>
  </si>
  <si>
    <t>補助所要額
(購入額の1/2）</t>
    <rPh sb="0" eb="2">
      <t>ホジョ</t>
    </rPh>
    <rPh sb="2" eb="4">
      <t>ショヨウ</t>
    </rPh>
    <rPh sb="4" eb="5">
      <t>ガク</t>
    </rPh>
    <rPh sb="7" eb="10">
      <t>コウニュウガク</t>
    </rPh>
    <phoneticPr fontId="2"/>
  </si>
  <si>
    <t>在支病
診</t>
    <rPh sb="0" eb="1">
      <t>ザイ</t>
    </rPh>
    <rPh sb="1" eb="2">
      <t>シ</t>
    </rPh>
    <rPh sb="2" eb="3">
      <t>ビョウ</t>
    </rPh>
    <rPh sb="4" eb="5">
      <t>シン</t>
    </rPh>
    <phoneticPr fontId="2"/>
  </si>
  <si>
    <t>在支総管</t>
    <rPh sb="0" eb="2">
      <t>ザイシ</t>
    </rPh>
    <rPh sb="2" eb="4">
      <t>ソウカン</t>
    </rPh>
    <phoneticPr fontId="2"/>
  </si>
  <si>
    <t>そ
の他</t>
    <rPh sb="3" eb="4">
      <t>タ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</si>
  <si>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</si>
  <si>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</si>
  <si>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t>訪問診療</t>
    <rPh sb="0" eb="2">
      <t>ホウモン</t>
    </rPh>
    <rPh sb="2" eb="4">
      <t>シンリョウ</t>
    </rPh>
    <phoneticPr fontId="2"/>
  </si>
  <si>
    <t>往診</t>
    <rPh sb="0" eb="2">
      <t>オウシン</t>
    </rPh>
    <phoneticPr fontId="2"/>
  </si>
  <si>
    <t>対象患者</t>
    <rPh sb="0" eb="2">
      <t>タイショウ</t>
    </rPh>
    <rPh sb="2" eb="4">
      <t>カンジャ</t>
    </rPh>
    <phoneticPr fontId="2"/>
  </si>
  <si>
    <t>市区町村</t>
    <rPh sb="0" eb="2">
      <t>シク</t>
    </rPh>
    <rPh sb="2" eb="4">
      <t>チョウソン</t>
    </rPh>
    <phoneticPr fontId="2"/>
  </si>
  <si>
    <t>・「●在宅設備内示一覧」に貼り付けしやすいように「様式」シートから引用しています。行毎，値貼り付けできます。</t>
    <rPh sb="3" eb="5">
      <t>ザイタク</t>
    </rPh>
    <rPh sb="5" eb="7">
      <t>セツビ</t>
    </rPh>
    <rPh sb="7" eb="9">
      <t>ナイジ</t>
    </rPh>
    <rPh sb="9" eb="11">
      <t>イチラン</t>
    </rPh>
    <rPh sb="13" eb="14">
      <t>ハ</t>
    </rPh>
    <rPh sb="15" eb="16">
      <t>ツ</t>
    </rPh>
    <rPh sb="25" eb="27">
      <t>ヨウシキ</t>
    </rPh>
    <rPh sb="33" eb="35">
      <t>インヨウ</t>
    </rPh>
    <rPh sb="41" eb="42">
      <t>ギョウ</t>
    </rPh>
    <rPh sb="42" eb="43">
      <t>ゴト</t>
    </rPh>
    <rPh sb="44" eb="45">
      <t>アタイ</t>
    </rPh>
    <rPh sb="45" eb="46">
      <t>ハ</t>
    </rPh>
    <rPh sb="47" eb="48">
      <t>ツ</t>
    </rPh>
    <phoneticPr fontId="1"/>
  </si>
  <si>
    <t>開設者名</t>
    <rPh sb="0" eb="3">
      <t>カイセツシャ</t>
    </rPh>
    <rPh sb="3" eb="4">
      <t>メイ</t>
    </rPh>
    <phoneticPr fontId="1"/>
  </si>
  <si>
    <t>開設者住所</t>
    <rPh sb="0" eb="3">
      <t>カイセツシャ</t>
    </rPh>
    <rPh sb="3" eb="5">
      <t>ジュウショ</t>
    </rPh>
    <phoneticPr fontId="1"/>
  </si>
  <si>
    <t>〒</t>
    <phoneticPr fontId="1"/>
  </si>
  <si>
    <t>個数</t>
    <rPh sb="0" eb="1">
      <t>コ</t>
    </rPh>
    <rPh sb="1" eb="2">
      <t>スウ</t>
    </rPh>
    <phoneticPr fontId="1"/>
  </si>
  <si>
    <t>医療機関情報</t>
    <rPh sb="0" eb="2">
      <t>イリョウ</t>
    </rPh>
    <rPh sb="2" eb="4">
      <t>キカン</t>
    </rPh>
    <rPh sb="4" eb="6">
      <t>ジョウホウ</t>
    </rPh>
    <phoneticPr fontId="2"/>
  </si>
  <si>
    <t>開設者住所</t>
    <rPh sb="0" eb="3">
      <t>カイセツシャ</t>
    </rPh>
    <rPh sb="3" eb="5">
      <t>ジュウショ</t>
    </rPh>
    <phoneticPr fontId="2"/>
  </si>
  <si>
    <t>設備整備の利用方法とそれを必要とする理由</t>
    <phoneticPr fontId="1"/>
  </si>
  <si>
    <t>設備整備の効果</t>
    <phoneticPr fontId="1"/>
  </si>
  <si>
    <t>様態</t>
    <rPh sb="0" eb="2">
      <t>ヨウタイ</t>
    </rPh>
    <phoneticPr fontId="1"/>
  </si>
  <si>
    <t>施設所在地</t>
    <rPh sb="0" eb="2">
      <t>シセツ</t>
    </rPh>
    <rPh sb="2" eb="5">
      <t>ショザイチ</t>
    </rPh>
    <phoneticPr fontId="1"/>
  </si>
  <si>
    <t>(法人の場合名称及び代表者氏名)</t>
    <rPh sb="1" eb="3">
      <t>ホウジン</t>
    </rPh>
    <rPh sb="4" eb="6">
      <t>バアイ</t>
    </rPh>
    <rPh sb="6" eb="8">
      <t>メイショウ</t>
    </rPh>
    <rPh sb="8" eb="9">
      <t>オヨ</t>
    </rPh>
    <rPh sb="10" eb="13">
      <t>ダイヒョウシャ</t>
    </rPh>
    <rPh sb="13" eb="15">
      <t>シメイ</t>
    </rPh>
    <phoneticPr fontId="1"/>
  </si>
  <si>
    <t>（法人の場合所在地）</t>
    <rPh sb="1" eb="3">
      <t>ホウジン</t>
    </rPh>
    <rPh sb="4" eb="6">
      <t>バアイ</t>
    </rPh>
    <rPh sb="6" eb="9">
      <t>ショザイチ</t>
    </rPh>
    <phoneticPr fontId="1"/>
  </si>
  <si>
    <t>施設名</t>
    <rPh sb="0" eb="3">
      <t>シセツメイ</t>
    </rPh>
    <phoneticPr fontId="2"/>
  </si>
  <si>
    <t>施設所在地</t>
    <rPh sb="0" eb="5">
      <t>シセツショザイチ</t>
    </rPh>
    <phoneticPr fontId="2"/>
  </si>
  <si>
    <t>電話番号</t>
    <rPh sb="0" eb="2">
      <t>デンワ</t>
    </rPh>
    <rPh sb="2" eb="4">
      <t>バンゴウ</t>
    </rPh>
    <phoneticPr fontId="1"/>
  </si>
  <si>
    <t>施設名</t>
    <rPh sb="0" eb="3">
      <t>シセツメイ</t>
    </rPh>
    <phoneticPr fontId="1"/>
  </si>
  <si>
    <t>回/月、</t>
    <rPh sb="0" eb="1">
      <t>カイ</t>
    </rPh>
    <rPh sb="2" eb="3">
      <t>ツキ</t>
    </rPh>
    <phoneticPr fontId="1"/>
  </si>
  <si>
    <t>備考
(増設の場合は、整備前の所有数を記載)</t>
    <rPh sb="13" eb="14">
      <t>マエ</t>
    </rPh>
    <phoneticPr fontId="1"/>
  </si>
  <si>
    <t>　　　現状の課題等を踏まえて、設備整備を行うこととなった経緯を具体的に記載する。</t>
    <phoneticPr fontId="1"/>
  </si>
  <si>
    <t>　　　設備整備を行うことで、今後の訪問診療・往診の頻度や人員体制にどのような効果が見込まれるか、あるいはどのような体制を目指していくかを記載する。</t>
    <phoneticPr fontId="1"/>
  </si>
  <si>
    <t>新規</t>
  </si>
  <si>
    <t>増設</t>
  </si>
  <si>
    <r>
      <t xml:space="preserve">様態
</t>
    </r>
    <r>
      <rPr>
        <sz val="9"/>
        <rFont val="ＭＳ ゴシック"/>
        <family val="3"/>
        <charset val="128"/>
      </rPr>
      <t>（新規または増設）</t>
    </r>
    <rPh sb="4" eb="6">
      <t>シンキ</t>
    </rPh>
    <rPh sb="9" eb="11">
      <t>ゾウセツ</t>
    </rPh>
    <phoneticPr fontId="1"/>
  </si>
  <si>
    <t>・K列（医療圏），M列～O列（届出）は様式記載項目ではないため非表示になっています。</t>
    <rPh sb="2" eb="3">
      <t>レツ</t>
    </rPh>
    <rPh sb="4" eb="7">
      <t>イリョウケン</t>
    </rPh>
    <rPh sb="10" eb="11">
      <t>レツ</t>
    </rPh>
    <rPh sb="13" eb="14">
      <t>レツ</t>
    </rPh>
    <rPh sb="15" eb="17">
      <t>トドケデ</t>
    </rPh>
    <rPh sb="19" eb="21">
      <t>ヨウシキ</t>
    </rPh>
    <rPh sb="21" eb="23">
      <t>キサイ</t>
    </rPh>
    <rPh sb="23" eb="25">
      <t>コウモク</t>
    </rPh>
    <rPh sb="31" eb="34">
      <t>ヒヒョウジ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</si>
</sst>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名&quot;"/>
    <numFmt numFmtId="177" formatCode="General&quot;回/月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7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176" fontId="5" fillId="2" borderId="3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2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distributed"/>
    </xf>
    <xf numFmtId="0" fontId="5" fillId="2" borderId="3" xfId="0" applyFont="1" applyFill="1" applyBorder="1" applyAlignment="1">
      <alignment horizontal="left" vertical="center"/>
    </xf>
    <xf numFmtId="38" fontId="5" fillId="2" borderId="1" xfId="1" applyFont="1" applyFill="1" applyBorder="1">
      <alignment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3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0" fontId="3" fillId="3" borderId="4" xfId="0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38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1" fillId="3" borderId="0" xfId="0" applyFont="1" applyFill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distributed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distributed" vertical="center"/>
    </xf>
    <xf numFmtId="0" fontId="9" fillId="2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shrinkToFit="1"/>
    </xf>
    <xf numFmtId="0" fontId="5" fillId="5" borderId="3" xfId="0" applyNumberFormat="1" applyFont="1" applyFill="1" applyBorder="1">
      <alignment vertical="center"/>
    </xf>
    <xf numFmtId="38" fontId="5" fillId="5" borderId="3" xfId="1" applyFont="1" applyFill="1" applyBorder="1">
      <alignment vertical="center"/>
    </xf>
    <xf numFmtId="0" fontId="5" fillId="5" borderId="3" xfId="0" applyFont="1" applyFill="1" applyBorder="1" applyAlignment="1">
      <alignment horizontal="center" vertical="center"/>
    </xf>
    <xf numFmtId="38" fontId="5" fillId="5" borderId="3" xfId="1" applyFont="1" applyFill="1" applyBorder="1" applyAlignment="1">
      <alignment vertical="center"/>
    </xf>
    <xf numFmtId="0" fontId="5" fillId="5" borderId="3" xfId="0" applyNumberFormat="1" applyFont="1" applyFill="1" applyBorder="1" applyAlignment="1">
      <alignment vertical="center"/>
    </xf>
    <xf numFmtId="38" fontId="5" fillId="5" borderId="4" xfId="1" applyFont="1" applyFill="1" applyBorder="1" applyAlignment="1">
      <alignment horizontal="right" vertical="center"/>
    </xf>
    <xf numFmtId="0" fontId="5" fillId="5" borderId="1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6" fillId="2" borderId="8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shrinkToFit="1"/>
    </xf>
    <xf numFmtId="0" fontId="5" fillId="5" borderId="11" xfId="0" applyFont="1" applyFill="1" applyBorder="1" applyAlignment="1">
      <alignment horizontal="left" vertical="center" shrinkToFit="1"/>
    </xf>
    <xf numFmtId="0" fontId="5" fillId="5" borderId="1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38" fontId="5" fillId="5" borderId="2" xfId="1" applyFont="1" applyFill="1" applyBorder="1" applyAlignment="1">
      <alignment horizontal="right" vertical="center"/>
    </xf>
    <xf numFmtId="38" fontId="5" fillId="5" borderId="4" xfId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distributed"/>
    </xf>
    <xf numFmtId="0" fontId="7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left" vertical="center" shrinkToFit="1"/>
    </xf>
    <xf numFmtId="0" fontId="5" fillId="5" borderId="14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distributed"/>
    </xf>
    <xf numFmtId="0" fontId="5" fillId="2" borderId="3" xfId="0" applyFont="1" applyFill="1" applyBorder="1" applyAlignment="1">
      <alignment horizontal="distributed" vertical="distributed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38" fontId="5" fillId="5" borderId="3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4"/>
  <sheetViews>
    <sheetView tabSelected="1" view="pageBreakPreview" zoomScaleNormal="100" zoomScaleSheetLayoutView="100" workbookViewId="0">
      <selection activeCell="M16" sqref="M16"/>
    </sheetView>
  </sheetViews>
  <sheetFormatPr defaultRowHeight="12"/>
  <cols>
    <col min="1" max="1" width="1.75" style="1" customWidth="1"/>
    <col min="2" max="2" width="3.25" style="1" customWidth="1"/>
    <col min="3" max="3" width="7.625" style="1" customWidth="1"/>
    <col min="4" max="4" width="7.25" style="1" customWidth="1"/>
    <col min="5" max="6" width="2" style="1" customWidth="1"/>
    <col min="7" max="7" width="8.5" style="1" customWidth="1"/>
    <col min="8" max="8" width="4.125" style="1" customWidth="1"/>
    <col min="9" max="9" width="8" style="1" customWidth="1"/>
    <col min="10" max="10" width="6.5" style="1" customWidth="1"/>
    <col min="11" max="11" width="4.125" style="1" customWidth="1"/>
    <col min="12" max="12" width="6.5" style="1" customWidth="1"/>
    <col min="13" max="13" width="10" style="1" customWidth="1"/>
    <col min="14" max="14" width="2.125" style="1" customWidth="1"/>
    <col min="15" max="15" width="3.75" style="1" customWidth="1"/>
    <col min="16" max="16" width="6.375" style="1" customWidth="1"/>
    <col min="17" max="17" width="4.875" style="1" customWidth="1"/>
    <col min="18" max="18" width="4.125" style="1" customWidth="1"/>
    <col min="19" max="19" width="8.125" style="1" customWidth="1"/>
    <col min="20" max="20" width="5.625" style="1" customWidth="1"/>
    <col min="21" max="21" width="12.75" style="1" customWidth="1"/>
    <col min="22" max="22" width="20.125" style="1" customWidth="1"/>
    <col min="23" max="23" width="5.375" style="1" customWidth="1"/>
    <col min="24" max="24" width="23.25" style="1" customWidth="1"/>
    <col min="25" max="16384" width="9" style="1"/>
  </cols>
  <sheetData>
    <row r="1" spans="1:24" ht="18.75" customHeight="1">
      <c r="A1" s="1" t="s">
        <v>0</v>
      </c>
    </row>
    <row r="2" spans="1:24" ht="32.2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2"/>
      <c r="X2" s="2"/>
    </row>
    <row r="3" spans="1:24" ht="21" customHeight="1">
      <c r="A3" s="15" t="s">
        <v>1</v>
      </c>
    </row>
    <row r="4" spans="1:24" s="23" customFormat="1" ht="18" customHeight="1">
      <c r="B4" s="63" t="s">
        <v>96</v>
      </c>
      <c r="C4" s="64"/>
      <c r="D4" s="64"/>
      <c r="E4" s="91" t="s">
        <v>23</v>
      </c>
      <c r="F4" s="89"/>
      <c r="G4" s="89"/>
      <c r="H4" s="89"/>
      <c r="I4" s="89"/>
      <c r="J4" s="90"/>
      <c r="K4" s="63" t="s">
        <v>81</v>
      </c>
      <c r="L4" s="64"/>
      <c r="M4" s="64"/>
      <c r="N4" s="91" t="s">
        <v>23</v>
      </c>
      <c r="O4" s="89"/>
      <c r="P4" s="89"/>
      <c r="Q4" s="89"/>
      <c r="R4" s="89"/>
      <c r="S4" s="90"/>
      <c r="T4" s="63" t="s">
        <v>2</v>
      </c>
      <c r="U4" s="64"/>
      <c r="V4" s="90"/>
      <c r="W4" s="2"/>
    </row>
    <row r="5" spans="1:24" s="23" customFormat="1" ht="18" customHeight="1">
      <c r="B5" s="69"/>
      <c r="C5" s="70"/>
      <c r="D5" s="70"/>
      <c r="E5" s="72"/>
      <c r="F5" s="73"/>
      <c r="G5" s="73"/>
      <c r="H5" s="73"/>
      <c r="I5" s="73"/>
      <c r="J5" s="57"/>
      <c r="K5" s="92" t="s">
        <v>91</v>
      </c>
      <c r="L5" s="93"/>
      <c r="M5" s="93"/>
      <c r="N5" s="72"/>
      <c r="O5" s="73"/>
      <c r="P5" s="73"/>
      <c r="Q5" s="73"/>
      <c r="R5" s="73"/>
      <c r="S5" s="57"/>
      <c r="T5" s="67"/>
      <c r="U5" s="68"/>
      <c r="V5" s="75"/>
      <c r="W5" s="2"/>
    </row>
    <row r="6" spans="1:24" ht="18" customHeight="1">
      <c r="B6" s="67" t="s">
        <v>90</v>
      </c>
      <c r="C6" s="68"/>
      <c r="D6" s="68"/>
      <c r="E6" s="71" t="s">
        <v>23</v>
      </c>
      <c r="F6" s="43" t="s">
        <v>83</v>
      </c>
      <c r="G6" s="74"/>
      <c r="H6" s="74"/>
      <c r="I6" s="74"/>
      <c r="J6" s="74"/>
      <c r="K6" s="63" t="s">
        <v>82</v>
      </c>
      <c r="L6" s="64"/>
      <c r="M6" s="64"/>
      <c r="N6" s="71" t="s">
        <v>23</v>
      </c>
      <c r="O6" s="43" t="s">
        <v>83</v>
      </c>
      <c r="P6" s="74"/>
      <c r="Q6" s="74"/>
      <c r="R6" s="74"/>
      <c r="S6" s="75"/>
      <c r="T6" s="67"/>
      <c r="U6" s="68"/>
      <c r="V6" s="56"/>
      <c r="W6" s="58"/>
    </row>
    <row r="7" spans="1:24" ht="18" customHeight="1">
      <c r="B7" s="69"/>
      <c r="C7" s="70"/>
      <c r="D7" s="70"/>
      <c r="E7" s="72"/>
      <c r="F7" s="73"/>
      <c r="G7" s="73"/>
      <c r="H7" s="73"/>
      <c r="I7" s="73"/>
      <c r="J7" s="73"/>
      <c r="K7" s="65" t="s">
        <v>92</v>
      </c>
      <c r="L7" s="66"/>
      <c r="M7" s="66"/>
      <c r="N7" s="72"/>
      <c r="O7" s="73"/>
      <c r="P7" s="73"/>
      <c r="Q7" s="73"/>
      <c r="R7" s="73"/>
      <c r="S7" s="73"/>
      <c r="T7" s="69"/>
      <c r="U7" s="70"/>
      <c r="V7" s="57"/>
      <c r="W7" s="58"/>
    </row>
    <row r="8" spans="1:24" ht="21" customHeight="1">
      <c r="B8" s="96" t="s">
        <v>25</v>
      </c>
      <c r="C8" s="97"/>
      <c r="D8" s="97"/>
      <c r="E8" s="39" t="s">
        <v>23</v>
      </c>
      <c r="F8" s="39"/>
      <c r="G8" s="12" t="s">
        <v>11</v>
      </c>
      <c r="H8" s="45"/>
      <c r="I8" s="3" t="s">
        <v>27</v>
      </c>
      <c r="J8" s="12" t="s">
        <v>12</v>
      </c>
      <c r="K8" s="46"/>
      <c r="L8" s="3" t="s">
        <v>27</v>
      </c>
      <c r="M8" s="12" t="s">
        <v>13</v>
      </c>
      <c r="N8" s="12" t="s">
        <v>41</v>
      </c>
      <c r="O8" s="87"/>
      <c r="P8" s="87"/>
      <c r="Q8" s="12" t="s">
        <v>43</v>
      </c>
      <c r="R8" s="47"/>
      <c r="S8" s="4" t="s">
        <v>27</v>
      </c>
      <c r="T8" s="61" t="s">
        <v>34</v>
      </c>
      <c r="U8" s="62"/>
      <c r="V8" s="44"/>
      <c r="W8" s="2"/>
    </row>
    <row r="9" spans="1:24" ht="21" customHeight="1">
      <c r="B9" s="76" t="s">
        <v>26</v>
      </c>
      <c r="C9" s="77"/>
      <c r="D9" s="77"/>
      <c r="E9" s="41" t="s">
        <v>23</v>
      </c>
      <c r="F9" s="41"/>
      <c r="G9" s="12" t="s">
        <v>14</v>
      </c>
      <c r="H9" s="49"/>
      <c r="I9" s="37" t="s">
        <v>97</v>
      </c>
      <c r="J9" s="12" t="s">
        <v>15</v>
      </c>
      <c r="K9" s="48"/>
      <c r="L9" s="37" t="s">
        <v>97</v>
      </c>
      <c r="M9" s="95" t="s">
        <v>16</v>
      </c>
      <c r="N9" s="95"/>
      <c r="O9" s="47"/>
      <c r="P9" s="12" t="s">
        <v>29</v>
      </c>
      <c r="Q9" s="42"/>
      <c r="R9" s="38"/>
      <c r="S9" s="12"/>
      <c r="T9" s="61" t="s">
        <v>3</v>
      </c>
      <c r="U9" s="62"/>
      <c r="V9" s="44"/>
      <c r="W9" s="2"/>
    </row>
    <row r="10" spans="1:24" ht="11.25" customHeight="1"/>
    <row r="11" spans="1:24" ht="20.25" customHeight="1">
      <c r="A11" s="15" t="s">
        <v>4</v>
      </c>
    </row>
    <row r="12" spans="1:24" s="9" customFormat="1" ht="36" customHeight="1">
      <c r="B12" s="40" t="s">
        <v>5</v>
      </c>
      <c r="C12" s="102" t="s">
        <v>103</v>
      </c>
      <c r="D12" s="103"/>
      <c r="E12" s="104" t="s">
        <v>6</v>
      </c>
      <c r="F12" s="95"/>
      <c r="G12" s="95"/>
      <c r="H12" s="95"/>
      <c r="I12" s="95"/>
      <c r="J12" s="104" t="s">
        <v>35</v>
      </c>
      <c r="K12" s="95"/>
      <c r="L12" s="105"/>
      <c r="M12" s="78" t="s">
        <v>38</v>
      </c>
      <c r="N12" s="79"/>
      <c r="O12" s="52" t="s">
        <v>84</v>
      </c>
      <c r="P12" s="85" t="s">
        <v>30</v>
      </c>
      <c r="Q12" s="86"/>
      <c r="R12" s="85" t="s">
        <v>37</v>
      </c>
      <c r="S12" s="86"/>
      <c r="T12" s="6" t="s">
        <v>7</v>
      </c>
      <c r="U12" s="53" t="s">
        <v>31</v>
      </c>
      <c r="V12" s="53" t="s">
        <v>98</v>
      </c>
    </row>
    <row r="13" spans="1:24" ht="20.25" customHeight="1">
      <c r="B13" s="6">
        <v>1</v>
      </c>
      <c r="C13" s="59"/>
      <c r="D13" s="60"/>
      <c r="E13" s="80"/>
      <c r="F13" s="81"/>
      <c r="G13" s="81"/>
      <c r="H13" s="81"/>
      <c r="I13" s="81"/>
      <c r="J13" s="80"/>
      <c r="K13" s="81"/>
      <c r="L13" s="82"/>
      <c r="M13" s="83"/>
      <c r="N13" s="84"/>
      <c r="O13" s="50"/>
      <c r="P13" s="101"/>
      <c r="Q13" s="84"/>
      <c r="R13" s="54">
        <f>M13*O13-P13</f>
        <v>0</v>
      </c>
      <c r="S13" s="55"/>
      <c r="T13" s="8">
        <v>0.5</v>
      </c>
      <c r="U13" s="13">
        <f>R13*T13</f>
        <v>0</v>
      </c>
      <c r="V13" s="51"/>
    </row>
    <row r="14" spans="1:24" ht="20.25" customHeight="1">
      <c r="B14" s="6">
        <v>2</v>
      </c>
      <c r="C14" s="59"/>
      <c r="D14" s="60"/>
      <c r="E14" s="80"/>
      <c r="F14" s="81"/>
      <c r="G14" s="81"/>
      <c r="H14" s="81"/>
      <c r="I14" s="81"/>
      <c r="J14" s="80"/>
      <c r="K14" s="81"/>
      <c r="L14" s="82"/>
      <c r="M14" s="83"/>
      <c r="N14" s="84"/>
      <c r="O14" s="50"/>
      <c r="P14" s="101"/>
      <c r="Q14" s="84"/>
      <c r="R14" s="54">
        <f>M14*O14-P14</f>
        <v>0</v>
      </c>
      <c r="S14" s="55"/>
      <c r="T14" s="8">
        <v>0.5</v>
      </c>
      <c r="U14" s="13">
        <f>R14*T14</f>
        <v>0</v>
      </c>
      <c r="V14" s="51"/>
    </row>
    <row r="15" spans="1:24" ht="20.25" customHeight="1">
      <c r="B15" s="98" t="s">
        <v>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0"/>
      <c r="R15" s="54">
        <f>SUM(R13:S14)</f>
        <v>0</v>
      </c>
      <c r="S15" s="55"/>
      <c r="T15" s="6" t="s">
        <v>21</v>
      </c>
      <c r="U15" s="13">
        <f>ROUNDDOWN(IF(SUM(U13:U14)&gt;500000,500000,SUM(U13:U14)),-3)</f>
        <v>0</v>
      </c>
      <c r="V15" s="7" t="str">
        <f>IF(U15=500000,"内示額上限","")</f>
        <v/>
      </c>
    </row>
    <row r="16" spans="1:24" ht="18.75" customHeight="1">
      <c r="B16" s="1" t="s">
        <v>9</v>
      </c>
    </row>
    <row r="17" spans="1:22" ht="11.25" customHeight="1"/>
    <row r="18" spans="1:22" ht="20.25" customHeight="1">
      <c r="A18" s="15" t="s">
        <v>10</v>
      </c>
    </row>
    <row r="19" spans="1:22" s="15" customFormat="1" ht="20.25" customHeight="1">
      <c r="B19" s="15" t="s">
        <v>18</v>
      </c>
    </row>
    <row r="20" spans="1:22" ht="20.25" customHeight="1">
      <c r="B20" s="1" t="s">
        <v>99</v>
      </c>
    </row>
    <row r="21" spans="1:22" ht="47.25" customHeight="1">
      <c r="B21" s="9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</row>
    <row r="22" spans="1:22" s="15" customFormat="1" ht="20.25" customHeight="1">
      <c r="B22" s="15" t="s">
        <v>19</v>
      </c>
    </row>
    <row r="23" spans="1:22" ht="20.25" customHeight="1">
      <c r="B23" s="94" t="s">
        <v>100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</row>
    <row r="24" spans="1:22" ht="47.25" customHeight="1">
      <c r="B24" s="9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</row>
  </sheetData>
  <mergeCells count="50">
    <mergeCell ref="B23:V23"/>
    <mergeCell ref="C24:V24"/>
    <mergeCell ref="C21:V21"/>
    <mergeCell ref="M9:N9"/>
    <mergeCell ref="B8:D8"/>
    <mergeCell ref="E13:I13"/>
    <mergeCell ref="J13:L13"/>
    <mergeCell ref="M13:N13"/>
    <mergeCell ref="R15:S15"/>
    <mergeCell ref="B15:Q15"/>
    <mergeCell ref="P13:Q13"/>
    <mergeCell ref="P14:Q14"/>
    <mergeCell ref="R12:S12"/>
    <mergeCell ref="C12:D12"/>
    <mergeCell ref="E12:I12"/>
    <mergeCell ref="J12:L12"/>
    <mergeCell ref="A2:V2"/>
    <mergeCell ref="K4:M4"/>
    <mergeCell ref="B4:D5"/>
    <mergeCell ref="F4:J5"/>
    <mergeCell ref="E4:E5"/>
    <mergeCell ref="O4:S5"/>
    <mergeCell ref="N4:N5"/>
    <mergeCell ref="K5:M5"/>
    <mergeCell ref="V4:V5"/>
    <mergeCell ref="C14:D14"/>
    <mergeCell ref="B6:D7"/>
    <mergeCell ref="E6:E7"/>
    <mergeCell ref="F7:J7"/>
    <mergeCell ref="P6:S6"/>
    <mergeCell ref="N6:N7"/>
    <mergeCell ref="O7:S7"/>
    <mergeCell ref="R14:S14"/>
    <mergeCell ref="B9:D9"/>
    <mergeCell ref="M12:N12"/>
    <mergeCell ref="E14:I14"/>
    <mergeCell ref="J14:L14"/>
    <mergeCell ref="M14:N14"/>
    <mergeCell ref="P12:Q12"/>
    <mergeCell ref="O8:P8"/>
    <mergeCell ref="G6:J6"/>
    <mergeCell ref="R13:S13"/>
    <mergeCell ref="V6:V7"/>
    <mergeCell ref="W6:W7"/>
    <mergeCell ref="C13:D13"/>
    <mergeCell ref="T8:U8"/>
    <mergeCell ref="T9:U9"/>
    <mergeCell ref="K6:M6"/>
    <mergeCell ref="K7:M7"/>
    <mergeCell ref="T4:U7"/>
  </mergeCells>
  <phoneticPr fontId="1"/>
  <dataValidations count="1">
    <dataValidation type="list" allowBlank="1" showInputMessage="1" showErrorMessage="1" sqref="C13:D14" xr:uid="{00000000-0002-0000-0000-000000000000}">
      <formula1>"新規,増設"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view="pageBreakPreview" zoomScaleNormal="100" zoomScaleSheetLayoutView="100" workbookViewId="0">
      <selection activeCell="L6" sqref="L6"/>
    </sheetView>
  </sheetViews>
  <sheetFormatPr defaultRowHeight="12"/>
  <cols>
    <col min="1" max="1" width="1.75" style="1" customWidth="1"/>
    <col min="2" max="2" width="3.25" style="1" customWidth="1"/>
    <col min="3" max="4" width="7.625" style="1" customWidth="1"/>
    <col min="5" max="5" width="2" style="1" customWidth="1"/>
    <col min="6" max="6" width="8.5" style="1" customWidth="1"/>
    <col min="7" max="7" width="4.125" style="1" customWidth="1"/>
    <col min="8" max="8" width="5.875" style="1" customWidth="1"/>
    <col min="9" max="9" width="6.5" style="1" customWidth="1"/>
    <col min="10" max="10" width="4.125" style="1" customWidth="1"/>
    <col min="11" max="11" width="5.875" style="1" customWidth="1"/>
    <col min="12" max="12" width="8.5" style="1" customWidth="1"/>
    <col min="13" max="13" width="2.125" style="1" customWidth="1"/>
    <col min="14" max="14" width="4.125" style="1" customWidth="1"/>
    <col min="15" max="15" width="7.625" style="1" customWidth="1"/>
    <col min="16" max="16" width="2" style="1" customWidth="1"/>
    <col min="17" max="17" width="4.875" style="1" customWidth="1"/>
    <col min="18" max="18" width="4.125" style="1" customWidth="1"/>
    <col min="19" max="19" width="5.625" style="1" customWidth="1"/>
    <col min="20" max="20" width="9" style="1"/>
    <col min="21" max="21" width="11.125" style="1" customWidth="1"/>
    <col min="22" max="22" width="22.375" style="1" customWidth="1"/>
    <col min="23" max="23" width="5.375" style="1" customWidth="1"/>
    <col min="24" max="24" width="23.25" style="1" customWidth="1"/>
    <col min="25" max="16384" width="9" style="1"/>
  </cols>
  <sheetData>
    <row r="1" spans="1:24" ht="18.75" customHeight="1">
      <c r="A1" s="1" t="s">
        <v>0</v>
      </c>
    </row>
    <row r="2" spans="1:24" ht="32.2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2"/>
      <c r="X2" s="2"/>
    </row>
    <row r="3" spans="1:24" ht="21" customHeight="1">
      <c r="A3" s="15" t="s">
        <v>1</v>
      </c>
    </row>
    <row r="4" spans="1:24" ht="21" customHeight="1">
      <c r="B4" s="61" t="s">
        <v>24</v>
      </c>
      <c r="C4" s="62"/>
      <c r="D4" s="62"/>
      <c r="E4" s="10" t="s">
        <v>23</v>
      </c>
      <c r="F4" s="106" t="s">
        <v>53</v>
      </c>
      <c r="G4" s="106"/>
      <c r="H4" s="106"/>
      <c r="I4" s="106"/>
      <c r="J4" s="61" t="s">
        <v>33</v>
      </c>
      <c r="K4" s="62"/>
      <c r="L4" s="106" t="s">
        <v>39</v>
      </c>
      <c r="M4" s="106"/>
      <c r="N4" s="106"/>
      <c r="O4" s="106"/>
      <c r="P4" s="106"/>
      <c r="Q4" s="106"/>
      <c r="R4" s="106"/>
      <c r="S4" s="107"/>
      <c r="T4" s="61" t="s">
        <v>2</v>
      </c>
      <c r="U4" s="62"/>
      <c r="V4" s="16" t="s">
        <v>40</v>
      </c>
      <c r="W4" s="2"/>
    </row>
    <row r="5" spans="1:24" ht="21" customHeight="1">
      <c r="B5" s="96" t="s">
        <v>25</v>
      </c>
      <c r="C5" s="97"/>
      <c r="D5" s="97"/>
      <c r="E5" s="11" t="s">
        <v>23</v>
      </c>
      <c r="F5" s="12" t="s">
        <v>11</v>
      </c>
      <c r="G5" s="17">
        <v>1</v>
      </c>
      <c r="H5" s="3" t="s">
        <v>27</v>
      </c>
      <c r="I5" s="12" t="s">
        <v>12</v>
      </c>
      <c r="J5" s="19">
        <v>2</v>
      </c>
      <c r="K5" s="3" t="s">
        <v>27</v>
      </c>
      <c r="L5" s="12" t="s">
        <v>13</v>
      </c>
      <c r="M5" s="12" t="s">
        <v>41</v>
      </c>
      <c r="N5" s="112" t="s">
        <v>42</v>
      </c>
      <c r="O5" s="112"/>
      <c r="P5" s="112"/>
      <c r="Q5" s="12" t="s">
        <v>43</v>
      </c>
      <c r="R5" s="18">
        <v>1</v>
      </c>
      <c r="S5" s="4" t="s">
        <v>27</v>
      </c>
      <c r="T5" s="61" t="s">
        <v>34</v>
      </c>
      <c r="U5" s="62"/>
      <c r="V5" s="16" t="s">
        <v>44</v>
      </c>
      <c r="W5" s="2"/>
    </row>
    <row r="6" spans="1:24" ht="21" customHeight="1">
      <c r="B6" s="76" t="s">
        <v>26</v>
      </c>
      <c r="C6" s="77"/>
      <c r="D6" s="77"/>
      <c r="E6" s="10" t="s">
        <v>23</v>
      </c>
      <c r="F6" s="12" t="s">
        <v>14</v>
      </c>
      <c r="G6" s="17">
        <v>20</v>
      </c>
      <c r="H6" s="5" t="s">
        <v>28</v>
      </c>
      <c r="I6" s="12" t="s">
        <v>15</v>
      </c>
      <c r="J6" s="19">
        <v>20</v>
      </c>
      <c r="K6" s="5" t="s">
        <v>28</v>
      </c>
      <c r="L6" s="12" t="s">
        <v>16</v>
      </c>
      <c r="M6" s="12"/>
      <c r="N6" s="18">
        <v>10</v>
      </c>
      <c r="O6" s="12" t="s">
        <v>29</v>
      </c>
      <c r="P6" s="110" t="s">
        <v>46</v>
      </c>
      <c r="Q6" s="111"/>
      <c r="R6" s="18">
        <v>1</v>
      </c>
      <c r="S6" s="12" t="s">
        <v>29</v>
      </c>
      <c r="T6" s="61" t="s">
        <v>3</v>
      </c>
      <c r="U6" s="62"/>
      <c r="V6" s="20" t="s">
        <v>45</v>
      </c>
      <c r="W6" s="2"/>
    </row>
    <row r="7" spans="1:24" ht="21" customHeight="1"/>
    <row r="8" spans="1:24" ht="20.25" customHeight="1">
      <c r="A8" s="15" t="s">
        <v>4</v>
      </c>
    </row>
    <row r="9" spans="1:24" s="9" customFormat="1" ht="36" customHeight="1">
      <c r="B9" s="14" t="s">
        <v>5</v>
      </c>
      <c r="C9" s="102" t="s">
        <v>103</v>
      </c>
      <c r="D9" s="103"/>
      <c r="E9" s="104" t="s">
        <v>6</v>
      </c>
      <c r="F9" s="95"/>
      <c r="G9" s="95"/>
      <c r="H9" s="95"/>
      <c r="I9" s="104" t="s">
        <v>35</v>
      </c>
      <c r="J9" s="95"/>
      <c r="K9" s="105"/>
      <c r="L9" s="85" t="s">
        <v>38</v>
      </c>
      <c r="M9" s="86"/>
      <c r="N9" s="6" t="s">
        <v>22</v>
      </c>
      <c r="O9" s="85" t="s">
        <v>30</v>
      </c>
      <c r="P9" s="86"/>
      <c r="Q9" s="85" t="s">
        <v>37</v>
      </c>
      <c r="R9" s="109"/>
      <c r="S9" s="105"/>
      <c r="T9" s="6" t="s">
        <v>7</v>
      </c>
      <c r="U9" s="53" t="s">
        <v>31</v>
      </c>
      <c r="V9" s="53" t="s">
        <v>36</v>
      </c>
    </row>
    <row r="10" spans="1:24" ht="20.25" customHeight="1">
      <c r="B10" s="6">
        <v>1</v>
      </c>
      <c r="C10" s="113" t="s">
        <v>101</v>
      </c>
      <c r="D10" s="114"/>
      <c r="E10" s="115" t="s">
        <v>47</v>
      </c>
      <c r="F10" s="106"/>
      <c r="G10" s="106"/>
      <c r="H10" s="106"/>
      <c r="I10" s="115" t="s">
        <v>50</v>
      </c>
      <c r="J10" s="106"/>
      <c r="K10" s="107"/>
      <c r="L10" s="116">
        <v>798000</v>
      </c>
      <c r="M10" s="117"/>
      <c r="N10" s="21">
        <v>1</v>
      </c>
      <c r="O10" s="116">
        <v>20000</v>
      </c>
      <c r="P10" s="117"/>
      <c r="Q10" s="54">
        <f>L10*N10-O10</f>
        <v>778000</v>
      </c>
      <c r="R10" s="108"/>
      <c r="S10" s="55"/>
      <c r="T10" s="8">
        <v>0.5</v>
      </c>
      <c r="U10" s="13">
        <f>Q10*T10</f>
        <v>389000</v>
      </c>
      <c r="V10" s="22"/>
    </row>
    <row r="11" spans="1:24" ht="20.25" customHeight="1">
      <c r="B11" s="6">
        <v>2</v>
      </c>
      <c r="C11" s="113" t="s">
        <v>102</v>
      </c>
      <c r="D11" s="114"/>
      <c r="E11" s="115" t="s">
        <v>49</v>
      </c>
      <c r="F11" s="106"/>
      <c r="G11" s="106"/>
      <c r="H11" s="106"/>
      <c r="I11" s="115" t="s">
        <v>51</v>
      </c>
      <c r="J11" s="106"/>
      <c r="K11" s="107"/>
      <c r="L11" s="116">
        <v>350000</v>
      </c>
      <c r="M11" s="117"/>
      <c r="N11" s="21">
        <v>1</v>
      </c>
      <c r="O11" s="116">
        <v>30000</v>
      </c>
      <c r="P11" s="117"/>
      <c r="Q11" s="54">
        <f>L11*N11-O11</f>
        <v>320000</v>
      </c>
      <c r="R11" s="108"/>
      <c r="S11" s="55"/>
      <c r="T11" s="8">
        <v>0.5</v>
      </c>
      <c r="U11" s="13">
        <f>Q11*T11</f>
        <v>160000</v>
      </c>
      <c r="V11" s="22" t="s">
        <v>48</v>
      </c>
    </row>
    <row r="12" spans="1:24" ht="20.25" customHeight="1">
      <c r="B12" s="98" t="s">
        <v>8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  <c r="Q12" s="54">
        <f>SUM(Q10:S11)</f>
        <v>1098000</v>
      </c>
      <c r="R12" s="108"/>
      <c r="S12" s="55"/>
      <c r="T12" s="6" t="s">
        <v>21</v>
      </c>
      <c r="U12" s="13">
        <f>IF(SUM(U10:U11)&gt;500000,500000,SUM(U10:U11))</f>
        <v>500000</v>
      </c>
      <c r="V12" s="7" t="str">
        <f>IF(U12=500000,"内示額上限","")</f>
        <v>内示額上限</v>
      </c>
    </row>
    <row r="13" spans="1:24" ht="18.75" customHeight="1">
      <c r="B13" s="1" t="s">
        <v>9</v>
      </c>
    </row>
    <row r="14" spans="1:24" ht="21" customHeight="1"/>
    <row r="15" spans="1:24" ht="20.25" customHeight="1">
      <c r="A15" s="15" t="s">
        <v>10</v>
      </c>
    </row>
    <row r="16" spans="1:24" s="15" customFormat="1" ht="20.25" customHeight="1">
      <c r="B16" s="15" t="s">
        <v>18</v>
      </c>
    </row>
    <row r="17" spans="2:22" ht="20.25" customHeight="1">
      <c r="B17" s="1" t="s">
        <v>20</v>
      </c>
    </row>
    <row r="18" spans="2:22" ht="66.75" customHeight="1">
      <c r="B18" s="9"/>
      <c r="C18" s="118" t="s">
        <v>54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7"/>
    </row>
    <row r="19" spans="2:22" s="15" customFormat="1" ht="20.25" customHeight="1">
      <c r="B19" s="15" t="s">
        <v>19</v>
      </c>
    </row>
    <row r="20" spans="2:22" ht="20.25" customHeight="1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</row>
    <row r="21" spans="2:22" ht="66.75" customHeight="1">
      <c r="B21" s="9"/>
      <c r="C21" s="115" t="s">
        <v>52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7"/>
    </row>
  </sheetData>
  <mergeCells count="35">
    <mergeCell ref="B20:V20"/>
    <mergeCell ref="C21:V21"/>
    <mergeCell ref="L9:M9"/>
    <mergeCell ref="L10:M10"/>
    <mergeCell ref="L11:M11"/>
    <mergeCell ref="O9:P9"/>
    <mergeCell ref="O10:P10"/>
    <mergeCell ref="O11:P11"/>
    <mergeCell ref="B12:P12"/>
    <mergeCell ref="Q12:S12"/>
    <mergeCell ref="E10:H10"/>
    <mergeCell ref="C18:V18"/>
    <mergeCell ref="I10:K10"/>
    <mergeCell ref="Q10:S10"/>
    <mergeCell ref="E11:H11"/>
    <mergeCell ref="I11:K11"/>
    <mergeCell ref="Q11:S11"/>
    <mergeCell ref="B5:D5"/>
    <mergeCell ref="T5:U5"/>
    <mergeCell ref="B6:D6"/>
    <mergeCell ref="T6:U6"/>
    <mergeCell ref="C9:D9"/>
    <mergeCell ref="E9:H9"/>
    <mergeCell ref="I9:K9"/>
    <mergeCell ref="Q9:S9"/>
    <mergeCell ref="P6:Q6"/>
    <mergeCell ref="N5:P5"/>
    <mergeCell ref="C10:D10"/>
    <mergeCell ref="C11:D11"/>
    <mergeCell ref="A2:V2"/>
    <mergeCell ref="B4:D4"/>
    <mergeCell ref="F4:I4"/>
    <mergeCell ref="J4:K4"/>
    <mergeCell ref="L4:S4"/>
    <mergeCell ref="T4:U4"/>
  </mergeCells>
  <phoneticPr fontId="1"/>
  <dataValidations count="1">
    <dataValidation type="list" allowBlank="1" showInputMessage="1" showErrorMessage="1" sqref="C10:D11" xr:uid="{00000000-0002-0000-0100-000000000000}">
      <formula1>"新規,増設"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"/>
  <sheetViews>
    <sheetView view="pageBreakPreview" zoomScaleNormal="100" zoomScaleSheetLayoutView="100" workbookViewId="0">
      <selection activeCell="L4" sqref="L4"/>
    </sheetView>
  </sheetViews>
  <sheetFormatPr defaultRowHeight="18.75"/>
  <cols>
    <col min="1" max="1" width="3" customWidth="1"/>
    <col min="5" max="5" width="9.375" bestFit="1" customWidth="1"/>
    <col min="11" max="11" width="9" hidden="1" customWidth="1"/>
    <col min="12" max="12" width="13" bestFit="1" customWidth="1"/>
    <col min="13" max="15" width="9" style="24" hidden="1" customWidth="1"/>
    <col min="23" max="23" width="13" bestFit="1" customWidth="1"/>
    <col min="24" max="24" width="5" bestFit="1" customWidth="1"/>
    <col min="25" max="25" width="9.25" bestFit="1" customWidth="1"/>
    <col min="26" max="26" width="10.625" style="28" bestFit="1" customWidth="1"/>
    <col min="30" max="30" width="17.25" customWidth="1"/>
    <col min="31" max="31" width="12.875" customWidth="1"/>
  </cols>
  <sheetData>
    <row r="1" spans="1:31" s="33" customFormat="1" ht="18">
      <c r="B1" s="33" t="s">
        <v>85</v>
      </c>
      <c r="M1" s="34"/>
      <c r="N1" s="34"/>
      <c r="O1" s="34"/>
      <c r="P1" s="33" t="s">
        <v>55</v>
      </c>
      <c r="W1" s="33" t="s">
        <v>56</v>
      </c>
      <c r="Y1" s="33" t="s">
        <v>57</v>
      </c>
      <c r="Z1" s="34"/>
    </row>
    <row r="2" spans="1:31" s="35" customFormat="1" ht="47.25">
      <c r="B2" s="35" t="s">
        <v>93</v>
      </c>
      <c r="C2" s="35" t="s">
        <v>59</v>
      </c>
      <c r="D2" s="35" t="s">
        <v>94</v>
      </c>
      <c r="E2" s="35" t="s">
        <v>58</v>
      </c>
      <c r="F2" s="35" t="s">
        <v>59</v>
      </c>
      <c r="G2" s="35" t="s">
        <v>86</v>
      </c>
      <c r="H2" s="35" t="s">
        <v>95</v>
      </c>
      <c r="I2" s="35" t="s">
        <v>60</v>
      </c>
      <c r="J2" s="35" t="s">
        <v>61</v>
      </c>
      <c r="K2" s="35" t="s">
        <v>62</v>
      </c>
      <c r="L2" s="35" t="s">
        <v>79</v>
      </c>
      <c r="M2" s="35" t="s">
        <v>63</v>
      </c>
      <c r="P2" s="35" t="s">
        <v>64</v>
      </c>
      <c r="T2" s="35" t="s">
        <v>65</v>
      </c>
      <c r="X2" s="35" t="s">
        <v>89</v>
      </c>
      <c r="Y2" s="35" t="s">
        <v>66</v>
      </c>
      <c r="Z2" s="35" t="s">
        <v>67</v>
      </c>
      <c r="AA2" s="35" t="s">
        <v>68</v>
      </c>
      <c r="AB2" s="35" t="s">
        <v>69</v>
      </c>
      <c r="AC2" s="35" t="s">
        <v>70</v>
      </c>
      <c r="AD2" s="35" t="s">
        <v>87</v>
      </c>
      <c r="AE2" s="35" t="s">
        <v>88</v>
      </c>
    </row>
    <row r="3" spans="1:31" s="36" customFormat="1" ht="18">
      <c r="M3" s="36" t="s">
        <v>71</v>
      </c>
      <c r="N3" s="36" t="s">
        <v>72</v>
      </c>
      <c r="O3" s="36" t="s">
        <v>73</v>
      </c>
      <c r="P3" s="36" t="s">
        <v>74</v>
      </c>
      <c r="Q3" s="36" t="s">
        <v>75</v>
      </c>
      <c r="R3" s="36" t="s">
        <v>73</v>
      </c>
      <c r="T3" s="36" t="s">
        <v>76</v>
      </c>
      <c r="U3" s="36" t="s">
        <v>77</v>
      </c>
      <c r="V3" s="36" t="s">
        <v>78</v>
      </c>
    </row>
    <row r="4" spans="1:31" s="25" customFormat="1" ht="48" customHeight="1">
      <c r="B4" s="25">
        <f>様式!D4</f>
        <v>0</v>
      </c>
      <c r="C4" s="25">
        <f>様式!G6</f>
        <v>0</v>
      </c>
      <c r="D4" s="25">
        <f>様式!F7</f>
        <v>0</v>
      </c>
      <c r="E4" s="25">
        <f>様式!O4</f>
        <v>0</v>
      </c>
      <c r="F4" s="25">
        <f>様式!P6</f>
        <v>0</v>
      </c>
      <c r="G4" s="25">
        <f>様式!O7</f>
        <v>0</v>
      </c>
      <c r="H4" s="25">
        <f>様式!V8</f>
        <v>0</v>
      </c>
      <c r="I4" s="25">
        <f>様式!V9</f>
        <v>0</v>
      </c>
      <c r="J4" s="25">
        <f>様式!V6</f>
        <v>0</v>
      </c>
      <c r="L4" s="32" t="str">
        <f>IF(LEFT(D4,3)="仙台市",LEFT(D4,FIND("区",D4)),IF(MID(D4,3,1)="市",LEFT(D4,3),IF(MID(D4,3,1)="郡",MID(D4,4,3),LEFT(D4,4))))</f>
        <v>0</v>
      </c>
      <c r="P4" s="25">
        <f>様式!H8</f>
        <v>0</v>
      </c>
      <c r="Q4" s="26">
        <f>様式!K8</f>
        <v>0</v>
      </c>
      <c r="R4" s="25">
        <f>様式!O8</f>
        <v>0</v>
      </c>
      <c r="S4" s="25">
        <f>様式!R8</f>
        <v>0</v>
      </c>
      <c r="T4" s="25">
        <f>様式!H9</f>
        <v>0</v>
      </c>
      <c r="U4" s="26">
        <f>様式!K9</f>
        <v>0</v>
      </c>
      <c r="V4" s="25">
        <f>様式!O9</f>
        <v>0</v>
      </c>
      <c r="W4" s="25">
        <f>様式!E13</f>
        <v>0</v>
      </c>
      <c r="X4" s="25">
        <f>様式!C13</f>
        <v>0</v>
      </c>
      <c r="Y4" s="26">
        <f>様式!M13</f>
        <v>0</v>
      </c>
      <c r="Z4" s="27" t="str">
        <f>IF(AB4&gt;=300000,"●","×")</f>
        <v>×</v>
      </c>
      <c r="AA4" s="26">
        <f>様式!O13</f>
        <v>0</v>
      </c>
      <c r="AB4" s="26">
        <f>様式!R13</f>
        <v>0</v>
      </c>
      <c r="AC4" s="26">
        <f>様式!U13</f>
        <v>0</v>
      </c>
      <c r="AD4" s="25">
        <f>様式!C21</f>
        <v>0</v>
      </c>
      <c r="AE4" s="25">
        <f>様式!C24</f>
        <v>0</v>
      </c>
    </row>
    <row r="5" spans="1:31" s="25" customFormat="1" ht="48" customHeight="1">
      <c r="W5" s="25">
        <f>様式!E14</f>
        <v>0</v>
      </c>
      <c r="X5" s="25">
        <f>様式!C14</f>
        <v>0</v>
      </c>
      <c r="Y5" s="26">
        <f>様式!M14</f>
        <v>0</v>
      </c>
      <c r="Z5" s="27" t="str">
        <f>IF(AB5&gt;=300000,"●","×")</f>
        <v>×</v>
      </c>
      <c r="AA5" s="26">
        <f>様式!O14</f>
        <v>0</v>
      </c>
      <c r="AB5" s="26">
        <f>様式!R14</f>
        <v>0</v>
      </c>
      <c r="AC5" s="26">
        <f>様式!U14</f>
        <v>0</v>
      </c>
    </row>
    <row r="7" spans="1:31" s="29" customFormat="1" ht="28.5" customHeight="1">
      <c r="A7" s="29" t="s">
        <v>80</v>
      </c>
      <c r="M7" s="30"/>
      <c r="N7" s="30"/>
      <c r="O7" s="30"/>
      <c r="Z7" s="31"/>
    </row>
    <row r="8" spans="1:31" s="29" customFormat="1" ht="28.5" customHeight="1">
      <c r="A8" s="29" t="s">
        <v>104</v>
      </c>
      <c r="M8" s="30"/>
      <c r="N8" s="30"/>
      <c r="O8" s="30"/>
      <c r="Z8" s="31"/>
    </row>
  </sheetData>
  <phoneticPr fontId="1"/>
  <pageMargins left="0.7" right="0.7" top="0.75" bottom="0.75" header="0.3" footer="0.3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記入例</vt:lpstr>
      <vt:lpstr>※県使用</vt:lpstr>
      <vt:lpstr>※県使用!Print_Area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2024-07-17T05:54:50Z</dcterms:created>
  <dcterms:modified xsi:type="dcterms:W3CDTF">2025-11-10T05:38:18Z</dcterms:modified>
</cp:coreProperties>
</file>