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3720" windowWidth="15480" windowHeight="5010" tabRatio="875" activeTab="0"/>
  </bookViews>
  <sheets>
    <sheet name="分析第６表" sheetId="1" r:id="rId1"/>
  </sheets>
  <definedNames>
    <definedName name="_xlnm.Print_Area" localSheetId="0">'分析第６表'!$A$1:$DI$58</definedName>
  </definedNames>
  <calcPr fullCalcOnLoad="1"/>
</workbook>
</file>

<file path=xl/sharedStrings.xml><?xml version="1.0" encoding="utf-8"?>
<sst xmlns="http://schemas.openxmlformats.org/spreadsheetml/2006/main" count="1118" uniqueCount="96">
  <si>
    <t>増　   減</t>
  </si>
  <si>
    <t>構成比 (％)</t>
  </si>
  <si>
    <t>率</t>
  </si>
  <si>
    <t>（％）</t>
  </si>
  <si>
    <t>食料品</t>
  </si>
  <si>
    <t>飲料・たばこ</t>
  </si>
  <si>
    <t>繊維</t>
  </si>
  <si>
    <t>衣服</t>
  </si>
  <si>
    <t>木材・木製品</t>
  </si>
  <si>
    <t>家具・装備品</t>
  </si>
  <si>
    <t>パルプ・紙</t>
  </si>
  <si>
    <t>化学</t>
  </si>
  <si>
    <t>石油・石炭</t>
  </si>
  <si>
    <t>プラスチック</t>
  </si>
  <si>
    <t>ゴム製品</t>
  </si>
  <si>
    <t>皮革製品</t>
  </si>
  <si>
    <t>窯業・土石</t>
  </si>
  <si>
    <t>鉄鋼</t>
  </si>
  <si>
    <t>非鉄金属</t>
  </si>
  <si>
    <t>金属製品</t>
  </si>
  <si>
    <t>一般機械</t>
  </si>
  <si>
    <t>電気機械</t>
  </si>
  <si>
    <t>輸送用機械</t>
  </si>
  <si>
    <t>精密機械</t>
  </si>
  <si>
    <t>その他</t>
  </si>
  <si>
    <t>1,000 人 以 上</t>
  </si>
  <si>
    <t>仙            南</t>
  </si>
  <si>
    <t xml:space="preserve"> 仙            南</t>
  </si>
  <si>
    <t>仙            台</t>
  </si>
  <si>
    <t xml:space="preserve"> 仙            台</t>
  </si>
  <si>
    <t>大            崎</t>
  </si>
  <si>
    <t xml:space="preserve"> 大            崎</t>
  </si>
  <si>
    <t>栗            原</t>
  </si>
  <si>
    <t xml:space="preserve"> 栗            原</t>
  </si>
  <si>
    <t>登            米</t>
  </si>
  <si>
    <t xml:space="preserve"> 登            米</t>
  </si>
  <si>
    <t>石            巻</t>
  </si>
  <si>
    <t xml:space="preserve"> 石            巻</t>
  </si>
  <si>
    <t>気 仙 沼 ･ 本 吉</t>
  </si>
  <si>
    <t xml:space="preserve"> 気 仙 沼 ･ 本 吉</t>
  </si>
  <si>
    <t>平 成</t>
  </si>
  <si>
    <t>印刷</t>
  </si>
  <si>
    <t>情報通信機械</t>
  </si>
  <si>
    <t>電子部品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</si>
  <si>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</si>
  <si>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</si>
  <si>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</si>
  <si>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</si>
  <si>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</si>
  <si>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</si>
  <si>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</si>
  <si>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</si>
  <si>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</si>
  <si>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</si>
  <si>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</si>
  <si>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</si>
  <si>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</si>
  <si>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</si>
  <si>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</si>
  <si>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</si>
  <si>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</si>
  <si>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</si>
  <si>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</si>
  <si>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</si>
  <si>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</si>
  <si>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</si>
  <si>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</si>
  <si>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</si>
  <si>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（大規模層）</t>
  </si>
  <si>
    <t>（中規模層）</t>
  </si>
  <si>
    <t>（中規模層）</t>
  </si>
  <si>
    <t>(2005)</t>
  </si>
  <si>
    <t>16 年</t>
  </si>
  <si>
    <t>17 年</t>
  </si>
  <si>
    <t>(2005)</t>
  </si>
  <si>
    <t>(2004)</t>
  </si>
  <si>
    <t>〔生〕</t>
  </si>
  <si>
    <t>〔基〕</t>
  </si>
  <si>
    <t>〔加〕</t>
  </si>
  <si>
    <t>〔生〕</t>
  </si>
  <si>
    <t xml:space="preserve"> 30　  ～   49人</t>
  </si>
  <si>
    <t>17 年</t>
  </si>
  <si>
    <t>16 年</t>
  </si>
  <si>
    <t>(2004)</t>
  </si>
  <si>
    <t>1事業所</t>
  </si>
  <si>
    <t>当たり</t>
  </si>
  <si>
    <t>17 年</t>
  </si>
  <si>
    <t>（第６表　つづき）</t>
  </si>
  <si>
    <t>ｘ</t>
  </si>
  <si>
    <t>300　  ～  499人</t>
  </si>
  <si>
    <t>500　  ～  999人</t>
  </si>
  <si>
    <t xml:space="preserve"> 50　  ～   99人</t>
  </si>
  <si>
    <t>100　  ～  199人</t>
  </si>
  <si>
    <t>200　  ～  299人</t>
  </si>
  <si>
    <t xml:space="preserve">第６表　産業中分類別，従業者規模別，広域圏別，産業３類型別，事業所数・従業者数・純生産額・    原材料使用額等・原材料率・減価償却額・減価償却率・現金給与総額・現金給与率・付加価値額・ </t>
  </si>
  <si>
    <t>　　　　付加価値率・１事業所当たり付加価値額・従業者１人当たり付加価値額・有形固定資産投資　　総額・リース契約額・リース支払額（従業者30人以上の事業所）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</si>
</sst>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Δ&quot;#,##0.0"/>
    <numFmt numFmtId="177" formatCode="#,##0;&quot;Δ&quot;#,##0"/>
    <numFmt numFmtId="178" formatCode="0.0"/>
    <numFmt numFmtId="179" formatCode="#,##0;&quot;△&quot;#,##0"/>
    <numFmt numFmtId="180" formatCode="#,##0.0;&quot;△&quot;#,##0.0"/>
    <numFmt numFmtId="181" formatCode="\x;\x;\x"/>
    <numFmt numFmtId="182" formatCode="\-"/>
    <numFmt numFmtId="183" formatCode="#,##0;&quot;Δ&quot;#,##0;\-"/>
    <numFmt numFmtId="184" formatCode="#,##0;&quot;△&quot;#,##0;\-"/>
    <numFmt numFmtId="185" formatCode="#,##0_);[Red]\(#,##0\)"/>
    <numFmt numFmtId="186" formatCode="#,##0;&quot;△ &quot;#,##0"/>
    <numFmt numFmtId="187" formatCode="#,##0.0;&quot;△ &quot;#,##0.0"/>
    <numFmt numFmtId="188" formatCode="0.0;&quot;△ &quot;0.0"/>
    <numFmt numFmtId="189" formatCode="0;&quot;△ &quot;0"/>
    <numFmt numFmtId="190" formatCode="0.0%"/>
    <numFmt numFmtId="191" formatCode="#,##0.0;&quot;※△&quot;#,##0.0"/>
    <numFmt numFmtId="192" formatCode="&quot;※ &quot;#,##0.0;&quot;※△&quot;#,##0.0"/>
    <numFmt numFmtId="193" formatCode="\(0.0\)"/>
    <numFmt numFmtId="194" formatCode="&quot;(&quot;##0.0&quot;)&quot;"/>
    <numFmt numFmtId="195" formatCode="&quot;x&quot;;&quot;x&quot;;&quot;x&quot;"/>
    <numFmt numFmtId="196" formatCode="&quot;(&quot;#.0&quot;)&quot;"/>
    <numFmt numFmtId="197" formatCode="&quot;(&quot;0.0&quot;)&quot;"/>
    <numFmt numFmtId="198" formatCode="#,##0;;\-"/>
    <numFmt numFmtId="199" formatCode="0_);[Red]\(0\)"/>
    <numFmt numFmtId="200" formatCode="\(#,##0\);\(&quot;Δ&quot;#,##0\)"/>
    <numFmt numFmtId="201" formatCode="\(#,##0.0\);\(&quot;△&quot;#,##0.0\)"/>
    <numFmt numFmtId="202" formatCode="\(#,##0\);\(&quot;△&quot;#,##0\)"/>
    <numFmt numFmtId="203" formatCode="#,##0.00_);\(#,##0.00\)"/>
    <numFmt numFmtId="204" formatCode="0_);\(0\)"/>
    <numFmt numFmtId="205" formatCode="0.0_ "/>
    <numFmt numFmtId="206" formatCode="#,##0_ "/>
    <numFmt numFmtId="207" formatCode="#,##0.0_);[Red]\(#,##0.0\)"/>
    <numFmt numFmtId="208" formatCode="###,###\ &quot;億円&quot;\ \ "/>
    <numFmt numFmtId="209" formatCode="0.0;&quot;▲ &quot;0.0"/>
    <numFmt numFmtId="210" formatCode="#,##0.0;&quot;※△ &quot;#,##0.0"/>
    <numFmt numFmtId="211" formatCode="###,###\ &quot;事業所&quot;\ \ "/>
    <numFmt numFmtId="212" formatCode="###,###\ &quot; 人 &quot;\ \ "/>
    <numFmt numFmtId="213" formatCode="#,##0.0&quot; 人&quot;;&quot;△ &quot;#,##0.0&quot; 人&quot;"/>
    <numFmt numFmtId="214" formatCode="#,##0.0&quot; ％&quot;;&quot;△ &quot;#,##0.0&quot; ％&quot;"/>
    <numFmt numFmtId="215" formatCode="#,###,###&quot; 万円&quot;;&quot;△ &quot;###,###&quot; 万円&quot;"/>
    <numFmt numFmtId="216" formatCode="#,##0.000_);[Red]\(#,##0.000\)"/>
    <numFmt numFmtId="217" formatCode="0.0000_ "/>
    <numFmt numFmtId="218" formatCode="0.00_ "/>
    <numFmt numFmtId="219" formatCode="0_ "/>
    <numFmt numFmtId="220" formatCode="#,##0.0_ ;[Red]\-#,##0.0\ "/>
    <numFmt numFmtId="221" formatCode="#,##0.0;&quot;▲ &quot;#,##0.0"/>
    <numFmt numFmtId="222" formatCode="0.0_);[Red]\(0.0\)"/>
  </numFmts>
  <fonts count="17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7"/>
      <name val="ＭＳ 明朝"/>
      <family val="1"/>
    </font>
    <font>
      <sz val="8"/>
      <name val="ＭＳ ゴシック"/>
      <family val="3"/>
    </font>
    <font>
      <sz val="11"/>
      <name val="ＭＳ 明朝"/>
      <family val="1"/>
    </font>
    <font>
      <u val="single"/>
      <sz val="14"/>
      <color indexed="12"/>
      <name val="明朝"/>
      <family val="1"/>
    </font>
    <font>
      <u val="single"/>
      <sz val="14"/>
      <color indexed="36"/>
      <name val="明朝"/>
      <family val="1"/>
    </font>
    <font>
      <b/>
      <sz val="11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201" fontId="6" fillId="0" borderId="0" xfId="0" applyNumberFormat="1" applyFont="1" applyFill="1" applyBorder="1" applyAlignment="1">
      <alignment vertical="center"/>
    </xf>
    <xf numFmtId="201" fontId="7" fillId="0" borderId="0" xfId="0" applyNumberFormat="1" applyFont="1" applyFill="1" applyBorder="1" applyAlignment="1">
      <alignment vertical="center"/>
    </xf>
    <xf numFmtId="188" fontId="6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1" xfId="0" applyFont="1" applyFill="1" applyBorder="1" applyAlignment="1">
      <alignment horizontal="centerContinuous"/>
    </xf>
    <xf numFmtId="0" fontId="6" fillId="0" borderId="2" xfId="0" applyFont="1" applyFill="1" applyBorder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 horizontal="centerContinuous"/>
    </xf>
    <xf numFmtId="0" fontId="6" fillId="0" borderId="2" xfId="0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Continuous" vertical="center"/>
    </xf>
    <xf numFmtId="0" fontId="6" fillId="0" borderId="6" xfId="0" applyFont="1" applyFill="1" applyBorder="1" applyAlignment="1">
      <alignment horizontal="centerContinuous" vertical="top"/>
    </xf>
    <xf numFmtId="0" fontId="6" fillId="0" borderId="7" xfId="0" applyFont="1" applyFill="1" applyBorder="1" applyAlignment="1">
      <alignment horizontal="centerContinuous" vertical="top"/>
    </xf>
    <xf numFmtId="0" fontId="6" fillId="0" borderId="8" xfId="0" applyFont="1" applyFill="1" applyBorder="1" applyAlignment="1">
      <alignment horizontal="centerContinuous" vertical="top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Continuous" vertical="top"/>
    </xf>
    <xf numFmtId="0" fontId="6" fillId="0" borderId="9" xfId="0" applyFont="1" applyFill="1" applyBorder="1" applyAlignment="1">
      <alignment horizontal="centerContinuous" vertical="top"/>
    </xf>
    <xf numFmtId="0" fontId="6" fillId="0" borderId="5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centerContinuous" vertical="top"/>
    </xf>
    <xf numFmtId="0" fontId="6" fillId="0" borderId="11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horizontal="centerContinuous" vertical="center"/>
    </xf>
    <xf numFmtId="0" fontId="6" fillId="0" borderId="10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Continuous" vertical="center"/>
    </xf>
    <xf numFmtId="0" fontId="6" fillId="0" borderId="9" xfId="0" applyFont="1" applyFill="1" applyBorder="1" applyAlignment="1">
      <alignment/>
    </xf>
    <xf numFmtId="0" fontId="6" fillId="0" borderId="5" xfId="0" applyFont="1" applyFill="1" applyBorder="1" applyAlignment="1">
      <alignment horizontal="centerContinuous"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15" xfId="0" applyFont="1" applyFill="1" applyBorder="1" applyAlignment="1" quotePrefix="1">
      <alignment horizontal="centerContinuous" vertical="center"/>
    </xf>
    <xf numFmtId="0" fontId="6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Continuous" vertical="center"/>
    </xf>
    <xf numFmtId="0" fontId="6" fillId="0" borderId="8" xfId="0" applyFont="1" applyFill="1" applyBorder="1" applyAlignment="1">
      <alignment/>
    </xf>
    <xf numFmtId="0" fontId="6" fillId="0" borderId="8" xfId="0" applyFont="1" applyFill="1" applyBorder="1" applyAlignment="1">
      <alignment vertical="center"/>
    </xf>
    <xf numFmtId="0" fontId="6" fillId="0" borderId="16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5" xfId="0" applyFont="1" applyFill="1" applyBorder="1" applyAlignment="1">
      <alignment horizontal="right"/>
    </xf>
    <xf numFmtId="0" fontId="8" fillId="0" borderId="0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 shrinkToFit="1"/>
    </xf>
    <xf numFmtId="178" fontId="8" fillId="0" borderId="0" xfId="0" applyNumberFormat="1" applyFont="1" applyFill="1" applyBorder="1" applyAlignment="1">
      <alignment vertical="center"/>
    </xf>
    <xf numFmtId="3" fontId="8" fillId="0" borderId="5" xfId="0" applyNumberFormat="1" applyFont="1" applyFill="1" applyBorder="1" applyAlignment="1">
      <alignment vertical="center"/>
    </xf>
    <xf numFmtId="176" fontId="8" fillId="0" borderId="5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vertical="center" shrinkToFit="1"/>
    </xf>
    <xf numFmtId="3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177" fontId="6" fillId="0" borderId="5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180" fontId="6" fillId="0" borderId="0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9" xfId="0" applyFont="1" applyFill="1" applyBorder="1" applyAlignment="1">
      <alignment horizontal="centerContinuous" vertical="center"/>
    </xf>
    <xf numFmtId="0" fontId="6" fillId="0" borderId="16" xfId="0" applyFont="1" applyFill="1" applyBorder="1" applyAlignment="1">
      <alignment horizontal="centerContinuous" vertical="center"/>
    </xf>
    <xf numFmtId="3" fontId="6" fillId="0" borderId="0" xfId="0" applyNumberFormat="1" applyFont="1" applyFill="1" applyAlignment="1">
      <alignment vertical="center"/>
    </xf>
    <xf numFmtId="6" fontId="6" fillId="0" borderId="0" xfId="19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right"/>
    </xf>
    <xf numFmtId="0" fontId="6" fillId="0" borderId="0" xfId="0" applyFont="1" applyFill="1" applyAlignment="1">
      <alignment horizontal="centerContinuous" vertical="center"/>
    </xf>
    <xf numFmtId="3" fontId="8" fillId="0" borderId="0" xfId="0" applyNumberFormat="1" applyFont="1" applyFill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77" fontId="8" fillId="0" borderId="0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8" fillId="0" borderId="0" xfId="0" applyFont="1" applyFill="1" applyAlignment="1">
      <alignment vertical="center"/>
    </xf>
    <xf numFmtId="179" fontId="6" fillId="0" borderId="0" xfId="0" applyNumberFormat="1" applyFont="1" applyFill="1" applyAlignment="1">
      <alignment vertical="center"/>
    </xf>
    <xf numFmtId="178" fontId="6" fillId="0" borderId="0" xfId="0" applyNumberFormat="1" applyFont="1" applyFill="1" applyAlignment="1">
      <alignment vertical="center"/>
    </xf>
    <xf numFmtId="179" fontId="15" fillId="0" borderId="0" xfId="0" applyNumberFormat="1" applyFont="1" applyFill="1" applyAlignment="1">
      <alignment vertical="center"/>
    </xf>
    <xf numFmtId="178" fontId="15" fillId="0" borderId="0" xfId="0" applyNumberFormat="1" applyFont="1" applyFill="1" applyAlignment="1">
      <alignment vertical="center"/>
    </xf>
    <xf numFmtId="3" fontId="15" fillId="0" borderId="0" xfId="0" applyNumberFormat="1" applyFont="1" applyFill="1" applyAlignment="1">
      <alignment vertical="center"/>
    </xf>
    <xf numFmtId="0" fontId="8" fillId="0" borderId="9" xfId="0" applyFont="1" applyFill="1" applyBorder="1" applyAlignment="1">
      <alignment vertical="center"/>
    </xf>
    <xf numFmtId="179" fontId="8" fillId="0" borderId="0" xfId="0" applyNumberFormat="1" applyFont="1" applyFill="1" applyAlignment="1">
      <alignment vertical="center" shrinkToFit="1"/>
    </xf>
    <xf numFmtId="180" fontId="8" fillId="0" borderId="0" xfId="0" applyNumberFormat="1" applyFont="1" applyFill="1" applyAlignment="1">
      <alignment vertical="center"/>
    </xf>
    <xf numFmtId="178" fontId="8" fillId="0" borderId="0" xfId="0" applyNumberFormat="1" applyFont="1" applyFill="1" applyAlignment="1">
      <alignment vertical="center"/>
    </xf>
    <xf numFmtId="180" fontId="6" fillId="0" borderId="0" xfId="0" applyNumberFormat="1" applyFont="1" applyFill="1" applyAlignment="1">
      <alignment vertical="center"/>
    </xf>
    <xf numFmtId="179" fontId="6" fillId="0" borderId="0" xfId="0" applyNumberFormat="1" applyFont="1" applyFill="1" applyAlignment="1">
      <alignment vertical="center" shrinkToFit="1"/>
    </xf>
    <xf numFmtId="0" fontId="6" fillId="0" borderId="5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6" fontId="6" fillId="0" borderId="9" xfId="19" applyFont="1" applyFill="1" applyBorder="1" applyAlignment="1">
      <alignment vertical="center"/>
    </xf>
    <xf numFmtId="178" fontId="15" fillId="0" borderId="0" xfId="0" applyNumberFormat="1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horizontal="right" vertical="center"/>
    </xf>
    <xf numFmtId="49" fontId="9" fillId="0" borderId="15" xfId="0" applyNumberFormat="1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/>
    </xf>
    <xf numFmtId="200" fontId="7" fillId="0" borderId="0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/>
    </xf>
    <xf numFmtId="0" fontId="0" fillId="0" borderId="6" xfId="0" applyBorder="1" applyAlignment="1">
      <alignment horizontal="center"/>
    </xf>
    <xf numFmtId="0" fontId="7" fillId="0" borderId="8" xfId="0" applyFont="1" applyFill="1" applyBorder="1" applyAlignment="1">
      <alignment horizontal="center" vertical="center"/>
    </xf>
    <xf numFmtId="188" fontId="6" fillId="0" borderId="5" xfId="0" applyNumberFormat="1" applyFont="1" applyFill="1" applyBorder="1" applyAlignment="1">
      <alignment vertical="center"/>
    </xf>
    <xf numFmtId="178" fontId="6" fillId="0" borderId="5" xfId="0" applyNumberFormat="1" applyFont="1" applyFill="1" applyBorder="1" applyAlignment="1">
      <alignment vertical="center"/>
    </xf>
    <xf numFmtId="200" fontId="7" fillId="0" borderId="9" xfId="0" applyNumberFormat="1" applyFont="1" applyFill="1" applyBorder="1" applyAlignment="1">
      <alignment vertical="center"/>
    </xf>
    <xf numFmtId="49" fontId="9" fillId="0" borderId="8" xfId="0" applyNumberFormat="1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/>
    </xf>
    <xf numFmtId="0" fontId="9" fillId="0" borderId="17" xfId="0" applyFont="1" applyFill="1" applyBorder="1" applyAlignment="1">
      <alignment horizontal="centerContinuous" vertical="center"/>
    </xf>
    <xf numFmtId="0" fontId="7" fillId="0" borderId="11" xfId="0" applyFont="1" applyFill="1" applyBorder="1" applyAlignment="1">
      <alignment horizontal="centerContinuous" vertical="center"/>
    </xf>
    <xf numFmtId="0" fontId="7" fillId="0" borderId="15" xfId="0" applyFont="1" applyFill="1" applyBorder="1" applyAlignment="1">
      <alignment horizontal="centerContinuous" vertical="center"/>
    </xf>
    <xf numFmtId="180" fontId="6" fillId="0" borderId="5" xfId="0" applyNumberFormat="1" applyFont="1" applyFill="1" applyBorder="1" applyAlignment="1">
      <alignment vertical="center"/>
    </xf>
    <xf numFmtId="0" fontId="0" fillId="0" borderId="7" xfId="0" applyBorder="1" applyAlignment="1">
      <alignment horizontal="center"/>
    </xf>
    <xf numFmtId="201" fontId="7" fillId="0" borderId="5" xfId="0" applyNumberFormat="1" applyFont="1" applyFill="1" applyBorder="1" applyAlignment="1">
      <alignment vertical="center"/>
    </xf>
    <xf numFmtId="202" fontId="7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6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distributed" vertical="center"/>
    </xf>
    <xf numFmtId="0" fontId="15" fillId="0" borderId="5" xfId="0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3" fontId="15" fillId="0" borderId="5" xfId="0" applyNumberFormat="1" applyFont="1" applyFill="1" applyBorder="1" applyAlignment="1">
      <alignment vertical="center"/>
    </xf>
    <xf numFmtId="0" fontId="15" fillId="0" borderId="9" xfId="0" applyFont="1" applyFill="1" applyBorder="1" applyAlignment="1">
      <alignment horizontal="right" vertical="center"/>
    </xf>
    <xf numFmtId="0" fontId="15" fillId="0" borderId="5" xfId="0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179" fontId="15" fillId="0" borderId="0" xfId="0" applyNumberFormat="1" applyFont="1" applyFill="1" applyAlignment="1">
      <alignment vertical="center" shrinkToFit="1"/>
    </xf>
    <xf numFmtId="180" fontId="15" fillId="0" borderId="0" xfId="0" applyNumberFormat="1" applyFont="1" applyFill="1" applyAlignment="1">
      <alignment vertical="center"/>
    </xf>
    <xf numFmtId="177" fontId="15" fillId="0" borderId="0" xfId="0" applyNumberFormat="1" applyFont="1" applyFill="1" applyAlignment="1">
      <alignment vertical="center"/>
    </xf>
    <xf numFmtId="200" fontId="7" fillId="0" borderId="5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66675</xdr:rowOff>
    </xdr:from>
    <xdr:to>
      <xdr:col>0</xdr:col>
      <xdr:colOff>0</xdr:colOff>
      <xdr:row>7</xdr:row>
      <xdr:rowOff>152400</xdr:rowOff>
    </xdr:to>
    <xdr:sp>
      <xdr:nvSpPr>
        <xdr:cNvPr id="1" name="テキスト 5"/>
        <xdr:cNvSpPr txBox="1">
          <a:spLocks noChangeArrowheads="1"/>
        </xdr:cNvSpPr>
      </xdr:nvSpPr>
      <xdr:spPr>
        <a:xfrm>
          <a:off x="0" y="1028700"/>
          <a:ext cx="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0</xdr:col>
      <xdr:colOff>0</xdr:colOff>
      <xdr:row>9</xdr:row>
      <xdr:rowOff>9525</xdr:rowOff>
    </xdr:from>
    <xdr:to>
      <xdr:col>0</xdr:col>
      <xdr:colOff>0</xdr:colOff>
      <xdr:row>10</xdr:row>
      <xdr:rowOff>0</xdr:rowOff>
    </xdr:to>
    <xdr:sp>
      <xdr:nvSpPr>
        <xdr:cNvPr id="2" name="テキスト 47"/>
        <xdr:cNvSpPr txBox="1">
          <a:spLocks noChangeArrowheads="1"/>
        </xdr:cNvSpPr>
      </xdr:nvSpPr>
      <xdr:spPr>
        <a:xfrm>
          <a:off x="0" y="149542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合　　　　　　 計    </a:t>
          </a:r>
        </a:p>
      </xdr:txBody>
    </xdr:sp>
    <xdr:clientData/>
  </xdr:twoCellAnchor>
  <xdr:twoCellAnchor>
    <xdr:from>
      <xdr:col>0</xdr:col>
      <xdr:colOff>0</xdr:colOff>
      <xdr:row>53</xdr:row>
      <xdr:rowOff>180975</xdr:rowOff>
    </xdr:from>
    <xdr:to>
      <xdr:col>0</xdr:col>
      <xdr:colOff>0</xdr:colOff>
      <xdr:row>54</xdr:row>
      <xdr:rowOff>180975</xdr:rowOff>
    </xdr:to>
    <xdr:sp>
      <xdr:nvSpPr>
        <xdr:cNvPr id="3" name="テキスト 50"/>
        <xdr:cNvSpPr txBox="1">
          <a:spLocks noChangeArrowheads="1"/>
        </xdr:cNvSpPr>
      </xdr:nvSpPr>
      <xdr:spPr>
        <a:xfrm>
          <a:off x="0" y="962977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基礎素材型</a:t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180975</xdr:rowOff>
    </xdr:to>
    <xdr:sp>
      <xdr:nvSpPr>
        <xdr:cNvPr id="4" name="テキスト 53"/>
        <xdr:cNvSpPr txBox="1">
          <a:spLocks noChangeArrowheads="1"/>
        </xdr:cNvSpPr>
      </xdr:nvSpPr>
      <xdr:spPr>
        <a:xfrm>
          <a:off x="0" y="98107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加工組立型</a:t>
          </a:r>
        </a:p>
      </xdr:txBody>
    </xdr:sp>
    <xdr:clientData/>
  </xdr:twoCellAnchor>
  <xdr:twoCellAnchor>
    <xdr:from>
      <xdr:col>0</xdr:col>
      <xdr:colOff>0</xdr:colOff>
      <xdr:row>56</xdr:row>
      <xdr:rowOff>47625</xdr:rowOff>
    </xdr:from>
    <xdr:to>
      <xdr:col>0</xdr:col>
      <xdr:colOff>0</xdr:colOff>
      <xdr:row>56</xdr:row>
      <xdr:rowOff>180975</xdr:rowOff>
    </xdr:to>
    <xdr:sp>
      <xdr:nvSpPr>
        <xdr:cNvPr id="5" name="テキスト 54"/>
        <xdr:cNvSpPr txBox="1">
          <a:spLocks noChangeArrowheads="1"/>
        </xdr:cNvSpPr>
      </xdr:nvSpPr>
      <xdr:spPr>
        <a:xfrm>
          <a:off x="0" y="100393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生活関連・その他型   </a:t>
          </a:r>
        </a:p>
      </xdr:txBody>
    </xdr:sp>
    <xdr:clientData/>
  </xdr:twoCellAnchor>
  <xdr:twoCellAnchor>
    <xdr:from>
      <xdr:col>0</xdr:col>
      <xdr:colOff>0</xdr:colOff>
      <xdr:row>6</xdr:row>
      <xdr:rowOff>66675</xdr:rowOff>
    </xdr:from>
    <xdr:to>
      <xdr:col>0</xdr:col>
      <xdr:colOff>0</xdr:colOff>
      <xdr:row>7</xdr:row>
      <xdr:rowOff>152400</xdr:rowOff>
    </xdr:to>
    <xdr:sp>
      <xdr:nvSpPr>
        <xdr:cNvPr id="6" name="テキスト 86"/>
        <xdr:cNvSpPr txBox="1">
          <a:spLocks noChangeArrowheads="1"/>
        </xdr:cNvSpPr>
      </xdr:nvSpPr>
      <xdr:spPr>
        <a:xfrm>
          <a:off x="0" y="1028700"/>
          <a:ext cx="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0</xdr:col>
      <xdr:colOff>0</xdr:colOff>
      <xdr:row>5</xdr:row>
      <xdr:rowOff>171450</xdr:rowOff>
    </xdr:from>
    <xdr:to>
      <xdr:col>0</xdr:col>
      <xdr:colOff>0</xdr:colOff>
      <xdr:row>6</xdr:row>
      <xdr:rowOff>133350</xdr:rowOff>
    </xdr:to>
    <xdr:sp>
      <xdr:nvSpPr>
        <xdr:cNvPr id="7" name="テキスト 88"/>
        <xdr:cNvSpPr txBox="1">
          <a:spLocks noChangeArrowheads="1"/>
        </xdr:cNvSpPr>
      </xdr:nvSpPr>
      <xdr:spPr>
        <a:xfrm>
          <a:off x="0" y="9620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産  業  中  分  類    </a:t>
          </a:r>
        </a:p>
      </xdr:txBody>
    </xdr:sp>
    <xdr:clientData/>
  </xdr:twoCellAnchor>
  <xdr:twoCellAnchor>
    <xdr:from>
      <xdr:col>0</xdr:col>
      <xdr:colOff>0</xdr:colOff>
      <xdr:row>9</xdr:row>
      <xdr:rowOff>9525</xdr:rowOff>
    </xdr:from>
    <xdr:to>
      <xdr:col>0</xdr:col>
      <xdr:colOff>0</xdr:colOff>
      <xdr:row>10</xdr:row>
      <xdr:rowOff>0</xdr:rowOff>
    </xdr:to>
    <xdr:sp>
      <xdr:nvSpPr>
        <xdr:cNvPr id="8" name="テキスト 89"/>
        <xdr:cNvSpPr txBox="1">
          <a:spLocks noChangeArrowheads="1"/>
        </xdr:cNvSpPr>
      </xdr:nvSpPr>
      <xdr:spPr>
        <a:xfrm>
          <a:off x="0" y="149542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0</xdr:col>
      <xdr:colOff>0</xdr:colOff>
      <xdr:row>54</xdr:row>
      <xdr:rowOff>9525</xdr:rowOff>
    </xdr:from>
    <xdr:to>
      <xdr:col>0</xdr:col>
      <xdr:colOff>0</xdr:colOff>
      <xdr:row>55</xdr:row>
      <xdr:rowOff>0</xdr:rowOff>
    </xdr:to>
    <xdr:sp>
      <xdr:nvSpPr>
        <xdr:cNvPr id="9" name="テキスト 90"/>
        <xdr:cNvSpPr txBox="1">
          <a:spLocks noChangeArrowheads="1"/>
        </xdr:cNvSpPr>
      </xdr:nvSpPr>
      <xdr:spPr>
        <a:xfrm>
          <a:off x="0" y="963930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基礎素材型産業    </a:t>
          </a:r>
        </a:p>
      </xdr:txBody>
    </xdr:sp>
    <xdr:clientData/>
  </xdr:twoCellAnchor>
  <xdr:twoCellAnchor>
    <xdr:from>
      <xdr:col>0</xdr:col>
      <xdr:colOff>0</xdr:colOff>
      <xdr:row>55</xdr:row>
      <xdr:rowOff>9525</xdr:rowOff>
    </xdr:from>
    <xdr:to>
      <xdr:col>0</xdr:col>
      <xdr:colOff>0</xdr:colOff>
      <xdr:row>56</xdr:row>
      <xdr:rowOff>0</xdr:rowOff>
    </xdr:to>
    <xdr:sp>
      <xdr:nvSpPr>
        <xdr:cNvPr id="10" name="テキスト 91"/>
        <xdr:cNvSpPr txBox="1">
          <a:spLocks noChangeArrowheads="1"/>
        </xdr:cNvSpPr>
      </xdr:nvSpPr>
      <xdr:spPr>
        <a:xfrm>
          <a:off x="0" y="982027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加工組立型産業    </a:t>
          </a:r>
        </a:p>
      </xdr:txBody>
    </xdr:sp>
    <xdr:clientData/>
  </xdr:twoCellAnchor>
  <xdr:twoCellAnchor>
    <xdr:from>
      <xdr:col>0</xdr:col>
      <xdr:colOff>0</xdr:colOff>
      <xdr:row>56</xdr:row>
      <xdr:rowOff>9525</xdr:rowOff>
    </xdr:from>
    <xdr:to>
      <xdr:col>0</xdr:col>
      <xdr:colOff>0</xdr:colOff>
      <xdr:row>56</xdr:row>
      <xdr:rowOff>171450</xdr:rowOff>
    </xdr:to>
    <xdr:sp>
      <xdr:nvSpPr>
        <xdr:cNvPr id="11" name="テキスト 92"/>
        <xdr:cNvSpPr txBox="1">
          <a:spLocks noChangeArrowheads="1"/>
        </xdr:cNvSpPr>
      </xdr:nvSpPr>
      <xdr:spPr>
        <a:xfrm>
          <a:off x="0" y="100012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生活関連・その他   </a:t>
          </a:r>
        </a:p>
      </xdr:txBody>
    </xdr:sp>
    <xdr:clientData/>
  </xdr:twoCellAnchor>
  <xdr:twoCellAnchor>
    <xdr:from>
      <xdr:col>0</xdr:col>
      <xdr:colOff>0</xdr:colOff>
      <xdr:row>56</xdr:row>
      <xdr:rowOff>161925</xdr:rowOff>
    </xdr:from>
    <xdr:to>
      <xdr:col>0</xdr:col>
      <xdr:colOff>0</xdr:colOff>
      <xdr:row>57</xdr:row>
      <xdr:rowOff>95250</xdr:rowOff>
    </xdr:to>
    <xdr:sp>
      <xdr:nvSpPr>
        <xdr:cNvPr id="12" name="テキスト 93"/>
        <xdr:cNvSpPr txBox="1">
          <a:spLocks noChangeArrowheads="1"/>
        </xdr:cNvSpPr>
      </xdr:nvSpPr>
      <xdr:spPr>
        <a:xfrm>
          <a:off x="0" y="10153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型産業  </a:t>
          </a:r>
        </a:p>
      </xdr:txBody>
    </xdr:sp>
    <xdr:clientData/>
  </xdr:twoCellAnchor>
  <xdr:twoCellAnchor>
    <xdr:from>
      <xdr:col>0</xdr:col>
      <xdr:colOff>0</xdr:colOff>
      <xdr:row>53</xdr:row>
      <xdr:rowOff>9525</xdr:rowOff>
    </xdr:from>
    <xdr:to>
      <xdr:col>0</xdr:col>
      <xdr:colOff>0</xdr:colOff>
      <xdr:row>54</xdr:row>
      <xdr:rowOff>0</xdr:rowOff>
    </xdr:to>
    <xdr:sp>
      <xdr:nvSpPr>
        <xdr:cNvPr id="13" name="テキスト 94"/>
        <xdr:cNvSpPr txBox="1">
          <a:spLocks noChangeArrowheads="1"/>
        </xdr:cNvSpPr>
      </xdr:nvSpPr>
      <xdr:spPr>
        <a:xfrm>
          <a:off x="0" y="945832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（産業類型）  </a:t>
          </a:r>
        </a:p>
      </xdr:txBody>
    </xdr:sp>
    <xdr:clientData/>
  </xdr:twoCellAnchor>
  <xdr:twoCellAnchor>
    <xdr:from>
      <xdr:col>0</xdr:col>
      <xdr:colOff>0</xdr:colOff>
      <xdr:row>9</xdr:row>
      <xdr:rowOff>9525</xdr:rowOff>
    </xdr:from>
    <xdr:to>
      <xdr:col>0</xdr:col>
      <xdr:colOff>0</xdr:colOff>
      <xdr:row>10</xdr:row>
      <xdr:rowOff>0</xdr:rowOff>
    </xdr:to>
    <xdr:sp>
      <xdr:nvSpPr>
        <xdr:cNvPr id="14" name="テキスト 103"/>
        <xdr:cNvSpPr txBox="1">
          <a:spLocks noChangeArrowheads="1"/>
        </xdr:cNvSpPr>
      </xdr:nvSpPr>
      <xdr:spPr>
        <a:xfrm>
          <a:off x="0" y="149542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0</xdr:col>
      <xdr:colOff>0</xdr:colOff>
      <xdr:row>54</xdr:row>
      <xdr:rowOff>9525</xdr:rowOff>
    </xdr:from>
    <xdr:to>
      <xdr:col>0</xdr:col>
      <xdr:colOff>0</xdr:colOff>
      <xdr:row>55</xdr:row>
      <xdr:rowOff>0</xdr:rowOff>
    </xdr:to>
    <xdr:sp>
      <xdr:nvSpPr>
        <xdr:cNvPr id="15" name="テキスト 104"/>
        <xdr:cNvSpPr txBox="1">
          <a:spLocks noChangeArrowheads="1"/>
        </xdr:cNvSpPr>
      </xdr:nvSpPr>
      <xdr:spPr>
        <a:xfrm>
          <a:off x="0" y="963930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基礎素材型産業    </a:t>
          </a:r>
        </a:p>
      </xdr:txBody>
    </xdr:sp>
    <xdr:clientData/>
  </xdr:twoCellAnchor>
  <xdr:twoCellAnchor>
    <xdr:from>
      <xdr:col>0</xdr:col>
      <xdr:colOff>0</xdr:colOff>
      <xdr:row>55</xdr:row>
      <xdr:rowOff>9525</xdr:rowOff>
    </xdr:from>
    <xdr:to>
      <xdr:col>0</xdr:col>
      <xdr:colOff>0</xdr:colOff>
      <xdr:row>56</xdr:row>
      <xdr:rowOff>0</xdr:rowOff>
    </xdr:to>
    <xdr:sp>
      <xdr:nvSpPr>
        <xdr:cNvPr id="16" name="テキスト 105"/>
        <xdr:cNvSpPr txBox="1">
          <a:spLocks noChangeArrowheads="1"/>
        </xdr:cNvSpPr>
      </xdr:nvSpPr>
      <xdr:spPr>
        <a:xfrm>
          <a:off x="0" y="982027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加工組立型産業    </a:t>
          </a:r>
        </a:p>
      </xdr:txBody>
    </xdr:sp>
    <xdr:clientData/>
  </xdr:twoCellAnchor>
  <xdr:twoCellAnchor>
    <xdr:from>
      <xdr:col>0</xdr:col>
      <xdr:colOff>0</xdr:colOff>
      <xdr:row>56</xdr:row>
      <xdr:rowOff>9525</xdr:rowOff>
    </xdr:from>
    <xdr:to>
      <xdr:col>0</xdr:col>
      <xdr:colOff>0</xdr:colOff>
      <xdr:row>56</xdr:row>
      <xdr:rowOff>171450</xdr:rowOff>
    </xdr:to>
    <xdr:sp>
      <xdr:nvSpPr>
        <xdr:cNvPr id="17" name="テキスト 106"/>
        <xdr:cNvSpPr txBox="1">
          <a:spLocks noChangeArrowheads="1"/>
        </xdr:cNvSpPr>
      </xdr:nvSpPr>
      <xdr:spPr>
        <a:xfrm>
          <a:off x="0" y="100012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生活関連・その他   </a:t>
          </a:r>
        </a:p>
      </xdr:txBody>
    </xdr:sp>
    <xdr:clientData/>
  </xdr:twoCellAnchor>
  <xdr:twoCellAnchor>
    <xdr:from>
      <xdr:col>0</xdr:col>
      <xdr:colOff>0</xdr:colOff>
      <xdr:row>56</xdr:row>
      <xdr:rowOff>161925</xdr:rowOff>
    </xdr:from>
    <xdr:to>
      <xdr:col>0</xdr:col>
      <xdr:colOff>0</xdr:colOff>
      <xdr:row>57</xdr:row>
      <xdr:rowOff>95250</xdr:rowOff>
    </xdr:to>
    <xdr:sp>
      <xdr:nvSpPr>
        <xdr:cNvPr id="18" name="テキスト 107"/>
        <xdr:cNvSpPr txBox="1">
          <a:spLocks noChangeArrowheads="1"/>
        </xdr:cNvSpPr>
      </xdr:nvSpPr>
      <xdr:spPr>
        <a:xfrm>
          <a:off x="0" y="10153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型産業  </a:t>
          </a:r>
        </a:p>
      </xdr:txBody>
    </xdr:sp>
    <xdr:clientData/>
  </xdr:twoCellAnchor>
  <xdr:twoCellAnchor>
    <xdr:from>
      <xdr:col>0</xdr:col>
      <xdr:colOff>0</xdr:colOff>
      <xdr:row>53</xdr:row>
      <xdr:rowOff>9525</xdr:rowOff>
    </xdr:from>
    <xdr:to>
      <xdr:col>0</xdr:col>
      <xdr:colOff>0</xdr:colOff>
      <xdr:row>54</xdr:row>
      <xdr:rowOff>0</xdr:rowOff>
    </xdr:to>
    <xdr:sp>
      <xdr:nvSpPr>
        <xdr:cNvPr id="19" name="テキスト 108"/>
        <xdr:cNvSpPr txBox="1">
          <a:spLocks noChangeArrowheads="1"/>
        </xdr:cNvSpPr>
      </xdr:nvSpPr>
      <xdr:spPr>
        <a:xfrm>
          <a:off x="0" y="945832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（産業類型）  </a:t>
          </a:r>
        </a:p>
      </xdr:txBody>
    </xdr:sp>
    <xdr:clientData/>
  </xdr:twoCellAnchor>
  <xdr:twoCellAnchor>
    <xdr:from>
      <xdr:col>0</xdr:col>
      <xdr:colOff>0</xdr:colOff>
      <xdr:row>9</xdr:row>
      <xdr:rowOff>9525</xdr:rowOff>
    </xdr:from>
    <xdr:to>
      <xdr:col>0</xdr:col>
      <xdr:colOff>0</xdr:colOff>
      <xdr:row>10</xdr:row>
      <xdr:rowOff>0</xdr:rowOff>
    </xdr:to>
    <xdr:sp>
      <xdr:nvSpPr>
        <xdr:cNvPr id="20" name="テキスト 118"/>
        <xdr:cNvSpPr txBox="1">
          <a:spLocks noChangeArrowheads="1"/>
        </xdr:cNvSpPr>
      </xdr:nvSpPr>
      <xdr:spPr>
        <a:xfrm>
          <a:off x="0" y="149542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合　　　　　　 計    </a:t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>
      <xdr:nvSpPr>
        <xdr:cNvPr id="21" name="テキスト 123"/>
        <xdr:cNvSpPr txBox="1">
          <a:spLocks noChangeArrowheads="1"/>
        </xdr:cNvSpPr>
      </xdr:nvSpPr>
      <xdr:spPr>
        <a:xfrm>
          <a:off x="0" y="96297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（産業類型）  </a:t>
          </a:r>
        </a:p>
      </xdr:txBody>
    </xdr:sp>
    <xdr:clientData/>
  </xdr:twoCellAnchor>
  <xdr:twoCellAnchor>
    <xdr:from>
      <xdr:col>2</xdr:col>
      <xdr:colOff>9525</xdr:colOff>
      <xdr:row>8</xdr:row>
      <xdr:rowOff>161925</xdr:rowOff>
    </xdr:from>
    <xdr:to>
      <xdr:col>5</xdr:col>
      <xdr:colOff>9525</xdr:colOff>
      <xdr:row>9</xdr:row>
      <xdr:rowOff>152400</xdr:rowOff>
    </xdr:to>
    <xdr:sp>
      <xdr:nvSpPr>
        <xdr:cNvPr id="22" name="テキスト 129"/>
        <xdr:cNvSpPr txBox="1">
          <a:spLocks noChangeArrowheads="1"/>
        </xdr:cNvSpPr>
      </xdr:nvSpPr>
      <xdr:spPr>
        <a:xfrm>
          <a:off x="314325" y="1466850"/>
          <a:ext cx="12287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総数</a:t>
          </a:r>
        </a:p>
      </xdr:txBody>
    </xdr:sp>
    <xdr:clientData/>
  </xdr:twoCellAnchor>
  <xdr:twoCellAnchor>
    <xdr:from>
      <xdr:col>12</xdr:col>
      <xdr:colOff>0</xdr:colOff>
      <xdr:row>6</xdr:row>
      <xdr:rowOff>66675</xdr:rowOff>
    </xdr:from>
    <xdr:to>
      <xdr:col>12</xdr:col>
      <xdr:colOff>0</xdr:colOff>
      <xdr:row>7</xdr:row>
      <xdr:rowOff>152400</xdr:rowOff>
    </xdr:to>
    <xdr:sp>
      <xdr:nvSpPr>
        <xdr:cNvPr id="23" name="テキスト 133"/>
        <xdr:cNvSpPr txBox="1">
          <a:spLocks noChangeArrowheads="1"/>
        </xdr:cNvSpPr>
      </xdr:nvSpPr>
      <xdr:spPr>
        <a:xfrm>
          <a:off x="4972050" y="1028700"/>
          <a:ext cx="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18</xdr:col>
      <xdr:colOff>0</xdr:colOff>
      <xdr:row>9</xdr:row>
      <xdr:rowOff>9525</xdr:rowOff>
    </xdr:from>
    <xdr:to>
      <xdr:col>18</xdr:col>
      <xdr:colOff>0</xdr:colOff>
      <xdr:row>10</xdr:row>
      <xdr:rowOff>0</xdr:rowOff>
    </xdr:to>
    <xdr:sp>
      <xdr:nvSpPr>
        <xdr:cNvPr id="24" name="テキスト 136"/>
        <xdr:cNvSpPr txBox="1">
          <a:spLocks noChangeArrowheads="1"/>
        </xdr:cNvSpPr>
      </xdr:nvSpPr>
      <xdr:spPr>
        <a:xfrm>
          <a:off x="8486775" y="149542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18</xdr:col>
      <xdr:colOff>0</xdr:colOff>
      <xdr:row>9</xdr:row>
      <xdr:rowOff>9525</xdr:rowOff>
    </xdr:from>
    <xdr:to>
      <xdr:col>18</xdr:col>
      <xdr:colOff>0</xdr:colOff>
      <xdr:row>10</xdr:row>
      <xdr:rowOff>0</xdr:rowOff>
    </xdr:to>
    <xdr:sp>
      <xdr:nvSpPr>
        <xdr:cNvPr id="25" name="テキスト 138"/>
        <xdr:cNvSpPr txBox="1">
          <a:spLocks noChangeArrowheads="1"/>
        </xdr:cNvSpPr>
      </xdr:nvSpPr>
      <xdr:spPr>
        <a:xfrm>
          <a:off x="8486775" y="149542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24</xdr:col>
      <xdr:colOff>0</xdr:colOff>
      <xdr:row>5</xdr:row>
      <xdr:rowOff>0</xdr:rowOff>
    </xdr:from>
    <xdr:to>
      <xdr:col>24</xdr:col>
      <xdr:colOff>0</xdr:colOff>
      <xdr:row>6</xdr:row>
      <xdr:rowOff>0</xdr:rowOff>
    </xdr:to>
    <xdr:sp>
      <xdr:nvSpPr>
        <xdr:cNvPr id="26" name="テキスト 139"/>
        <xdr:cNvSpPr txBox="1">
          <a:spLocks noChangeArrowheads="1"/>
        </xdr:cNvSpPr>
      </xdr:nvSpPr>
      <xdr:spPr>
        <a:xfrm>
          <a:off x="13468350" y="79057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24</xdr:col>
      <xdr:colOff>0</xdr:colOff>
      <xdr:row>5</xdr:row>
      <xdr:rowOff>0</xdr:rowOff>
    </xdr:from>
    <xdr:to>
      <xdr:col>24</xdr:col>
      <xdr:colOff>0</xdr:colOff>
      <xdr:row>6</xdr:row>
      <xdr:rowOff>0</xdr:rowOff>
    </xdr:to>
    <xdr:sp>
      <xdr:nvSpPr>
        <xdr:cNvPr id="27" name="テキスト 141"/>
        <xdr:cNvSpPr txBox="1">
          <a:spLocks noChangeArrowheads="1"/>
        </xdr:cNvSpPr>
      </xdr:nvSpPr>
      <xdr:spPr>
        <a:xfrm>
          <a:off x="13468350" y="79057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24</xdr:col>
      <xdr:colOff>0</xdr:colOff>
      <xdr:row>5</xdr:row>
      <xdr:rowOff>0</xdr:rowOff>
    </xdr:from>
    <xdr:to>
      <xdr:col>24</xdr:col>
      <xdr:colOff>0</xdr:colOff>
      <xdr:row>6</xdr:row>
      <xdr:rowOff>0</xdr:rowOff>
    </xdr:to>
    <xdr:sp>
      <xdr:nvSpPr>
        <xdr:cNvPr id="28" name="テキスト 142"/>
        <xdr:cNvSpPr txBox="1">
          <a:spLocks noChangeArrowheads="1"/>
        </xdr:cNvSpPr>
      </xdr:nvSpPr>
      <xdr:spPr>
        <a:xfrm>
          <a:off x="13468350" y="79057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24</xdr:col>
      <xdr:colOff>0</xdr:colOff>
      <xdr:row>5</xdr:row>
      <xdr:rowOff>0</xdr:rowOff>
    </xdr:from>
    <xdr:to>
      <xdr:col>24</xdr:col>
      <xdr:colOff>0</xdr:colOff>
      <xdr:row>6</xdr:row>
      <xdr:rowOff>0</xdr:rowOff>
    </xdr:to>
    <xdr:sp>
      <xdr:nvSpPr>
        <xdr:cNvPr id="29" name="テキスト 144"/>
        <xdr:cNvSpPr txBox="1">
          <a:spLocks noChangeArrowheads="1"/>
        </xdr:cNvSpPr>
      </xdr:nvSpPr>
      <xdr:spPr>
        <a:xfrm>
          <a:off x="13468350" y="79057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0</xdr:col>
      <xdr:colOff>0</xdr:colOff>
      <xdr:row>53</xdr:row>
      <xdr:rowOff>180975</xdr:rowOff>
    </xdr:from>
    <xdr:to>
      <xdr:col>0</xdr:col>
      <xdr:colOff>0</xdr:colOff>
      <xdr:row>54</xdr:row>
      <xdr:rowOff>180975</xdr:rowOff>
    </xdr:to>
    <xdr:sp>
      <xdr:nvSpPr>
        <xdr:cNvPr id="30" name="テキスト 160"/>
        <xdr:cNvSpPr txBox="1">
          <a:spLocks noChangeArrowheads="1"/>
        </xdr:cNvSpPr>
      </xdr:nvSpPr>
      <xdr:spPr>
        <a:xfrm>
          <a:off x="0" y="962977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基礎素材型</a:t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180975</xdr:rowOff>
    </xdr:to>
    <xdr:sp>
      <xdr:nvSpPr>
        <xdr:cNvPr id="31" name="テキスト 161"/>
        <xdr:cNvSpPr txBox="1">
          <a:spLocks noChangeArrowheads="1"/>
        </xdr:cNvSpPr>
      </xdr:nvSpPr>
      <xdr:spPr>
        <a:xfrm>
          <a:off x="0" y="98107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加工組立型</a:t>
          </a:r>
        </a:p>
      </xdr:txBody>
    </xdr:sp>
    <xdr:clientData/>
  </xdr:twoCellAnchor>
  <xdr:twoCellAnchor>
    <xdr:from>
      <xdr:col>0</xdr:col>
      <xdr:colOff>0</xdr:colOff>
      <xdr:row>56</xdr:row>
      <xdr:rowOff>47625</xdr:rowOff>
    </xdr:from>
    <xdr:to>
      <xdr:col>0</xdr:col>
      <xdr:colOff>0</xdr:colOff>
      <xdr:row>56</xdr:row>
      <xdr:rowOff>180975</xdr:rowOff>
    </xdr:to>
    <xdr:sp>
      <xdr:nvSpPr>
        <xdr:cNvPr id="32" name="テキスト 162"/>
        <xdr:cNvSpPr txBox="1">
          <a:spLocks noChangeArrowheads="1"/>
        </xdr:cNvSpPr>
      </xdr:nvSpPr>
      <xdr:spPr>
        <a:xfrm>
          <a:off x="0" y="100393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生活関連・その他型   </a:t>
          </a:r>
        </a:p>
      </xdr:txBody>
    </xdr:sp>
    <xdr:clientData/>
  </xdr:twoCellAnchor>
  <xdr:twoCellAnchor>
    <xdr:from>
      <xdr:col>2</xdr:col>
      <xdr:colOff>47625</xdr:colOff>
      <xdr:row>54</xdr:row>
      <xdr:rowOff>0</xdr:rowOff>
    </xdr:from>
    <xdr:to>
      <xdr:col>5</xdr:col>
      <xdr:colOff>38100</xdr:colOff>
      <xdr:row>55</xdr:row>
      <xdr:rowOff>0</xdr:rowOff>
    </xdr:to>
    <xdr:sp>
      <xdr:nvSpPr>
        <xdr:cNvPr id="33" name="テキスト 163"/>
        <xdr:cNvSpPr txBox="1">
          <a:spLocks noChangeArrowheads="1"/>
        </xdr:cNvSpPr>
      </xdr:nvSpPr>
      <xdr:spPr>
        <a:xfrm>
          <a:off x="352425" y="9629775"/>
          <a:ext cx="12192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2</xdr:col>
      <xdr:colOff>47625</xdr:colOff>
      <xdr:row>55</xdr:row>
      <xdr:rowOff>0</xdr:rowOff>
    </xdr:from>
    <xdr:to>
      <xdr:col>5</xdr:col>
      <xdr:colOff>38100</xdr:colOff>
      <xdr:row>56</xdr:row>
      <xdr:rowOff>0</xdr:rowOff>
    </xdr:to>
    <xdr:sp>
      <xdr:nvSpPr>
        <xdr:cNvPr id="34" name="テキスト 164"/>
        <xdr:cNvSpPr txBox="1">
          <a:spLocks noChangeArrowheads="1"/>
        </xdr:cNvSpPr>
      </xdr:nvSpPr>
      <xdr:spPr>
        <a:xfrm>
          <a:off x="352425" y="9810750"/>
          <a:ext cx="12192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26</xdr:col>
      <xdr:colOff>76200</xdr:colOff>
      <xdr:row>54</xdr:row>
      <xdr:rowOff>0</xdr:rowOff>
    </xdr:from>
    <xdr:to>
      <xdr:col>28</xdr:col>
      <xdr:colOff>1000125</xdr:colOff>
      <xdr:row>55</xdr:row>
      <xdr:rowOff>0</xdr:rowOff>
    </xdr:to>
    <xdr:sp>
      <xdr:nvSpPr>
        <xdr:cNvPr id="35" name="テキスト 166"/>
        <xdr:cNvSpPr txBox="1">
          <a:spLocks noChangeArrowheads="1"/>
        </xdr:cNvSpPr>
      </xdr:nvSpPr>
      <xdr:spPr>
        <a:xfrm>
          <a:off x="15716250" y="9629775"/>
          <a:ext cx="12573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26</xdr:col>
      <xdr:colOff>76200</xdr:colOff>
      <xdr:row>55</xdr:row>
      <xdr:rowOff>0</xdr:rowOff>
    </xdr:from>
    <xdr:to>
      <xdr:col>28</xdr:col>
      <xdr:colOff>1000125</xdr:colOff>
      <xdr:row>56</xdr:row>
      <xdr:rowOff>0</xdr:rowOff>
    </xdr:to>
    <xdr:sp>
      <xdr:nvSpPr>
        <xdr:cNvPr id="36" name="テキスト 167"/>
        <xdr:cNvSpPr txBox="1">
          <a:spLocks noChangeArrowheads="1"/>
        </xdr:cNvSpPr>
      </xdr:nvSpPr>
      <xdr:spPr>
        <a:xfrm>
          <a:off x="15716250" y="9810750"/>
          <a:ext cx="12573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26</xdr:col>
      <xdr:colOff>57150</xdr:colOff>
      <xdr:row>56</xdr:row>
      <xdr:rowOff>0</xdr:rowOff>
    </xdr:from>
    <xdr:to>
      <xdr:col>28</xdr:col>
      <xdr:colOff>1000125</xdr:colOff>
      <xdr:row>56</xdr:row>
      <xdr:rowOff>152400</xdr:rowOff>
    </xdr:to>
    <xdr:sp>
      <xdr:nvSpPr>
        <xdr:cNvPr id="37" name="テキスト 168"/>
        <xdr:cNvSpPr txBox="1">
          <a:spLocks noChangeArrowheads="1"/>
        </xdr:cNvSpPr>
      </xdr:nvSpPr>
      <xdr:spPr>
        <a:xfrm>
          <a:off x="15697200" y="9991725"/>
          <a:ext cx="12763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生活関連･その他型   </a:t>
          </a:r>
        </a:p>
      </xdr:txBody>
    </xdr:sp>
    <xdr:clientData/>
  </xdr:twoCellAnchor>
  <xdr:twoCellAnchor>
    <xdr:from>
      <xdr:col>0</xdr:col>
      <xdr:colOff>9525</xdr:colOff>
      <xdr:row>14</xdr:row>
      <xdr:rowOff>47625</xdr:rowOff>
    </xdr:from>
    <xdr:to>
      <xdr:col>2</xdr:col>
      <xdr:colOff>0</xdr:colOff>
      <xdr:row>29</xdr:row>
      <xdr:rowOff>152400</xdr:rowOff>
    </xdr:to>
    <xdr:sp>
      <xdr:nvSpPr>
        <xdr:cNvPr id="38" name="テキスト 169"/>
        <xdr:cNvSpPr txBox="1">
          <a:spLocks noChangeArrowheads="1"/>
        </xdr:cNvSpPr>
      </xdr:nvSpPr>
      <xdr:spPr>
        <a:xfrm>
          <a:off x="9525" y="2438400"/>
          <a:ext cx="295275" cy="2819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0</xdr:col>
      <xdr:colOff>9525</xdr:colOff>
      <xdr:row>38</xdr:row>
      <xdr:rowOff>47625</xdr:rowOff>
    </xdr:from>
    <xdr:to>
      <xdr:col>1</xdr:col>
      <xdr:colOff>123825</xdr:colOff>
      <xdr:row>43</xdr:row>
      <xdr:rowOff>123825</xdr:rowOff>
    </xdr:to>
    <xdr:sp>
      <xdr:nvSpPr>
        <xdr:cNvPr id="39" name="テキスト 170"/>
        <xdr:cNvSpPr txBox="1">
          <a:spLocks noChangeArrowheads="1"/>
        </xdr:cNvSpPr>
      </xdr:nvSpPr>
      <xdr:spPr>
        <a:xfrm>
          <a:off x="9525" y="6781800"/>
          <a:ext cx="295275" cy="981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従業者規模</a:t>
          </a:r>
        </a:p>
      </xdr:txBody>
    </xdr:sp>
    <xdr:clientData/>
  </xdr:twoCellAnchor>
  <xdr:twoCellAnchor>
    <xdr:from>
      <xdr:col>0</xdr:col>
      <xdr:colOff>9525</xdr:colOff>
      <xdr:row>47</xdr:row>
      <xdr:rowOff>28575</xdr:rowOff>
    </xdr:from>
    <xdr:to>
      <xdr:col>2</xdr:col>
      <xdr:colOff>0</xdr:colOff>
      <xdr:row>51</xdr:row>
      <xdr:rowOff>123825</xdr:rowOff>
    </xdr:to>
    <xdr:sp>
      <xdr:nvSpPr>
        <xdr:cNvPr id="40" name="テキスト 171"/>
        <xdr:cNvSpPr txBox="1">
          <a:spLocks noChangeArrowheads="1"/>
        </xdr:cNvSpPr>
      </xdr:nvSpPr>
      <xdr:spPr>
        <a:xfrm>
          <a:off x="9525" y="8391525"/>
          <a:ext cx="2952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6</xdr:col>
      <xdr:colOff>9525</xdr:colOff>
      <xdr:row>3</xdr:row>
      <xdr:rowOff>0</xdr:rowOff>
    </xdr:from>
    <xdr:to>
      <xdr:col>12</xdr:col>
      <xdr:colOff>9525</xdr:colOff>
      <xdr:row>5</xdr:row>
      <xdr:rowOff>0</xdr:rowOff>
    </xdr:to>
    <xdr:sp>
      <xdr:nvSpPr>
        <xdr:cNvPr id="41" name="テキスト 177"/>
        <xdr:cNvSpPr txBox="1">
          <a:spLocks noChangeArrowheads="1"/>
        </xdr:cNvSpPr>
      </xdr:nvSpPr>
      <xdr:spPr>
        <a:xfrm>
          <a:off x="1952625" y="504825"/>
          <a:ext cx="302895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事　 　　業　 　　所　　　 数</a:t>
          </a:r>
        </a:p>
      </xdr:txBody>
    </xdr:sp>
    <xdr:clientData/>
  </xdr:twoCellAnchor>
  <xdr:twoCellAnchor>
    <xdr:from>
      <xdr:col>18</xdr:col>
      <xdr:colOff>9525</xdr:colOff>
      <xdr:row>3</xdr:row>
      <xdr:rowOff>9525</xdr:rowOff>
    </xdr:from>
    <xdr:to>
      <xdr:col>23</xdr:col>
      <xdr:colOff>495300</xdr:colOff>
      <xdr:row>5</xdr:row>
      <xdr:rowOff>9525</xdr:rowOff>
    </xdr:to>
    <xdr:sp>
      <xdr:nvSpPr>
        <xdr:cNvPr id="42" name="テキスト 178"/>
        <xdr:cNvSpPr txBox="1">
          <a:spLocks noChangeArrowheads="1"/>
        </xdr:cNvSpPr>
      </xdr:nvSpPr>
      <xdr:spPr>
        <a:xfrm>
          <a:off x="8496300" y="514350"/>
          <a:ext cx="495300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 純生産額（生産額－内国消費税額）（万円）　　Ａ</a:t>
          </a:r>
        </a:p>
      </xdr:txBody>
    </xdr:sp>
    <xdr:clientData/>
  </xdr:twoCellAnchor>
  <xdr:twoCellAnchor>
    <xdr:from>
      <xdr:col>26</xdr:col>
      <xdr:colOff>95250</xdr:colOff>
      <xdr:row>9</xdr:row>
      <xdr:rowOff>0</xdr:rowOff>
    </xdr:from>
    <xdr:to>
      <xdr:col>29</xdr:col>
      <xdr:colOff>9525</xdr:colOff>
      <xdr:row>10</xdr:row>
      <xdr:rowOff>0</xdr:rowOff>
    </xdr:to>
    <xdr:sp>
      <xdr:nvSpPr>
        <xdr:cNvPr id="43" name="テキスト 180"/>
        <xdr:cNvSpPr txBox="1">
          <a:spLocks noChangeArrowheads="1"/>
        </xdr:cNvSpPr>
      </xdr:nvSpPr>
      <xdr:spPr>
        <a:xfrm>
          <a:off x="15735300" y="1485900"/>
          <a:ext cx="12573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総数</a:t>
          </a:r>
        </a:p>
      </xdr:txBody>
    </xdr:sp>
    <xdr:clientData/>
  </xdr:twoCellAnchor>
  <xdr:twoCellAnchor>
    <xdr:from>
      <xdr:col>0</xdr:col>
      <xdr:colOff>133350</xdr:colOff>
      <xdr:row>54</xdr:row>
      <xdr:rowOff>47625</xdr:rowOff>
    </xdr:from>
    <xdr:to>
      <xdr:col>2</xdr:col>
      <xdr:colOff>9525</xdr:colOff>
      <xdr:row>56</xdr:row>
      <xdr:rowOff>123825</xdr:rowOff>
    </xdr:to>
    <xdr:sp>
      <xdr:nvSpPr>
        <xdr:cNvPr id="44" name="テキスト 206"/>
        <xdr:cNvSpPr txBox="1">
          <a:spLocks noChangeArrowheads="1"/>
        </xdr:cNvSpPr>
      </xdr:nvSpPr>
      <xdr:spPr>
        <a:xfrm>
          <a:off x="133350" y="9677400"/>
          <a:ext cx="180975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800" b="0" i="0" u="none" baseline="0"/>
            <a:t>３類型</a:t>
          </a:r>
        </a:p>
      </xdr:txBody>
    </xdr:sp>
    <xdr:clientData/>
  </xdr:twoCellAnchor>
  <xdr:twoCellAnchor>
    <xdr:from>
      <xdr:col>0</xdr:col>
      <xdr:colOff>19050</xdr:colOff>
      <xdr:row>54</xdr:row>
      <xdr:rowOff>47625</xdr:rowOff>
    </xdr:from>
    <xdr:to>
      <xdr:col>1</xdr:col>
      <xdr:colOff>57150</xdr:colOff>
      <xdr:row>56</xdr:row>
      <xdr:rowOff>123825</xdr:rowOff>
    </xdr:to>
    <xdr:sp>
      <xdr:nvSpPr>
        <xdr:cNvPr id="45" name="テキスト 207"/>
        <xdr:cNvSpPr txBox="1">
          <a:spLocks noChangeArrowheads="1"/>
        </xdr:cNvSpPr>
      </xdr:nvSpPr>
      <xdr:spPr>
        <a:xfrm>
          <a:off x="19050" y="9677400"/>
          <a:ext cx="219075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800" b="0" i="0" u="none" baseline="0"/>
            <a:t>産業</a:t>
          </a:r>
        </a:p>
      </xdr:txBody>
    </xdr:sp>
    <xdr:clientData/>
  </xdr:twoCellAnchor>
  <xdr:twoCellAnchor>
    <xdr:from>
      <xdr:col>1</xdr:col>
      <xdr:colOff>0</xdr:colOff>
      <xdr:row>56</xdr:row>
      <xdr:rowOff>123825</xdr:rowOff>
    </xdr:from>
    <xdr:to>
      <xdr:col>1</xdr:col>
      <xdr:colOff>0</xdr:colOff>
      <xdr:row>57</xdr:row>
      <xdr:rowOff>0</xdr:rowOff>
    </xdr:to>
    <xdr:sp>
      <xdr:nvSpPr>
        <xdr:cNvPr id="46" name="Line 52"/>
        <xdr:cNvSpPr>
          <a:spLocks/>
        </xdr:cNvSpPr>
      </xdr:nvSpPr>
      <xdr:spPr>
        <a:xfrm>
          <a:off x="180975" y="10115550"/>
          <a:ext cx="0" cy="5715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9525</xdr:colOff>
      <xdr:row>3</xdr:row>
      <xdr:rowOff>0</xdr:rowOff>
    </xdr:from>
    <xdr:to>
      <xdr:col>18</xdr:col>
      <xdr:colOff>0</xdr:colOff>
      <xdr:row>5</xdr:row>
      <xdr:rowOff>0</xdr:rowOff>
    </xdr:to>
    <xdr:sp>
      <xdr:nvSpPr>
        <xdr:cNvPr id="47" name="テキスト 210"/>
        <xdr:cNvSpPr txBox="1">
          <a:spLocks noChangeArrowheads="1"/>
        </xdr:cNvSpPr>
      </xdr:nvSpPr>
      <xdr:spPr>
        <a:xfrm>
          <a:off x="4981575" y="504825"/>
          <a:ext cx="350520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 従 　   業　    者  　  数 　（人）</a:t>
          </a:r>
        </a:p>
      </xdr:txBody>
    </xdr:sp>
    <xdr:clientData/>
  </xdr:twoCellAnchor>
  <xdr:twoCellAnchor>
    <xdr:from>
      <xdr:col>26</xdr:col>
      <xdr:colOff>95250</xdr:colOff>
      <xdr:row>3</xdr:row>
      <xdr:rowOff>76200</xdr:rowOff>
    </xdr:from>
    <xdr:to>
      <xdr:col>29</xdr:col>
      <xdr:colOff>19050</xdr:colOff>
      <xdr:row>4</xdr:row>
      <xdr:rowOff>95250</xdr:rowOff>
    </xdr:to>
    <xdr:sp>
      <xdr:nvSpPr>
        <xdr:cNvPr id="48" name="テキスト 215"/>
        <xdr:cNvSpPr txBox="1">
          <a:spLocks noChangeArrowheads="1"/>
        </xdr:cNvSpPr>
      </xdr:nvSpPr>
      <xdr:spPr>
        <a:xfrm>
          <a:off x="15735300" y="581025"/>
          <a:ext cx="12668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26</xdr:col>
      <xdr:colOff>95250</xdr:colOff>
      <xdr:row>4</xdr:row>
      <xdr:rowOff>104775</xdr:rowOff>
    </xdr:from>
    <xdr:to>
      <xdr:col>29</xdr:col>
      <xdr:colOff>19050</xdr:colOff>
      <xdr:row>5</xdr:row>
      <xdr:rowOff>123825</xdr:rowOff>
    </xdr:to>
    <xdr:sp>
      <xdr:nvSpPr>
        <xdr:cNvPr id="49" name="テキスト 216"/>
        <xdr:cNvSpPr txBox="1">
          <a:spLocks noChangeArrowheads="1"/>
        </xdr:cNvSpPr>
      </xdr:nvSpPr>
      <xdr:spPr>
        <a:xfrm>
          <a:off x="15735300" y="752475"/>
          <a:ext cx="12668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従業者規模</a:t>
          </a:r>
        </a:p>
      </xdr:txBody>
    </xdr:sp>
    <xdr:clientData/>
  </xdr:twoCellAnchor>
  <xdr:twoCellAnchor>
    <xdr:from>
      <xdr:col>26</xdr:col>
      <xdr:colOff>95250</xdr:colOff>
      <xdr:row>5</xdr:row>
      <xdr:rowOff>123825</xdr:rowOff>
    </xdr:from>
    <xdr:to>
      <xdr:col>29</xdr:col>
      <xdr:colOff>19050</xdr:colOff>
      <xdr:row>6</xdr:row>
      <xdr:rowOff>123825</xdr:rowOff>
    </xdr:to>
    <xdr:sp>
      <xdr:nvSpPr>
        <xdr:cNvPr id="50" name="テキスト 217"/>
        <xdr:cNvSpPr txBox="1">
          <a:spLocks noChangeArrowheads="1"/>
        </xdr:cNvSpPr>
      </xdr:nvSpPr>
      <xdr:spPr>
        <a:xfrm>
          <a:off x="15735300" y="914400"/>
          <a:ext cx="12668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26</xdr:col>
      <xdr:colOff>95250</xdr:colOff>
      <xdr:row>6</xdr:row>
      <xdr:rowOff>114300</xdr:rowOff>
    </xdr:from>
    <xdr:to>
      <xdr:col>29</xdr:col>
      <xdr:colOff>19050</xdr:colOff>
      <xdr:row>7</xdr:row>
      <xdr:rowOff>114300</xdr:rowOff>
    </xdr:to>
    <xdr:sp>
      <xdr:nvSpPr>
        <xdr:cNvPr id="51" name="テキスト 218"/>
        <xdr:cNvSpPr txBox="1">
          <a:spLocks noChangeArrowheads="1"/>
        </xdr:cNvSpPr>
      </xdr:nvSpPr>
      <xdr:spPr>
        <a:xfrm>
          <a:off x="15735300" y="1076325"/>
          <a:ext cx="12668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産業３類型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9</xdr:col>
      <xdr:colOff>0</xdr:colOff>
      <xdr:row>7</xdr:row>
      <xdr:rowOff>171450</xdr:rowOff>
    </xdr:to>
    <xdr:sp>
      <xdr:nvSpPr>
        <xdr:cNvPr id="52" name="テキスト 219"/>
        <xdr:cNvSpPr txBox="1">
          <a:spLocks noChangeArrowheads="1"/>
        </xdr:cNvSpPr>
      </xdr:nvSpPr>
      <xdr:spPr>
        <a:xfrm>
          <a:off x="2895600" y="962025"/>
          <a:ext cx="50482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21</xdr:col>
      <xdr:colOff>0</xdr:colOff>
      <xdr:row>7</xdr:row>
      <xdr:rowOff>171450</xdr:rowOff>
    </xdr:to>
    <xdr:sp>
      <xdr:nvSpPr>
        <xdr:cNvPr id="53" name="テキスト 221"/>
        <xdr:cNvSpPr txBox="1">
          <a:spLocks noChangeArrowheads="1"/>
        </xdr:cNvSpPr>
      </xdr:nvSpPr>
      <xdr:spPr>
        <a:xfrm>
          <a:off x="10696575" y="962025"/>
          <a:ext cx="110490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30</xdr:col>
      <xdr:colOff>142875</xdr:colOff>
      <xdr:row>9</xdr:row>
      <xdr:rowOff>0</xdr:rowOff>
    </xdr:from>
    <xdr:to>
      <xdr:col>33</xdr:col>
      <xdr:colOff>133350</xdr:colOff>
      <xdr:row>9</xdr:row>
      <xdr:rowOff>161925</xdr:rowOff>
    </xdr:to>
    <xdr:sp>
      <xdr:nvSpPr>
        <xdr:cNvPr id="54" name="テキスト 222"/>
        <xdr:cNvSpPr txBox="1">
          <a:spLocks noChangeArrowheads="1"/>
        </xdr:cNvSpPr>
      </xdr:nvSpPr>
      <xdr:spPr>
        <a:xfrm>
          <a:off x="17259300" y="1485900"/>
          <a:ext cx="12858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総数</a:t>
          </a:r>
        </a:p>
      </xdr:txBody>
    </xdr:sp>
    <xdr:clientData/>
  </xdr:twoCellAnchor>
  <xdr:twoCellAnchor>
    <xdr:from>
      <xdr:col>38</xdr:col>
      <xdr:colOff>0</xdr:colOff>
      <xdr:row>6</xdr:row>
      <xdr:rowOff>66675</xdr:rowOff>
    </xdr:from>
    <xdr:to>
      <xdr:col>38</xdr:col>
      <xdr:colOff>0</xdr:colOff>
      <xdr:row>7</xdr:row>
      <xdr:rowOff>152400</xdr:rowOff>
    </xdr:to>
    <xdr:sp>
      <xdr:nvSpPr>
        <xdr:cNvPr id="55" name="テキスト 223"/>
        <xdr:cNvSpPr txBox="1">
          <a:spLocks noChangeArrowheads="1"/>
        </xdr:cNvSpPr>
      </xdr:nvSpPr>
      <xdr:spPr>
        <a:xfrm>
          <a:off x="21602700" y="1028700"/>
          <a:ext cx="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45</xdr:col>
      <xdr:colOff>0</xdr:colOff>
      <xdr:row>9</xdr:row>
      <xdr:rowOff>9525</xdr:rowOff>
    </xdr:from>
    <xdr:to>
      <xdr:col>45</xdr:col>
      <xdr:colOff>0</xdr:colOff>
      <xdr:row>10</xdr:row>
      <xdr:rowOff>0</xdr:rowOff>
    </xdr:to>
    <xdr:sp>
      <xdr:nvSpPr>
        <xdr:cNvPr id="56" name="テキスト 224"/>
        <xdr:cNvSpPr txBox="1">
          <a:spLocks noChangeArrowheads="1"/>
        </xdr:cNvSpPr>
      </xdr:nvSpPr>
      <xdr:spPr>
        <a:xfrm>
          <a:off x="26765250" y="149542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45</xdr:col>
      <xdr:colOff>0</xdr:colOff>
      <xdr:row>9</xdr:row>
      <xdr:rowOff>9525</xdr:rowOff>
    </xdr:from>
    <xdr:to>
      <xdr:col>45</xdr:col>
      <xdr:colOff>0</xdr:colOff>
      <xdr:row>10</xdr:row>
      <xdr:rowOff>0</xdr:rowOff>
    </xdr:to>
    <xdr:sp>
      <xdr:nvSpPr>
        <xdr:cNvPr id="57" name="テキスト 225"/>
        <xdr:cNvSpPr txBox="1">
          <a:spLocks noChangeArrowheads="1"/>
        </xdr:cNvSpPr>
      </xdr:nvSpPr>
      <xdr:spPr>
        <a:xfrm>
          <a:off x="26765250" y="149542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30</xdr:col>
      <xdr:colOff>57150</xdr:colOff>
      <xdr:row>54</xdr:row>
      <xdr:rowOff>0</xdr:rowOff>
    </xdr:from>
    <xdr:to>
      <xdr:col>33</xdr:col>
      <xdr:colOff>47625</xdr:colOff>
      <xdr:row>55</xdr:row>
      <xdr:rowOff>0</xdr:rowOff>
    </xdr:to>
    <xdr:sp>
      <xdr:nvSpPr>
        <xdr:cNvPr id="58" name="テキスト 230"/>
        <xdr:cNvSpPr txBox="1">
          <a:spLocks noChangeArrowheads="1"/>
        </xdr:cNvSpPr>
      </xdr:nvSpPr>
      <xdr:spPr>
        <a:xfrm>
          <a:off x="17173575" y="9629775"/>
          <a:ext cx="12858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30</xdr:col>
      <xdr:colOff>47625</xdr:colOff>
      <xdr:row>55</xdr:row>
      <xdr:rowOff>0</xdr:rowOff>
    </xdr:from>
    <xdr:to>
      <xdr:col>33</xdr:col>
      <xdr:colOff>38100</xdr:colOff>
      <xdr:row>56</xdr:row>
      <xdr:rowOff>0</xdr:rowOff>
    </xdr:to>
    <xdr:sp>
      <xdr:nvSpPr>
        <xdr:cNvPr id="59" name="テキスト 231"/>
        <xdr:cNvSpPr txBox="1">
          <a:spLocks noChangeArrowheads="1"/>
        </xdr:cNvSpPr>
      </xdr:nvSpPr>
      <xdr:spPr>
        <a:xfrm>
          <a:off x="17164050" y="9810750"/>
          <a:ext cx="12858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54</xdr:col>
      <xdr:colOff>85725</xdr:colOff>
      <xdr:row>54</xdr:row>
      <xdr:rowOff>9525</xdr:rowOff>
    </xdr:from>
    <xdr:to>
      <xdr:col>57</xdr:col>
      <xdr:colOff>0</xdr:colOff>
      <xdr:row>55</xdr:row>
      <xdr:rowOff>9525</xdr:rowOff>
    </xdr:to>
    <xdr:sp>
      <xdr:nvSpPr>
        <xdr:cNvPr id="60" name="テキスト 232"/>
        <xdr:cNvSpPr txBox="1">
          <a:spLocks noChangeArrowheads="1"/>
        </xdr:cNvSpPr>
      </xdr:nvSpPr>
      <xdr:spPr>
        <a:xfrm>
          <a:off x="32813625" y="9639300"/>
          <a:ext cx="12001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54</xdr:col>
      <xdr:colOff>85725</xdr:colOff>
      <xdr:row>55</xdr:row>
      <xdr:rowOff>19050</xdr:rowOff>
    </xdr:from>
    <xdr:to>
      <xdr:col>57</xdr:col>
      <xdr:colOff>0</xdr:colOff>
      <xdr:row>56</xdr:row>
      <xdr:rowOff>19050</xdr:rowOff>
    </xdr:to>
    <xdr:sp>
      <xdr:nvSpPr>
        <xdr:cNvPr id="61" name="テキスト 233"/>
        <xdr:cNvSpPr txBox="1">
          <a:spLocks noChangeArrowheads="1"/>
        </xdr:cNvSpPr>
      </xdr:nvSpPr>
      <xdr:spPr>
        <a:xfrm>
          <a:off x="32813625" y="9829800"/>
          <a:ext cx="12001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54</xdr:col>
      <xdr:colOff>85725</xdr:colOff>
      <xdr:row>56</xdr:row>
      <xdr:rowOff>9525</xdr:rowOff>
    </xdr:from>
    <xdr:to>
      <xdr:col>57</xdr:col>
      <xdr:colOff>38100</xdr:colOff>
      <xdr:row>57</xdr:row>
      <xdr:rowOff>28575</xdr:rowOff>
    </xdr:to>
    <xdr:sp>
      <xdr:nvSpPr>
        <xdr:cNvPr id="62" name="テキスト 234"/>
        <xdr:cNvSpPr txBox="1">
          <a:spLocks noChangeArrowheads="1"/>
        </xdr:cNvSpPr>
      </xdr:nvSpPr>
      <xdr:spPr>
        <a:xfrm>
          <a:off x="32813625" y="10001250"/>
          <a:ext cx="1238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生活関連･その他型   </a:t>
          </a:r>
        </a:p>
      </xdr:txBody>
    </xdr:sp>
    <xdr:clientData/>
  </xdr:twoCellAnchor>
  <xdr:twoCellAnchor>
    <xdr:from>
      <xdr:col>30</xdr:col>
      <xdr:colOff>0</xdr:colOff>
      <xdr:row>14</xdr:row>
      <xdr:rowOff>28575</xdr:rowOff>
    </xdr:from>
    <xdr:to>
      <xdr:col>30</xdr:col>
      <xdr:colOff>0</xdr:colOff>
      <xdr:row>29</xdr:row>
      <xdr:rowOff>133350</xdr:rowOff>
    </xdr:to>
    <xdr:sp>
      <xdr:nvSpPr>
        <xdr:cNvPr id="63" name="テキスト 235"/>
        <xdr:cNvSpPr txBox="1">
          <a:spLocks noChangeArrowheads="1"/>
        </xdr:cNvSpPr>
      </xdr:nvSpPr>
      <xdr:spPr>
        <a:xfrm>
          <a:off x="17116425" y="2419350"/>
          <a:ext cx="0" cy="2819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30</xdr:col>
      <xdr:colOff>0</xdr:colOff>
      <xdr:row>47</xdr:row>
      <xdr:rowOff>47625</xdr:rowOff>
    </xdr:from>
    <xdr:to>
      <xdr:col>30</xdr:col>
      <xdr:colOff>0</xdr:colOff>
      <xdr:row>52</xdr:row>
      <xdr:rowOff>9525</xdr:rowOff>
    </xdr:to>
    <xdr:sp>
      <xdr:nvSpPr>
        <xdr:cNvPr id="64" name="テキスト 237"/>
        <xdr:cNvSpPr txBox="1">
          <a:spLocks noChangeArrowheads="1"/>
        </xdr:cNvSpPr>
      </xdr:nvSpPr>
      <xdr:spPr>
        <a:xfrm>
          <a:off x="17116425" y="8410575"/>
          <a:ext cx="0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34</xdr:col>
      <xdr:colOff>0</xdr:colOff>
      <xdr:row>3</xdr:row>
      <xdr:rowOff>0</xdr:rowOff>
    </xdr:from>
    <xdr:to>
      <xdr:col>38</xdr:col>
      <xdr:colOff>66675</xdr:colOff>
      <xdr:row>5</xdr:row>
      <xdr:rowOff>0</xdr:rowOff>
    </xdr:to>
    <xdr:sp>
      <xdr:nvSpPr>
        <xdr:cNvPr id="65" name="テキスト 238"/>
        <xdr:cNvSpPr txBox="1">
          <a:spLocks noChangeArrowheads="1"/>
        </xdr:cNvSpPr>
      </xdr:nvSpPr>
      <xdr:spPr>
        <a:xfrm>
          <a:off x="18830925" y="504825"/>
          <a:ext cx="283845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  原 材 料 使 用 額 等（万円） Ｂ　　　　　　</a:t>
          </a:r>
        </a:p>
      </xdr:txBody>
    </xdr:sp>
    <xdr:clientData/>
  </xdr:twoCellAnchor>
  <xdr:twoCellAnchor>
    <xdr:from>
      <xdr:col>46</xdr:col>
      <xdr:colOff>0</xdr:colOff>
      <xdr:row>3</xdr:row>
      <xdr:rowOff>19050</xdr:rowOff>
    </xdr:from>
    <xdr:to>
      <xdr:col>51</xdr:col>
      <xdr:colOff>542925</xdr:colOff>
      <xdr:row>5</xdr:row>
      <xdr:rowOff>19050</xdr:rowOff>
    </xdr:to>
    <xdr:sp>
      <xdr:nvSpPr>
        <xdr:cNvPr id="66" name="テキスト 239"/>
        <xdr:cNvSpPr txBox="1">
          <a:spLocks noChangeArrowheads="1"/>
        </xdr:cNvSpPr>
      </xdr:nvSpPr>
      <xdr:spPr>
        <a:xfrm>
          <a:off x="27355800" y="523875"/>
          <a:ext cx="471487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 現  金  給  与  総  額　　（万円）　  　Ｄ</a:t>
          </a:r>
        </a:p>
      </xdr:txBody>
    </xdr:sp>
    <xdr:clientData/>
  </xdr:twoCellAnchor>
  <xdr:twoCellAnchor>
    <xdr:from>
      <xdr:col>54</xdr:col>
      <xdr:colOff>95250</xdr:colOff>
      <xdr:row>9</xdr:row>
      <xdr:rowOff>0</xdr:rowOff>
    </xdr:from>
    <xdr:to>
      <xdr:col>57</xdr:col>
      <xdr:colOff>9525</xdr:colOff>
      <xdr:row>10</xdr:row>
      <xdr:rowOff>0</xdr:rowOff>
    </xdr:to>
    <xdr:sp>
      <xdr:nvSpPr>
        <xdr:cNvPr id="67" name="テキスト 240"/>
        <xdr:cNvSpPr txBox="1">
          <a:spLocks noChangeArrowheads="1"/>
        </xdr:cNvSpPr>
      </xdr:nvSpPr>
      <xdr:spPr>
        <a:xfrm>
          <a:off x="32823150" y="1485900"/>
          <a:ext cx="12001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総数</a:t>
          </a:r>
        </a:p>
      </xdr:txBody>
    </xdr:sp>
    <xdr:clientData/>
  </xdr:twoCellAnchor>
  <xdr:twoCellAnchor>
    <xdr:from>
      <xdr:col>30</xdr:col>
      <xdr:colOff>0</xdr:colOff>
      <xdr:row>3</xdr:row>
      <xdr:rowOff>76200</xdr:rowOff>
    </xdr:from>
    <xdr:to>
      <xdr:col>33</xdr:col>
      <xdr:colOff>314325</xdr:colOff>
      <xdr:row>7</xdr:row>
      <xdr:rowOff>114300</xdr:rowOff>
    </xdr:to>
    <xdr:grpSp>
      <xdr:nvGrpSpPr>
        <xdr:cNvPr id="68" name="Group 171"/>
        <xdr:cNvGrpSpPr>
          <a:grpSpLocks/>
        </xdr:cNvGrpSpPr>
      </xdr:nvGrpSpPr>
      <xdr:grpSpPr>
        <a:xfrm>
          <a:off x="17116425" y="581025"/>
          <a:ext cx="1609725" cy="666750"/>
          <a:chOff x="1465" y="61"/>
          <a:chExt cx="141" cy="70"/>
        </a:xfrm>
        <a:solidFill>
          <a:srgbClr val="FFFFFF"/>
        </a:solidFill>
      </xdr:grpSpPr>
      <xdr:sp>
        <xdr:nvSpPr>
          <xdr:cNvPr id="69" name="テキスト 241"/>
          <xdr:cNvSpPr txBox="1">
            <a:spLocks noChangeArrowheads="1"/>
          </xdr:cNvSpPr>
        </xdr:nvSpPr>
        <xdr:spPr>
          <a:xfrm>
            <a:off x="1465" y="61"/>
            <a:ext cx="141" cy="17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900" b="0" i="0" u="none" baseline="0"/>
              <a:t>産業中分類</a:t>
            </a:r>
          </a:p>
        </xdr:txBody>
      </xdr:sp>
      <xdr:sp>
        <xdr:nvSpPr>
          <xdr:cNvPr id="70" name="テキスト 242"/>
          <xdr:cNvSpPr txBox="1">
            <a:spLocks noChangeArrowheads="1"/>
          </xdr:cNvSpPr>
        </xdr:nvSpPr>
        <xdr:spPr>
          <a:xfrm>
            <a:off x="1465" y="79"/>
            <a:ext cx="141" cy="17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900" b="0" i="0" u="none" baseline="0"/>
              <a:t>従業者規模</a:t>
            </a:r>
          </a:p>
        </xdr:txBody>
      </xdr:sp>
      <xdr:sp>
        <xdr:nvSpPr>
          <xdr:cNvPr id="71" name="テキスト 243"/>
          <xdr:cNvSpPr txBox="1">
            <a:spLocks noChangeArrowheads="1"/>
          </xdr:cNvSpPr>
        </xdr:nvSpPr>
        <xdr:spPr>
          <a:xfrm>
            <a:off x="1465" y="96"/>
            <a:ext cx="141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900" b="0" i="0" u="none" baseline="0"/>
              <a:t>広域圏</a:t>
            </a:r>
          </a:p>
        </xdr:txBody>
      </xdr:sp>
      <xdr:sp>
        <xdr:nvSpPr>
          <xdr:cNvPr id="72" name="テキスト 244"/>
          <xdr:cNvSpPr txBox="1">
            <a:spLocks noChangeArrowheads="1"/>
          </xdr:cNvSpPr>
        </xdr:nvSpPr>
        <xdr:spPr>
          <a:xfrm>
            <a:off x="1465" y="113"/>
            <a:ext cx="141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900" b="0" i="0" u="none" baseline="0"/>
              <a:t>産業３類型</a:t>
            </a:r>
          </a:p>
        </xdr:txBody>
      </xdr:sp>
    </xdr:grpSp>
    <xdr:clientData/>
  </xdr:twoCellAnchor>
  <xdr:twoCellAnchor>
    <xdr:from>
      <xdr:col>30</xdr:col>
      <xdr:colOff>38100</xdr:colOff>
      <xdr:row>56</xdr:row>
      <xdr:rowOff>19050</xdr:rowOff>
    </xdr:from>
    <xdr:to>
      <xdr:col>33</xdr:col>
      <xdr:colOff>47625</xdr:colOff>
      <xdr:row>57</xdr:row>
      <xdr:rowOff>19050</xdr:rowOff>
    </xdr:to>
    <xdr:sp>
      <xdr:nvSpPr>
        <xdr:cNvPr id="73" name="テキスト 245"/>
        <xdr:cNvSpPr txBox="1">
          <a:spLocks noChangeArrowheads="1"/>
        </xdr:cNvSpPr>
      </xdr:nvSpPr>
      <xdr:spPr>
        <a:xfrm>
          <a:off x="17154525" y="10010775"/>
          <a:ext cx="130492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生活関連･その他型   </a:t>
          </a:r>
        </a:p>
      </xdr:txBody>
    </xdr:sp>
    <xdr:clientData/>
  </xdr:twoCellAnchor>
  <xdr:twoCellAnchor>
    <xdr:from>
      <xdr:col>30</xdr:col>
      <xdr:colOff>0</xdr:colOff>
      <xdr:row>54</xdr:row>
      <xdr:rowOff>47625</xdr:rowOff>
    </xdr:from>
    <xdr:to>
      <xdr:col>30</xdr:col>
      <xdr:colOff>38100</xdr:colOff>
      <xdr:row>56</xdr:row>
      <xdr:rowOff>123825</xdr:rowOff>
    </xdr:to>
    <xdr:sp>
      <xdr:nvSpPr>
        <xdr:cNvPr id="74" name="テキスト 246"/>
        <xdr:cNvSpPr txBox="1">
          <a:spLocks noChangeArrowheads="1"/>
        </xdr:cNvSpPr>
      </xdr:nvSpPr>
      <xdr:spPr>
        <a:xfrm>
          <a:off x="17116425" y="9677400"/>
          <a:ext cx="381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800" b="0" i="0" u="none" baseline="0"/>
            <a:t>３類型</a:t>
          </a:r>
        </a:p>
      </xdr:txBody>
    </xdr:sp>
    <xdr:clientData/>
  </xdr:twoCellAnchor>
  <xdr:twoCellAnchor>
    <xdr:from>
      <xdr:col>30</xdr:col>
      <xdr:colOff>0</xdr:colOff>
      <xdr:row>54</xdr:row>
      <xdr:rowOff>47625</xdr:rowOff>
    </xdr:from>
    <xdr:to>
      <xdr:col>30</xdr:col>
      <xdr:colOff>0</xdr:colOff>
      <xdr:row>56</xdr:row>
      <xdr:rowOff>114300</xdr:rowOff>
    </xdr:to>
    <xdr:sp>
      <xdr:nvSpPr>
        <xdr:cNvPr id="75" name="テキスト 247"/>
        <xdr:cNvSpPr txBox="1">
          <a:spLocks noChangeArrowheads="1"/>
        </xdr:cNvSpPr>
      </xdr:nvSpPr>
      <xdr:spPr>
        <a:xfrm>
          <a:off x="17116425" y="9677400"/>
          <a:ext cx="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800" b="0" i="0" u="none" baseline="0"/>
            <a:t>産業</a:t>
          </a:r>
        </a:p>
      </xdr:txBody>
    </xdr:sp>
    <xdr:clientData/>
  </xdr:twoCellAnchor>
  <xdr:twoCellAnchor>
    <xdr:from>
      <xdr:col>30</xdr:col>
      <xdr:colOff>0</xdr:colOff>
      <xdr:row>56</xdr:row>
      <xdr:rowOff>123825</xdr:rowOff>
    </xdr:from>
    <xdr:to>
      <xdr:col>30</xdr:col>
      <xdr:colOff>0</xdr:colOff>
      <xdr:row>57</xdr:row>
      <xdr:rowOff>0</xdr:rowOff>
    </xdr:to>
    <xdr:sp>
      <xdr:nvSpPr>
        <xdr:cNvPr id="76" name="Line 82"/>
        <xdr:cNvSpPr>
          <a:spLocks/>
        </xdr:cNvSpPr>
      </xdr:nvSpPr>
      <xdr:spPr>
        <a:xfrm>
          <a:off x="17116425" y="1011555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45</xdr:col>
      <xdr:colOff>0</xdr:colOff>
      <xdr:row>5</xdr:row>
      <xdr:rowOff>0</xdr:rowOff>
    </xdr:to>
    <xdr:sp>
      <xdr:nvSpPr>
        <xdr:cNvPr id="77" name="テキスト 250"/>
        <xdr:cNvSpPr txBox="1">
          <a:spLocks noChangeArrowheads="1"/>
        </xdr:cNvSpPr>
      </xdr:nvSpPr>
      <xdr:spPr>
        <a:xfrm>
          <a:off x="22183725" y="504825"/>
          <a:ext cx="45815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 減　価　償　却　額　 （万円）　　          Ｃ</a:t>
          </a:r>
        </a:p>
      </xdr:txBody>
    </xdr:sp>
    <xdr:clientData/>
  </xdr:twoCellAnchor>
  <xdr:twoCellAnchor>
    <xdr:from>
      <xdr:col>54</xdr:col>
      <xdr:colOff>95250</xdr:colOff>
      <xdr:row>3</xdr:row>
      <xdr:rowOff>76200</xdr:rowOff>
    </xdr:from>
    <xdr:to>
      <xdr:col>57</xdr:col>
      <xdr:colOff>19050</xdr:colOff>
      <xdr:row>4</xdr:row>
      <xdr:rowOff>95250</xdr:rowOff>
    </xdr:to>
    <xdr:sp>
      <xdr:nvSpPr>
        <xdr:cNvPr id="78" name="テキスト 251"/>
        <xdr:cNvSpPr txBox="1">
          <a:spLocks noChangeArrowheads="1"/>
        </xdr:cNvSpPr>
      </xdr:nvSpPr>
      <xdr:spPr>
        <a:xfrm>
          <a:off x="32823150" y="581025"/>
          <a:ext cx="12096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54</xdr:col>
      <xdr:colOff>95250</xdr:colOff>
      <xdr:row>4</xdr:row>
      <xdr:rowOff>104775</xdr:rowOff>
    </xdr:from>
    <xdr:to>
      <xdr:col>57</xdr:col>
      <xdr:colOff>19050</xdr:colOff>
      <xdr:row>5</xdr:row>
      <xdr:rowOff>123825</xdr:rowOff>
    </xdr:to>
    <xdr:sp>
      <xdr:nvSpPr>
        <xdr:cNvPr id="79" name="テキスト 252"/>
        <xdr:cNvSpPr txBox="1">
          <a:spLocks noChangeArrowheads="1"/>
        </xdr:cNvSpPr>
      </xdr:nvSpPr>
      <xdr:spPr>
        <a:xfrm>
          <a:off x="32823150" y="752475"/>
          <a:ext cx="12096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従業者規模</a:t>
          </a:r>
        </a:p>
      </xdr:txBody>
    </xdr:sp>
    <xdr:clientData/>
  </xdr:twoCellAnchor>
  <xdr:twoCellAnchor>
    <xdr:from>
      <xdr:col>54</xdr:col>
      <xdr:colOff>95250</xdr:colOff>
      <xdr:row>5</xdr:row>
      <xdr:rowOff>123825</xdr:rowOff>
    </xdr:from>
    <xdr:to>
      <xdr:col>57</xdr:col>
      <xdr:colOff>19050</xdr:colOff>
      <xdr:row>6</xdr:row>
      <xdr:rowOff>123825</xdr:rowOff>
    </xdr:to>
    <xdr:sp>
      <xdr:nvSpPr>
        <xdr:cNvPr id="80" name="テキスト 253"/>
        <xdr:cNvSpPr txBox="1">
          <a:spLocks noChangeArrowheads="1"/>
        </xdr:cNvSpPr>
      </xdr:nvSpPr>
      <xdr:spPr>
        <a:xfrm>
          <a:off x="32823150" y="914400"/>
          <a:ext cx="12096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54</xdr:col>
      <xdr:colOff>95250</xdr:colOff>
      <xdr:row>6</xdr:row>
      <xdr:rowOff>114300</xdr:rowOff>
    </xdr:from>
    <xdr:to>
      <xdr:col>57</xdr:col>
      <xdr:colOff>19050</xdr:colOff>
      <xdr:row>7</xdr:row>
      <xdr:rowOff>114300</xdr:rowOff>
    </xdr:to>
    <xdr:sp>
      <xdr:nvSpPr>
        <xdr:cNvPr id="81" name="テキスト 254"/>
        <xdr:cNvSpPr txBox="1">
          <a:spLocks noChangeArrowheads="1"/>
        </xdr:cNvSpPr>
      </xdr:nvSpPr>
      <xdr:spPr>
        <a:xfrm>
          <a:off x="32823150" y="1076325"/>
          <a:ext cx="12096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産業３類型</a:t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35</xdr:col>
      <xdr:colOff>0</xdr:colOff>
      <xdr:row>7</xdr:row>
      <xdr:rowOff>171450</xdr:rowOff>
    </xdr:to>
    <xdr:sp>
      <xdr:nvSpPr>
        <xdr:cNvPr id="82" name="テキスト 255"/>
        <xdr:cNvSpPr txBox="1">
          <a:spLocks noChangeArrowheads="1"/>
        </xdr:cNvSpPr>
      </xdr:nvSpPr>
      <xdr:spPr>
        <a:xfrm>
          <a:off x="18830925" y="962025"/>
          <a:ext cx="110490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42</xdr:col>
      <xdr:colOff>0</xdr:colOff>
      <xdr:row>7</xdr:row>
      <xdr:rowOff>171450</xdr:rowOff>
    </xdr:to>
    <xdr:sp>
      <xdr:nvSpPr>
        <xdr:cNvPr id="83" name="テキスト 256"/>
        <xdr:cNvSpPr txBox="1">
          <a:spLocks noChangeArrowheads="1"/>
        </xdr:cNvSpPr>
      </xdr:nvSpPr>
      <xdr:spPr>
        <a:xfrm>
          <a:off x="24050625" y="962025"/>
          <a:ext cx="89535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49</xdr:col>
      <xdr:colOff>0</xdr:colOff>
      <xdr:row>8</xdr:row>
      <xdr:rowOff>0</xdr:rowOff>
    </xdr:to>
    <xdr:sp>
      <xdr:nvSpPr>
        <xdr:cNvPr id="84" name="テキスト 260"/>
        <xdr:cNvSpPr txBox="1">
          <a:spLocks noChangeArrowheads="1"/>
        </xdr:cNvSpPr>
      </xdr:nvSpPr>
      <xdr:spPr>
        <a:xfrm>
          <a:off x="29432250" y="962025"/>
          <a:ext cx="96202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30</xdr:col>
      <xdr:colOff>0</xdr:colOff>
      <xdr:row>54</xdr:row>
      <xdr:rowOff>0</xdr:rowOff>
    </xdr:from>
    <xdr:to>
      <xdr:col>30</xdr:col>
      <xdr:colOff>0</xdr:colOff>
      <xdr:row>54</xdr:row>
      <xdr:rowOff>47625</xdr:rowOff>
    </xdr:to>
    <xdr:sp>
      <xdr:nvSpPr>
        <xdr:cNvPr id="85" name="Line 91"/>
        <xdr:cNvSpPr>
          <a:spLocks/>
        </xdr:cNvSpPr>
      </xdr:nvSpPr>
      <xdr:spPr>
        <a:xfrm>
          <a:off x="17116425" y="9629775"/>
          <a:ext cx="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15</xdr:col>
      <xdr:colOff>0</xdr:colOff>
      <xdr:row>7</xdr:row>
      <xdr:rowOff>171450</xdr:rowOff>
    </xdr:to>
    <xdr:sp>
      <xdr:nvSpPr>
        <xdr:cNvPr id="86" name="テキスト 262"/>
        <xdr:cNvSpPr txBox="1">
          <a:spLocks noChangeArrowheads="1"/>
        </xdr:cNvSpPr>
      </xdr:nvSpPr>
      <xdr:spPr>
        <a:xfrm>
          <a:off x="6229350" y="962025"/>
          <a:ext cx="70485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24</xdr:col>
      <xdr:colOff>9525</xdr:colOff>
      <xdr:row>3</xdr:row>
      <xdr:rowOff>0</xdr:rowOff>
    </xdr:from>
    <xdr:to>
      <xdr:col>25</xdr:col>
      <xdr:colOff>971550</xdr:colOff>
      <xdr:row>5</xdr:row>
      <xdr:rowOff>0</xdr:rowOff>
    </xdr:to>
    <xdr:sp>
      <xdr:nvSpPr>
        <xdr:cNvPr id="87" name="テキスト 263"/>
        <xdr:cNvSpPr txBox="1">
          <a:spLocks noChangeArrowheads="1"/>
        </xdr:cNvSpPr>
      </xdr:nvSpPr>
      <xdr:spPr>
        <a:xfrm>
          <a:off x="13477875" y="504825"/>
          <a:ext cx="204787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>　　　原 材 料 使 用 額 等</a:t>
          </a:r>
        </a:p>
      </xdr:txBody>
    </xdr:sp>
    <xdr:clientData/>
  </xdr:twoCellAnchor>
  <xdr:twoCellAnchor>
    <xdr:from>
      <xdr:col>52</xdr:col>
      <xdr:colOff>0</xdr:colOff>
      <xdr:row>3</xdr:row>
      <xdr:rowOff>66675</xdr:rowOff>
    </xdr:from>
    <xdr:to>
      <xdr:col>53</xdr:col>
      <xdr:colOff>66675</xdr:colOff>
      <xdr:row>4</xdr:row>
      <xdr:rowOff>95250</xdr:rowOff>
    </xdr:to>
    <xdr:sp>
      <xdr:nvSpPr>
        <xdr:cNvPr id="88" name="テキスト 264"/>
        <xdr:cNvSpPr txBox="1">
          <a:spLocks noChangeArrowheads="1"/>
        </xdr:cNvSpPr>
      </xdr:nvSpPr>
      <xdr:spPr>
        <a:xfrm>
          <a:off x="32089725" y="571500"/>
          <a:ext cx="6286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現  金 </a:t>
          </a:r>
        </a:p>
      </xdr:txBody>
    </xdr:sp>
    <xdr:clientData/>
  </xdr:twoCellAnchor>
  <xdr:twoCellAnchor>
    <xdr:from>
      <xdr:col>52</xdr:col>
      <xdr:colOff>0</xdr:colOff>
      <xdr:row>4</xdr:row>
      <xdr:rowOff>95250</xdr:rowOff>
    </xdr:from>
    <xdr:to>
      <xdr:col>54</xdr:col>
      <xdr:colOff>0</xdr:colOff>
      <xdr:row>5</xdr:row>
      <xdr:rowOff>123825</xdr:rowOff>
    </xdr:to>
    <xdr:sp>
      <xdr:nvSpPr>
        <xdr:cNvPr id="89" name="テキスト 265"/>
        <xdr:cNvSpPr txBox="1">
          <a:spLocks noChangeArrowheads="1"/>
        </xdr:cNvSpPr>
      </xdr:nvSpPr>
      <xdr:spPr>
        <a:xfrm>
          <a:off x="32089725" y="742950"/>
          <a:ext cx="6381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給与率 </a:t>
          </a:r>
        </a:p>
      </xdr:txBody>
    </xdr:sp>
    <xdr:clientData/>
  </xdr:twoCellAnchor>
  <xdr:twoCellAnchor>
    <xdr:from>
      <xdr:col>52</xdr:col>
      <xdr:colOff>0</xdr:colOff>
      <xdr:row>5</xdr:row>
      <xdr:rowOff>123825</xdr:rowOff>
    </xdr:from>
    <xdr:to>
      <xdr:col>54</xdr:col>
      <xdr:colOff>0</xdr:colOff>
      <xdr:row>6</xdr:row>
      <xdr:rowOff>123825</xdr:rowOff>
    </xdr:to>
    <xdr:sp>
      <xdr:nvSpPr>
        <xdr:cNvPr id="90" name="テキスト 266"/>
        <xdr:cNvSpPr txBox="1">
          <a:spLocks noChangeArrowheads="1"/>
        </xdr:cNvSpPr>
      </xdr:nvSpPr>
      <xdr:spPr>
        <a:xfrm>
          <a:off x="32089725" y="914400"/>
          <a:ext cx="6381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/>
        <a:p>
          <a:pPr algn="ctr">
            <a:defRPr/>
          </a:pPr>
          <a:r>
            <a:rPr lang="en-US" cap="none" sz="900" b="0" i="0" u="none" baseline="0"/>
            <a:t>(D/A) </a:t>
          </a:r>
        </a:p>
      </xdr:txBody>
    </xdr:sp>
    <xdr:clientData/>
  </xdr:twoCellAnchor>
  <xdr:twoCellAnchor>
    <xdr:from>
      <xdr:col>52</xdr:col>
      <xdr:colOff>0</xdr:colOff>
      <xdr:row>6</xdr:row>
      <xdr:rowOff>114300</xdr:rowOff>
    </xdr:from>
    <xdr:to>
      <xdr:col>54</xdr:col>
      <xdr:colOff>0</xdr:colOff>
      <xdr:row>7</xdr:row>
      <xdr:rowOff>114300</xdr:rowOff>
    </xdr:to>
    <xdr:sp>
      <xdr:nvSpPr>
        <xdr:cNvPr id="91" name="テキスト 267"/>
        <xdr:cNvSpPr txBox="1">
          <a:spLocks noChangeArrowheads="1"/>
        </xdr:cNvSpPr>
      </xdr:nvSpPr>
      <xdr:spPr>
        <a:xfrm>
          <a:off x="32089725" y="1076325"/>
          <a:ext cx="6381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/>
        <a:p>
          <a:pPr algn="ctr">
            <a:defRPr/>
          </a:pPr>
          <a:r>
            <a:rPr lang="en-US" cap="none" sz="900" b="0" i="0" u="none" baseline="0"/>
            <a:t>％ </a:t>
          </a:r>
        </a:p>
      </xdr:txBody>
    </xdr:sp>
    <xdr:clientData/>
  </xdr:twoCellAnchor>
  <xdr:twoCellAnchor>
    <xdr:from>
      <xdr:col>44</xdr:col>
      <xdr:colOff>533400</xdr:colOff>
      <xdr:row>3</xdr:row>
      <xdr:rowOff>66675</xdr:rowOff>
    </xdr:from>
    <xdr:to>
      <xdr:col>46</xdr:col>
      <xdr:colOff>57150</xdr:colOff>
      <xdr:row>4</xdr:row>
      <xdr:rowOff>104775</xdr:rowOff>
    </xdr:to>
    <xdr:sp>
      <xdr:nvSpPr>
        <xdr:cNvPr id="92" name="テキスト 268"/>
        <xdr:cNvSpPr txBox="1">
          <a:spLocks noChangeArrowheads="1"/>
        </xdr:cNvSpPr>
      </xdr:nvSpPr>
      <xdr:spPr>
        <a:xfrm>
          <a:off x="26727150" y="571500"/>
          <a:ext cx="6858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減　価 </a:t>
          </a:r>
        </a:p>
      </xdr:txBody>
    </xdr:sp>
    <xdr:clientData/>
  </xdr:twoCellAnchor>
  <xdr:twoCellAnchor>
    <xdr:from>
      <xdr:col>45</xdr:col>
      <xdr:colOff>38100</xdr:colOff>
      <xdr:row>4</xdr:row>
      <xdr:rowOff>95250</xdr:rowOff>
    </xdr:from>
    <xdr:to>
      <xdr:col>45</xdr:col>
      <xdr:colOff>581025</xdr:colOff>
      <xdr:row>5</xdr:row>
      <xdr:rowOff>142875</xdr:rowOff>
    </xdr:to>
    <xdr:sp>
      <xdr:nvSpPr>
        <xdr:cNvPr id="93" name="テキスト 269"/>
        <xdr:cNvSpPr txBox="1">
          <a:spLocks noChangeArrowheads="1"/>
        </xdr:cNvSpPr>
      </xdr:nvSpPr>
      <xdr:spPr>
        <a:xfrm>
          <a:off x="26803350" y="742950"/>
          <a:ext cx="54292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償却率 </a:t>
          </a:r>
        </a:p>
      </xdr:txBody>
    </xdr:sp>
    <xdr:clientData/>
  </xdr:twoCellAnchor>
  <xdr:twoCellAnchor>
    <xdr:from>
      <xdr:col>45</xdr:col>
      <xdr:colOff>0</xdr:colOff>
      <xdr:row>5</xdr:row>
      <xdr:rowOff>123825</xdr:rowOff>
    </xdr:from>
    <xdr:to>
      <xdr:col>46</xdr:col>
      <xdr:colOff>0</xdr:colOff>
      <xdr:row>6</xdr:row>
      <xdr:rowOff>123825</xdr:rowOff>
    </xdr:to>
    <xdr:sp>
      <xdr:nvSpPr>
        <xdr:cNvPr id="94" name="テキスト 270"/>
        <xdr:cNvSpPr txBox="1">
          <a:spLocks noChangeArrowheads="1"/>
        </xdr:cNvSpPr>
      </xdr:nvSpPr>
      <xdr:spPr>
        <a:xfrm>
          <a:off x="26765250" y="914400"/>
          <a:ext cx="5905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/>
        <a:p>
          <a:pPr algn="ctr">
            <a:defRPr/>
          </a:pPr>
          <a:r>
            <a:rPr lang="en-US" cap="none" sz="900" b="0" i="0" u="none" baseline="0"/>
            <a:t>(C/A) </a:t>
          </a:r>
        </a:p>
      </xdr:txBody>
    </xdr:sp>
    <xdr:clientData/>
  </xdr:twoCellAnchor>
  <xdr:twoCellAnchor>
    <xdr:from>
      <xdr:col>45</xdr:col>
      <xdr:colOff>0</xdr:colOff>
      <xdr:row>6</xdr:row>
      <xdr:rowOff>114300</xdr:rowOff>
    </xdr:from>
    <xdr:to>
      <xdr:col>46</xdr:col>
      <xdr:colOff>0</xdr:colOff>
      <xdr:row>7</xdr:row>
      <xdr:rowOff>114300</xdr:rowOff>
    </xdr:to>
    <xdr:sp>
      <xdr:nvSpPr>
        <xdr:cNvPr id="95" name="テキスト 271"/>
        <xdr:cNvSpPr txBox="1">
          <a:spLocks noChangeArrowheads="1"/>
        </xdr:cNvSpPr>
      </xdr:nvSpPr>
      <xdr:spPr>
        <a:xfrm>
          <a:off x="26765250" y="1076325"/>
          <a:ext cx="5905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/>
        <a:p>
          <a:pPr algn="ctr">
            <a:defRPr/>
          </a:pPr>
          <a:r>
            <a:rPr lang="en-US" cap="none" sz="900" b="0" i="0" u="none" baseline="0"/>
            <a:t>％ </a:t>
          </a:r>
        </a:p>
      </xdr:txBody>
    </xdr:sp>
    <xdr:clientData/>
  </xdr:twoCellAnchor>
  <xdr:twoCellAnchor>
    <xdr:from>
      <xdr:col>38</xdr:col>
      <xdr:colOff>0</xdr:colOff>
      <xdr:row>3</xdr:row>
      <xdr:rowOff>85725</xdr:rowOff>
    </xdr:from>
    <xdr:to>
      <xdr:col>39</xdr:col>
      <xdr:colOff>9525</xdr:colOff>
      <xdr:row>4</xdr:row>
      <xdr:rowOff>114300</xdr:rowOff>
    </xdr:to>
    <xdr:sp>
      <xdr:nvSpPr>
        <xdr:cNvPr id="96" name="テキスト 272"/>
        <xdr:cNvSpPr txBox="1">
          <a:spLocks noChangeArrowheads="1"/>
        </xdr:cNvSpPr>
      </xdr:nvSpPr>
      <xdr:spPr>
        <a:xfrm>
          <a:off x="21602700" y="590550"/>
          <a:ext cx="5905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原材料 </a:t>
          </a:r>
        </a:p>
      </xdr:txBody>
    </xdr:sp>
    <xdr:clientData/>
  </xdr:twoCellAnchor>
  <xdr:twoCellAnchor>
    <xdr:from>
      <xdr:col>38</xdr:col>
      <xdr:colOff>0</xdr:colOff>
      <xdr:row>4</xdr:row>
      <xdr:rowOff>95250</xdr:rowOff>
    </xdr:from>
    <xdr:to>
      <xdr:col>39</xdr:col>
      <xdr:colOff>0</xdr:colOff>
      <xdr:row>5</xdr:row>
      <xdr:rowOff>123825</xdr:rowOff>
    </xdr:to>
    <xdr:sp>
      <xdr:nvSpPr>
        <xdr:cNvPr id="97" name="テキスト 273"/>
        <xdr:cNvSpPr txBox="1">
          <a:spLocks noChangeArrowheads="1"/>
        </xdr:cNvSpPr>
      </xdr:nvSpPr>
      <xdr:spPr>
        <a:xfrm>
          <a:off x="21602700" y="742950"/>
          <a:ext cx="5810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率 </a:t>
          </a:r>
        </a:p>
      </xdr:txBody>
    </xdr:sp>
    <xdr:clientData/>
  </xdr:twoCellAnchor>
  <xdr:twoCellAnchor>
    <xdr:from>
      <xdr:col>38</xdr:col>
      <xdr:colOff>0</xdr:colOff>
      <xdr:row>5</xdr:row>
      <xdr:rowOff>123825</xdr:rowOff>
    </xdr:from>
    <xdr:to>
      <xdr:col>39</xdr:col>
      <xdr:colOff>0</xdr:colOff>
      <xdr:row>6</xdr:row>
      <xdr:rowOff>123825</xdr:rowOff>
    </xdr:to>
    <xdr:sp>
      <xdr:nvSpPr>
        <xdr:cNvPr id="98" name="テキスト 274"/>
        <xdr:cNvSpPr txBox="1">
          <a:spLocks noChangeArrowheads="1"/>
        </xdr:cNvSpPr>
      </xdr:nvSpPr>
      <xdr:spPr>
        <a:xfrm>
          <a:off x="21602700" y="914400"/>
          <a:ext cx="5810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/>
        <a:p>
          <a:pPr algn="ctr">
            <a:defRPr/>
          </a:pPr>
          <a:r>
            <a:rPr lang="en-US" cap="none" sz="900" b="0" i="0" u="none" baseline="0"/>
            <a:t>(B/A) </a:t>
          </a:r>
        </a:p>
      </xdr:txBody>
    </xdr:sp>
    <xdr:clientData/>
  </xdr:twoCellAnchor>
  <xdr:twoCellAnchor>
    <xdr:from>
      <xdr:col>38</xdr:col>
      <xdr:colOff>0</xdr:colOff>
      <xdr:row>6</xdr:row>
      <xdr:rowOff>114300</xdr:rowOff>
    </xdr:from>
    <xdr:to>
      <xdr:col>39</xdr:col>
      <xdr:colOff>0</xdr:colOff>
      <xdr:row>7</xdr:row>
      <xdr:rowOff>114300</xdr:rowOff>
    </xdr:to>
    <xdr:sp>
      <xdr:nvSpPr>
        <xdr:cNvPr id="99" name="テキスト 275"/>
        <xdr:cNvSpPr txBox="1">
          <a:spLocks noChangeArrowheads="1"/>
        </xdr:cNvSpPr>
      </xdr:nvSpPr>
      <xdr:spPr>
        <a:xfrm>
          <a:off x="21602700" y="1076325"/>
          <a:ext cx="5810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/>
        <a:p>
          <a:pPr algn="ctr">
            <a:defRPr/>
          </a:pPr>
          <a:r>
            <a:rPr lang="en-US" cap="none" sz="900" b="0" i="0" u="none" baseline="0"/>
            <a:t>％ </a:t>
          </a:r>
        </a:p>
      </xdr:txBody>
    </xdr:sp>
    <xdr:clientData/>
  </xdr:twoCellAnchor>
  <xdr:twoCellAnchor>
    <xdr:from>
      <xdr:col>58</xdr:col>
      <xdr:colOff>114300</xdr:colOff>
      <xdr:row>9</xdr:row>
      <xdr:rowOff>9525</xdr:rowOff>
    </xdr:from>
    <xdr:to>
      <xdr:col>61</xdr:col>
      <xdr:colOff>114300</xdr:colOff>
      <xdr:row>10</xdr:row>
      <xdr:rowOff>0</xdr:rowOff>
    </xdr:to>
    <xdr:sp>
      <xdr:nvSpPr>
        <xdr:cNvPr id="100" name="テキスト 276"/>
        <xdr:cNvSpPr txBox="1">
          <a:spLocks noChangeArrowheads="1"/>
        </xdr:cNvSpPr>
      </xdr:nvSpPr>
      <xdr:spPr>
        <a:xfrm>
          <a:off x="34290000" y="1495425"/>
          <a:ext cx="12668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総数</a:t>
          </a:r>
        </a:p>
      </xdr:txBody>
    </xdr:sp>
    <xdr:clientData/>
  </xdr:twoCellAnchor>
  <xdr:twoCellAnchor>
    <xdr:from>
      <xdr:col>58</xdr:col>
      <xdr:colOff>38100</xdr:colOff>
      <xdr:row>54</xdr:row>
      <xdr:rowOff>19050</xdr:rowOff>
    </xdr:from>
    <xdr:to>
      <xdr:col>61</xdr:col>
      <xdr:colOff>19050</xdr:colOff>
      <xdr:row>55</xdr:row>
      <xdr:rowOff>19050</xdr:rowOff>
    </xdr:to>
    <xdr:sp>
      <xdr:nvSpPr>
        <xdr:cNvPr id="101" name="テキスト 277"/>
        <xdr:cNvSpPr txBox="1">
          <a:spLocks noChangeArrowheads="1"/>
        </xdr:cNvSpPr>
      </xdr:nvSpPr>
      <xdr:spPr>
        <a:xfrm>
          <a:off x="34213800" y="9648825"/>
          <a:ext cx="12477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58</xdr:col>
      <xdr:colOff>38100</xdr:colOff>
      <xdr:row>55</xdr:row>
      <xdr:rowOff>19050</xdr:rowOff>
    </xdr:from>
    <xdr:to>
      <xdr:col>61</xdr:col>
      <xdr:colOff>19050</xdr:colOff>
      <xdr:row>56</xdr:row>
      <xdr:rowOff>19050</xdr:rowOff>
    </xdr:to>
    <xdr:sp>
      <xdr:nvSpPr>
        <xdr:cNvPr id="102" name="テキスト 278"/>
        <xdr:cNvSpPr txBox="1">
          <a:spLocks noChangeArrowheads="1"/>
        </xdr:cNvSpPr>
      </xdr:nvSpPr>
      <xdr:spPr>
        <a:xfrm>
          <a:off x="34213800" y="9829800"/>
          <a:ext cx="12477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58</xdr:col>
      <xdr:colOff>0</xdr:colOff>
      <xdr:row>47</xdr:row>
      <xdr:rowOff>47625</xdr:rowOff>
    </xdr:from>
    <xdr:to>
      <xdr:col>58</xdr:col>
      <xdr:colOff>0</xdr:colOff>
      <xdr:row>52</xdr:row>
      <xdr:rowOff>9525</xdr:rowOff>
    </xdr:to>
    <xdr:sp>
      <xdr:nvSpPr>
        <xdr:cNvPr id="103" name="テキスト 281"/>
        <xdr:cNvSpPr txBox="1">
          <a:spLocks noChangeArrowheads="1"/>
        </xdr:cNvSpPr>
      </xdr:nvSpPr>
      <xdr:spPr>
        <a:xfrm>
          <a:off x="34175700" y="8410575"/>
          <a:ext cx="0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58</xdr:col>
      <xdr:colOff>38100</xdr:colOff>
      <xdr:row>56</xdr:row>
      <xdr:rowOff>38100</xdr:rowOff>
    </xdr:from>
    <xdr:to>
      <xdr:col>61</xdr:col>
      <xdr:colOff>57150</xdr:colOff>
      <xdr:row>57</xdr:row>
      <xdr:rowOff>19050</xdr:rowOff>
    </xdr:to>
    <xdr:sp>
      <xdr:nvSpPr>
        <xdr:cNvPr id="104" name="テキスト 286"/>
        <xdr:cNvSpPr txBox="1">
          <a:spLocks noChangeArrowheads="1"/>
        </xdr:cNvSpPr>
      </xdr:nvSpPr>
      <xdr:spPr>
        <a:xfrm>
          <a:off x="34213800" y="10029825"/>
          <a:ext cx="12858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生活関連･その他型   </a:t>
          </a:r>
        </a:p>
      </xdr:txBody>
    </xdr:sp>
    <xdr:clientData/>
  </xdr:twoCellAnchor>
  <xdr:twoCellAnchor>
    <xdr:from>
      <xdr:col>58</xdr:col>
      <xdr:colOff>0</xdr:colOff>
      <xdr:row>54</xdr:row>
      <xdr:rowOff>57150</xdr:rowOff>
    </xdr:from>
    <xdr:to>
      <xdr:col>58</xdr:col>
      <xdr:colOff>0</xdr:colOff>
      <xdr:row>56</xdr:row>
      <xdr:rowOff>123825</xdr:rowOff>
    </xdr:to>
    <xdr:sp>
      <xdr:nvSpPr>
        <xdr:cNvPr id="105" name="テキスト 288"/>
        <xdr:cNvSpPr txBox="1">
          <a:spLocks noChangeArrowheads="1"/>
        </xdr:cNvSpPr>
      </xdr:nvSpPr>
      <xdr:spPr>
        <a:xfrm>
          <a:off x="34175700" y="9686925"/>
          <a:ext cx="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800" b="0" i="0" u="none" baseline="0"/>
            <a:t>産業</a:t>
          </a:r>
        </a:p>
      </xdr:txBody>
    </xdr:sp>
    <xdr:clientData/>
  </xdr:twoCellAnchor>
  <xdr:twoCellAnchor>
    <xdr:from>
      <xdr:col>58</xdr:col>
      <xdr:colOff>0</xdr:colOff>
      <xdr:row>56</xdr:row>
      <xdr:rowOff>123825</xdr:rowOff>
    </xdr:from>
    <xdr:to>
      <xdr:col>58</xdr:col>
      <xdr:colOff>0</xdr:colOff>
      <xdr:row>57</xdr:row>
      <xdr:rowOff>0</xdr:rowOff>
    </xdr:to>
    <xdr:sp>
      <xdr:nvSpPr>
        <xdr:cNvPr id="106" name="Line 119"/>
        <xdr:cNvSpPr>
          <a:spLocks/>
        </xdr:cNvSpPr>
      </xdr:nvSpPr>
      <xdr:spPr>
        <a:xfrm>
          <a:off x="34175700" y="1011555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0</xdr:colOff>
      <xdr:row>54</xdr:row>
      <xdr:rowOff>0</xdr:rowOff>
    </xdr:from>
    <xdr:to>
      <xdr:col>58</xdr:col>
      <xdr:colOff>0</xdr:colOff>
      <xdr:row>54</xdr:row>
      <xdr:rowOff>47625</xdr:rowOff>
    </xdr:to>
    <xdr:sp>
      <xdr:nvSpPr>
        <xdr:cNvPr id="107" name="Line 120"/>
        <xdr:cNvSpPr>
          <a:spLocks/>
        </xdr:cNvSpPr>
      </xdr:nvSpPr>
      <xdr:spPr>
        <a:xfrm>
          <a:off x="34175700" y="9629775"/>
          <a:ext cx="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62</xdr:col>
      <xdr:colOff>9525</xdr:colOff>
      <xdr:row>3</xdr:row>
      <xdr:rowOff>0</xdr:rowOff>
    </xdr:from>
    <xdr:to>
      <xdr:col>68</xdr:col>
      <xdr:colOff>0</xdr:colOff>
      <xdr:row>5</xdr:row>
      <xdr:rowOff>0</xdr:rowOff>
    </xdr:to>
    <xdr:sp>
      <xdr:nvSpPr>
        <xdr:cNvPr id="108" name="テキスト 291"/>
        <xdr:cNvSpPr txBox="1">
          <a:spLocks noChangeArrowheads="1"/>
        </xdr:cNvSpPr>
      </xdr:nvSpPr>
      <xdr:spPr>
        <a:xfrm>
          <a:off x="35871150" y="504825"/>
          <a:ext cx="5191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 付　加　価　値　額　 （万円）　　  Ｅ</a:t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65</xdr:col>
      <xdr:colOff>0</xdr:colOff>
      <xdr:row>7</xdr:row>
      <xdr:rowOff>171450</xdr:rowOff>
    </xdr:to>
    <xdr:sp>
      <xdr:nvSpPr>
        <xdr:cNvPr id="109" name="テキスト 292"/>
        <xdr:cNvSpPr txBox="1">
          <a:spLocks noChangeArrowheads="1"/>
        </xdr:cNvSpPr>
      </xdr:nvSpPr>
      <xdr:spPr>
        <a:xfrm>
          <a:off x="38071425" y="962025"/>
          <a:ext cx="110490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68</xdr:col>
      <xdr:colOff>19050</xdr:colOff>
      <xdr:row>3</xdr:row>
      <xdr:rowOff>9525</xdr:rowOff>
    </xdr:from>
    <xdr:to>
      <xdr:col>69</xdr:col>
      <xdr:colOff>714375</xdr:colOff>
      <xdr:row>4</xdr:row>
      <xdr:rowOff>123825</xdr:rowOff>
    </xdr:to>
    <xdr:sp>
      <xdr:nvSpPr>
        <xdr:cNvPr id="110" name="テキスト 293"/>
        <xdr:cNvSpPr txBox="1">
          <a:spLocks noChangeArrowheads="1"/>
        </xdr:cNvSpPr>
      </xdr:nvSpPr>
      <xdr:spPr>
        <a:xfrm>
          <a:off x="41081325" y="514350"/>
          <a:ext cx="145732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　　付加価値率</a:t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15</xdr:col>
      <xdr:colOff>0</xdr:colOff>
      <xdr:row>7</xdr:row>
      <xdr:rowOff>171450</xdr:rowOff>
    </xdr:to>
    <xdr:sp>
      <xdr:nvSpPr>
        <xdr:cNvPr id="111" name="テキスト 305"/>
        <xdr:cNvSpPr txBox="1">
          <a:spLocks noChangeArrowheads="1"/>
        </xdr:cNvSpPr>
      </xdr:nvSpPr>
      <xdr:spPr>
        <a:xfrm>
          <a:off x="6229350" y="962025"/>
          <a:ext cx="70485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21</xdr:col>
      <xdr:colOff>0</xdr:colOff>
      <xdr:row>7</xdr:row>
      <xdr:rowOff>171450</xdr:rowOff>
    </xdr:to>
    <xdr:sp>
      <xdr:nvSpPr>
        <xdr:cNvPr id="112" name="テキスト 306"/>
        <xdr:cNvSpPr txBox="1">
          <a:spLocks noChangeArrowheads="1"/>
        </xdr:cNvSpPr>
      </xdr:nvSpPr>
      <xdr:spPr>
        <a:xfrm>
          <a:off x="10696575" y="962025"/>
          <a:ext cx="110490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38</xdr:col>
      <xdr:colOff>0</xdr:colOff>
      <xdr:row>5</xdr:row>
      <xdr:rowOff>0</xdr:rowOff>
    </xdr:from>
    <xdr:to>
      <xdr:col>38</xdr:col>
      <xdr:colOff>0</xdr:colOff>
      <xdr:row>6</xdr:row>
      <xdr:rowOff>0</xdr:rowOff>
    </xdr:to>
    <xdr:sp>
      <xdr:nvSpPr>
        <xdr:cNvPr id="113" name="テキスト 307"/>
        <xdr:cNvSpPr txBox="1">
          <a:spLocks noChangeArrowheads="1"/>
        </xdr:cNvSpPr>
      </xdr:nvSpPr>
      <xdr:spPr>
        <a:xfrm>
          <a:off x="21602700" y="79057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38</xdr:col>
      <xdr:colOff>0</xdr:colOff>
      <xdr:row>5</xdr:row>
      <xdr:rowOff>0</xdr:rowOff>
    </xdr:from>
    <xdr:to>
      <xdr:col>38</xdr:col>
      <xdr:colOff>0</xdr:colOff>
      <xdr:row>6</xdr:row>
      <xdr:rowOff>0</xdr:rowOff>
    </xdr:to>
    <xdr:sp>
      <xdr:nvSpPr>
        <xdr:cNvPr id="114" name="テキスト 308"/>
        <xdr:cNvSpPr txBox="1">
          <a:spLocks noChangeArrowheads="1"/>
        </xdr:cNvSpPr>
      </xdr:nvSpPr>
      <xdr:spPr>
        <a:xfrm>
          <a:off x="21602700" y="79057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38</xdr:col>
      <xdr:colOff>0</xdr:colOff>
      <xdr:row>5</xdr:row>
      <xdr:rowOff>0</xdr:rowOff>
    </xdr:from>
    <xdr:to>
      <xdr:col>38</xdr:col>
      <xdr:colOff>0</xdr:colOff>
      <xdr:row>6</xdr:row>
      <xdr:rowOff>0</xdr:rowOff>
    </xdr:to>
    <xdr:sp>
      <xdr:nvSpPr>
        <xdr:cNvPr id="115" name="テキスト 309"/>
        <xdr:cNvSpPr txBox="1">
          <a:spLocks noChangeArrowheads="1"/>
        </xdr:cNvSpPr>
      </xdr:nvSpPr>
      <xdr:spPr>
        <a:xfrm>
          <a:off x="21602700" y="79057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38</xdr:col>
      <xdr:colOff>0</xdr:colOff>
      <xdr:row>5</xdr:row>
      <xdr:rowOff>0</xdr:rowOff>
    </xdr:from>
    <xdr:to>
      <xdr:col>38</xdr:col>
      <xdr:colOff>0</xdr:colOff>
      <xdr:row>6</xdr:row>
      <xdr:rowOff>0</xdr:rowOff>
    </xdr:to>
    <xdr:sp>
      <xdr:nvSpPr>
        <xdr:cNvPr id="116" name="テキスト 310"/>
        <xdr:cNvSpPr txBox="1">
          <a:spLocks noChangeArrowheads="1"/>
        </xdr:cNvSpPr>
      </xdr:nvSpPr>
      <xdr:spPr>
        <a:xfrm>
          <a:off x="21602700" y="79057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35</xdr:col>
      <xdr:colOff>0</xdr:colOff>
      <xdr:row>7</xdr:row>
      <xdr:rowOff>171450</xdr:rowOff>
    </xdr:to>
    <xdr:sp>
      <xdr:nvSpPr>
        <xdr:cNvPr id="117" name="テキスト 311"/>
        <xdr:cNvSpPr txBox="1">
          <a:spLocks noChangeArrowheads="1"/>
        </xdr:cNvSpPr>
      </xdr:nvSpPr>
      <xdr:spPr>
        <a:xfrm>
          <a:off x="18830925" y="962025"/>
          <a:ext cx="110490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35</xdr:col>
      <xdr:colOff>0</xdr:colOff>
      <xdr:row>7</xdr:row>
      <xdr:rowOff>171450</xdr:rowOff>
    </xdr:to>
    <xdr:sp>
      <xdr:nvSpPr>
        <xdr:cNvPr id="118" name="テキスト 312"/>
        <xdr:cNvSpPr txBox="1">
          <a:spLocks noChangeArrowheads="1"/>
        </xdr:cNvSpPr>
      </xdr:nvSpPr>
      <xdr:spPr>
        <a:xfrm>
          <a:off x="18830925" y="962025"/>
          <a:ext cx="110490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42</xdr:col>
      <xdr:colOff>0</xdr:colOff>
      <xdr:row>7</xdr:row>
      <xdr:rowOff>171450</xdr:rowOff>
    </xdr:to>
    <xdr:sp>
      <xdr:nvSpPr>
        <xdr:cNvPr id="119" name="テキスト 313"/>
        <xdr:cNvSpPr txBox="1">
          <a:spLocks noChangeArrowheads="1"/>
        </xdr:cNvSpPr>
      </xdr:nvSpPr>
      <xdr:spPr>
        <a:xfrm>
          <a:off x="24050625" y="962025"/>
          <a:ext cx="89535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42</xdr:col>
      <xdr:colOff>0</xdr:colOff>
      <xdr:row>7</xdr:row>
      <xdr:rowOff>171450</xdr:rowOff>
    </xdr:to>
    <xdr:sp>
      <xdr:nvSpPr>
        <xdr:cNvPr id="120" name="テキスト 314"/>
        <xdr:cNvSpPr txBox="1">
          <a:spLocks noChangeArrowheads="1"/>
        </xdr:cNvSpPr>
      </xdr:nvSpPr>
      <xdr:spPr>
        <a:xfrm>
          <a:off x="24050625" y="962025"/>
          <a:ext cx="89535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49</xdr:col>
      <xdr:colOff>0</xdr:colOff>
      <xdr:row>7</xdr:row>
      <xdr:rowOff>171450</xdr:rowOff>
    </xdr:to>
    <xdr:sp>
      <xdr:nvSpPr>
        <xdr:cNvPr id="121" name="テキスト 315"/>
        <xdr:cNvSpPr txBox="1">
          <a:spLocks noChangeArrowheads="1"/>
        </xdr:cNvSpPr>
      </xdr:nvSpPr>
      <xdr:spPr>
        <a:xfrm>
          <a:off x="29432250" y="962025"/>
          <a:ext cx="96202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49</xdr:col>
      <xdr:colOff>0</xdr:colOff>
      <xdr:row>7</xdr:row>
      <xdr:rowOff>171450</xdr:rowOff>
    </xdr:to>
    <xdr:sp>
      <xdr:nvSpPr>
        <xdr:cNvPr id="122" name="テキスト 316"/>
        <xdr:cNvSpPr txBox="1">
          <a:spLocks noChangeArrowheads="1"/>
        </xdr:cNvSpPr>
      </xdr:nvSpPr>
      <xdr:spPr>
        <a:xfrm>
          <a:off x="29432250" y="962025"/>
          <a:ext cx="96202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65</xdr:col>
      <xdr:colOff>0</xdr:colOff>
      <xdr:row>7</xdr:row>
      <xdr:rowOff>171450</xdr:rowOff>
    </xdr:to>
    <xdr:sp>
      <xdr:nvSpPr>
        <xdr:cNvPr id="123" name="テキスト 317"/>
        <xdr:cNvSpPr txBox="1">
          <a:spLocks noChangeArrowheads="1"/>
        </xdr:cNvSpPr>
      </xdr:nvSpPr>
      <xdr:spPr>
        <a:xfrm>
          <a:off x="38071425" y="962025"/>
          <a:ext cx="110490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65</xdr:col>
      <xdr:colOff>0</xdr:colOff>
      <xdr:row>7</xdr:row>
      <xdr:rowOff>171450</xdr:rowOff>
    </xdr:to>
    <xdr:sp>
      <xdr:nvSpPr>
        <xdr:cNvPr id="124" name="テキスト 318"/>
        <xdr:cNvSpPr txBox="1">
          <a:spLocks noChangeArrowheads="1"/>
        </xdr:cNvSpPr>
      </xdr:nvSpPr>
      <xdr:spPr>
        <a:xfrm>
          <a:off x="38071425" y="962025"/>
          <a:ext cx="110490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1</xdr:col>
      <xdr:colOff>0</xdr:colOff>
      <xdr:row>54</xdr:row>
      <xdr:rowOff>9525</xdr:rowOff>
    </xdr:from>
    <xdr:to>
      <xdr:col>1</xdr:col>
      <xdr:colOff>0</xdr:colOff>
      <xdr:row>54</xdr:row>
      <xdr:rowOff>66675</xdr:rowOff>
    </xdr:to>
    <xdr:sp>
      <xdr:nvSpPr>
        <xdr:cNvPr id="125" name="Line 149"/>
        <xdr:cNvSpPr>
          <a:spLocks/>
        </xdr:cNvSpPr>
      </xdr:nvSpPr>
      <xdr:spPr>
        <a:xfrm>
          <a:off x="180975" y="9639300"/>
          <a:ext cx="0" cy="5715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15</xdr:col>
      <xdr:colOff>0</xdr:colOff>
      <xdr:row>7</xdr:row>
      <xdr:rowOff>171450</xdr:rowOff>
    </xdr:to>
    <xdr:sp>
      <xdr:nvSpPr>
        <xdr:cNvPr id="126" name="テキスト 219"/>
        <xdr:cNvSpPr txBox="1">
          <a:spLocks noChangeArrowheads="1"/>
        </xdr:cNvSpPr>
      </xdr:nvSpPr>
      <xdr:spPr>
        <a:xfrm>
          <a:off x="6229350" y="962025"/>
          <a:ext cx="70485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21</xdr:col>
      <xdr:colOff>0</xdr:colOff>
      <xdr:row>7</xdr:row>
      <xdr:rowOff>171450</xdr:rowOff>
    </xdr:to>
    <xdr:sp>
      <xdr:nvSpPr>
        <xdr:cNvPr id="127" name="テキスト 219"/>
        <xdr:cNvSpPr txBox="1">
          <a:spLocks noChangeArrowheads="1"/>
        </xdr:cNvSpPr>
      </xdr:nvSpPr>
      <xdr:spPr>
        <a:xfrm>
          <a:off x="10696575" y="962025"/>
          <a:ext cx="110490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35</xdr:col>
      <xdr:colOff>0</xdr:colOff>
      <xdr:row>7</xdr:row>
      <xdr:rowOff>171450</xdr:rowOff>
    </xdr:to>
    <xdr:sp>
      <xdr:nvSpPr>
        <xdr:cNvPr id="128" name="テキスト 221"/>
        <xdr:cNvSpPr txBox="1">
          <a:spLocks noChangeArrowheads="1"/>
        </xdr:cNvSpPr>
      </xdr:nvSpPr>
      <xdr:spPr>
        <a:xfrm>
          <a:off x="18830925" y="962025"/>
          <a:ext cx="110490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35</xdr:col>
      <xdr:colOff>0</xdr:colOff>
      <xdr:row>7</xdr:row>
      <xdr:rowOff>171450</xdr:rowOff>
    </xdr:to>
    <xdr:sp>
      <xdr:nvSpPr>
        <xdr:cNvPr id="129" name="テキスト 306"/>
        <xdr:cNvSpPr txBox="1">
          <a:spLocks noChangeArrowheads="1"/>
        </xdr:cNvSpPr>
      </xdr:nvSpPr>
      <xdr:spPr>
        <a:xfrm>
          <a:off x="18830925" y="962025"/>
          <a:ext cx="110490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35</xdr:col>
      <xdr:colOff>0</xdr:colOff>
      <xdr:row>7</xdr:row>
      <xdr:rowOff>171450</xdr:rowOff>
    </xdr:to>
    <xdr:sp>
      <xdr:nvSpPr>
        <xdr:cNvPr id="130" name="テキスト 219"/>
        <xdr:cNvSpPr txBox="1">
          <a:spLocks noChangeArrowheads="1"/>
        </xdr:cNvSpPr>
      </xdr:nvSpPr>
      <xdr:spPr>
        <a:xfrm>
          <a:off x="18830925" y="962025"/>
          <a:ext cx="110490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42</xdr:col>
      <xdr:colOff>0</xdr:colOff>
      <xdr:row>7</xdr:row>
      <xdr:rowOff>171450</xdr:rowOff>
    </xdr:to>
    <xdr:sp>
      <xdr:nvSpPr>
        <xdr:cNvPr id="131" name="テキスト 221"/>
        <xdr:cNvSpPr txBox="1">
          <a:spLocks noChangeArrowheads="1"/>
        </xdr:cNvSpPr>
      </xdr:nvSpPr>
      <xdr:spPr>
        <a:xfrm>
          <a:off x="24050625" y="962025"/>
          <a:ext cx="89535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42</xdr:col>
      <xdr:colOff>0</xdr:colOff>
      <xdr:row>7</xdr:row>
      <xdr:rowOff>171450</xdr:rowOff>
    </xdr:to>
    <xdr:sp>
      <xdr:nvSpPr>
        <xdr:cNvPr id="132" name="テキスト 306"/>
        <xdr:cNvSpPr txBox="1">
          <a:spLocks noChangeArrowheads="1"/>
        </xdr:cNvSpPr>
      </xdr:nvSpPr>
      <xdr:spPr>
        <a:xfrm>
          <a:off x="24050625" y="962025"/>
          <a:ext cx="89535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42</xdr:col>
      <xdr:colOff>0</xdr:colOff>
      <xdr:row>7</xdr:row>
      <xdr:rowOff>171450</xdr:rowOff>
    </xdr:to>
    <xdr:sp>
      <xdr:nvSpPr>
        <xdr:cNvPr id="133" name="テキスト 219"/>
        <xdr:cNvSpPr txBox="1">
          <a:spLocks noChangeArrowheads="1"/>
        </xdr:cNvSpPr>
      </xdr:nvSpPr>
      <xdr:spPr>
        <a:xfrm>
          <a:off x="24050625" y="962025"/>
          <a:ext cx="89535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49</xdr:col>
      <xdr:colOff>0</xdr:colOff>
      <xdr:row>7</xdr:row>
      <xdr:rowOff>171450</xdr:rowOff>
    </xdr:to>
    <xdr:sp>
      <xdr:nvSpPr>
        <xdr:cNvPr id="134" name="テキスト 256"/>
        <xdr:cNvSpPr txBox="1">
          <a:spLocks noChangeArrowheads="1"/>
        </xdr:cNvSpPr>
      </xdr:nvSpPr>
      <xdr:spPr>
        <a:xfrm>
          <a:off x="29432250" y="962025"/>
          <a:ext cx="96202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49</xdr:col>
      <xdr:colOff>0</xdr:colOff>
      <xdr:row>7</xdr:row>
      <xdr:rowOff>171450</xdr:rowOff>
    </xdr:to>
    <xdr:sp>
      <xdr:nvSpPr>
        <xdr:cNvPr id="135" name="テキスト 313"/>
        <xdr:cNvSpPr txBox="1">
          <a:spLocks noChangeArrowheads="1"/>
        </xdr:cNvSpPr>
      </xdr:nvSpPr>
      <xdr:spPr>
        <a:xfrm>
          <a:off x="29432250" y="962025"/>
          <a:ext cx="96202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49</xdr:col>
      <xdr:colOff>0</xdr:colOff>
      <xdr:row>7</xdr:row>
      <xdr:rowOff>171450</xdr:rowOff>
    </xdr:to>
    <xdr:sp>
      <xdr:nvSpPr>
        <xdr:cNvPr id="136" name="テキスト 314"/>
        <xdr:cNvSpPr txBox="1">
          <a:spLocks noChangeArrowheads="1"/>
        </xdr:cNvSpPr>
      </xdr:nvSpPr>
      <xdr:spPr>
        <a:xfrm>
          <a:off x="29432250" y="962025"/>
          <a:ext cx="96202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49</xdr:col>
      <xdr:colOff>0</xdr:colOff>
      <xdr:row>7</xdr:row>
      <xdr:rowOff>171450</xdr:rowOff>
    </xdr:to>
    <xdr:sp>
      <xdr:nvSpPr>
        <xdr:cNvPr id="137" name="テキスト 221"/>
        <xdr:cNvSpPr txBox="1">
          <a:spLocks noChangeArrowheads="1"/>
        </xdr:cNvSpPr>
      </xdr:nvSpPr>
      <xdr:spPr>
        <a:xfrm>
          <a:off x="29432250" y="962025"/>
          <a:ext cx="96202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49</xdr:col>
      <xdr:colOff>0</xdr:colOff>
      <xdr:row>7</xdr:row>
      <xdr:rowOff>171450</xdr:rowOff>
    </xdr:to>
    <xdr:sp>
      <xdr:nvSpPr>
        <xdr:cNvPr id="138" name="テキスト 306"/>
        <xdr:cNvSpPr txBox="1">
          <a:spLocks noChangeArrowheads="1"/>
        </xdr:cNvSpPr>
      </xdr:nvSpPr>
      <xdr:spPr>
        <a:xfrm>
          <a:off x="29432250" y="962025"/>
          <a:ext cx="96202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49</xdr:col>
      <xdr:colOff>0</xdr:colOff>
      <xdr:row>7</xdr:row>
      <xdr:rowOff>171450</xdr:rowOff>
    </xdr:to>
    <xdr:sp>
      <xdr:nvSpPr>
        <xdr:cNvPr id="139" name="テキスト 219"/>
        <xdr:cNvSpPr txBox="1">
          <a:spLocks noChangeArrowheads="1"/>
        </xdr:cNvSpPr>
      </xdr:nvSpPr>
      <xdr:spPr>
        <a:xfrm>
          <a:off x="29432250" y="962025"/>
          <a:ext cx="96202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65</xdr:col>
      <xdr:colOff>0</xdr:colOff>
      <xdr:row>7</xdr:row>
      <xdr:rowOff>171450</xdr:rowOff>
    </xdr:to>
    <xdr:sp>
      <xdr:nvSpPr>
        <xdr:cNvPr id="140" name="テキスト 256"/>
        <xdr:cNvSpPr txBox="1">
          <a:spLocks noChangeArrowheads="1"/>
        </xdr:cNvSpPr>
      </xdr:nvSpPr>
      <xdr:spPr>
        <a:xfrm>
          <a:off x="38071425" y="962025"/>
          <a:ext cx="110490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65</xdr:col>
      <xdr:colOff>0</xdr:colOff>
      <xdr:row>7</xdr:row>
      <xdr:rowOff>171450</xdr:rowOff>
    </xdr:to>
    <xdr:sp>
      <xdr:nvSpPr>
        <xdr:cNvPr id="141" name="テキスト 313"/>
        <xdr:cNvSpPr txBox="1">
          <a:spLocks noChangeArrowheads="1"/>
        </xdr:cNvSpPr>
      </xdr:nvSpPr>
      <xdr:spPr>
        <a:xfrm>
          <a:off x="38071425" y="962025"/>
          <a:ext cx="110490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65</xdr:col>
      <xdr:colOff>0</xdr:colOff>
      <xdr:row>7</xdr:row>
      <xdr:rowOff>171450</xdr:rowOff>
    </xdr:to>
    <xdr:sp>
      <xdr:nvSpPr>
        <xdr:cNvPr id="142" name="テキスト 314"/>
        <xdr:cNvSpPr txBox="1">
          <a:spLocks noChangeArrowheads="1"/>
        </xdr:cNvSpPr>
      </xdr:nvSpPr>
      <xdr:spPr>
        <a:xfrm>
          <a:off x="38071425" y="962025"/>
          <a:ext cx="110490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65</xdr:col>
      <xdr:colOff>0</xdr:colOff>
      <xdr:row>7</xdr:row>
      <xdr:rowOff>171450</xdr:rowOff>
    </xdr:to>
    <xdr:sp>
      <xdr:nvSpPr>
        <xdr:cNvPr id="143" name="テキスト 221"/>
        <xdr:cNvSpPr txBox="1">
          <a:spLocks noChangeArrowheads="1"/>
        </xdr:cNvSpPr>
      </xdr:nvSpPr>
      <xdr:spPr>
        <a:xfrm>
          <a:off x="38071425" y="962025"/>
          <a:ext cx="110490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65</xdr:col>
      <xdr:colOff>0</xdr:colOff>
      <xdr:row>7</xdr:row>
      <xdr:rowOff>171450</xdr:rowOff>
    </xdr:to>
    <xdr:sp>
      <xdr:nvSpPr>
        <xdr:cNvPr id="144" name="テキスト 306"/>
        <xdr:cNvSpPr txBox="1">
          <a:spLocks noChangeArrowheads="1"/>
        </xdr:cNvSpPr>
      </xdr:nvSpPr>
      <xdr:spPr>
        <a:xfrm>
          <a:off x="38071425" y="962025"/>
          <a:ext cx="110490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65</xdr:col>
      <xdr:colOff>0</xdr:colOff>
      <xdr:row>7</xdr:row>
      <xdr:rowOff>171450</xdr:rowOff>
    </xdr:to>
    <xdr:sp>
      <xdr:nvSpPr>
        <xdr:cNvPr id="145" name="テキスト 219"/>
        <xdr:cNvSpPr txBox="1">
          <a:spLocks noChangeArrowheads="1"/>
        </xdr:cNvSpPr>
      </xdr:nvSpPr>
      <xdr:spPr>
        <a:xfrm>
          <a:off x="38071425" y="962025"/>
          <a:ext cx="110490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2</xdr:col>
      <xdr:colOff>19050</xdr:colOff>
      <xdr:row>56</xdr:row>
      <xdr:rowOff>28575</xdr:rowOff>
    </xdr:from>
    <xdr:to>
      <xdr:col>5</xdr:col>
      <xdr:colOff>104775</xdr:colOff>
      <xdr:row>57</xdr:row>
      <xdr:rowOff>19050</xdr:rowOff>
    </xdr:to>
    <xdr:sp>
      <xdr:nvSpPr>
        <xdr:cNvPr id="146" name="テキスト 168"/>
        <xdr:cNvSpPr txBox="1">
          <a:spLocks noChangeArrowheads="1"/>
        </xdr:cNvSpPr>
      </xdr:nvSpPr>
      <xdr:spPr>
        <a:xfrm>
          <a:off x="323850" y="10020300"/>
          <a:ext cx="13144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生活関連･その他型</a:t>
          </a:r>
        </a:p>
      </xdr:txBody>
    </xdr:sp>
    <xdr:clientData/>
  </xdr:twoCellAnchor>
  <xdr:twoCellAnchor>
    <xdr:from>
      <xdr:col>58</xdr:col>
      <xdr:colOff>0</xdr:colOff>
      <xdr:row>3</xdr:row>
      <xdr:rowOff>76200</xdr:rowOff>
    </xdr:from>
    <xdr:to>
      <xdr:col>61</xdr:col>
      <xdr:colOff>352425</xdr:colOff>
      <xdr:row>7</xdr:row>
      <xdr:rowOff>114300</xdr:rowOff>
    </xdr:to>
    <xdr:grpSp>
      <xdr:nvGrpSpPr>
        <xdr:cNvPr id="147" name="Group 172"/>
        <xdr:cNvGrpSpPr>
          <a:grpSpLocks/>
        </xdr:cNvGrpSpPr>
      </xdr:nvGrpSpPr>
      <xdr:grpSpPr>
        <a:xfrm>
          <a:off x="34175700" y="581025"/>
          <a:ext cx="1619250" cy="666750"/>
          <a:chOff x="1465" y="61"/>
          <a:chExt cx="141" cy="70"/>
        </a:xfrm>
        <a:solidFill>
          <a:srgbClr val="FFFFFF"/>
        </a:solidFill>
      </xdr:grpSpPr>
      <xdr:sp>
        <xdr:nvSpPr>
          <xdr:cNvPr id="148" name="テキスト 241"/>
          <xdr:cNvSpPr txBox="1">
            <a:spLocks noChangeArrowheads="1"/>
          </xdr:cNvSpPr>
        </xdr:nvSpPr>
        <xdr:spPr>
          <a:xfrm>
            <a:off x="1465" y="61"/>
            <a:ext cx="141" cy="17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900" b="0" i="0" u="none" baseline="0"/>
              <a:t>産業中分類</a:t>
            </a:r>
          </a:p>
        </xdr:txBody>
      </xdr:sp>
      <xdr:sp>
        <xdr:nvSpPr>
          <xdr:cNvPr id="149" name="テキスト 242"/>
          <xdr:cNvSpPr txBox="1">
            <a:spLocks noChangeArrowheads="1"/>
          </xdr:cNvSpPr>
        </xdr:nvSpPr>
        <xdr:spPr>
          <a:xfrm>
            <a:off x="1465" y="79"/>
            <a:ext cx="141" cy="17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900" b="0" i="0" u="none" baseline="0"/>
              <a:t>従業者規模</a:t>
            </a:r>
          </a:p>
        </xdr:txBody>
      </xdr:sp>
      <xdr:sp>
        <xdr:nvSpPr>
          <xdr:cNvPr id="150" name="テキスト 243"/>
          <xdr:cNvSpPr txBox="1">
            <a:spLocks noChangeArrowheads="1"/>
          </xdr:cNvSpPr>
        </xdr:nvSpPr>
        <xdr:spPr>
          <a:xfrm>
            <a:off x="1465" y="96"/>
            <a:ext cx="141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900" b="0" i="0" u="none" baseline="0"/>
              <a:t>広域圏</a:t>
            </a:r>
          </a:p>
        </xdr:txBody>
      </xdr:sp>
      <xdr:sp>
        <xdr:nvSpPr>
          <xdr:cNvPr id="151" name="テキスト 244"/>
          <xdr:cNvSpPr txBox="1">
            <a:spLocks noChangeArrowheads="1"/>
          </xdr:cNvSpPr>
        </xdr:nvSpPr>
        <xdr:spPr>
          <a:xfrm>
            <a:off x="1465" y="113"/>
            <a:ext cx="141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900" b="0" i="0" u="none" baseline="0"/>
              <a:t>産業３類型</a:t>
            </a:r>
          </a:p>
        </xdr:txBody>
      </xdr:sp>
    </xdr:grpSp>
    <xdr:clientData/>
  </xdr:twoCellAnchor>
  <xdr:twoCellAnchor>
    <xdr:from>
      <xdr:col>0</xdr:col>
      <xdr:colOff>123825</xdr:colOff>
      <xdr:row>3</xdr:row>
      <xdr:rowOff>76200</xdr:rowOff>
    </xdr:from>
    <xdr:to>
      <xdr:col>5</xdr:col>
      <xdr:colOff>209550</xdr:colOff>
      <xdr:row>7</xdr:row>
      <xdr:rowOff>114300</xdr:rowOff>
    </xdr:to>
    <xdr:grpSp>
      <xdr:nvGrpSpPr>
        <xdr:cNvPr id="152" name="Group 177"/>
        <xdr:cNvGrpSpPr>
          <a:grpSpLocks/>
        </xdr:cNvGrpSpPr>
      </xdr:nvGrpSpPr>
      <xdr:grpSpPr>
        <a:xfrm>
          <a:off x="123825" y="581025"/>
          <a:ext cx="1619250" cy="666750"/>
          <a:chOff x="1465" y="61"/>
          <a:chExt cx="141" cy="70"/>
        </a:xfrm>
        <a:solidFill>
          <a:srgbClr val="FFFFFF"/>
        </a:solidFill>
      </xdr:grpSpPr>
      <xdr:sp>
        <xdr:nvSpPr>
          <xdr:cNvPr id="153" name="テキスト 241"/>
          <xdr:cNvSpPr txBox="1">
            <a:spLocks noChangeArrowheads="1"/>
          </xdr:cNvSpPr>
        </xdr:nvSpPr>
        <xdr:spPr>
          <a:xfrm>
            <a:off x="1465" y="61"/>
            <a:ext cx="141" cy="17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900" b="0" i="0" u="none" baseline="0"/>
              <a:t>産業中分類</a:t>
            </a:r>
          </a:p>
        </xdr:txBody>
      </xdr:sp>
      <xdr:sp>
        <xdr:nvSpPr>
          <xdr:cNvPr id="154" name="テキスト 242"/>
          <xdr:cNvSpPr txBox="1">
            <a:spLocks noChangeArrowheads="1"/>
          </xdr:cNvSpPr>
        </xdr:nvSpPr>
        <xdr:spPr>
          <a:xfrm>
            <a:off x="1465" y="79"/>
            <a:ext cx="141" cy="17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900" b="0" i="0" u="none" baseline="0"/>
              <a:t>従業者規模</a:t>
            </a:r>
          </a:p>
        </xdr:txBody>
      </xdr:sp>
      <xdr:sp>
        <xdr:nvSpPr>
          <xdr:cNvPr id="155" name="テキスト 243"/>
          <xdr:cNvSpPr txBox="1">
            <a:spLocks noChangeArrowheads="1"/>
          </xdr:cNvSpPr>
        </xdr:nvSpPr>
        <xdr:spPr>
          <a:xfrm>
            <a:off x="1465" y="96"/>
            <a:ext cx="141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900" b="0" i="0" u="none" baseline="0"/>
              <a:t>広域圏</a:t>
            </a:r>
          </a:p>
        </xdr:txBody>
      </xdr:sp>
      <xdr:sp>
        <xdr:nvSpPr>
          <xdr:cNvPr id="156" name="テキスト 244"/>
          <xdr:cNvSpPr txBox="1">
            <a:spLocks noChangeArrowheads="1"/>
          </xdr:cNvSpPr>
        </xdr:nvSpPr>
        <xdr:spPr>
          <a:xfrm>
            <a:off x="1465" y="113"/>
            <a:ext cx="141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900" b="0" i="0" u="none" baseline="0"/>
              <a:t>産業３類型</a:t>
            </a:r>
          </a:p>
        </xdr:txBody>
      </xdr:sp>
    </xdr:grpSp>
    <xdr:clientData/>
  </xdr:twoCellAnchor>
  <xdr:twoCellAnchor>
    <xdr:from>
      <xdr:col>93</xdr:col>
      <xdr:colOff>0</xdr:colOff>
      <xdr:row>9</xdr:row>
      <xdr:rowOff>9525</xdr:rowOff>
    </xdr:from>
    <xdr:to>
      <xdr:col>93</xdr:col>
      <xdr:colOff>0</xdr:colOff>
      <xdr:row>10</xdr:row>
      <xdr:rowOff>0</xdr:rowOff>
    </xdr:to>
    <xdr:sp>
      <xdr:nvSpPr>
        <xdr:cNvPr id="157" name="テキスト 136"/>
        <xdr:cNvSpPr txBox="1">
          <a:spLocks noChangeArrowheads="1"/>
        </xdr:cNvSpPr>
      </xdr:nvSpPr>
      <xdr:spPr>
        <a:xfrm>
          <a:off x="56473725" y="149542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91</xdr:col>
      <xdr:colOff>0</xdr:colOff>
      <xdr:row>6</xdr:row>
      <xdr:rowOff>9525</xdr:rowOff>
    </xdr:from>
    <xdr:to>
      <xdr:col>92</xdr:col>
      <xdr:colOff>0</xdr:colOff>
      <xdr:row>7</xdr:row>
      <xdr:rowOff>171450</xdr:rowOff>
    </xdr:to>
    <xdr:sp>
      <xdr:nvSpPr>
        <xdr:cNvPr id="158" name="テキスト 211"/>
        <xdr:cNvSpPr txBox="1">
          <a:spLocks noChangeArrowheads="1"/>
        </xdr:cNvSpPr>
      </xdr:nvSpPr>
      <xdr:spPr>
        <a:xfrm>
          <a:off x="54949725" y="971550"/>
          <a:ext cx="91440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差</a:t>
          </a:r>
        </a:p>
      </xdr:txBody>
    </xdr:sp>
    <xdr:clientData/>
  </xdr:twoCellAnchor>
  <xdr:twoCellAnchor>
    <xdr:from>
      <xdr:col>70</xdr:col>
      <xdr:colOff>0</xdr:colOff>
      <xdr:row>9</xdr:row>
      <xdr:rowOff>9525</xdr:rowOff>
    </xdr:from>
    <xdr:to>
      <xdr:col>70</xdr:col>
      <xdr:colOff>0</xdr:colOff>
      <xdr:row>10</xdr:row>
      <xdr:rowOff>0</xdr:rowOff>
    </xdr:to>
    <xdr:sp>
      <xdr:nvSpPr>
        <xdr:cNvPr id="159" name="テキスト 136"/>
        <xdr:cNvSpPr txBox="1">
          <a:spLocks noChangeArrowheads="1"/>
        </xdr:cNvSpPr>
      </xdr:nvSpPr>
      <xdr:spPr>
        <a:xfrm>
          <a:off x="42586275" y="149542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70</xdr:col>
      <xdr:colOff>0</xdr:colOff>
      <xdr:row>6</xdr:row>
      <xdr:rowOff>9525</xdr:rowOff>
    </xdr:from>
    <xdr:to>
      <xdr:col>70</xdr:col>
      <xdr:colOff>0</xdr:colOff>
      <xdr:row>7</xdr:row>
      <xdr:rowOff>171450</xdr:rowOff>
    </xdr:to>
    <xdr:sp>
      <xdr:nvSpPr>
        <xdr:cNvPr id="160" name="テキスト 211"/>
        <xdr:cNvSpPr txBox="1">
          <a:spLocks noChangeArrowheads="1"/>
        </xdr:cNvSpPr>
      </xdr:nvSpPr>
      <xdr:spPr>
        <a:xfrm>
          <a:off x="42586275" y="971550"/>
          <a:ext cx="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差</a:t>
          </a:r>
        </a:p>
      </xdr:txBody>
    </xdr:sp>
    <xdr:clientData/>
  </xdr:twoCellAnchor>
  <xdr:twoCellAnchor>
    <xdr:from>
      <xdr:col>80</xdr:col>
      <xdr:colOff>0</xdr:colOff>
      <xdr:row>9</xdr:row>
      <xdr:rowOff>9525</xdr:rowOff>
    </xdr:from>
    <xdr:to>
      <xdr:col>80</xdr:col>
      <xdr:colOff>0</xdr:colOff>
      <xdr:row>10</xdr:row>
      <xdr:rowOff>0</xdr:rowOff>
    </xdr:to>
    <xdr:sp>
      <xdr:nvSpPr>
        <xdr:cNvPr id="161" name="テキスト 136"/>
        <xdr:cNvSpPr txBox="1">
          <a:spLocks noChangeArrowheads="1"/>
        </xdr:cNvSpPr>
      </xdr:nvSpPr>
      <xdr:spPr>
        <a:xfrm>
          <a:off x="49787175" y="149542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80</xdr:col>
      <xdr:colOff>0</xdr:colOff>
      <xdr:row>6</xdr:row>
      <xdr:rowOff>9525</xdr:rowOff>
    </xdr:from>
    <xdr:to>
      <xdr:col>80</xdr:col>
      <xdr:colOff>0</xdr:colOff>
      <xdr:row>7</xdr:row>
      <xdr:rowOff>171450</xdr:rowOff>
    </xdr:to>
    <xdr:sp>
      <xdr:nvSpPr>
        <xdr:cNvPr id="162" name="テキスト 211"/>
        <xdr:cNvSpPr txBox="1">
          <a:spLocks noChangeArrowheads="1"/>
        </xdr:cNvSpPr>
      </xdr:nvSpPr>
      <xdr:spPr>
        <a:xfrm>
          <a:off x="49787175" y="971550"/>
          <a:ext cx="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差</a:t>
          </a:r>
        </a:p>
      </xdr:txBody>
    </xdr:sp>
    <xdr:clientData/>
  </xdr:twoCellAnchor>
  <xdr:twoCellAnchor>
    <xdr:from>
      <xdr:col>109</xdr:col>
      <xdr:colOff>85725</xdr:colOff>
      <xdr:row>54</xdr:row>
      <xdr:rowOff>9525</xdr:rowOff>
    </xdr:from>
    <xdr:to>
      <xdr:col>112</xdr:col>
      <xdr:colOff>0</xdr:colOff>
      <xdr:row>55</xdr:row>
      <xdr:rowOff>9525</xdr:rowOff>
    </xdr:to>
    <xdr:sp>
      <xdr:nvSpPr>
        <xdr:cNvPr id="163" name="テキスト 232"/>
        <xdr:cNvSpPr txBox="1">
          <a:spLocks noChangeArrowheads="1"/>
        </xdr:cNvSpPr>
      </xdr:nvSpPr>
      <xdr:spPr>
        <a:xfrm>
          <a:off x="67084575" y="9639300"/>
          <a:ext cx="12477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109</xdr:col>
      <xdr:colOff>85725</xdr:colOff>
      <xdr:row>55</xdr:row>
      <xdr:rowOff>19050</xdr:rowOff>
    </xdr:from>
    <xdr:to>
      <xdr:col>112</xdr:col>
      <xdr:colOff>0</xdr:colOff>
      <xdr:row>56</xdr:row>
      <xdr:rowOff>19050</xdr:rowOff>
    </xdr:to>
    <xdr:sp>
      <xdr:nvSpPr>
        <xdr:cNvPr id="164" name="テキスト 233"/>
        <xdr:cNvSpPr txBox="1">
          <a:spLocks noChangeArrowheads="1"/>
        </xdr:cNvSpPr>
      </xdr:nvSpPr>
      <xdr:spPr>
        <a:xfrm>
          <a:off x="67084575" y="9829800"/>
          <a:ext cx="12477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109</xdr:col>
      <xdr:colOff>85725</xdr:colOff>
      <xdr:row>56</xdr:row>
      <xdr:rowOff>9525</xdr:rowOff>
    </xdr:from>
    <xdr:to>
      <xdr:col>112</xdr:col>
      <xdr:colOff>38100</xdr:colOff>
      <xdr:row>57</xdr:row>
      <xdr:rowOff>28575</xdr:rowOff>
    </xdr:to>
    <xdr:sp>
      <xdr:nvSpPr>
        <xdr:cNvPr id="165" name="テキスト 234"/>
        <xdr:cNvSpPr txBox="1">
          <a:spLocks noChangeArrowheads="1"/>
        </xdr:cNvSpPr>
      </xdr:nvSpPr>
      <xdr:spPr>
        <a:xfrm>
          <a:off x="67084575" y="10001250"/>
          <a:ext cx="12858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生活関連･その他型   </a:t>
          </a:r>
        </a:p>
      </xdr:txBody>
    </xdr:sp>
    <xdr:clientData/>
  </xdr:twoCellAnchor>
  <xdr:twoCellAnchor>
    <xdr:from>
      <xdr:col>109</xdr:col>
      <xdr:colOff>95250</xdr:colOff>
      <xdr:row>9</xdr:row>
      <xdr:rowOff>0</xdr:rowOff>
    </xdr:from>
    <xdr:to>
      <xdr:col>112</xdr:col>
      <xdr:colOff>9525</xdr:colOff>
      <xdr:row>10</xdr:row>
      <xdr:rowOff>0</xdr:rowOff>
    </xdr:to>
    <xdr:sp>
      <xdr:nvSpPr>
        <xdr:cNvPr id="166" name="テキスト 240"/>
        <xdr:cNvSpPr txBox="1">
          <a:spLocks noChangeArrowheads="1"/>
        </xdr:cNvSpPr>
      </xdr:nvSpPr>
      <xdr:spPr>
        <a:xfrm>
          <a:off x="67094100" y="1485900"/>
          <a:ext cx="12477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総数</a:t>
          </a:r>
        </a:p>
      </xdr:txBody>
    </xdr:sp>
    <xdr:clientData/>
  </xdr:twoCellAnchor>
  <xdr:twoCellAnchor>
    <xdr:from>
      <xdr:col>109</xdr:col>
      <xdr:colOff>95250</xdr:colOff>
      <xdr:row>3</xdr:row>
      <xdr:rowOff>76200</xdr:rowOff>
    </xdr:from>
    <xdr:to>
      <xdr:col>112</xdr:col>
      <xdr:colOff>19050</xdr:colOff>
      <xdr:row>4</xdr:row>
      <xdr:rowOff>95250</xdr:rowOff>
    </xdr:to>
    <xdr:sp>
      <xdr:nvSpPr>
        <xdr:cNvPr id="167" name="テキスト 251"/>
        <xdr:cNvSpPr txBox="1">
          <a:spLocks noChangeArrowheads="1"/>
        </xdr:cNvSpPr>
      </xdr:nvSpPr>
      <xdr:spPr>
        <a:xfrm>
          <a:off x="67094100" y="581025"/>
          <a:ext cx="12573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109</xdr:col>
      <xdr:colOff>95250</xdr:colOff>
      <xdr:row>4</xdr:row>
      <xdr:rowOff>104775</xdr:rowOff>
    </xdr:from>
    <xdr:to>
      <xdr:col>112</xdr:col>
      <xdr:colOff>19050</xdr:colOff>
      <xdr:row>5</xdr:row>
      <xdr:rowOff>123825</xdr:rowOff>
    </xdr:to>
    <xdr:sp>
      <xdr:nvSpPr>
        <xdr:cNvPr id="168" name="テキスト 252"/>
        <xdr:cNvSpPr txBox="1">
          <a:spLocks noChangeArrowheads="1"/>
        </xdr:cNvSpPr>
      </xdr:nvSpPr>
      <xdr:spPr>
        <a:xfrm>
          <a:off x="67094100" y="752475"/>
          <a:ext cx="12573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従業者規模</a:t>
          </a:r>
        </a:p>
      </xdr:txBody>
    </xdr:sp>
    <xdr:clientData/>
  </xdr:twoCellAnchor>
  <xdr:twoCellAnchor>
    <xdr:from>
      <xdr:col>109</xdr:col>
      <xdr:colOff>95250</xdr:colOff>
      <xdr:row>5</xdr:row>
      <xdr:rowOff>123825</xdr:rowOff>
    </xdr:from>
    <xdr:to>
      <xdr:col>112</xdr:col>
      <xdr:colOff>19050</xdr:colOff>
      <xdr:row>6</xdr:row>
      <xdr:rowOff>123825</xdr:rowOff>
    </xdr:to>
    <xdr:sp>
      <xdr:nvSpPr>
        <xdr:cNvPr id="169" name="テキスト 253"/>
        <xdr:cNvSpPr txBox="1">
          <a:spLocks noChangeArrowheads="1"/>
        </xdr:cNvSpPr>
      </xdr:nvSpPr>
      <xdr:spPr>
        <a:xfrm>
          <a:off x="67094100" y="914400"/>
          <a:ext cx="12573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109</xdr:col>
      <xdr:colOff>95250</xdr:colOff>
      <xdr:row>6</xdr:row>
      <xdr:rowOff>114300</xdr:rowOff>
    </xdr:from>
    <xdr:to>
      <xdr:col>112</xdr:col>
      <xdr:colOff>19050</xdr:colOff>
      <xdr:row>7</xdr:row>
      <xdr:rowOff>114300</xdr:rowOff>
    </xdr:to>
    <xdr:sp>
      <xdr:nvSpPr>
        <xdr:cNvPr id="170" name="テキスト 254"/>
        <xdr:cNvSpPr txBox="1">
          <a:spLocks noChangeArrowheads="1"/>
        </xdr:cNvSpPr>
      </xdr:nvSpPr>
      <xdr:spPr>
        <a:xfrm>
          <a:off x="67094100" y="1076325"/>
          <a:ext cx="12573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産業３類型</a:t>
          </a:r>
        </a:p>
      </xdr:txBody>
    </xdr:sp>
    <xdr:clientData/>
  </xdr:twoCellAnchor>
  <xdr:twoCellAnchor>
    <xdr:from>
      <xdr:col>76</xdr:col>
      <xdr:colOff>38100</xdr:colOff>
      <xdr:row>3</xdr:row>
      <xdr:rowOff>47625</xdr:rowOff>
    </xdr:from>
    <xdr:to>
      <xdr:col>80</xdr:col>
      <xdr:colOff>0</xdr:colOff>
      <xdr:row>4</xdr:row>
      <xdr:rowOff>104775</xdr:rowOff>
    </xdr:to>
    <xdr:sp>
      <xdr:nvSpPr>
        <xdr:cNvPr id="171" name="テキスト 301"/>
        <xdr:cNvSpPr txBox="1">
          <a:spLocks noChangeArrowheads="1"/>
        </xdr:cNvSpPr>
      </xdr:nvSpPr>
      <xdr:spPr>
        <a:xfrm>
          <a:off x="46834425" y="552450"/>
          <a:ext cx="29527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従業者1人当たりの付加価値額　（万円）</a:t>
          </a:r>
        </a:p>
      </xdr:txBody>
    </xdr:sp>
    <xdr:clientData/>
  </xdr:twoCellAnchor>
  <xdr:twoCellAnchor>
    <xdr:from>
      <xdr:col>80</xdr:col>
      <xdr:colOff>0</xdr:colOff>
      <xdr:row>9</xdr:row>
      <xdr:rowOff>9525</xdr:rowOff>
    </xdr:from>
    <xdr:to>
      <xdr:col>80</xdr:col>
      <xdr:colOff>0</xdr:colOff>
      <xdr:row>10</xdr:row>
      <xdr:rowOff>0</xdr:rowOff>
    </xdr:to>
    <xdr:sp>
      <xdr:nvSpPr>
        <xdr:cNvPr id="172" name="テキスト 136"/>
        <xdr:cNvSpPr txBox="1">
          <a:spLocks noChangeArrowheads="1"/>
        </xdr:cNvSpPr>
      </xdr:nvSpPr>
      <xdr:spPr>
        <a:xfrm>
          <a:off x="49787175" y="149542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78</xdr:col>
      <xdr:colOff>0</xdr:colOff>
      <xdr:row>6</xdr:row>
      <xdr:rowOff>9525</xdr:rowOff>
    </xdr:from>
    <xdr:to>
      <xdr:col>79</xdr:col>
      <xdr:colOff>0</xdr:colOff>
      <xdr:row>7</xdr:row>
      <xdr:rowOff>171450</xdr:rowOff>
    </xdr:to>
    <xdr:sp>
      <xdr:nvSpPr>
        <xdr:cNvPr id="173" name="テキスト 211"/>
        <xdr:cNvSpPr txBox="1">
          <a:spLocks noChangeArrowheads="1"/>
        </xdr:cNvSpPr>
      </xdr:nvSpPr>
      <xdr:spPr>
        <a:xfrm>
          <a:off x="48320325" y="971550"/>
          <a:ext cx="81915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72</xdr:col>
      <xdr:colOff>9525</xdr:colOff>
      <xdr:row>3</xdr:row>
      <xdr:rowOff>47625</xdr:rowOff>
    </xdr:from>
    <xdr:to>
      <xdr:col>76</xdr:col>
      <xdr:colOff>0</xdr:colOff>
      <xdr:row>4</xdr:row>
      <xdr:rowOff>104775</xdr:rowOff>
    </xdr:to>
    <xdr:sp>
      <xdr:nvSpPr>
        <xdr:cNvPr id="174" name="テキスト 301"/>
        <xdr:cNvSpPr txBox="1">
          <a:spLocks noChangeArrowheads="1"/>
        </xdr:cNvSpPr>
      </xdr:nvSpPr>
      <xdr:spPr>
        <a:xfrm>
          <a:off x="43662600" y="552450"/>
          <a:ext cx="31337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１事業所当たりの付加価値額　（万円）</a:t>
          </a:r>
        </a:p>
      </xdr:txBody>
    </xdr:sp>
    <xdr:clientData/>
  </xdr:twoCellAnchor>
  <xdr:twoCellAnchor>
    <xdr:from>
      <xdr:col>74</xdr:col>
      <xdr:colOff>38100</xdr:colOff>
      <xdr:row>5</xdr:row>
      <xdr:rowOff>161925</xdr:rowOff>
    </xdr:from>
    <xdr:to>
      <xdr:col>75</xdr:col>
      <xdr:colOff>38100</xdr:colOff>
      <xdr:row>7</xdr:row>
      <xdr:rowOff>152400</xdr:rowOff>
    </xdr:to>
    <xdr:sp>
      <xdr:nvSpPr>
        <xdr:cNvPr id="175" name="テキスト 211"/>
        <xdr:cNvSpPr txBox="1">
          <a:spLocks noChangeArrowheads="1"/>
        </xdr:cNvSpPr>
      </xdr:nvSpPr>
      <xdr:spPr>
        <a:xfrm>
          <a:off x="45367575" y="952500"/>
          <a:ext cx="81915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98</xdr:col>
      <xdr:colOff>0</xdr:colOff>
      <xdr:row>6</xdr:row>
      <xdr:rowOff>9525</xdr:rowOff>
    </xdr:from>
    <xdr:to>
      <xdr:col>99</xdr:col>
      <xdr:colOff>0</xdr:colOff>
      <xdr:row>7</xdr:row>
      <xdr:rowOff>171450</xdr:rowOff>
    </xdr:to>
    <xdr:sp>
      <xdr:nvSpPr>
        <xdr:cNvPr id="176" name="テキスト 211"/>
        <xdr:cNvSpPr txBox="1">
          <a:spLocks noChangeArrowheads="1"/>
        </xdr:cNvSpPr>
      </xdr:nvSpPr>
      <xdr:spPr>
        <a:xfrm>
          <a:off x="59836050" y="971550"/>
          <a:ext cx="87630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差</a:t>
          </a:r>
        </a:p>
      </xdr:txBody>
    </xdr:sp>
    <xdr:clientData/>
  </xdr:twoCellAnchor>
  <xdr:twoCellAnchor>
    <xdr:from>
      <xdr:col>102</xdr:col>
      <xdr:colOff>38100</xdr:colOff>
      <xdr:row>3</xdr:row>
      <xdr:rowOff>47625</xdr:rowOff>
    </xdr:from>
    <xdr:to>
      <xdr:col>108</xdr:col>
      <xdr:colOff>447675</xdr:colOff>
      <xdr:row>4</xdr:row>
      <xdr:rowOff>114300</xdr:rowOff>
    </xdr:to>
    <xdr:sp>
      <xdr:nvSpPr>
        <xdr:cNvPr id="177" name="テキスト 301"/>
        <xdr:cNvSpPr txBox="1">
          <a:spLocks noChangeArrowheads="1"/>
        </xdr:cNvSpPr>
      </xdr:nvSpPr>
      <xdr:spPr>
        <a:xfrm>
          <a:off x="62398275" y="552450"/>
          <a:ext cx="453390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　リ　ー　ス　支　払　額　（万円）</a:t>
          </a:r>
        </a:p>
      </xdr:txBody>
    </xdr:sp>
    <xdr:clientData/>
  </xdr:twoCellAnchor>
  <xdr:twoCellAnchor>
    <xdr:from>
      <xdr:col>105</xdr:col>
      <xdr:colOff>0</xdr:colOff>
      <xdr:row>6</xdr:row>
      <xdr:rowOff>9525</xdr:rowOff>
    </xdr:from>
    <xdr:to>
      <xdr:col>106</xdr:col>
      <xdr:colOff>0</xdr:colOff>
      <xdr:row>7</xdr:row>
      <xdr:rowOff>171450</xdr:rowOff>
    </xdr:to>
    <xdr:sp>
      <xdr:nvSpPr>
        <xdr:cNvPr id="178" name="テキスト 211"/>
        <xdr:cNvSpPr txBox="1">
          <a:spLocks noChangeArrowheads="1"/>
        </xdr:cNvSpPr>
      </xdr:nvSpPr>
      <xdr:spPr>
        <a:xfrm>
          <a:off x="64531875" y="971550"/>
          <a:ext cx="81915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差</a:t>
          </a:r>
        </a:p>
      </xdr:txBody>
    </xdr:sp>
    <xdr:clientData/>
  </xdr:twoCellAnchor>
  <xdr:twoCellAnchor>
    <xdr:from>
      <xdr:col>85</xdr:col>
      <xdr:colOff>142875</xdr:colOff>
      <xdr:row>9</xdr:row>
      <xdr:rowOff>0</xdr:rowOff>
    </xdr:from>
    <xdr:to>
      <xdr:col>88</xdr:col>
      <xdr:colOff>133350</xdr:colOff>
      <xdr:row>9</xdr:row>
      <xdr:rowOff>161925</xdr:rowOff>
    </xdr:to>
    <xdr:sp>
      <xdr:nvSpPr>
        <xdr:cNvPr id="179" name="テキスト 222"/>
        <xdr:cNvSpPr txBox="1">
          <a:spLocks noChangeArrowheads="1"/>
        </xdr:cNvSpPr>
      </xdr:nvSpPr>
      <xdr:spPr>
        <a:xfrm>
          <a:off x="51511200" y="1485900"/>
          <a:ext cx="12858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総数</a:t>
          </a:r>
        </a:p>
      </xdr:txBody>
    </xdr:sp>
    <xdr:clientData/>
  </xdr:twoCellAnchor>
  <xdr:twoCellAnchor>
    <xdr:from>
      <xdr:col>85</xdr:col>
      <xdr:colOff>47625</xdr:colOff>
      <xdr:row>54</xdr:row>
      <xdr:rowOff>0</xdr:rowOff>
    </xdr:from>
    <xdr:to>
      <xdr:col>88</xdr:col>
      <xdr:colOff>38100</xdr:colOff>
      <xdr:row>55</xdr:row>
      <xdr:rowOff>0</xdr:rowOff>
    </xdr:to>
    <xdr:sp>
      <xdr:nvSpPr>
        <xdr:cNvPr id="180" name="テキスト 230"/>
        <xdr:cNvSpPr txBox="1">
          <a:spLocks noChangeArrowheads="1"/>
        </xdr:cNvSpPr>
      </xdr:nvSpPr>
      <xdr:spPr>
        <a:xfrm>
          <a:off x="51415950" y="9629775"/>
          <a:ext cx="12858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85</xdr:col>
      <xdr:colOff>47625</xdr:colOff>
      <xdr:row>55</xdr:row>
      <xdr:rowOff>0</xdr:rowOff>
    </xdr:from>
    <xdr:to>
      <xdr:col>88</xdr:col>
      <xdr:colOff>38100</xdr:colOff>
      <xdr:row>56</xdr:row>
      <xdr:rowOff>0</xdr:rowOff>
    </xdr:to>
    <xdr:sp>
      <xdr:nvSpPr>
        <xdr:cNvPr id="181" name="テキスト 231"/>
        <xdr:cNvSpPr txBox="1">
          <a:spLocks noChangeArrowheads="1"/>
        </xdr:cNvSpPr>
      </xdr:nvSpPr>
      <xdr:spPr>
        <a:xfrm>
          <a:off x="51415950" y="9810750"/>
          <a:ext cx="12858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85</xdr:col>
      <xdr:colOff>0</xdr:colOff>
      <xdr:row>14</xdr:row>
      <xdr:rowOff>28575</xdr:rowOff>
    </xdr:from>
    <xdr:to>
      <xdr:col>85</xdr:col>
      <xdr:colOff>0</xdr:colOff>
      <xdr:row>29</xdr:row>
      <xdr:rowOff>133350</xdr:rowOff>
    </xdr:to>
    <xdr:sp>
      <xdr:nvSpPr>
        <xdr:cNvPr id="182" name="テキスト 235"/>
        <xdr:cNvSpPr txBox="1">
          <a:spLocks noChangeArrowheads="1"/>
        </xdr:cNvSpPr>
      </xdr:nvSpPr>
      <xdr:spPr>
        <a:xfrm>
          <a:off x="51368325" y="2419350"/>
          <a:ext cx="0" cy="2819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85</xdr:col>
      <xdr:colOff>0</xdr:colOff>
      <xdr:row>47</xdr:row>
      <xdr:rowOff>47625</xdr:rowOff>
    </xdr:from>
    <xdr:to>
      <xdr:col>85</xdr:col>
      <xdr:colOff>0</xdr:colOff>
      <xdr:row>52</xdr:row>
      <xdr:rowOff>9525</xdr:rowOff>
    </xdr:to>
    <xdr:sp>
      <xdr:nvSpPr>
        <xdr:cNvPr id="183" name="テキスト 237"/>
        <xdr:cNvSpPr txBox="1">
          <a:spLocks noChangeArrowheads="1"/>
        </xdr:cNvSpPr>
      </xdr:nvSpPr>
      <xdr:spPr>
        <a:xfrm>
          <a:off x="51368325" y="8410575"/>
          <a:ext cx="0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85</xdr:col>
      <xdr:colOff>0</xdr:colOff>
      <xdr:row>3</xdr:row>
      <xdr:rowOff>76200</xdr:rowOff>
    </xdr:from>
    <xdr:to>
      <xdr:col>88</xdr:col>
      <xdr:colOff>314325</xdr:colOff>
      <xdr:row>7</xdr:row>
      <xdr:rowOff>114300</xdr:rowOff>
    </xdr:to>
    <xdr:grpSp>
      <xdr:nvGrpSpPr>
        <xdr:cNvPr id="184" name="Group 229"/>
        <xdr:cNvGrpSpPr>
          <a:grpSpLocks/>
        </xdr:cNvGrpSpPr>
      </xdr:nvGrpSpPr>
      <xdr:grpSpPr>
        <a:xfrm>
          <a:off x="51368325" y="581025"/>
          <a:ext cx="1609725" cy="666750"/>
          <a:chOff x="1465" y="61"/>
          <a:chExt cx="141" cy="70"/>
        </a:xfrm>
        <a:solidFill>
          <a:srgbClr val="FFFFFF"/>
        </a:solidFill>
      </xdr:grpSpPr>
      <xdr:sp>
        <xdr:nvSpPr>
          <xdr:cNvPr id="185" name="テキスト 241"/>
          <xdr:cNvSpPr txBox="1">
            <a:spLocks noChangeArrowheads="1"/>
          </xdr:cNvSpPr>
        </xdr:nvSpPr>
        <xdr:spPr>
          <a:xfrm>
            <a:off x="1465" y="61"/>
            <a:ext cx="141" cy="17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900" b="0" i="0" u="none" baseline="0"/>
              <a:t>産業中分類</a:t>
            </a:r>
          </a:p>
        </xdr:txBody>
      </xdr:sp>
      <xdr:sp>
        <xdr:nvSpPr>
          <xdr:cNvPr id="186" name="テキスト 242"/>
          <xdr:cNvSpPr txBox="1">
            <a:spLocks noChangeArrowheads="1"/>
          </xdr:cNvSpPr>
        </xdr:nvSpPr>
        <xdr:spPr>
          <a:xfrm>
            <a:off x="1465" y="79"/>
            <a:ext cx="141" cy="17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900" b="0" i="0" u="none" baseline="0"/>
              <a:t>従業者規模</a:t>
            </a:r>
          </a:p>
        </xdr:txBody>
      </xdr:sp>
      <xdr:sp>
        <xdr:nvSpPr>
          <xdr:cNvPr id="187" name="テキスト 243"/>
          <xdr:cNvSpPr txBox="1">
            <a:spLocks noChangeArrowheads="1"/>
          </xdr:cNvSpPr>
        </xdr:nvSpPr>
        <xdr:spPr>
          <a:xfrm>
            <a:off x="1465" y="96"/>
            <a:ext cx="141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900" b="0" i="0" u="none" baseline="0"/>
              <a:t>広域圏</a:t>
            </a:r>
          </a:p>
        </xdr:txBody>
      </xdr:sp>
      <xdr:sp>
        <xdr:nvSpPr>
          <xdr:cNvPr id="188" name="テキスト 244"/>
          <xdr:cNvSpPr txBox="1">
            <a:spLocks noChangeArrowheads="1"/>
          </xdr:cNvSpPr>
        </xdr:nvSpPr>
        <xdr:spPr>
          <a:xfrm>
            <a:off x="1465" y="113"/>
            <a:ext cx="141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900" b="0" i="0" u="none" baseline="0"/>
              <a:t>産業３類型</a:t>
            </a:r>
          </a:p>
        </xdr:txBody>
      </xdr:sp>
    </xdr:grpSp>
    <xdr:clientData/>
  </xdr:twoCellAnchor>
  <xdr:twoCellAnchor>
    <xdr:from>
      <xdr:col>85</xdr:col>
      <xdr:colOff>38100</xdr:colOff>
      <xdr:row>56</xdr:row>
      <xdr:rowOff>19050</xdr:rowOff>
    </xdr:from>
    <xdr:to>
      <xdr:col>88</xdr:col>
      <xdr:colOff>47625</xdr:colOff>
      <xdr:row>57</xdr:row>
      <xdr:rowOff>19050</xdr:rowOff>
    </xdr:to>
    <xdr:sp>
      <xdr:nvSpPr>
        <xdr:cNvPr id="189" name="テキスト 245"/>
        <xdr:cNvSpPr txBox="1">
          <a:spLocks noChangeArrowheads="1"/>
        </xdr:cNvSpPr>
      </xdr:nvSpPr>
      <xdr:spPr>
        <a:xfrm>
          <a:off x="51406425" y="10010775"/>
          <a:ext cx="130492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生活関連･その他型   </a:t>
          </a:r>
        </a:p>
      </xdr:txBody>
    </xdr:sp>
    <xdr:clientData/>
  </xdr:twoCellAnchor>
  <xdr:twoCellAnchor>
    <xdr:from>
      <xdr:col>85</xdr:col>
      <xdr:colOff>0</xdr:colOff>
      <xdr:row>54</xdr:row>
      <xdr:rowOff>47625</xdr:rowOff>
    </xdr:from>
    <xdr:to>
      <xdr:col>85</xdr:col>
      <xdr:colOff>0</xdr:colOff>
      <xdr:row>56</xdr:row>
      <xdr:rowOff>114300</xdr:rowOff>
    </xdr:to>
    <xdr:sp>
      <xdr:nvSpPr>
        <xdr:cNvPr id="190" name="テキスト 247"/>
        <xdr:cNvSpPr txBox="1">
          <a:spLocks noChangeArrowheads="1"/>
        </xdr:cNvSpPr>
      </xdr:nvSpPr>
      <xdr:spPr>
        <a:xfrm>
          <a:off x="51368325" y="9677400"/>
          <a:ext cx="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800" b="0" i="0" u="none" baseline="0"/>
            <a:t>産業</a:t>
          </a:r>
        </a:p>
      </xdr:txBody>
    </xdr:sp>
    <xdr:clientData/>
  </xdr:twoCellAnchor>
  <xdr:twoCellAnchor>
    <xdr:from>
      <xdr:col>98</xdr:col>
      <xdr:colOff>76200</xdr:colOff>
      <xdr:row>3</xdr:row>
      <xdr:rowOff>38100</xdr:rowOff>
    </xdr:from>
    <xdr:to>
      <xdr:col>100</xdr:col>
      <xdr:colOff>447675</xdr:colOff>
      <xdr:row>4</xdr:row>
      <xdr:rowOff>114300</xdr:rowOff>
    </xdr:to>
    <xdr:sp>
      <xdr:nvSpPr>
        <xdr:cNvPr id="191" name="テキスト 301"/>
        <xdr:cNvSpPr txBox="1">
          <a:spLocks noChangeArrowheads="1"/>
        </xdr:cNvSpPr>
      </xdr:nvSpPr>
      <xdr:spPr>
        <a:xfrm>
          <a:off x="59912250" y="542925"/>
          <a:ext cx="18669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　契　約　額　（万円）　　</a:t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71</xdr:col>
      <xdr:colOff>0</xdr:colOff>
      <xdr:row>7</xdr:row>
      <xdr:rowOff>171450</xdr:rowOff>
    </xdr:to>
    <xdr:sp>
      <xdr:nvSpPr>
        <xdr:cNvPr id="192" name="テキスト 292"/>
        <xdr:cNvSpPr txBox="1">
          <a:spLocks noChangeArrowheads="1"/>
        </xdr:cNvSpPr>
      </xdr:nvSpPr>
      <xdr:spPr>
        <a:xfrm>
          <a:off x="42586275" y="962025"/>
          <a:ext cx="53340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71</xdr:col>
      <xdr:colOff>0</xdr:colOff>
      <xdr:row>7</xdr:row>
      <xdr:rowOff>171450</xdr:rowOff>
    </xdr:to>
    <xdr:sp>
      <xdr:nvSpPr>
        <xdr:cNvPr id="193" name="テキスト 317"/>
        <xdr:cNvSpPr txBox="1">
          <a:spLocks noChangeArrowheads="1"/>
        </xdr:cNvSpPr>
      </xdr:nvSpPr>
      <xdr:spPr>
        <a:xfrm>
          <a:off x="42586275" y="962025"/>
          <a:ext cx="53340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71</xdr:col>
      <xdr:colOff>0</xdr:colOff>
      <xdr:row>7</xdr:row>
      <xdr:rowOff>171450</xdr:rowOff>
    </xdr:to>
    <xdr:sp>
      <xdr:nvSpPr>
        <xdr:cNvPr id="194" name="テキスト 318"/>
        <xdr:cNvSpPr txBox="1">
          <a:spLocks noChangeArrowheads="1"/>
        </xdr:cNvSpPr>
      </xdr:nvSpPr>
      <xdr:spPr>
        <a:xfrm>
          <a:off x="42586275" y="962025"/>
          <a:ext cx="53340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71</xdr:col>
      <xdr:colOff>0</xdr:colOff>
      <xdr:row>7</xdr:row>
      <xdr:rowOff>171450</xdr:rowOff>
    </xdr:to>
    <xdr:sp>
      <xdr:nvSpPr>
        <xdr:cNvPr id="195" name="テキスト 256"/>
        <xdr:cNvSpPr txBox="1">
          <a:spLocks noChangeArrowheads="1"/>
        </xdr:cNvSpPr>
      </xdr:nvSpPr>
      <xdr:spPr>
        <a:xfrm>
          <a:off x="42586275" y="962025"/>
          <a:ext cx="53340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71</xdr:col>
      <xdr:colOff>0</xdr:colOff>
      <xdr:row>7</xdr:row>
      <xdr:rowOff>171450</xdr:rowOff>
    </xdr:to>
    <xdr:sp>
      <xdr:nvSpPr>
        <xdr:cNvPr id="196" name="テキスト 313"/>
        <xdr:cNvSpPr txBox="1">
          <a:spLocks noChangeArrowheads="1"/>
        </xdr:cNvSpPr>
      </xdr:nvSpPr>
      <xdr:spPr>
        <a:xfrm>
          <a:off x="42586275" y="962025"/>
          <a:ext cx="53340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71</xdr:col>
      <xdr:colOff>0</xdr:colOff>
      <xdr:row>7</xdr:row>
      <xdr:rowOff>171450</xdr:rowOff>
    </xdr:to>
    <xdr:sp>
      <xdr:nvSpPr>
        <xdr:cNvPr id="197" name="テキスト 314"/>
        <xdr:cNvSpPr txBox="1">
          <a:spLocks noChangeArrowheads="1"/>
        </xdr:cNvSpPr>
      </xdr:nvSpPr>
      <xdr:spPr>
        <a:xfrm>
          <a:off x="42586275" y="962025"/>
          <a:ext cx="53340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71</xdr:col>
      <xdr:colOff>0</xdr:colOff>
      <xdr:row>7</xdr:row>
      <xdr:rowOff>171450</xdr:rowOff>
    </xdr:to>
    <xdr:sp>
      <xdr:nvSpPr>
        <xdr:cNvPr id="198" name="テキスト 221"/>
        <xdr:cNvSpPr txBox="1">
          <a:spLocks noChangeArrowheads="1"/>
        </xdr:cNvSpPr>
      </xdr:nvSpPr>
      <xdr:spPr>
        <a:xfrm>
          <a:off x="42586275" y="962025"/>
          <a:ext cx="53340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71</xdr:col>
      <xdr:colOff>0</xdr:colOff>
      <xdr:row>7</xdr:row>
      <xdr:rowOff>171450</xdr:rowOff>
    </xdr:to>
    <xdr:sp>
      <xdr:nvSpPr>
        <xdr:cNvPr id="199" name="テキスト 306"/>
        <xdr:cNvSpPr txBox="1">
          <a:spLocks noChangeArrowheads="1"/>
        </xdr:cNvSpPr>
      </xdr:nvSpPr>
      <xdr:spPr>
        <a:xfrm>
          <a:off x="42586275" y="962025"/>
          <a:ext cx="53340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71</xdr:col>
      <xdr:colOff>0</xdr:colOff>
      <xdr:row>7</xdr:row>
      <xdr:rowOff>171450</xdr:rowOff>
    </xdr:to>
    <xdr:sp>
      <xdr:nvSpPr>
        <xdr:cNvPr id="200" name="テキスト 219"/>
        <xdr:cNvSpPr txBox="1">
          <a:spLocks noChangeArrowheads="1"/>
        </xdr:cNvSpPr>
      </xdr:nvSpPr>
      <xdr:spPr>
        <a:xfrm>
          <a:off x="42586275" y="962025"/>
          <a:ext cx="53340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70</xdr:col>
      <xdr:colOff>0</xdr:colOff>
      <xdr:row>5</xdr:row>
      <xdr:rowOff>123825</xdr:rowOff>
    </xdr:from>
    <xdr:to>
      <xdr:col>70</xdr:col>
      <xdr:colOff>0</xdr:colOff>
      <xdr:row>6</xdr:row>
      <xdr:rowOff>123825</xdr:rowOff>
    </xdr:to>
    <xdr:sp>
      <xdr:nvSpPr>
        <xdr:cNvPr id="201" name="テキスト 295"/>
        <xdr:cNvSpPr txBox="1">
          <a:spLocks noChangeArrowheads="1"/>
        </xdr:cNvSpPr>
      </xdr:nvSpPr>
      <xdr:spPr>
        <a:xfrm>
          <a:off x="42586275" y="91440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/>
        <a:p>
          <a:pPr algn="ctr">
            <a:defRPr/>
          </a:pPr>
          <a:r>
            <a:rPr lang="en-US" cap="none" sz="900" b="0" i="0" u="none" baseline="0"/>
            <a:t>(E/A) </a:t>
          </a:r>
        </a:p>
      </xdr:txBody>
    </xdr:sp>
    <xdr:clientData/>
  </xdr:twoCellAnchor>
  <xdr:twoCellAnchor>
    <xdr:from>
      <xdr:col>70</xdr:col>
      <xdr:colOff>0</xdr:colOff>
      <xdr:row>6</xdr:row>
      <xdr:rowOff>114300</xdr:rowOff>
    </xdr:from>
    <xdr:to>
      <xdr:col>70</xdr:col>
      <xdr:colOff>0</xdr:colOff>
      <xdr:row>7</xdr:row>
      <xdr:rowOff>114300</xdr:rowOff>
    </xdr:to>
    <xdr:sp>
      <xdr:nvSpPr>
        <xdr:cNvPr id="202" name="テキスト 296"/>
        <xdr:cNvSpPr txBox="1">
          <a:spLocks noChangeArrowheads="1"/>
        </xdr:cNvSpPr>
      </xdr:nvSpPr>
      <xdr:spPr>
        <a:xfrm>
          <a:off x="42586275" y="107632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/>
        <a:p>
          <a:pPr algn="ctr">
            <a:defRPr/>
          </a:pPr>
          <a:r>
            <a:rPr lang="en-US" cap="none" sz="900" b="0" i="0" u="none" baseline="0"/>
            <a:t>％ </a:t>
          </a:r>
        </a:p>
      </xdr:txBody>
    </xdr:sp>
    <xdr:clientData/>
  </xdr:twoCellAnchor>
  <xdr:twoCellAnchor>
    <xdr:from>
      <xdr:col>80</xdr:col>
      <xdr:colOff>85725</xdr:colOff>
      <xdr:row>54</xdr:row>
      <xdr:rowOff>9525</xdr:rowOff>
    </xdr:from>
    <xdr:to>
      <xdr:col>83</xdr:col>
      <xdr:colOff>0</xdr:colOff>
      <xdr:row>55</xdr:row>
      <xdr:rowOff>9525</xdr:rowOff>
    </xdr:to>
    <xdr:sp>
      <xdr:nvSpPr>
        <xdr:cNvPr id="203" name="テキスト 232"/>
        <xdr:cNvSpPr txBox="1">
          <a:spLocks noChangeArrowheads="1"/>
        </xdr:cNvSpPr>
      </xdr:nvSpPr>
      <xdr:spPr>
        <a:xfrm>
          <a:off x="49872900" y="9639300"/>
          <a:ext cx="12001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80</xdr:col>
      <xdr:colOff>85725</xdr:colOff>
      <xdr:row>55</xdr:row>
      <xdr:rowOff>19050</xdr:rowOff>
    </xdr:from>
    <xdr:to>
      <xdr:col>83</xdr:col>
      <xdr:colOff>0</xdr:colOff>
      <xdr:row>56</xdr:row>
      <xdr:rowOff>19050</xdr:rowOff>
    </xdr:to>
    <xdr:sp>
      <xdr:nvSpPr>
        <xdr:cNvPr id="204" name="テキスト 233"/>
        <xdr:cNvSpPr txBox="1">
          <a:spLocks noChangeArrowheads="1"/>
        </xdr:cNvSpPr>
      </xdr:nvSpPr>
      <xdr:spPr>
        <a:xfrm>
          <a:off x="49872900" y="9829800"/>
          <a:ext cx="12001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80</xdr:col>
      <xdr:colOff>85725</xdr:colOff>
      <xdr:row>56</xdr:row>
      <xdr:rowOff>9525</xdr:rowOff>
    </xdr:from>
    <xdr:to>
      <xdr:col>83</xdr:col>
      <xdr:colOff>38100</xdr:colOff>
      <xdr:row>57</xdr:row>
      <xdr:rowOff>28575</xdr:rowOff>
    </xdr:to>
    <xdr:sp>
      <xdr:nvSpPr>
        <xdr:cNvPr id="205" name="テキスト 234"/>
        <xdr:cNvSpPr txBox="1">
          <a:spLocks noChangeArrowheads="1"/>
        </xdr:cNvSpPr>
      </xdr:nvSpPr>
      <xdr:spPr>
        <a:xfrm>
          <a:off x="49872900" y="10001250"/>
          <a:ext cx="1238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生活関連･その他型   </a:t>
          </a:r>
        </a:p>
      </xdr:txBody>
    </xdr:sp>
    <xdr:clientData/>
  </xdr:twoCellAnchor>
  <xdr:twoCellAnchor>
    <xdr:from>
      <xdr:col>80</xdr:col>
      <xdr:colOff>95250</xdr:colOff>
      <xdr:row>9</xdr:row>
      <xdr:rowOff>0</xdr:rowOff>
    </xdr:from>
    <xdr:to>
      <xdr:col>83</xdr:col>
      <xdr:colOff>9525</xdr:colOff>
      <xdr:row>10</xdr:row>
      <xdr:rowOff>0</xdr:rowOff>
    </xdr:to>
    <xdr:sp>
      <xdr:nvSpPr>
        <xdr:cNvPr id="206" name="テキスト 240"/>
        <xdr:cNvSpPr txBox="1">
          <a:spLocks noChangeArrowheads="1"/>
        </xdr:cNvSpPr>
      </xdr:nvSpPr>
      <xdr:spPr>
        <a:xfrm>
          <a:off x="49882425" y="1485900"/>
          <a:ext cx="12001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総数</a:t>
          </a:r>
        </a:p>
      </xdr:txBody>
    </xdr:sp>
    <xdr:clientData/>
  </xdr:twoCellAnchor>
  <xdr:twoCellAnchor>
    <xdr:from>
      <xdr:col>80</xdr:col>
      <xdr:colOff>95250</xdr:colOff>
      <xdr:row>3</xdr:row>
      <xdr:rowOff>76200</xdr:rowOff>
    </xdr:from>
    <xdr:to>
      <xdr:col>83</xdr:col>
      <xdr:colOff>19050</xdr:colOff>
      <xdr:row>4</xdr:row>
      <xdr:rowOff>95250</xdr:rowOff>
    </xdr:to>
    <xdr:sp>
      <xdr:nvSpPr>
        <xdr:cNvPr id="207" name="テキスト 251"/>
        <xdr:cNvSpPr txBox="1">
          <a:spLocks noChangeArrowheads="1"/>
        </xdr:cNvSpPr>
      </xdr:nvSpPr>
      <xdr:spPr>
        <a:xfrm>
          <a:off x="49882425" y="581025"/>
          <a:ext cx="12096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80</xdr:col>
      <xdr:colOff>95250</xdr:colOff>
      <xdr:row>4</xdr:row>
      <xdr:rowOff>104775</xdr:rowOff>
    </xdr:from>
    <xdr:to>
      <xdr:col>83</xdr:col>
      <xdr:colOff>19050</xdr:colOff>
      <xdr:row>5</xdr:row>
      <xdr:rowOff>123825</xdr:rowOff>
    </xdr:to>
    <xdr:sp>
      <xdr:nvSpPr>
        <xdr:cNvPr id="208" name="テキスト 252"/>
        <xdr:cNvSpPr txBox="1">
          <a:spLocks noChangeArrowheads="1"/>
        </xdr:cNvSpPr>
      </xdr:nvSpPr>
      <xdr:spPr>
        <a:xfrm>
          <a:off x="49882425" y="752475"/>
          <a:ext cx="12096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従業者規模</a:t>
          </a:r>
        </a:p>
      </xdr:txBody>
    </xdr:sp>
    <xdr:clientData/>
  </xdr:twoCellAnchor>
  <xdr:twoCellAnchor>
    <xdr:from>
      <xdr:col>80</xdr:col>
      <xdr:colOff>95250</xdr:colOff>
      <xdr:row>5</xdr:row>
      <xdr:rowOff>123825</xdr:rowOff>
    </xdr:from>
    <xdr:to>
      <xdr:col>83</xdr:col>
      <xdr:colOff>19050</xdr:colOff>
      <xdr:row>6</xdr:row>
      <xdr:rowOff>123825</xdr:rowOff>
    </xdr:to>
    <xdr:sp>
      <xdr:nvSpPr>
        <xdr:cNvPr id="209" name="テキスト 253"/>
        <xdr:cNvSpPr txBox="1">
          <a:spLocks noChangeArrowheads="1"/>
        </xdr:cNvSpPr>
      </xdr:nvSpPr>
      <xdr:spPr>
        <a:xfrm>
          <a:off x="49882425" y="914400"/>
          <a:ext cx="12096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80</xdr:col>
      <xdr:colOff>95250</xdr:colOff>
      <xdr:row>6</xdr:row>
      <xdr:rowOff>114300</xdr:rowOff>
    </xdr:from>
    <xdr:to>
      <xdr:col>83</xdr:col>
      <xdr:colOff>19050</xdr:colOff>
      <xdr:row>7</xdr:row>
      <xdr:rowOff>114300</xdr:rowOff>
    </xdr:to>
    <xdr:sp>
      <xdr:nvSpPr>
        <xdr:cNvPr id="210" name="テキスト 254"/>
        <xdr:cNvSpPr txBox="1">
          <a:spLocks noChangeArrowheads="1"/>
        </xdr:cNvSpPr>
      </xdr:nvSpPr>
      <xdr:spPr>
        <a:xfrm>
          <a:off x="49882425" y="1076325"/>
          <a:ext cx="12096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産業３類型</a:t>
          </a:r>
        </a:p>
      </xdr:txBody>
    </xdr:sp>
    <xdr:clientData/>
  </xdr:twoCellAnchor>
  <xdr:twoCellAnchor>
    <xdr:from>
      <xdr:col>95</xdr:col>
      <xdr:colOff>323850</xdr:colOff>
      <xdr:row>3</xdr:row>
      <xdr:rowOff>28575</xdr:rowOff>
    </xdr:from>
    <xdr:to>
      <xdr:col>97</xdr:col>
      <xdr:colOff>428625</xdr:colOff>
      <xdr:row>4</xdr:row>
      <xdr:rowOff>104775</xdr:rowOff>
    </xdr:to>
    <xdr:sp>
      <xdr:nvSpPr>
        <xdr:cNvPr id="211" name="テキスト 301"/>
        <xdr:cNvSpPr txBox="1">
          <a:spLocks noChangeArrowheads="1"/>
        </xdr:cNvSpPr>
      </xdr:nvSpPr>
      <xdr:spPr>
        <a:xfrm>
          <a:off x="57845325" y="533400"/>
          <a:ext cx="17811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　　　　　リ　ー　ス　</a:t>
          </a:r>
        </a:p>
      </xdr:txBody>
    </xdr:sp>
    <xdr:clientData/>
  </xdr:twoCellAnchor>
  <xdr:twoCellAnchor>
    <xdr:from>
      <xdr:col>70</xdr:col>
      <xdr:colOff>57150</xdr:colOff>
      <xdr:row>3</xdr:row>
      <xdr:rowOff>28575</xdr:rowOff>
    </xdr:from>
    <xdr:to>
      <xdr:col>71</xdr:col>
      <xdr:colOff>390525</xdr:colOff>
      <xdr:row>5</xdr:row>
      <xdr:rowOff>0</xdr:rowOff>
    </xdr:to>
    <xdr:sp>
      <xdr:nvSpPr>
        <xdr:cNvPr id="212" name="テキスト 293"/>
        <xdr:cNvSpPr txBox="1">
          <a:spLocks noChangeArrowheads="1"/>
        </xdr:cNvSpPr>
      </xdr:nvSpPr>
      <xdr:spPr>
        <a:xfrm>
          <a:off x="42643425" y="533400"/>
          <a:ext cx="8667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(E/A) 　　 </a:t>
          </a:r>
        </a:p>
      </xdr:txBody>
    </xdr:sp>
    <xdr:clientData/>
  </xdr:twoCellAnchor>
  <xdr:twoCellAnchor>
    <xdr:from>
      <xdr:col>89</xdr:col>
      <xdr:colOff>0</xdr:colOff>
      <xdr:row>3</xdr:row>
      <xdr:rowOff>19050</xdr:rowOff>
    </xdr:from>
    <xdr:to>
      <xdr:col>95</xdr:col>
      <xdr:colOff>0</xdr:colOff>
      <xdr:row>4</xdr:row>
      <xdr:rowOff>95250</xdr:rowOff>
    </xdr:to>
    <xdr:sp>
      <xdr:nvSpPr>
        <xdr:cNvPr id="213" name="テキスト 301"/>
        <xdr:cNvSpPr txBox="1">
          <a:spLocks noChangeArrowheads="1"/>
        </xdr:cNvSpPr>
      </xdr:nvSpPr>
      <xdr:spPr>
        <a:xfrm>
          <a:off x="53082825" y="523875"/>
          <a:ext cx="44386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有  形  固  定  資  産  投  資  総  額    (万円）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5"/>
  <dimension ref="A1:DI58"/>
  <sheetViews>
    <sheetView showGridLines="0" tabSelected="1" zoomScaleSheetLayoutView="100" workbookViewId="0" topLeftCell="A1">
      <selection activeCell="A1" sqref="A1"/>
    </sheetView>
  </sheetViews>
  <sheetFormatPr defaultColWidth="8.66015625" defaultRowHeight="18"/>
  <cols>
    <col min="1" max="1" width="1.58203125" style="6" customWidth="1"/>
    <col min="2" max="2" width="1.07421875" style="6" customWidth="1"/>
    <col min="3" max="3" width="1.91015625" style="6" customWidth="1"/>
    <col min="4" max="4" width="0.33203125" style="6" customWidth="1"/>
    <col min="5" max="5" width="8.5" style="6" customWidth="1"/>
    <col min="6" max="6" width="3.58203125" style="6" customWidth="1"/>
    <col min="7" max="8" width="4.16015625" style="6" customWidth="1"/>
    <col min="9" max="9" width="4.41015625" style="6" customWidth="1"/>
    <col min="10" max="10" width="5.08203125" style="6" customWidth="1"/>
    <col min="11" max="12" width="4.33203125" style="6" customWidth="1"/>
    <col min="13" max="14" width="5.5" style="6" customWidth="1"/>
    <col min="15" max="15" width="6.16015625" style="6" customWidth="1"/>
    <col min="16" max="16" width="4.91015625" style="6" customWidth="1"/>
    <col min="17" max="18" width="4.33203125" style="6" customWidth="1"/>
    <col min="19" max="21" width="9.66015625" style="6" customWidth="1"/>
    <col min="22" max="22" width="5.58203125" style="6" customWidth="1"/>
    <col min="23" max="24" width="4.5" style="6" customWidth="1"/>
    <col min="25" max="26" width="9.5" style="6" customWidth="1"/>
    <col min="27" max="27" width="2.58203125" style="6" customWidth="1"/>
    <col min="28" max="28" width="0.33203125" style="6" customWidth="1"/>
    <col min="29" max="29" width="8.83203125" style="6" customWidth="1"/>
    <col min="30" max="30" width="1.16796875" style="6" customWidth="1"/>
    <col min="31" max="31" width="1.91015625" style="6" customWidth="1"/>
    <col min="32" max="32" width="0.58203125" style="6" customWidth="1"/>
    <col min="33" max="33" width="8.83203125" style="6" customWidth="1"/>
    <col min="34" max="34" width="3.66015625" style="6" customWidth="1"/>
    <col min="35" max="35" width="9.66015625" style="6" customWidth="1"/>
    <col min="36" max="36" width="5.58203125" style="6" customWidth="1"/>
    <col min="37" max="38" width="4.5" style="6" customWidth="1"/>
    <col min="39" max="39" width="5.08203125" style="6" customWidth="1"/>
    <col min="40" max="41" width="8.16015625" style="6" customWidth="1"/>
    <col min="42" max="42" width="7.83203125" style="6" customWidth="1"/>
    <col min="43" max="43" width="6" style="6" bestFit="1" customWidth="1"/>
    <col min="44" max="44" width="4.91015625" style="6" customWidth="1"/>
    <col min="45" max="45" width="5" style="6" customWidth="1"/>
    <col min="46" max="46" width="5.16015625" style="6" customWidth="1"/>
    <col min="47" max="48" width="9.08203125" style="6" customWidth="1"/>
    <col min="49" max="49" width="8.41015625" style="6" customWidth="1"/>
    <col min="50" max="50" width="5" style="6" customWidth="1"/>
    <col min="51" max="53" width="4.91015625" style="6" customWidth="1"/>
    <col min="54" max="54" width="0.6640625" style="6" customWidth="1"/>
    <col min="55" max="55" width="2.33203125" style="6" customWidth="1"/>
    <col min="56" max="56" width="0.33203125" style="6" customWidth="1"/>
    <col min="57" max="57" width="8.58203125" style="6" customWidth="1"/>
    <col min="58" max="58" width="1.40625" style="6" customWidth="1"/>
    <col min="59" max="59" width="1.91015625" style="6" customWidth="1"/>
    <col min="60" max="60" width="0.33203125" style="6" customWidth="1"/>
    <col min="61" max="61" width="8.83203125" style="6" customWidth="1"/>
    <col min="62" max="62" width="3.66015625" style="6" customWidth="1"/>
    <col min="63" max="65" width="9.66015625" style="6" customWidth="1"/>
    <col min="66" max="68" width="5.5" style="6" customWidth="1"/>
    <col min="69" max="70" width="6.66015625" style="6" customWidth="1"/>
    <col min="71" max="72" width="4.66015625" style="6" customWidth="1"/>
    <col min="73" max="74" width="7.33203125" style="6" customWidth="1"/>
    <col min="75" max="75" width="7.16015625" style="90" customWidth="1"/>
    <col min="76" max="76" width="5.66015625" style="90" customWidth="1"/>
    <col min="77" max="77" width="6.66015625" style="90" customWidth="1"/>
    <col min="78" max="78" width="6.66015625" style="6" customWidth="1"/>
    <col min="79" max="79" width="7.16015625" style="90" customWidth="1"/>
    <col min="80" max="80" width="5.66015625" style="90" customWidth="1"/>
    <col min="81" max="81" width="2.33203125" style="6" customWidth="1"/>
    <col min="82" max="82" width="0.33203125" style="6" customWidth="1"/>
    <col min="83" max="83" width="8.58203125" style="6" customWidth="1"/>
    <col min="84" max="84" width="1.40625" style="6" customWidth="1"/>
    <col min="85" max="85" width="1.16796875" style="6" customWidth="1"/>
    <col min="86" max="86" width="1.91015625" style="6" customWidth="1"/>
    <col min="87" max="87" width="0.58203125" style="6" customWidth="1"/>
    <col min="88" max="88" width="8.83203125" style="6" customWidth="1"/>
    <col min="89" max="89" width="3.66015625" style="6" customWidth="1"/>
    <col min="90" max="91" width="8.16015625" style="90" customWidth="1"/>
    <col min="92" max="92" width="8" style="90" customWidth="1"/>
    <col min="93" max="93" width="5.33203125" style="90" customWidth="1"/>
    <col min="94" max="95" width="4.58203125" style="90" customWidth="1"/>
    <col min="96" max="96" width="7.33203125" style="90" customWidth="1"/>
    <col min="97" max="97" width="7.33203125" style="6" customWidth="1"/>
    <col min="98" max="98" width="5.58203125" style="90" customWidth="1"/>
    <col min="99" max="99" width="7.66015625" style="90" customWidth="1"/>
    <col min="100" max="100" width="5.41015625" style="90" customWidth="1"/>
    <col min="101" max="102" width="4.5" style="90" customWidth="1"/>
    <col min="103" max="103" width="7.16015625" style="90" customWidth="1"/>
    <col min="104" max="104" width="7.16015625" style="6" customWidth="1"/>
    <col min="105" max="105" width="4.66015625" style="90" customWidth="1"/>
    <col min="106" max="106" width="7.16015625" style="90" customWidth="1"/>
    <col min="107" max="107" width="5.41015625" style="90" customWidth="1"/>
    <col min="108" max="109" width="4.5" style="90" customWidth="1"/>
    <col min="110" max="110" width="2.33203125" style="6" customWidth="1"/>
    <col min="111" max="111" width="0.33203125" style="6" customWidth="1"/>
    <col min="112" max="112" width="9" style="6" customWidth="1"/>
    <col min="113" max="113" width="1.40625" style="6" customWidth="1"/>
    <col min="114" max="16384" width="8.83203125" style="6" customWidth="1"/>
  </cols>
  <sheetData>
    <row r="1" spans="1:109" s="5" customFormat="1" ht="15" customHeight="1">
      <c r="A1" s="4" t="s">
        <v>94</v>
      </c>
      <c r="AE1" s="4" t="s">
        <v>87</v>
      </c>
      <c r="AF1" s="4"/>
      <c r="AG1" s="4"/>
      <c r="AK1" s="4"/>
      <c r="BG1" s="4" t="s">
        <v>87</v>
      </c>
      <c r="BW1" s="89"/>
      <c r="BX1" s="89"/>
      <c r="BY1" s="89"/>
      <c r="CA1" s="89"/>
      <c r="CB1" s="89"/>
      <c r="CG1" s="4" t="s">
        <v>87</v>
      </c>
      <c r="CL1" s="89"/>
      <c r="CM1" s="89"/>
      <c r="CN1" s="89"/>
      <c r="CO1" s="89"/>
      <c r="CP1" s="89"/>
      <c r="CQ1" s="89"/>
      <c r="CR1" s="89"/>
      <c r="CT1" s="89"/>
      <c r="CU1" s="89"/>
      <c r="CV1" s="89"/>
      <c r="CW1" s="89"/>
      <c r="CX1" s="89"/>
      <c r="CY1" s="89"/>
      <c r="DA1" s="89"/>
      <c r="DB1" s="89"/>
      <c r="DC1" s="89"/>
      <c r="DD1" s="89"/>
      <c r="DE1" s="89"/>
    </row>
    <row r="2" spans="1:109" s="5" customFormat="1" ht="15" customHeight="1">
      <c r="A2" s="4" t="s">
        <v>95</v>
      </c>
      <c r="BW2" s="89"/>
      <c r="BX2" s="89"/>
      <c r="BY2" s="89"/>
      <c r="CA2" s="89"/>
      <c r="CB2" s="89"/>
      <c r="CL2" s="89"/>
      <c r="CM2" s="89"/>
      <c r="CN2" s="89"/>
      <c r="CO2" s="89"/>
      <c r="CP2" s="89"/>
      <c r="CQ2" s="89"/>
      <c r="CR2" s="89"/>
      <c r="CT2" s="89"/>
      <c r="CU2" s="89"/>
      <c r="CV2" s="89"/>
      <c r="CW2" s="89"/>
      <c r="CX2" s="89"/>
      <c r="CY2" s="89"/>
      <c r="DA2" s="89"/>
      <c r="DB2" s="89"/>
      <c r="DC2" s="89"/>
      <c r="DD2" s="89"/>
      <c r="DE2" s="89"/>
    </row>
    <row r="3" ht="9.75" customHeight="1"/>
    <row r="4" spans="1:113" s="17" customFormat="1" ht="11.25" customHeight="1">
      <c r="A4" s="8"/>
      <c r="B4" s="8"/>
      <c r="C4" s="9"/>
      <c r="D4" s="9"/>
      <c r="E4" s="9"/>
      <c r="F4" s="10"/>
      <c r="G4" s="11"/>
      <c r="H4" s="11"/>
      <c r="I4" s="11"/>
      <c r="J4" s="11"/>
      <c r="K4" s="11"/>
      <c r="L4" s="12"/>
      <c r="M4" s="13"/>
      <c r="N4" s="11"/>
      <c r="O4" s="11"/>
      <c r="P4" s="11"/>
      <c r="Q4" s="11"/>
      <c r="R4" s="12"/>
      <c r="S4" s="11"/>
      <c r="T4" s="11"/>
      <c r="U4" s="11"/>
      <c r="V4" s="11"/>
      <c r="W4" s="11"/>
      <c r="X4" s="12"/>
      <c r="Y4" s="11"/>
      <c r="Z4" s="12"/>
      <c r="AA4" s="14"/>
      <c r="AB4" s="9"/>
      <c r="AC4" s="9"/>
      <c r="AD4" s="9"/>
      <c r="AE4" s="9"/>
      <c r="AF4" s="9"/>
      <c r="AG4" s="9"/>
      <c r="AH4" s="10"/>
      <c r="AI4" s="11"/>
      <c r="AJ4" s="11"/>
      <c r="AK4" s="11"/>
      <c r="AL4" s="11"/>
      <c r="AM4" s="15"/>
      <c r="AN4" s="11"/>
      <c r="AO4" s="11"/>
      <c r="AP4" s="11"/>
      <c r="AQ4" s="11"/>
      <c r="AR4" s="11"/>
      <c r="AS4" s="11"/>
      <c r="AT4" s="15"/>
      <c r="AU4" s="11"/>
      <c r="AV4" s="11"/>
      <c r="AW4" s="11"/>
      <c r="AX4" s="11"/>
      <c r="AY4" s="11"/>
      <c r="AZ4" s="12"/>
      <c r="BA4" s="13"/>
      <c r="BB4" s="16"/>
      <c r="BC4" s="9"/>
      <c r="BD4" s="9"/>
      <c r="BE4" s="9"/>
      <c r="BF4" s="9"/>
      <c r="BG4" s="9"/>
      <c r="BH4" s="9"/>
      <c r="BI4" s="9"/>
      <c r="BJ4" s="10"/>
      <c r="BK4" s="11"/>
      <c r="BL4" s="11"/>
      <c r="BM4" s="11"/>
      <c r="BN4" s="11"/>
      <c r="BO4" s="11"/>
      <c r="BP4" s="11"/>
      <c r="BQ4" s="13"/>
      <c r="BR4" s="11"/>
      <c r="BS4" s="11"/>
      <c r="BT4" s="12"/>
      <c r="BU4" s="11"/>
      <c r="BV4" s="11"/>
      <c r="BW4" s="118"/>
      <c r="BX4" s="118"/>
      <c r="BY4" s="120"/>
      <c r="BZ4" s="11"/>
      <c r="CA4" s="118"/>
      <c r="CB4" s="129"/>
      <c r="CC4" s="9"/>
      <c r="CD4" s="9"/>
      <c r="CE4" s="9"/>
      <c r="CF4" s="9"/>
      <c r="CG4" s="9"/>
      <c r="CH4" s="9"/>
      <c r="CI4" s="9"/>
      <c r="CJ4" s="9"/>
      <c r="CK4" s="10"/>
      <c r="CL4" s="120"/>
      <c r="CM4" s="118"/>
      <c r="CN4" s="118"/>
      <c r="CO4" s="118"/>
      <c r="CP4" s="118"/>
      <c r="CQ4" s="118"/>
      <c r="CR4" s="120"/>
      <c r="CS4" s="11"/>
      <c r="CT4" s="118"/>
      <c r="CU4" s="118"/>
      <c r="CV4" s="118"/>
      <c r="CW4" s="118"/>
      <c r="CX4" s="118"/>
      <c r="CY4" s="120"/>
      <c r="CZ4" s="11"/>
      <c r="DA4" s="118"/>
      <c r="DB4" s="118"/>
      <c r="DC4" s="118"/>
      <c r="DD4" s="118"/>
      <c r="DE4" s="118"/>
      <c r="DF4" s="14"/>
      <c r="DG4" s="9"/>
      <c r="DH4" s="9"/>
      <c r="DI4" s="9"/>
    </row>
    <row r="5" spans="6:110" s="17" customFormat="1" ht="11.25" customHeight="1">
      <c r="F5" s="18"/>
      <c r="G5" s="20"/>
      <c r="H5" s="19"/>
      <c r="I5" s="20"/>
      <c r="J5" s="20"/>
      <c r="K5" s="20"/>
      <c r="L5" s="21"/>
      <c r="M5" s="22"/>
      <c r="N5" s="20"/>
      <c r="O5" s="20"/>
      <c r="P5" s="20"/>
      <c r="Q5" s="20"/>
      <c r="R5" s="21"/>
      <c r="S5" s="20"/>
      <c r="T5" s="20"/>
      <c r="U5" s="20"/>
      <c r="V5" s="20"/>
      <c r="W5" s="20"/>
      <c r="X5" s="21"/>
      <c r="Y5" s="20"/>
      <c r="Z5" s="21"/>
      <c r="AA5" s="23"/>
      <c r="AH5" s="18"/>
      <c r="AI5" s="20"/>
      <c r="AJ5" s="20"/>
      <c r="AK5" s="20"/>
      <c r="AL5" s="20"/>
      <c r="AM5" s="24"/>
      <c r="AN5" s="20"/>
      <c r="AO5" s="20"/>
      <c r="AP5" s="20"/>
      <c r="AQ5" s="20"/>
      <c r="AR5" s="20"/>
      <c r="AS5" s="20"/>
      <c r="AT5" s="24"/>
      <c r="AU5" s="20"/>
      <c r="AV5" s="20"/>
      <c r="AW5" s="20"/>
      <c r="AX5" s="20"/>
      <c r="AY5" s="20"/>
      <c r="AZ5" s="21"/>
      <c r="BA5" s="25"/>
      <c r="BB5" s="26"/>
      <c r="BJ5" s="18"/>
      <c r="BK5" s="20"/>
      <c r="BL5" s="20"/>
      <c r="BM5" s="20"/>
      <c r="BN5" s="20"/>
      <c r="BO5" s="20"/>
      <c r="BP5" s="20"/>
      <c r="BQ5" s="25"/>
      <c r="BR5" s="27"/>
      <c r="BS5" s="20"/>
      <c r="BT5" s="21"/>
      <c r="BU5" s="121"/>
      <c r="BV5" s="121"/>
      <c r="BW5" s="121"/>
      <c r="BX5" s="121"/>
      <c r="BY5" s="122"/>
      <c r="BZ5" s="121"/>
      <c r="CA5" s="121"/>
      <c r="CB5" s="134"/>
      <c r="CK5" s="18"/>
      <c r="CL5" s="152"/>
      <c r="CM5" s="153"/>
      <c r="CN5" s="153"/>
      <c r="CO5" s="153"/>
      <c r="CP5" s="153"/>
      <c r="CQ5" s="153"/>
      <c r="CR5" s="122"/>
      <c r="CS5" s="121"/>
      <c r="CT5" s="128"/>
      <c r="CU5" s="121"/>
      <c r="CV5" s="121"/>
      <c r="CW5" s="121"/>
      <c r="CX5" s="121"/>
      <c r="CY5" s="122"/>
      <c r="CZ5" s="121"/>
      <c r="DA5" s="128"/>
      <c r="DB5" s="121"/>
      <c r="DC5" s="121"/>
      <c r="DD5" s="121"/>
      <c r="DE5" s="121"/>
      <c r="DF5" s="23"/>
    </row>
    <row r="6" spans="1:113" s="34" customFormat="1" ht="13.5" customHeight="1">
      <c r="A6" s="17"/>
      <c r="B6" s="17"/>
      <c r="C6" s="17"/>
      <c r="D6" s="17"/>
      <c r="E6" s="17"/>
      <c r="F6" s="18"/>
      <c r="G6" s="29" t="s">
        <v>40</v>
      </c>
      <c r="H6" s="28" t="s">
        <v>40</v>
      </c>
      <c r="I6" s="30" t="s">
        <v>0</v>
      </c>
      <c r="J6" s="31"/>
      <c r="K6" s="31" t="s">
        <v>1</v>
      </c>
      <c r="L6" s="30"/>
      <c r="M6" s="29" t="s">
        <v>40</v>
      </c>
      <c r="N6" s="28" t="s">
        <v>40</v>
      </c>
      <c r="O6" s="30" t="s">
        <v>0</v>
      </c>
      <c r="P6" s="31"/>
      <c r="Q6" s="31" t="s">
        <v>1</v>
      </c>
      <c r="R6" s="117"/>
      <c r="S6" s="29" t="s">
        <v>40</v>
      </c>
      <c r="T6" s="28" t="s">
        <v>40</v>
      </c>
      <c r="U6" s="30" t="s">
        <v>0</v>
      </c>
      <c r="V6" s="31"/>
      <c r="W6" s="31" t="s">
        <v>1</v>
      </c>
      <c r="X6" s="30"/>
      <c r="Y6" s="29" t="s">
        <v>40</v>
      </c>
      <c r="Z6" s="28" t="s">
        <v>40</v>
      </c>
      <c r="AA6" s="23"/>
      <c r="AB6" s="17"/>
      <c r="AC6" s="17"/>
      <c r="AD6" s="17"/>
      <c r="AE6" s="17"/>
      <c r="AF6" s="17"/>
      <c r="AG6" s="17"/>
      <c r="AH6" s="18"/>
      <c r="AI6" s="30" t="s">
        <v>0</v>
      </c>
      <c r="AJ6" s="31"/>
      <c r="AK6" s="31" t="s">
        <v>1</v>
      </c>
      <c r="AL6" s="30"/>
      <c r="AM6" s="32"/>
      <c r="AN6" s="116" t="s">
        <v>40</v>
      </c>
      <c r="AO6" s="28" t="s">
        <v>40</v>
      </c>
      <c r="AP6" s="30" t="s">
        <v>0</v>
      </c>
      <c r="AQ6" s="31"/>
      <c r="AR6" s="31" t="s">
        <v>1</v>
      </c>
      <c r="AS6" s="30"/>
      <c r="AT6" s="32"/>
      <c r="AU6" s="116" t="s">
        <v>40</v>
      </c>
      <c r="AV6" s="28" t="s">
        <v>40</v>
      </c>
      <c r="AW6" s="30" t="s">
        <v>0</v>
      </c>
      <c r="AX6" s="31"/>
      <c r="AY6" s="31" t="s">
        <v>1</v>
      </c>
      <c r="AZ6" s="30"/>
      <c r="BA6" s="23"/>
      <c r="BB6" s="18"/>
      <c r="BC6" s="23"/>
      <c r="BD6" s="17"/>
      <c r="BE6" s="17"/>
      <c r="BF6" s="17"/>
      <c r="BG6" s="17"/>
      <c r="BH6" s="17"/>
      <c r="BI6" s="17"/>
      <c r="BJ6" s="18"/>
      <c r="BK6" s="116" t="s">
        <v>40</v>
      </c>
      <c r="BL6" s="28" t="s">
        <v>40</v>
      </c>
      <c r="BM6" s="30" t="s">
        <v>0</v>
      </c>
      <c r="BN6" s="31"/>
      <c r="BO6" s="31" t="s">
        <v>1</v>
      </c>
      <c r="BP6" s="117"/>
      <c r="BQ6" s="116" t="s">
        <v>40</v>
      </c>
      <c r="BR6" s="28" t="s">
        <v>40</v>
      </c>
      <c r="BS6" s="30" t="s">
        <v>0</v>
      </c>
      <c r="BT6" s="31"/>
      <c r="BU6" s="29" t="s">
        <v>40</v>
      </c>
      <c r="BV6" s="29" t="s">
        <v>40</v>
      </c>
      <c r="BW6" s="30" t="s">
        <v>0</v>
      </c>
      <c r="BX6" s="31"/>
      <c r="BY6" s="29" t="s">
        <v>40</v>
      </c>
      <c r="BZ6" s="29" t="s">
        <v>40</v>
      </c>
      <c r="CA6" s="30" t="s">
        <v>0</v>
      </c>
      <c r="CB6" s="31"/>
      <c r="CC6" s="17"/>
      <c r="CD6" s="17"/>
      <c r="CE6" s="17"/>
      <c r="CF6" s="17"/>
      <c r="CG6" s="17"/>
      <c r="CH6" s="17"/>
      <c r="CI6" s="17"/>
      <c r="CJ6" s="17"/>
      <c r="CK6" s="18"/>
      <c r="CL6" s="29" t="s">
        <v>40</v>
      </c>
      <c r="CM6" s="28" t="s">
        <v>40</v>
      </c>
      <c r="CN6" s="30" t="s">
        <v>0</v>
      </c>
      <c r="CO6" s="31"/>
      <c r="CP6" s="31" t="s">
        <v>1</v>
      </c>
      <c r="CQ6" s="117"/>
      <c r="CR6" s="29" t="s">
        <v>40</v>
      </c>
      <c r="CS6" s="127" t="s">
        <v>40</v>
      </c>
      <c r="CT6" s="116"/>
      <c r="CU6" s="30" t="s">
        <v>0</v>
      </c>
      <c r="CV6" s="31"/>
      <c r="CW6" s="31" t="s">
        <v>1</v>
      </c>
      <c r="CX6" s="117"/>
      <c r="CY6" s="29" t="s">
        <v>40</v>
      </c>
      <c r="CZ6" s="127" t="s">
        <v>40</v>
      </c>
      <c r="DA6" s="33"/>
      <c r="DB6" s="30" t="s">
        <v>0</v>
      </c>
      <c r="DC6" s="31"/>
      <c r="DD6" s="31" t="s">
        <v>1</v>
      </c>
      <c r="DE6" s="30"/>
      <c r="DF6" s="23"/>
      <c r="DG6" s="17"/>
      <c r="DH6" s="17"/>
      <c r="DI6" s="17"/>
    </row>
    <row r="7" spans="1:113" s="34" customFormat="1" ht="13.5" customHeight="1">
      <c r="A7" s="17"/>
      <c r="B7" s="17"/>
      <c r="C7" s="6"/>
      <c r="D7" s="17"/>
      <c r="E7" s="17"/>
      <c r="F7" s="18"/>
      <c r="G7" s="35" t="s">
        <v>72</v>
      </c>
      <c r="H7" s="35" t="s">
        <v>73</v>
      </c>
      <c r="I7" s="36"/>
      <c r="J7" s="28" t="s">
        <v>2</v>
      </c>
      <c r="K7" s="37" t="s">
        <v>72</v>
      </c>
      <c r="L7" s="37" t="s">
        <v>73</v>
      </c>
      <c r="M7" s="35" t="s">
        <v>72</v>
      </c>
      <c r="N7" s="35" t="s">
        <v>73</v>
      </c>
      <c r="O7" s="36"/>
      <c r="P7" s="28" t="s">
        <v>2</v>
      </c>
      <c r="Q7" s="37" t="s">
        <v>72</v>
      </c>
      <c r="R7" s="37" t="s">
        <v>73</v>
      </c>
      <c r="S7" s="35" t="s">
        <v>72</v>
      </c>
      <c r="T7" s="35" t="s">
        <v>73</v>
      </c>
      <c r="U7" s="36"/>
      <c r="V7" s="28" t="s">
        <v>2</v>
      </c>
      <c r="W7" s="37" t="s">
        <v>72</v>
      </c>
      <c r="X7" s="37" t="s">
        <v>73</v>
      </c>
      <c r="Y7" s="35" t="s">
        <v>72</v>
      </c>
      <c r="Z7" s="35" t="s">
        <v>73</v>
      </c>
      <c r="AA7" s="38"/>
      <c r="AB7" s="17"/>
      <c r="AC7" s="17"/>
      <c r="AD7" s="17"/>
      <c r="AE7" s="6"/>
      <c r="AF7" s="17"/>
      <c r="AG7" s="17"/>
      <c r="AH7" s="18"/>
      <c r="AI7" s="36"/>
      <c r="AJ7" s="28" t="s">
        <v>2</v>
      </c>
      <c r="AK7" s="37" t="s">
        <v>72</v>
      </c>
      <c r="AL7" s="37" t="s">
        <v>73</v>
      </c>
      <c r="AM7" s="32"/>
      <c r="AN7" s="35" t="s">
        <v>72</v>
      </c>
      <c r="AO7" s="35" t="s">
        <v>73</v>
      </c>
      <c r="AP7" s="36"/>
      <c r="AQ7" s="28" t="s">
        <v>2</v>
      </c>
      <c r="AR7" s="37" t="s">
        <v>72</v>
      </c>
      <c r="AS7" s="37" t="s">
        <v>73</v>
      </c>
      <c r="AT7" s="32"/>
      <c r="AU7" s="35" t="s">
        <v>72</v>
      </c>
      <c r="AV7" s="35" t="s">
        <v>73</v>
      </c>
      <c r="AW7" s="36"/>
      <c r="AX7" s="28" t="s">
        <v>2</v>
      </c>
      <c r="AY7" s="37" t="s">
        <v>72</v>
      </c>
      <c r="AZ7" s="37" t="s">
        <v>73</v>
      </c>
      <c r="BA7" s="23"/>
      <c r="BB7" s="39"/>
      <c r="BC7" s="6"/>
      <c r="BD7" s="17"/>
      <c r="BE7" s="17"/>
      <c r="BF7" s="17"/>
      <c r="BG7" s="6"/>
      <c r="BH7" s="17"/>
      <c r="BI7" s="17"/>
      <c r="BJ7" s="18"/>
      <c r="BK7" s="35" t="s">
        <v>72</v>
      </c>
      <c r="BL7" s="35" t="s">
        <v>73</v>
      </c>
      <c r="BM7" s="36"/>
      <c r="BN7" s="28" t="s">
        <v>2</v>
      </c>
      <c r="BO7" s="37" t="s">
        <v>72</v>
      </c>
      <c r="BP7" s="37" t="s">
        <v>73</v>
      </c>
      <c r="BQ7" s="39" t="s">
        <v>72</v>
      </c>
      <c r="BR7" s="35" t="s">
        <v>73</v>
      </c>
      <c r="BS7" s="36"/>
      <c r="BT7" s="28" t="s">
        <v>2</v>
      </c>
      <c r="BU7" s="35" t="s">
        <v>82</v>
      </c>
      <c r="BV7" s="35" t="s">
        <v>81</v>
      </c>
      <c r="BW7" s="36"/>
      <c r="BX7" s="28" t="s">
        <v>2</v>
      </c>
      <c r="BY7" s="35" t="s">
        <v>72</v>
      </c>
      <c r="BZ7" s="35" t="s">
        <v>81</v>
      </c>
      <c r="CA7" s="36"/>
      <c r="CB7" s="28" t="s">
        <v>2</v>
      </c>
      <c r="CC7" s="6"/>
      <c r="CD7" s="17"/>
      <c r="CE7" s="17"/>
      <c r="CF7" s="17"/>
      <c r="CG7" s="17"/>
      <c r="CH7" s="6"/>
      <c r="CI7" s="17"/>
      <c r="CJ7" s="17"/>
      <c r="CK7" s="18"/>
      <c r="CL7" s="35" t="s">
        <v>72</v>
      </c>
      <c r="CM7" s="35" t="s">
        <v>73</v>
      </c>
      <c r="CN7" s="36"/>
      <c r="CO7" s="28" t="s">
        <v>2</v>
      </c>
      <c r="CP7" s="37" t="s">
        <v>72</v>
      </c>
      <c r="CQ7" s="37" t="s">
        <v>73</v>
      </c>
      <c r="CR7" s="35" t="s">
        <v>72</v>
      </c>
      <c r="CS7" s="35" t="s">
        <v>86</v>
      </c>
      <c r="CT7" s="131" t="s">
        <v>84</v>
      </c>
      <c r="CU7" s="36"/>
      <c r="CV7" s="28" t="s">
        <v>2</v>
      </c>
      <c r="CW7" s="37" t="s">
        <v>72</v>
      </c>
      <c r="CX7" s="37" t="s">
        <v>73</v>
      </c>
      <c r="CY7" s="35" t="s">
        <v>72</v>
      </c>
      <c r="CZ7" s="35" t="s">
        <v>81</v>
      </c>
      <c r="DA7" s="131" t="s">
        <v>84</v>
      </c>
      <c r="DB7" s="36"/>
      <c r="DC7" s="28" t="s">
        <v>2</v>
      </c>
      <c r="DD7" s="37" t="s">
        <v>72</v>
      </c>
      <c r="DE7" s="130" t="s">
        <v>73</v>
      </c>
      <c r="DF7" s="38"/>
      <c r="DG7" s="17"/>
      <c r="DH7" s="17"/>
      <c r="DI7" s="17"/>
    </row>
    <row r="8" spans="1:113" s="34" customFormat="1" ht="13.5" customHeight="1">
      <c r="A8" s="40"/>
      <c r="B8" s="40"/>
      <c r="C8" s="6"/>
      <c r="D8" s="40"/>
      <c r="E8" s="40"/>
      <c r="F8" s="41"/>
      <c r="G8" s="42" t="s">
        <v>75</v>
      </c>
      <c r="H8" s="42" t="s">
        <v>74</v>
      </c>
      <c r="I8" s="43"/>
      <c r="J8" s="44" t="s">
        <v>3</v>
      </c>
      <c r="K8" s="115" t="s">
        <v>75</v>
      </c>
      <c r="L8" s="115" t="s">
        <v>71</v>
      </c>
      <c r="M8" s="42" t="s">
        <v>75</v>
      </c>
      <c r="N8" s="42" t="s">
        <v>74</v>
      </c>
      <c r="O8" s="43"/>
      <c r="P8" s="44" t="s">
        <v>3</v>
      </c>
      <c r="Q8" s="115" t="s">
        <v>75</v>
      </c>
      <c r="R8" s="115" t="s">
        <v>71</v>
      </c>
      <c r="S8" s="42" t="s">
        <v>75</v>
      </c>
      <c r="T8" s="42" t="s">
        <v>74</v>
      </c>
      <c r="U8" s="43"/>
      <c r="V8" s="44" t="s">
        <v>3</v>
      </c>
      <c r="W8" s="115" t="s">
        <v>75</v>
      </c>
      <c r="X8" s="115" t="s">
        <v>71</v>
      </c>
      <c r="Y8" s="42" t="s">
        <v>75</v>
      </c>
      <c r="Z8" s="42" t="s">
        <v>74</v>
      </c>
      <c r="AA8" s="45"/>
      <c r="AB8" s="40"/>
      <c r="AC8" s="40"/>
      <c r="AD8" s="40"/>
      <c r="AE8" s="6"/>
      <c r="AF8" s="40"/>
      <c r="AG8" s="40"/>
      <c r="AH8" s="41"/>
      <c r="AI8" s="43"/>
      <c r="AJ8" s="44" t="s">
        <v>3</v>
      </c>
      <c r="AK8" s="115" t="s">
        <v>75</v>
      </c>
      <c r="AL8" s="115" t="s">
        <v>71</v>
      </c>
      <c r="AM8" s="43"/>
      <c r="AN8" s="42" t="s">
        <v>75</v>
      </c>
      <c r="AO8" s="42" t="s">
        <v>74</v>
      </c>
      <c r="AP8" s="43"/>
      <c r="AQ8" s="44" t="s">
        <v>3</v>
      </c>
      <c r="AR8" s="115" t="s">
        <v>75</v>
      </c>
      <c r="AS8" s="115" t="s">
        <v>71</v>
      </c>
      <c r="AT8" s="43"/>
      <c r="AU8" s="42" t="s">
        <v>75</v>
      </c>
      <c r="AV8" s="42" t="s">
        <v>74</v>
      </c>
      <c r="AW8" s="43"/>
      <c r="AX8" s="44" t="s">
        <v>3</v>
      </c>
      <c r="AY8" s="115" t="s">
        <v>75</v>
      </c>
      <c r="AZ8" s="115" t="s">
        <v>71</v>
      </c>
      <c r="BA8" s="46"/>
      <c r="BB8" s="41"/>
      <c r="BC8" s="6"/>
      <c r="BD8" s="40"/>
      <c r="BE8" s="40"/>
      <c r="BF8" s="40"/>
      <c r="BG8" s="6"/>
      <c r="BH8" s="40"/>
      <c r="BI8" s="40"/>
      <c r="BJ8" s="41"/>
      <c r="BK8" s="42" t="s">
        <v>75</v>
      </c>
      <c r="BL8" s="42" t="s">
        <v>74</v>
      </c>
      <c r="BM8" s="43"/>
      <c r="BN8" s="44" t="s">
        <v>3</v>
      </c>
      <c r="BO8" s="115" t="s">
        <v>75</v>
      </c>
      <c r="BP8" s="115" t="s">
        <v>71</v>
      </c>
      <c r="BQ8" s="42" t="s">
        <v>75</v>
      </c>
      <c r="BR8" s="42" t="s">
        <v>74</v>
      </c>
      <c r="BS8" s="43"/>
      <c r="BT8" s="44" t="s">
        <v>3</v>
      </c>
      <c r="BU8" s="42" t="s">
        <v>83</v>
      </c>
      <c r="BV8" s="42" t="s">
        <v>71</v>
      </c>
      <c r="BW8" s="43"/>
      <c r="BX8" s="44" t="s">
        <v>3</v>
      </c>
      <c r="BY8" s="42" t="s">
        <v>75</v>
      </c>
      <c r="BZ8" s="42" t="s">
        <v>71</v>
      </c>
      <c r="CA8" s="43"/>
      <c r="CB8" s="44" t="s">
        <v>3</v>
      </c>
      <c r="CC8" s="6"/>
      <c r="CD8" s="40"/>
      <c r="CE8" s="40"/>
      <c r="CF8" s="40"/>
      <c r="CG8" s="40"/>
      <c r="CH8" s="6"/>
      <c r="CI8" s="40"/>
      <c r="CJ8" s="40"/>
      <c r="CK8" s="41"/>
      <c r="CL8" s="42" t="s">
        <v>75</v>
      </c>
      <c r="CM8" s="42" t="s">
        <v>74</v>
      </c>
      <c r="CN8" s="43"/>
      <c r="CO8" s="44" t="s">
        <v>3</v>
      </c>
      <c r="CP8" s="115" t="s">
        <v>75</v>
      </c>
      <c r="CQ8" s="115" t="s">
        <v>71</v>
      </c>
      <c r="CR8" s="42" t="s">
        <v>75</v>
      </c>
      <c r="CS8" s="42" t="s">
        <v>71</v>
      </c>
      <c r="CT8" s="132" t="s">
        <v>85</v>
      </c>
      <c r="CU8" s="43"/>
      <c r="CV8" s="44" t="s">
        <v>3</v>
      </c>
      <c r="CW8" s="115" t="s">
        <v>75</v>
      </c>
      <c r="CX8" s="115" t="s">
        <v>71</v>
      </c>
      <c r="CY8" s="42" t="s">
        <v>75</v>
      </c>
      <c r="CZ8" s="42" t="s">
        <v>71</v>
      </c>
      <c r="DA8" s="132" t="s">
        <v>85</v>
      </c>
      <c r="DB8" s="43"/>
      <c r="DC8" s="44" t="s">
        <v>3</v>
      </c>
      <c r="DD8" s="115" t="s">
        <v>75</v>
      </c>
      <c r="DE8" s="126" t="s">
        <v>71</v>
      </c>
      <c r="DF8" s="38"/>
      <c r="DG8" s="40"/>
      <c r="DH8" s="40"/>
      <c r="DI8" s="40"/>
    </row>
    <row r="9" spans="1:113" ht="14.25" customHeight="1">
      <c r="A9" s="7"/>
      <c r="B9" s="7"/>
      <c r="C9" s="47"/>
      <c r="D9" s="7"/>
      <c r="E9" s="7"/>
      <c r="F9" s="48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47"/>
      <c r="Z9" s="49"/>
      <c r="AA9" s="50"/>
      <c r="AB9" s="47"/>
      <c r="AC9" s="7"/>
      <c r="AD9" s="7"/>
      <c r="AE9" s="47"/>
      <c r="AF9" s="7"/>
      <c r="AG9" s="7"/>
      <c r="AH9" s="48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51"/>
      <c r="BC9" s="50"/>
      <c r="BD9" s="47"/>
      <c r="BE9" s="7"/>
      <c r="BF9" s="7"/>
      <c r="BG9" s="47"/>
      <c r="BH9" s="7"/>
      <c r="BI9" s="7"/>
      <c r="BJ9" s="48"/>
      <c r="BW9" s="91"/>
      <c r="BX9" s="91"/>
      <c r="BY9" s="91"/>
      <c r="CA9" s="91"/>
      <c r="CB9" s="91"/>
      <c r="CC9" s="50"/>
      <c r="CD9" s="47"/>
      <c r="CE9" s="7"/>
      <c r="CF9" s="7"/>
      <c r="CG9" s="7"/>
      <c r="CH9" s="47"/>
      <c r="CI9" s="7"/>
      <c r="CJ9" s="7"/>
      <c r="CK9" s="48"/>
      <c r="CL9" s="91"/>
      <c r="CM9" s="91"/>
      <c r="CN9" s="91"/>
      <c r="CO9" s="91"/>
      <c r="CP9" s="91"/>
      <c r="CQ9" s="91"/>
      <c r="CR9" s="91"/>
      <c r="CT9" s="91"/>
      <c r="CU9" s="91"/>
      <c r="CV9" s="91"/>
      <c r="CW9" s="91"/>
      <c r="CX9" s="91"/>
      <c r="CY9" s="91"/>
      <c r="DA9" s="91"/>
      <c r="DB9" s="91"/>
      <c r="DC9" s="91"/>
      <c r="DD9" s="91"/>
      <c r="DE9" s="91"/>
      <c r="DF9" s="50"/>
      <c r="DG9" s="47"/>
      <c r="DH9" s="7"/>
      <c r="DI9" s="7"/>
    </row>
    <row r="10" spans="1:113" s="95" customFormat="1" ht="14.25" customHeight="1">
      <c r="A10" s="52"/>
      <c r="B10" s="52"/>
      <c r="C10" s="52"/>
      <c r="D10" s="52"/>
      <c r="E10" s="52"/>
      <c r="F10" s="53"/>
      <c r="G10" s="54">
        <v>806</v>
      </c>
      <c r="H10" s="54">
        <v>788</v>
      </c>
      <c r="I10" s="55">
        <f>H10-G10</f>
        <v>-18</v>
      </c>
      <c r="J10" s="56">
        <f>ROUND(I10/G10,3)*100</f>
        <v>-2.1999999999999997</v>
      </c>
      <c r="K10" s="57">
        <f>ROUND(G10/G$10,3)*100</f>
        <v>100</v>
      </c>
      <c r="L10" s="57">
        <f>ROUND(H10/H$10,3)*100</f>
        <v>100</v>
      </c>
      <c r="M10" s="54">
        <v>92587</v>
      </c>
      <c r="N10" s="54">
        <v>91600</v>
      </c>
      <c r="O10" s="55">
        <f>N10-M10</f>
        <v>-987</v>
      </c>
      <c r="P10" s="56">
        <f>ROUND(O10/M10,3)*100</f>
        <v>-1.0999999999999999</v>
      </c>
      <c r="Q10" s="57">
        <f>ROUND(M10/M$10,3)*100</f>
        <v>100</v>
      </c>
      <c r="R10" s="57">
        <f>ROUND(N10/N$10,3)*100</f>
        <v>100</v>
      </c>
      <c r="S10" s="54">
        <v>285650431</v>
      </c>
      <c r="T10" s="54">
        <v>293518344</v>
      </c>
      <c r="U10" s="55">
        <f>T10-S10</f>
        <v>7867913</v>
      </c>
      <c r="V10" s="56">
        <f>ROUND(U10/S10,3)*100</f>
        <v>2.8000000000000003</v>
      </c>
      <c r="W10" s="58">
        <f>ROUND(S10/S$10,3)*100</f>
        <v>100</v>
      </c>
      <c r="X10" s="58">
        <f>ROUND(T10/T$10,3)*100</f>
        <v>100</v>
      </c>
      <c r="Y10" s="54">
        <v>184754246</v>
      </c>
      <c r="Z10" s="59">
        <v>187877383</v>
      </c>
      <c r="AA10" s="101"/>
      <c r="AB10" s="52"/>
      <c r="AC10" s="52"/>
      <c r="AD10" s="52"/>
      <c r="AE10" s="52"/>
      <c r="AF10" s="52"/>
      <c r="AG10" s="52"/>
      <c r="AH10" s="53"/>
      <c r="AI10" s="55">
        <f>Z10-Y10</f>
        <v>3123137</v>
      </c>
      <c r="AJ10" s="56">
        <f>ROUND(AI10/Y10,3)*100</f>
        <v>1.7000000000000002</v>
      </c>
      <c r="AK10" s="57">
        <f>ROUND(Y10/Y$10,3)*100</f>
        <v>100</v>
      </c>
      <c r="AL10" s="57">
        <f>ROUND(Z10/Z$10,3)*100</f>
        <v>100</v>
      </c>
      <c r="AM10" s="58">
        <f>ROUND(Z10/T10,3)*100</f>
        <v>64</v>
      </c>
      <c r="AN10" s="54">
        <v>10575887</v>
      </c>
      <c r="AO10" s="54">
        <v>10085711</v>
      </c>
      <c r="AP10" s="55">
        <f>AO10-AN10</f>
        <v>-490176</v>
      </c>
      <c r="AQ10" s="56">
        <f>ROUND(AP10/AN10,3)*100</f>
        <v>-4.6</v>
      </c>
      <c r="AR10" s="58">
        <f>ROUND(AN10/AN$10,3)*100</f>
        <v>100</v>
      </c>
      <c r="AS10" s="58">
        <f>ROUND(AO10/AO$10,3)*100</f>
        <v>100</v>
      </c>
      <c r="AT10" s="58">
        <f>ROUND(AO10/T10,3)*100</f>
        <v>3.4000000000000004</v>
      </c>
      <c r="AU10" s="54">
        <v>37113919</v>
      </c>
      <c r="AV10" s="54">
        <v>36192734</v>
      </c>
      <c r="AW10" s="55">
        <f>AV10-AU10</f>
        <v>-921185</v>
      </c>
      <c r="AX10" s="56">
        <f>ROUND(AW10/AU10,3)*100</f>
        <v>-2.5</v>
      </c>
      <c r="AY10" s="58">
        <f>ROUND(AU10/AU$10,3)*100</f>
        <v>100</v>
      </c>
      <c r="AZ10" s="58">
        <f>ROUND(AV10/AV$10,3)*100</f>
        <v>100</v>
      </c>
      <c r="BA10" s="58">
        <f>ROUND(AV10/T10,3)*100</f>
        <v>12.3</v>
      </c>
      <c r="BB10" s="60"/>
      <c r="BC10" s="101"/>
      <c r="BD10" s="52"/>
      <c r="BE10" s="52"/>
      <c r="BF10" s="52"/>
      <c r="BG10" s="52"/>
      <c r="BH10" s="52"/>
      <c r="BI10" s="52"/>
      <c r="BJ10" s="53"/>
      <c r="BK10" s="61">
        <v>90320298</v>
      </c>
      <c r="BL10" s="61">
        <v>95555250</v>
      </c>
      <c r="BM10" s="102">
        <f>BL10-BK10</f>
        <v>5234952</v>
      </c>
      <c r="BN10" s="103">
        <f>ROUND(BM10/BK10,3)*100</f>
        <v>5.800000000000001</v>
      </c>
      <c r="BO10" s="104">
        <f>ROUND(BK10/BK$10,3)*100</f>
        <v>100</v>
      </c>
      <c r="BP10" s="104">
        <f>ROUND(BL10/BL$10,3)*100</f>
        <v>100</v>
      </c>
      <c r="BQ10" s="104">
        <v>31.6</v>
      </c>
      <c r="BR10" s="104">
        <v>32.6</v>
      </c>
      <c r="BS10" s="103">
        <f>BR10-BQ10</f>
        <v>1</v>
      </c>
      <c r="BT10" s="103">
        <f>ROUND(BS10/BQ10,3)*100</f>
        <v>3.2</v>
      </c>
      <c r="BU10" s="87">
        <v>112060</v>
      </c>
      <c r="BV10" s="87">
        <v>121263</v>
      </c>
      <c r="BW10" s="55">
        <f>BV10-BU10</f>
        <v>9203</v>
      </c>
      <c r="BX10" s="56">
        <f>ROUND(BW10/BU10,3)*100</f>
        <v>8.200000000000001</v>
      </c>
      <c r="BY10" s="92">
        <v>976</v>
      </c>
      <c r="BZ10" s="87">
        <v>1043</v>
      </c>
      <c r="CA10" s="55">
        <f>BZ10-BY10</f>
        <v>67</v>
      </c>
      <c r="CB10" s="56">
        <f>ROUND(CA10/BY10,3)*100</f>
        <v>6.9</v>
      </c>
      <c r="CC10" s="101"/>
      <c r="CD10" s="52"/>
      <c r="CE10" s="52"/>
      <c r="CF10" s="52"/>
      <c r="CG10" s="52"/>
      <c r="CH10" s="52"/>
      <c r="CI10" s="52"/>
      <c r="CJ10" s="52"/>
      <c r="CK10" s="53"/>
      <c r="CL10" s="92">
        <v>10693607</v>
      </c>
      <c r="CM10" s="92">
        <v>11398179</v>
      </c>
      <c r="CN10" s="55">
        <f>CM10-CL10</f>
        <v>704572</v>
      </c>
      <c r="CO10" s="56">
        <f>ROUND(CN10/CL10,3)*100</f>
        <v>6.6000000000000005</v>
      </c>
      <c r="CP10" s="58">
        <f>ROUND(CL10/CL$10,3)*100</f>
        <v>100</v>
      </c>
      <c r="CQ10" s="58">
        <f>ROUND(CM10/CM$10,3)*100</f>
        <v>100</v>
      </c>
      <c r="CR10" s="92">
        <v>1671793</v>
      </c>
      <c r="CS10" s="87">
        <v>1129757</v>
      </c>
      <c r="CT10" s="92">
        <f>ROUND(CS10/H10,0)</f>
        <v>1434</v>
      </c>
      <c r="CU10" s="55">
        <f>CS10-CR10</f>
        <v>-542036</v>
      </c>
      <c r="CV10" s="56">
        <f>ROUND(CU10/CR10,3)*100</f>
        <v>-32.4</v>
      </c>
      <c r="CW10" s="58">
        <f>ROUND(CR10/CR$10,3)*100</f>
        <v>100</v>
      </c>
      <c r="CX10" s="58">
        <f>ROUND(CS10/CS$10,3)*100</f>
        <v>100</v>
      </c>
      <c r="CY10" s="92">
        <v>1733643</v>
      </c>
      <c r="CZ10" s="87">
        <v>1692893</v>
      </c>
      <c r="DA10" s="92">
        <f>ROUND(CZ10/H10,0)</f>
        <v>2148</v>
      </c>
      <c r="DB10" s="55">
        <f>CZ10-CY10</f>
        <v>-40750</v>
      </c>
      <c r="DC10" s="56">
        <f>ROUND(DB10/CY10,3)*100</f>
        <v>-2.4</v>
      </c>
      <c r="DD10" s="58">
        <f>ROUND(CY10/CY$10,3)*100</f>
        <v>100</v>
      </c>
      <c r="DE10" s="58">
        <f>ROUND(CZ10/CZ$10,3)*100</f>
        <v>100</v>
      </c>
      <c r="DF10" s="101"/>
      <c r="DG10" s="52"/>
      <c r="DH10" s="52"/>
      <c r="DI10" s="52"/>
    </row>
    <row r="11" spans="1:113" s="34" customFormat="1" ht="14.25" customHeight="1">
      <c r="A11" s="17"/>
      <c r="B11" s="17"/>
      <c r="C11" s="17"/>
      <c r="D11" s="17"/>
      <c r="E11" s="17"/>
      <c r="F11" s="18"/>
      <c r="G11" s="62"/>
      <c r="H11" s="62"/>
      <c r="I11" s="62"/>
      <c r="J11" s="63"/>
      <c r="K11" s="63"/>
      <c r="L11" s="63"/>
      <c r="M11" s="62"/>
      <c r="N11" s="62"/>
      <c r="O11" s="62"/>
      <c r="P11" s="63"/>
      <c r="Q11" s="63"/>
      <c r="R11" s="63"/>
      <c r="S11" s="62"/>
      <c r="T11" s="62"/>
      <c r="U11" s="64"/>
      <c r="V11" s="63"/>
      <c r="W11" s="63"/>
      <c r="X11" s="63"/>
      <c r="Y11" s="62"/>
      <c r="Z11" s="65"/>
      <c r="AA11" s="23"/>
      <c r="AB11" s="17"/>
      <c r="AC11" s="17"/>
      <c r="AD11" s="17"/>
      <c r="AE11" s="17"/>
      <c r="AF11" s="17"/>
      <c r="AG11" s="17"/>
      <c r="AH11" s="18"/>
      <c r="AI11" s="62"/>
      <c r="AJ11" s="63"/>
      <c r="AK11" s="63"/>
      <c r="AL11" s="63"/>
      <c r="AM11" s="62"/>
      <c r="AN11" s="62"/>
      <c r="AO11" s="62"/>
      <c r="AP11" s="62"/>
      <c r="AQ11" s="63"/>
      <c r="AR11" s="63"/>
      <c r="AS11" s="63"/>
      <c r="AT11" s="62"/>
      <c r="AU11" s="62"/>
      <c r="AV11" s="62"/>
      <c r="AW11" s="62"/>
      <c r="AX11" s="63"/>
      <c r="AY11" s="63"/>
      <c r="AZ11" s="63"/>
      <c r="BA11" s="63"/>
      <c r="BB11" s="66"/>
      <c r="BC11" s="23"/>
      <c r="BD11" s="17"/>
      <c r="BE11" s="17"/>
      <c r="BF11" s="17"/>
      <c r="BG11" s="17"/>
      <c r="BH11" s="17"/>
      <c r="BI11" s="17"/>
      <c r="BJ11" s="18"/>
      <c r="BK11" s="76"/>
      <c r="BL11" s="62"/>
      <c r="BM11" s="76"/>
      <c r="BN11" s="105"/>
      <c r="BO11" s="97"/>
      <c r="BP11" s="97"/>
      <c r="BQ11" s="97"/>
      <c r="BR11" s="97"/>
      <c r="BS11" s="105"/>
      <c r="BT11" s="105"/>
      <c r="BU11" s="76"/>
      <c r="BV11" s="76"/>
      <c r="BW11" s="64"/>
      <c r="BX11" s="70"/>
      <c r="BY11" s="88"/>
      <c r="BZ11" s="76"/>
      <c r="CA11" s="64"/>
      <c r="CB11" s="70"/>
      <c r="CC11" s="23"/>
      <c r="CD11" s="17"/>
      <c r="CE11" s="17"/>
      <c r="CF11" s="17"/>
      <c r="CG11" s="17"/>
      <c r="CH11" s="17"/>
      <c r="CI11" s="17"/>
      <c r="CJ11" s="17"/>
      <c r="CK11" s="18"/>
      <c r="CL11" s="88"/>
      <c r="CM11" s="88"/>
      <c r="CN11" s="64"/>
      <c r="CO11" s="70"/>
      <c r="CP11" s="88"/>
      <c r="CQ11" s="88"/>
      <c r="CR11" s="88"/>
      <c r="CS11" s="76"/>
      <c r="CT11" s="88"/>
      <c r="CU11" s="64"/>
      <c r="CV11" s="70"/>
      <c r="CW11" s="88"/>
      <c r="CX11" s="88"/>
      <c r="CY11" s="88"/>
      <c r="CZ11" s="76"/>
      <c r="DA11" s="88"/>
      <c r="DB11" s="64"/>
      <c r="DC11" s="70"/>
      <c r="DD11" s="88"/>
      <c r="DE11" s="88"/>
      <c r="DF11" s="23"/>
      <c r="DG11" s="17"/>
      <c r="DH11" s="17"/>
      <c r="DI11" s="17"/>
    </row>
    <row r="12" spans="1:113" s="34" customFormat="1" ht="14.25" customHeight="1">
      <c r="A12" s="18"/>
      <c r="B12" s="67"/>
      <c r="C12" s="68" t="s">
        <v>44</v>
      </c>
      <c r="D12" s="17"/>
      <c r="E12" s="69" t="s">
        <v>4</v>
      </c>
      <c r="F12" s="18" t="s">
        <v>76</v>
      </c>
      <c r="G12" s="62">
        <v>217</v>
      </c>
      <c r="H12" s="62">
        <v>207</v>
      </c>
      <c r="I12" s="64">
        <f aca="true" t="shared" si="0" ref="I12:I35">H12-G12</f>
        <v>-10</v>
      </c>
      <c r="J12" s="70">
        <f aca="true" t="shared" si="1" ref="J12:J35">ROUND(I12/G12,3)*100</f>
        <v>-4.6</v>
      </c>
      <c r="K12" s="63">
        <f aca="true" t="shared" si="2" ref="K12:K35">ROUND(G12/G$10,3)*100</f>
        <v>26.900000000000002</v>
      </c>
      <c r="L12" s="63">
        <f aca="true" t="shared" si="3" ref="L12:L35">ROUND(H12/H$10,3)*100</f>
        <v>26.3</v>
      </c>
      <c r="M12" s="62">
        <v>22077</v>
      </c>
      <c r="N12" s="62">
        <v>21629</v>
      </c>
      <c r="O12" s="64">
        <f>N12-M12</f>
        <v>-448</v>
      </c>
      <c r="P12" s="70">
        <f>ROUND(O12/M12,3)*100</f>
        <v>-2</v>
      </c>
      <c r="Q12" s="63">
        <f>ROUND(M12/M$10,3)*100</f>
        <v>23.799999999999997</v>
      </c>
      <c r="R12" s="63">
        <f>ROUND(N12/N$10,3)*100</f>
        <v>23.599999999999998</v>
      </c>
      <c r="S12" s="62">
        <v>45554121</v>
      </c>
      <c r="T12" s="62">
        <v>43154972</v>
      </c>
      <c r="U12" s="64">
        <f>T12-S12</f>
        <v>-2399149</v>
      </c>
      <c r="V12" s="70">
        <f>ROUND(U12/S12,3)*100</f>
        <v>-5.3</v>
      </c>
      <c r="W12" s="63">
        <f>ROUND(S12/S$10,3)*100</f>
        <v>15.9</v>
      </c>
      <c r="X12" s="63">
        <f>ROUND(T12/T$10,3)*100</f>
        <v>14.7</v>
      </c>
      <c r="Y12" s="62">
        <v>29397369</v>
      </c>
      <c r="Z12" s="65">
        <v>27420522</v>
      </c>
      <c r="AA12" s="71" t="s">
        <v>44</v>
      </c>
      <c r="AB12" s="17"/>
      <c r="AC12" s="69" t="s">
        <v>4</v>
      </c>
      <c r="AD12" s="17"/>
      <c r="AE12" s="68" t="s">
        <v>44</v>
      </c>
      <c r="AF12" s="17"/>
      <c r="AG12" s="69" t="s">
        <v>4</v>
      </c>
      <c r="AH12" s="18" t="s">
        <v>76</v>
      </c>
      <c r="AI12" s="64">
        <f>Z12-Y12</f>
        <v>-1976847</v>
      </c>
      <c r="AJ12" s="70">
        <f>ROUND(AI12/Y12,3)*100</f>
        <v>-6.7</v>
      </c>
      <c r="AK12" s="63">
        <f>ROUND(Y12/Y$10,3)*100</f>
        <v>15.9</v>
      </c>
      <c r="AL12" s="63">
        <f>ROUND(Z12/Z$10,3)*100</f>
        <v>14.6</v>
      </c>
      <c r="AM12" s="63">
        <f>ROUND(Z12/T12,3)*100</f>
        <v>63.5</v>
      </c>
      <c r="AN12" s="62">
        <v>1056039</v>
      </c>
      <c r="AO12" s="62">
        <v>1030322</v>
      </c>
      <c r="AP12" s="64">
        <f>AO12-AN12</f>
        <v>-25717</v>
      </c>
      <c r="AQ12" s="70">
        <f>ROUND(AP12/AN12,3)*100</f>
        <v>-2.4</v>
      </c>
      <c r="AR12" s="63">
        <f>ROUND(AN12/AN$10,3)*100</f>
        <v>10</v>
      </c>
      <c r="AS12" s="63">
        <f>ROUND(AO12/AO$10,3)*100</f>
        <v>10.2</v>
      </c>
      <c r="AT12" s="63">
        <f>ROUND(AO12/T12,3)*100</f>
        <v>2.4</v>
      </c>
      <c r="AU12" s="62">
        <v>6030313</v>
      </c>
      <c r="AV12" s="62">
        <v>5824227</v>
      </c>
      <c r="AW12" s="64">
        <f aca="true" t="shared" si="4" ref="AW12:AW35">AV12-AU12</f>
        <v>-206086</v>
      </c>
      <c r="AX12" s="70">
        <f aca="true" t="shared" si="5" ref="AX12:AX35">ROUND(AW12/AU12,3)*100</f>
        <v>-3.4000000000000004</v>
      </c>
      <c r="AY12" s="63">
        <f aca="true" t="shared" si="6" ref="AY12:AY35">ROUND(AU12/AU$10,3)*100</f>
        <v>16.2</v>
      </c>
      <c r="AZ12" s="63">
        <f aca="true" t="shared" si="7" ref="AZ12:AZ35">ROUND(AV12/AV$10,3)*100</f>
        <v>16.1</v>
      </c>
      <c r="BA12" s="63">
        <f aca="true" t="shared" si="8" ref="BA12:BA35">ROUND(AV12/T12,3)*100</f>
        <v>13.5</v>
      </c>
      <c r="BB12" s="72"/>
      <c r="BC12" s="71" t="s">
        <v>44</v>
      </c>
      <c r="BD12" s="17"/>
      <c r="BE12" s="69" t="s">
        <v>4</v>
      </c>
      <c r="BF12" s="17"/>
      <c r="BG12" s="68" t="s">
        <v>44</v>
      </c>
      <c r="BH12" s="17"/>
      <c r="BI12" s="69" t="s">
        <v>4</v>
      </c>
      <c r="BJ12" s="18" t="s">
        <v>76</v>
      </c>
      <c r="BK12" s="76">
        <v>15100713</v>
      </c>
      <c r="BL12" s="62">
        <v>14704128</v>
      </c>
      <c r="BM12" s="106">
        <f>BL12-BK12</f>
        <v>-396585</v>
      </c>
      <c r="BN12" s="105">
        <f>ROUND(BM12/BK12,3)*100</f>
        <v>-2.6</v>
      </c>
      <c r="BO12" s="97">
        <f>ROUND(BK12/BK$10,3)*100</f>
        <v>16.7</v>
      </c>
      <c r="BP12" s="97">
        <f>ROUND(BL12/BL$10,3)*100</f>
        <v>15.4</v>
      </c>
      <c r="BQ12" s="97">
        <v>33.1</v>
      </c>
      <c r="BR12" s="97">
        <f>ROUND(BL12/T12,3)*100</f>
        <v>34.1</v>
      </c>
      <c r="BS12" s="151">
        <f>BR12-BQ12</f>
        <v>1</v>
      </c>
      <c r="BT12" s="105">
        <f>ROUND(BS12/BQ12,3)*100</f>
        <v>3</v>
      </c>
      <c r="BU12" s="76">
        <f aca="true" t="shared" si="9" ref="BU12:BU35">ROUND(BK12/G12,0)</f>
        <v>69589</v>
      </c>
      <c r="BV12" s="76">
        <v>71034</v>
      </c>
      <c r="BW12" s="64">
        <f aca="true" t="shared" si="10" ref="BW12:BW35">BV12-BU12</f>
        <v>1445</v>
      </c>
      <c r="BX12" s="70">
        <f aca="true" t="shared" si="11" ref="BX12:BX35">ROUND(BW12/BU12,3)*100</f>
        <v>2.1</v>
      </c>
      <c r="BY12" s="88">
        <f aca="true" t="shared" si="12" ref="BY12:BY35">ROUND(BK12/M12,0)</f>
        <v>684</v>
      </c>
      <c r="BZ12" s="76">
        <v>680</v>
      </c>
      <c r="CA12" s="64">
        <f>BZ12-BY12</f>
        <v>-4</v>
      </c>
      <c r="CB12" s="70">
        <f>ROUND(CA12/BY12,3)*100</f>
        <v>-0.6</v>
      </c>
      <c r="CC12" s="71" t="s">
        <v>44</v>
      </c>
      <c r="CD12" s="17"/>
      <c r="CE12" s="69" t="s">
        <v>4</v>
      </c>
      <c r="CF12" s="17"/>
      <c r="CG12" s="17"/>
      <c r="CH12" s="68" t="s">
        <v>44</v>
      </c>
      <c r="CI12" s="17"/>
      <c r="CJ12" s="69" t="s">
        <v>4</v>
      </c>
      <c r="CK12" s="18" t="s">
        <v>76</v>
      </c>
      <c r="CL12" s="88">
        <v>1040142</v>
      </c>
      <c r="CM12" s="88">
        <v>1123821</v>
      </c>
      <c r="CN12" s="64">
        <f>CM12-CL12</f>
        <v>83679</v>
      </c>
      <c r="CO12" s="70">
        <f>ROUND(CN12/CL12,3)*100</f>
        <v>8</v>
      </c>
      <c r="CP12" s="3">
        <f>ROUND(CL12/CL$10,3)*100</f>
        <v>9.700000000000001</v>
      </c>
      <c r="CQ12" s="3">
        <f>ROUND(CM12/CM$10,3)*100</f>
        <v>9.9</v>
      </c>
      <c r="CR12" s="88">
        <v>132527</v>
      </c>
      <c r="CS12" s="76">
        <v>107188</v>
      </c>
      <c r="CT12" s="88">
        <f>ROUND(CS12/H12,0)</f>
        <v>518</v>
      </c>
      <c r="CU12" s="64">
        <f>CS12-CR12</f>
        <v>-25339</v>
      </c>
      <c r="CV12" s="70">
        <f>ROUND(CU12/CR12,3)*100</f>
        <v>-19.1</v>
      </c>
      <c r="CW12" s="3">
        <f>ROUND(CR12/CR$10,3)*100</f>
        <v>7.9</v>
      </c>
      <c r="CX12" s="3">
        <f>ROUND(CS12/CS$10,3)*100</f>
        <v>9.5</v>
      </c>
      <c r="CY12" s="88">
        <v>244595</v>
      </c>
      <c r="CZ12" s="76">
        <v>231218</v>
      </c>
      <c r="DA12" s="88">
        <f>ROUND(CZ12/H12,0)</f>
        <v>1117</v>
      </c>
      <c r="DB12" s="64">
        <f>CZ12-CY12</f>
        <v>-13377</v>
      </c>
      <c r="DC12" s="70">
        <f>ROUND(DB12/CY12,3)*100</f>
        <v>-5.5</v>
      </c>
      <c r="DD12" s="3">
        <f>ROUND(CY12/CY$10,3)*100</f>
        <v>14.099999999999998</v>
      </c>
      <c r="DE12" s="3">
        <f>ROUND(CZ12/CZ$10,3)*100</f>
        <v>13.700000000000001</v>
      </c>
      <c r="DF12" s="71" t="s">
        <v>44</v>
      </c>
      <c r="DG12" s="17"/>
      <c r="DH12" s="69" t="s">
        <v>4</v>
      </c>
      <c r="DI12" s="17"/>
    </row>
    <row r="13" spans="1:113" s="34" customFormat="1" ht="14.25" customHeight="1">
      <c r="A13" s="18"/>
      <c r="B13" s="17"/>
      <c r="C13" s="68" t="s">
        <v>45</v>
      </c>
      <c r="D13" s="17"/>
      <c r="E13" s="69" t="s">
        <v>5</v>
      </c>
      <c r="F13" s="18" t="s">
        <v>76</v>
      </c>
      <c r="G13" s="62">
        <v>14</v>
      </c>
      <c r="H13" s="62">
        <v>13</v>
      </c>
      <c r="I13" s="64">
        <f t="shared" si="0"/>
        <v>-1</v>
      </c>
      <c r="J13" s="70">
        <f t="shared" si="1"/>
        <v>-7.1</v>
      </c>
      <c r="K13" s="63">
        <f t="shared" si="2"/>
        <v>1.7000000000000002</v>
      </c>
      <c r="L13" s="63">
        <f t="shared" si="3"/>
        <v>1.6</v>
      </c>
      <c r="M13" s="62">
        <v>998</v>
      </c>
      <c r="N13" s="62">
        <v>1011</v>
      </c>
      <c r="O13" s="64">
        <f aca="true" t="shared" si="13" ref="O13:O35">N13-M13</f>
        <v>13</v>
      </c>
      <c r="P13" s="70">
        <f aca="true" t="shared" si="14" ref="P13:P35">ROUND(O13/M13,3)*100</f>
        <v>1.3</v>
      </c>
      <c r="Q13" s="63">
        <f aca="true" t="shared" si="15" ref="Q13:Q35">ROUND(M13/M$10,3)*100</f>
        <v>1.0999999999999999</v>
      </c>
      <c r="R13" s="63">
        <f aca="true" t="shared" si="16" ref="R13:R35">ROUND(N13/N$10,3)*100</f>
        <v>1.0999999999999999</v>
      </c>
      <c r="S13" s="62">
        <v>8368152</v>
      </c>
      <c r="T13" s="62">
        <v>8179786</v>
      </c>
      <c r="U13" s="64">
        <f aca="true" t="shared" si="17" ref="U13:U35">T13-S13</f>
        <v>-188366</v>
      </c>
      <c r="V13" s="70">
        <f aca="true" t="shared" si="18" ref="V13:V35">ROUND(U13/S13,3)*100</f>
        <v>-2.3</v>
      </c>
      <c r="W13" s="63">
        <f aca="true" t="shared" si="19" ref="W13:W35">ROUND(S13/S$10,3)*100</f>
        <v>2.9000000000000004</v>
      </c>
      <c r="X13" s="63">
        <f aca="true" t="shared" si="20" ref="X13:X35">ROUND(T13/T$10,3)*100</f>
        <v>2.8000000000000003</v>
      </c>
      <c r="Y13" s="62">
        <v>4591789</v>
      </c>
      <c r="Z13" s="65">
        <v>4559509</v>
      </c>
      <c r="AA13" s="71" t="s">
        <v>45</v>
      </c>
      <c r="AB13" s="17"/>
      <c r="AC13" s="69" t="s">
        <v>5</v>
      </c>
      <c r="AD13" s="17"/>
      <c r="AE13" s="68" t="s">
        <v>45</v>
      </c>
      <c r="AF13" s="17"/>
      <c r="AG13" s="69" t="s">
        <v>5</v>
      </c>
      <c r="AH13" s="18" t="s">
        <v>76</v>
      </c>
      <c r="AI13" s="64">
        <f aca="true" t="shared" si="21" ref="AI13:AI35">Z13-Y13</f>
        <v>-32280</v>
      </c>
      <c r="AJ13" s="70">
        <f aca="true" t="shared" si="22" ref="AJ13:AJ35">ROUND(AI13/Y13,3)*100</f>
        <v>-0.7000000000000001</v>
      </c>
      <c r="AK13" s="63">
        <f aca="true" t="shared" si="23" ref="AK13:AK35">ROUND(Y13/Y$10,3)*100</f>
        <v>2.5</v>
      </c>
      <c r="AL13" s="63">
        <f aca="true" t="shared" si="24" ref="AL13:AL35">ROUND(Z13/Z$10,3)*100</f>
        <v>2.4</v>
      </c>
      <c r="AM13" s="63">
        <f aca="true" t="shared" si="25" ref="AM13:AM35">ROUND(Z13/T13,3)*100</f>
        <v>55.7</v>
      </c>
      <c r="AN13" s="62">
        <v>462887</v>
      </c>
      <c r="AO13" s="62">
        <v>304281</v>
      </c>
      <c r="AP13" s="64">
        <f aca="true" t="shared" si="26" ref="AP13:AP35">AO13-AN13</f>
        <v>-158606</v>
      </c>
      <c r="AQ13" s="70">
        <f aca="true" t="shared" si="27" ref="AQ13:AQ35">ROUND(AP13/AN13,3)*100</f>
        <v>-34.300000000000004</v>
      </c>
      <c r="AR13" s="63">
        <f aca="true" t="shared" si="28" ref="AR13:AR35">ROUND(AN13/AN$10,3)*100</f>
        <v>4.3999999999999995</v>
      </c>
      <c r="AS13" s="63">
        <f aca="true" t="shared" si="29" ref="AS13:AS35">ROUND(AO13/AO$10,3)*100</f>
        <v>3</v>
      </c>
      <c r="AT13" s="63">
        <f aca="true" t="shared" si="30" ref="AT13:AT35">ROUND(AO13/T13,3)*100</f>
        <v>3.6999999999999997</v>
      </c>
      <c r="AU13" s="62">
        <v>580152</v>
      </c>
      <c r="AV13" s="62">
        <v>563222</v>
      </c>
      <c r="AW13" s="64">
        <f t="shared" si="4"/>
        <v>-16930</v>
      </c>
      <c r="AX13" s="70">
        <f t="shared" si="5"/>
        <v>-2.9000000000000004</v>
      </c>
      <c r="AY13" s="63">
        <f t="shared" si="6"/>
        <v>1.6</v>
      </c>
      <c r="AZ13" s="63">
        <f t="shared" si="7"/>
        <v>1.6</v>
      </c>
      <c r="BA13" s="63">
        <f t="shared" si="8"/>
        <v>6.9</v>
      </c>
      <c r="BB13" s="72"/>
      <c r="BC13" s="71" t="s">
        <v>45</v>
      </c>
      <c r="BD13" s="17"/>
      <c r="BE13" s="69" t="s">
        <v>5</v>
      </c>
      <c r="BF13" s="17"/>
      <c r="BG13" s="68" t="s">
        <v>45</v>
      </c>
      <c r="BH13" s="17"/>
      <c r="BI13" s="69" t="s">
        <v>5</v>
      </c>
      <c r="BJ13" s="18" t="s">
        <v>76</v>
      </c>
      <c r="BK13" s="76">
        <v>3313476</v>
      </c>
      <c r="BL13" s="62">
        <v>3315996</v>
      </c>
      <c r="BM13" s="106">
        <f aca="true" t="shared" si="31" ref="BM13:BM35">BL13-BK13</f>
        <v>2520</v>
      </c>
      <c r="BN13" s="105">
        <f aca="true" t="shared" si="32" ref="BN13:BN35">ROUND(BM13/BK13,3)*100</f>
        <v>0.1</v>
      </c>
      <c r="BO13" s="97">
        <f aca="true" t="shared" si="33" ref="BO13:BO35">ROUND(BK13/BK$10,3)*100</f>
        <v>3.6999999999999997</v>
      </c>
      <c r="BP13" s="97">
        <f aca="true" t="shared" si="34" ref="BP13:BP35">ROUND(BL13/BL$10,3)*100</f>
        <v>3.5000000000000004</v>
      </c>
      <c r="BQ13" s="97">
        <v>39.6</v>
      </c>
      <c r="BR13" s="97">
        <f aca="true" t="shared" si="35" ref="BR13:BR35">ROUND(BL13/T13,3)*100</f>
        <v>40.5</v>
      </c>
      <c r="BS13" s="105">
        <f aca="true" t="shared" si="36" ref="BS13:BS35">BR13-BQ13</f>
        <v>0.8999999999999986</v>
      </c>
      <c r="BT13" s="105">
        <f aca="true" t="shared" si="37" ref="BT13:BT35">ROUND(BS13/BQ13,3)*100</f>
        <v>2.3</v>
      </c>
      <c r="BU13" s="76">
        <f t="shared" si="9"/>
        <v>236677</v>
      </c>
      <c r="BV13" s="76">
        <v>255077</v>
      </c>
      <c r="BW13" s="64">
        <f t="shared" si="10"/>
        <v>18400</v>
      </c>
      <c r="BX13" s="70">
        <f t="shared" si="11"/>
        <v>7.8</v>
      </c>
      <c r="BY13" s="88">
        <f t="shared" si="12"/>
        <v>3320</v>
      </c>
      <c r="BZ13" s="76">
        <v>3280</v>
      </c>
      <c r="CA13" s="64">
        <f aca="true" t="shared" si="38" ref="CA13:CA35">BZ13-BY13</f>
        <v>-40</v>
      </c>
      <c r="CB13" s="133">
        <f aca="true" t="shared" si="39" ref="CB13:CB35">ROUND(CA13/BY13,3)*100</f>
        <v>-1.2</v>
      </c>
      <c r="CC13" s="68" t="s">
        <v>45</v>
      </c>
      <c r="CD13" s="17"/>
      <c r="CE13" s="69" t="s">
        <v>5</v>
      </c>
      <c r="CF13" s="17"/>
      <c r="CG13" s="17"/>
      <c r="CH13" s="68" t="s">
        <v>45</v>
      </c>
      <c r="CI13" s="17"/>
      <c r="CJ13" s="69" t="s">
        <v>5</v>
      </c>
      <c r="CK13" s="18" t="s">
        <v>76</v>
      </c>
      <c r="CL13" s="88">
        <v>281725</v>
      </c>
      <c r="CM13" s="88">
        <v>287587</v>
      </c>
      <c r="CN13" s="64">
        <f aca="true" t="shared" si="40" ref="CN13:CN35">CM13-CL13</f>
        <v>5862</v>
      </c>
      <c r="CO13" s="70">
        <f aca="true" t="shared" si="41" ref="CO13:CO35">ROUND(CN13/CL13,3)*100</f>
        <v>2.1</v>
      </c>
      <c r="CP13" s="3">
        <f aca="true" t="shared" si="42" ref="CP13:CP35">ROUND(CL13/CL$10,3)*100</f>
        <v>2.6</v>
      </c>
      <c r="CQ13" s="3">
        <f aca="true" t="shared" si="43" ref="CQ13:CQ35">ROUND(CM13/CM$10,3)*100</f>
        <v>2.5</v>
      </c>
      <c r="CR13" s="88">
        <v>2363</v>
      </c>
      <c r="CS13" s="76">
        <v>566</v>
      </c>
      <c r="CT13" s="88">
        <f aca="true" t="shared" si="44" ref="CT13:CT35">ROUND(CS13/H13,0)</f>
        <v>44</v>
      </c>
      <c r="CU13" s="64">
        <f aca="true" t="shared" si="45" ref="CU13:CU35">CS13-CR13</f>
        <v>-1797</v>
      </c>
      <c r="CV13" s="70">
        <f aca="true" t="shared" si="46" ref="CV13:CV35">ROUND(CU13/CR13,3)*100</f>
        <v>-76</v>
      </c>
      <c r="CW13" s="3">
        <f aca="true" t="shared" si="47" ref="CW13:CW35">ROUND(CR13/CR$10,3)*100</f>
        <v>0.1</v>
      </c>
      <c r="CX13" s="3">
        <f aca="true" t="shared" si="48" ref="CX13:CX35">ROUND(CS13/CS$10,3)*100</f>
        <v>0.1</v>
      </c>
      <c r="CY13" s="88">
        <v>7035</v>
      </c>
      <c r="CZ13" s="76">
        <v>6945</v>
      </c>
      <c r="DA13" s="88">
        <f aca="true" t="shared" si="49" ref="DA13:DA56">ROUND(CZ13/H13,0)</f>
        <v>534</v>
      </c>
      <c r="DB13" s="64">
        <f aca="true" t="shared" si="50" ref="DB13:DB56">CZ13-CY13</f>
        <v>-90</v>
      </c>
      <c r="DC13" s="70">
        <f aca="true" t="shared" si="51" ref="DC13:DC56">ROUND(DB13/CY13,3)*100</f>
        <v>-1.3</v>
      </c>
      <c r="DD13" s="3">
        <f aca="true" t="shared" si="52" ref="DD13:DD56">ROUND(CY13/CY$10,3)*100</f>
        <v>0.4</v>
      </c>
      <c r="DE13" s="3">
        <f aca="true" t="shared" si="53" ref="DE13:DE56">ROUND(CZ13/CZ$10,3)*100</f>
        <v>0.4</v>
      </c>
      <c r="DF13" s="71" t="s">
        <v>45</v>
      </c>
      <c r="DG13" s="17"/>
      <c r="DH13" s="69" t="s">
        <v>5</v>
      </c>
      <c r="DI13" s="17"/>
    </row>
    <row r="14" spans="1:113" s="34" customFormat="1" ht="14.25" customHeight="1">
      <c r="A14" s="18"/>
      <c r="B14" s="17"/>
      <c r="C14" s="68" t="s">
        <v>46</v>
      </c>
      <c r="D14" s="17"/>
      <c r="E14" s="69" t="s">
        <v>6</v>
      </c>
      <c r="F14" s="18" t="s">
        <v>76</v>
      </c>
      <c r="G14" s="62">
        <v>1</v>
      </c>
      <c r="H14" s="62">
        <v>2</v>
      </c>
      <c r="I14" s="64">
        <f t="shared" si="0"/>
        <v>1</v>
      </c>
      <c r="J14" s="70">
        <f t="shared" si="1"/>
        <v>100</v>
      </c>
      <c r="K14" s="63">
        <f t="shared" si="2"/>
        <v>0.1</v>
      </c>
      <c r="L14" s="63">
        <f t="shared" si="3"/>
        <v>0.3</v>
      </c>
      <c r="M14" s="62">
        <v>30</v>
      </c>
      <c r="N14" s="62">
        <v>216</v>
      </c>
      <c r="O14" s="64">
        <f t="shared" si="13"/>
        <v>186</v>
      </c>
      <c r="P14" s="70">
        <f t="shared" si="14"/>
        <v>620</v>
      </c>
      <c r="Q14" s="63">
        <f t="shared" si="15"/>
        <v>0</v>
      </c>
      <c r="R14" s="63">
        <f t="shared" si="16"/>
        <v>0.2</v>
      </c>
      <c r="S14" s="111" t="s">
        <v>88</v>
      </c>
      <c r="T14" s="111" t="s">
        <v>88</v>
      </c>
      <c r="U14" s="111" t="s">
        <v>88</v>
      </c>
      <c r="V14" s="111" t="s">
        <v>88</v>
      </c>
      <c r="W14" s="111" t="s">
        <v>88</v>
      </c>
      <c r="X14" s="111" t="s">
        <v>88</v>
      </c>
      <c r="Y14" s="111" t="s">
        <v>88</v>
      </c>
      <c r="Z14" s="111" t="s">
        <v>88</v>
      </c>
      <c r="AA14" s="71" t="s">
        <v>46</v>
      </c>
      <c r="AB14" s="17"/>
      <c r="AC14" s="69" t="s">
        <v>6</v>
      </c>
      <c r="AD14" s="17"/>
      <c r="AE14" s="68" t="s">
        <v>46</v>
      </c>
      <c r="AF14" s="17"/>
      <c r="AG14" s="69" t="s">
        <v>6</v>
      </c>
      <c r="AH14" s="18" t="s">
        <v>76</v>
      </c>
      <c r="AI14" s="111" t="s">
        <v>88</v>
      </c>
      <c r="AJ14" s="111" t="s">
        <v>88</v>
      </c>
      <c r="AK14" s="111" t="s">
        <v>88</v>
      </c>
      <c r="AL14" s="111" t="s">
        <v>88</v>
      </c>
      <c r="AM14" s="111" t="s">
        <v>88</v>
      </c>
      <c r="AN14" s="111" t="s">
        <v>88</v>
      </c>
      <c r="AO14" s="111" t="s">
        <v>88</v>
      </c>
      <c r="AP14" s="111" t="s">
        <v>88</v>
      </c>
      <c r="AQ14" s="111" t="s">
        <v>88</v>
      </c>
      <c r="AR14" s="111" t="s">
        <v>88</v>
      </c>
      <c r="AS14" s="111" t="s">
        <v>88</v>
      </c>
      <c r="AT14" s="111" t="s">
        <v>88</v>
      </c>
      <c r="AU14" s="111" t="s">
        <v>88</v>
      </c>
      <c r="AV14" s="111" t="s">
        <v>88</v>
      </c>
      <c r="AW14" s="111" t="s">
        <v>88</v>
      </c>
      <c r="AX14" s="111" t="s">
        <v>88</v>
      </c>
      <c r="AY14" s="111" t="s">
        <v>88</v>
      </c>
      <c r="AZ14" s="111" t="s">
        <v>88</v>
      </c>
      <c r="BA14" s="111" t="s">
        <v>88</v>
      </c>
      <c r="BB14" s="72"/>
      <c r="BC14" s="71" t="s">
        <v>46</v>
      </c>
      <c r="BD14" s="17"/>
      <c r="BE14" s="69" t="s">
        <v>6</v>
      </c>
      <c r="BF14" s="17"/>
      <c r="BG14" s="68" t="s">
        <v>46</v>
      </c>
      <c r="BH14" s="17"/>
      <c r="BI14" s="69" t="s">
        <v>6</v>
      </c>
      <c r="BJ14" s="18" t="s">
        <v>76</v>
      </c>
      <c r="BK14" s="111" t="s">
        <v>88</v>
      </c>
      <c r="BL14" s="111" t="s">
        <v>88</v>
      </c>
      <c r="BM14" s="111" t="s">
        <v>88</v>
      </c>
      <c r="BN14" s="111" t="s">
        <v>88</v>
      </c>
      <c r="BO14" s="111" t="s">
        <v>88</v>
      </c>
      <c r="BP14" s="111" t="s">
        <v>88</v>
      </c>
      <c r="BQ14" s="111" t="s">
        <v>88</v>
      </c>
      <c r="BR14" s="111" t="s">
        <v>88</v>
      </c>
      <c r="BS14" s="111" t="s">
        <v>88</v>
      </c>
      <c r="BT14" s="111" t="s">
        <v>88</v>
      </c>
      <c r="BU14" s="111" t="s">
        <v>88</v>
      </c>
      <c r="BV14" s="111" t="s">
        <v>88</v>
      </c>
      <c r="BW14" s="111" t="s">
        <v>88</v>
      </c>
      <c r="BX14" s="111" t="s">
        <v>88</v>
      </c>
      <c r="BY14" s="111" t="s">
        <v>88</v>
      </c>
      <c r="BZ14" s="111" t="s">
        <v>88</v>
      </c>
      <c r="CA14" s="111" t="s">
        <v>88</v>
      </c>
      <c r="CB14" s="114" t="s">
        <v>88</v>
      </c>
      <c r="CC14" s="111">
        <v>11</v>
      </c>
      <c r="CD14" s="17"/>
      <c r="CE14" s="69" t="s">
        <v>6</v>
      </c>
      <c r="CF14" s="17"/>
      <c r="CG14" s="17"/>
      <c r="CH14" s="68" t="s">
        <v>46</v>
      </c>
      <c r="CI14" s="17"/>
      <c r="CJ14" s="69" t="s">
        <v>6</v>
      </c>
      <c r="CK14" s="18" t="s">
        <v>76</v>
      </c>
      <c r="CL14" s="111" t="s">
        <v>88</v>
      </c>
      <c r="CM14" s="111" t="s">
        <v>88</v>
      </c>
      <c r="CN14" s="111" t="s">
        <v>88</v>
      </c>
      <c r="CO14" s="111" t="s">
        <v>88</v>
      </c>
      <c r="CP14" s="111" t="s">
        <v>88</v>
      </c>
      <c r="CQ14" s="111" t="s">
        <v>88</v>
      </c>
      <c r="CR14" s="111" t="s">
        <v>88</v>
      </c>
      <c r="CS14" s="111" t="s">
        <v>88</v>
      </c>
      <c r="CT14" s="111" t="s">
        <v>88</v>
      </c>
      <c r="CU14" s="111" t="s">
        <v>88</v>
      </c>
      <c r="CV14" s="111" t="s">
        <v>88</v>
      </c>
      <c r="CW14" s="111" t="s">
        <v>88</v>
      </c>
      <c r="CX14" s="111" t="s">
        <v>88</v>
      </c>
      <c r="CY14" s="111" t="s">
        <v>88</v>
      </c>
      <c r="CZ14" s="111" t="s">
        <v>88</v>
      </c>
      <c r="DA14" s="111" t="s">
        <v>88</v>
      </c>
      <c r="DB14" s="111" t="s">
        <v>88</v>
      </c>
      <c r="DC14" s="111" t="s">
        <v>88</v>
      </c>
      <c r="DD14" s="111" t="s">
        <v>88</v>
      </c>
      <c r="DE14" s="111" t="s">
        <v>88</v>
      </c>
      <c r="DF14" s="71" t="s">
        <v>46</v>
      </c>
      <c r="DG14" s="17"/>
      <c r="DH14" s="69" t="s">
        <v>6</v>
      </c>
      <c r="DI14" s="17"/>
    </row>
    <row r="15" spans="1:113" s="34" customFormat="1" ht="14.25" customHeight="1">
      <c r="A15" s="17"/>
      <c r="B15" s="17"/>
      <c r="C15" s="68" t="s">
        <v>47</v>
      </c>
      <c r="D15" s="17"/>
      <c r="E15" s="69" t="s">
        <v>7</v>
      </c>
      <c r="F15" s="18" t="s">
        <v>76</v>
      </c>
      <c r="G15" s="62">
        <v>49</v>
      </c>
      <c r="H15" s="62">
        <v>46</v>
      </c>
      <c r="I15" s="64">
        <f t="shared" si="0"/>
        <v>-3</v>
      </c>
      <c r="J15" s="70">
        <f t="shared" si="1"/>
        <v>-6.1</v>
      </c>
      <c r="K15" s="63">
        <f t="shared" si="2"/>
        <v>6.1</v>
      </c>
      <c r="L15" s="63">
        <f t="shared" si="3"/>
        <v>5.800000000000001</v>
      </c>
      <c r="M15" s="62">
        <v>3593</v>
      </c>
      <c r="N15" s="62">
        <v>3277</v>
      </c>
      <c r="O15" s="64">
        <f t="shared" si="13"/>
        <v>-316</v>
      </c>
      <c r="P15" s="70">
        <f t="shared" si="14"/>
        <v>-8.799999999999999</v>
      </c>
      <c r="Q15" s="63">
        <f t="shared" si="15"/>
        <v>3.9</v>
      </c>
      <c r="R15" s="63">
        <f t="shared" si="16"/>
        <v>3.5999999999999996</v>
      </c>
      <c r="S15" s="62">
        <v>2177434</v>
      </c>
      <c r="T15" s="62">
        <v>2100670</v>
      </c>
      <c r="U15" s="64">
        <f t="shared" si="17"/>
        <v>-76764</v>
      </c>
      <c r="V15" s="70">
        <f t="shared" si="18"/>
        <v>-3.5000000000000004</v>
      </c>
      <c r="W15" s="63">
        <f t="shared" si="19"/>
        <v>0.8</v>
      </c>
      <c r="X15" s="63">
        <f t="shared" si="20"/>
        <v>0.7000000000000001</v>
      </c>
      <c r="Y15" s="62">
        <v>1271445</v>
      </c>
      <c r="Z15" s="65">
        <v>1144975</v>
      </c>
      <c r="AA15" s="71" t="s">
        <v>47</v>
      </c>
      <c r="AB15" s="17"/>
      <c r="AC15" s="69" t="s">
        <v>7</v>
      </c>
      <c r="AD15" s="17"/>
      <c r="AE15" s="68" t="s">
        <v>47</v>
      </c>
      <c r="AF15" s="17"/>
      <c r="AG15" s="69" t="s">
        <v>7</v>
      </c>
      <c r="AH15" s="18" t="s">
        <v>76</v>
      </c>
      <c r="AI15" s="64">
        <f t="shared" si="21"/>
        <v>-126470</v>
      </c>
      <c r="AJ15" s="70">
        <f t="shared" si="22"/>
        <v>-9.9</v>
      </c>
      <c r="AK15" s="63">
        <f t="shared" si="23"/>
        <v>0.7000000000000001</v>
      </c>
      <c r="AL15" s="63">
        <f t="shared" si="24"/>
        <v>0.6</v>
      </c>
      <c r="AM15" s="63">
        <f t="shared" si="25"/>
        <v>54.50000000000001</v>
      </c>
      <c r="AN15" s="62">
        <v>45564</v>
      </c>
      <c r="AO15" s="62">
        <v>43256</v>
      </c>
      <c r="AP15" s="64">
        <f t="shared" si="26"/>
        <v>-2308</v>
      </c>
      <c r="AQ15" s="70">
        <f t="shared" si="27"/>
        <v>-5.1</v>
      </c>
      <c r="AR15" s="63">
        <f t="shared" si="28"/>
        <v>0.4</v>
      </c>
      <c r="AS15" s="63">
        <f t="shared" si="29"/>
        <v>0.4</v>
      </c>
      <c r="AT15" s="63">
        <f t="shared" si="30"/>
        <v>2.1</v>
      </c>
      <c r="AU15" s="62">
        <v>712699</v>
      </c>
      <c r="AV15" s="62">
        <v>669212</v>
      </c>
      <c r="AW15" s="64">
        <f t="shared" si="4"/>
        <v>-43487</v>
      </c>
      <c r="AX15" s="70">
        <f t="shared" si="5"/>
        <v>-6.1</v>
      </c>
      <c r="AY15" s="63">
        <f t="shared" si="6"/>
        <v>1.9</v>
      </c>
      <c r="AZ15" s="63">
        <f t="shared" si="7"/>
        <v>1.7999999999999998</v>
      </c>
      <c r="BA15" s="63">
        <f t="shared" si="8"/>
        <v>31.900000000000002</v>
      </c>
      <c r="BB15" s="72"/>
      <c r="BC15" s="71" t="s">
        <v>47</v>
      </c>
      <c r="BD15" s="17"/>
      <c r="BE15" s="69" t="s">
        <v>7</v>
      </c>
      <c r="BF15" s="17"/>
      <c r="BG15" s="68" t="s">
        <v>47</v>
      </c>
      <c r="BH15" s="17"/>
      <c r="BI15" s="69" t="s">
        <v>7</v>
      </c>
      <c r="BJ15" s="18" t="s">
        <v>76</v>
      </c>
      <c r="BK15" s="76">
        <v>860425</v>
      </c>
      <c r="BL15" s="62">
        <v>912439</v>
      </c>
      <c r="BM15" s="106">
        <f t="shared" si="31"/>
        <v>52014</v>
      </c>
      <c r="BN15" s="105">
        <f t="shared" si="32"/>
        <v>6</v>
      </c>
      <c r="BO15" s="97">
        <f t="shared" si="33"/>
        <v>1</v>
      </c>
      <c r="BP15" s="97">
        <f t="shared" si="34"/>
        <v>1</v>
      </c>
      <c r="BQ15" s="97">
        <v>39.5</v>
      </c>
      <c r="BR15" s="97">
        <f t="shared" si="35"/>
        <v>43.4</v>
      </c>
      <c r="BS15" s="105">
        <f t="shared" si="36"/>
        <v>3.8999999999999986</v>
      </c>
      <c r="BT15" s="105">
        <f t="shared" si="37"/>
        <v>9.9</v>
      </c>
      <c r="BU15" s="76">
        <f t="shared" si="9"/>
        <v>17560</v>
      </c>
      <c r="BV15" s="76">
        <v>19836</v>
      </c>
      <c r="BW15" s="64">
        <f t="shared" si="10"/>
        <v>2276</v>
      </c>
      <c r="BX15" s="70">
        <f t="shared" si="11"/>
        <v>13</v>
      </c>
      <c r="BY15" s="88">
        <f t="shared" si="12"/>
        <v>239</v>
      </c>
      <c r="BZ15" s="76">
        <v>278</v>
      </c>
      <c r="CA15" s="64">
        <f t="shared" si="38"/>
        <v>39</v>
      </c>
      <c r="CB15" s="133">
        <f t="shared" si="39"/>
        <v>16.3</v>
      </c>
      <c r="CC15" s="68" t="s">
        <v>47</v>
      </c>
      <c r="CD15" s="17"/>
      <c r="CE15" s="69" t="s">
        <v>7</v>
      </c>
      <c r="CF15" s="17"/>
      <c r="CG15" s="17"/>
      <c r="CH15" s="68" t="s">
        <v>47</v>
      </c>
      <c r="CI15" s="17"/>
      <c r="CJ15" s="69" t="s">
        <v>7</v>
      </c>
      <c r="CK15" s="18" t="s">
        <v>76</v>
      </c>
      <c r="CL15" s="88">
        <v>62962</v>
      </c>
      <c r="CM15" s="88">
        <v>41100</v>
      </c>
      <c r="CN15" s="64">
        <f t="shared" si="40"/>
        <v>-21862</v>
      </c>
      <c r="CO15" s="70">
        <f t="shared" si="41"/>
        <v>-34.699999999999996</v>
      </c>
      <c r="CP15" s="3">
        <f t="shared" si="42"/>
        <v>0.6</v>
      </c>
      <c r="CQ15" s="3">
        <f t="shared" si="43"/>
        <v>0.4</v>
      </c>
      <c r="CR15" s="88">
        <v>5748</v>
      </c>
      <c r="CS15" s="76">
        <v>7127</v>
      </c>
      <c r="CT15" s="88">
        <f t="shared" si="44"/>
        <v>155</v>
      </c>
      <c r="CU15" s="64">
        <f t="shared" si="45"/>
        <v>1379</v>
      </c>
      <c r="CV15" s="70">
        <f t="shared" si="46"/>
        <v>24</v>
      </c>
      <c r="CW15" s="3">
        <f t="shared" si="47"/>
        <v>0.3</v>
      </c>
      <c r="CX15" s="3">
        <f t="shared" si="48"/>
        <v>0.6</v>
      </c>
      <c r="CY15" s="88">
        <v>17453</v>
      </c>
      <c r="CZ15" s="76">
        <v>20707</v>
      </c>
      <c r="DA15" s="88">
        <f t="shared" si="49"/>
        <v>450</v>
      </c>
      <c r="DB15" s="64">
        <f t="shared" si="50"/>
        <v>3254</v>
      </c>
      <c r="DC15" s="70">
        <f t="shared" si="51"/>
        <v>18.6</v>
      </c>
      <c r="DD15" s="3">
        <f t="shared" si="52"/>
        <v>1</v>
      </c>
      <c r="DE15" s="3">
        <f t="shared" si="53"/>
        <v>1.2</v>
      </c>
      <c r="DF15" s="71" t="s">
        <v>47</v>
      </c>
      <c r="DG15" s="17"/>
      <c r="DH15" s="69" t="s">
        <v>7</v>
      </c>
      <c r="DI15" s="17"/>
    </row>
    <row r="16" spans="1:113" s="34" customFormat="1" ht="14.25" customHeight="1">
      <c r="A16" s="17"/>
      <c r="B16" s="17"/>
      <c r="C16" s="68" t="s">
        <v>48</v>
      </c>
      <c r="D16" s="17"/>
      <c r="E16" s="69" t="s">
        <v>8</v>
      </c>
      <c r="F16" s="18" t="s">
        <v>77</v>
      </c>
      <c r="G16" s="62">
        <v>21</v>
      </c>
      <c r="H16" s="62">
        <v>20</v>
      </c>
      <c r="I16" s="64">
        <f t="shared" si="0"/>
        <v>-1</v>
      </c>
      <c r="J16" s="70">
        <f t="shared" si="1"/>
        <v>-4.8</v>
      </c>
      <c r="K16" s="63">
        <f t="shared" si="2"/>
        <v>2.6</v>
      </c>
      <c r="L16" s="63">
        <f t="shared" si="3"/>
        <v>2.5</v>
      </c>
      <c r="M16" s="62">
        <v>1421</v>
      </c>
      <c r="N16" s="62">
        <v>1490</v>
      </c>
      <c r="O16" s="64">
        <f t="shared" si="13"/>
        <v>69</v>
      </c>
      <c r="P16" s="70">
        <f t="shared" si="14"/>
        <v>4.9</v>
      </c>
      <c r="Q16" s="63">
        <f t="shared" si="15"/>
        <v>1.5</v>
      </c>
      <c r="R16" s="63">
        <f t="shared" si="16"/>
        <v>1.6</v>
      </c>
      <c r="S16" s="62">
        <v>5485177</v>
      </c>
      <c r="T16" s="62">
        <v>5297352</v>
      </c>
      <c r="U16" s="64">
        <f t="shared" si="17"/>
        <v>-187825</v>
      </c>
      <c r="V16" s="70">
        <f t="shared" si="18"/>
        <v>-3.4000000000000004</v>
      </c>
      <c r="W16" s="63">
        <f t="shared" si="19"/>
        <v>1.9</v>
      </c>
      <c r="X16" s="63">
        <f t="shared" si="20"/>
        <v>1.7999999999999998</v>
      </c>
      <c r="Y16" s="62">
        <v>3439001</v>
      </c>
      <c r="Z16" s="65">
        <v>3245289</v>
      </c>
      <c r="AA16" s="71" t="s">
        <v>48</v>
      </c>
      <c r="AB16" s="17"/>
      <c r="AC16" s="69" t="s">
        <v>8</v>
      </c>
      <c r="AD16" s="17"/>
      <c r="AE16" s="68" t="s">
        <v>48</v>
      </c>
      <c r="AF16" s="17"/>
      <c r="AG16" s="69" t="s">
        <v>8</v>
      </c>
      <c r="AH16" s="18" t="s">
        <v>77</v>
      </c>
      <c r="AI16" s="64">
        <f t="shared" si="21"/>
        <v>-193712</v>
      </c>
      <c r="AJ16" s="70">
        <f t="shared" si="22"/>
        <v>-5.6000000000000005</v>
      </c>
      <c r="AK16" s="63">
        <f t="shared" si="23"/>
        <v>1.9</v>
      </c>
      <c r="AL16" s="63">
        <f t="shared" si="24"/>
        <v>1.7000000000000002</v>
      </c>
      <c r="AM16" s="63">
        <f t="shared" si="25"/>
        <v>61.3</v>
      </c>
      <c r="AN16" s="62">
        <v>167271</v>
      </c>
      <c r="AO16" s="62">
        <v>192949</v>
      </c>
      <c r="AP16" s="64">
        <f t="shared" si="26"/>
        <v>25678</v>
      </c>
      <c r="AQ16" s="70">
        <f t="shared" si="27"/>
        <v>15.4</v>
      </c>
      <c r="AR16" s="63">
        <f t="shared" si="28"/>
        <v>1.6</v>
      </c>
      <c r="AS16" s="63">
        <f t="shared" si="29"/>
        <v>1.9</v>
      </c>
      <c r="AT16" s="63">
        <f t="shared" si="30"/>
        <v>3.5999999999999996</v>
      </c>
      <c r="AU16" s="62">
        <v>613884</v>
      </c>
      <c r="AV16" s="62">
        <v>576481</v>
      </c>
      <c r="AW16" s="64">
        <f t="shared" si="4"/>
        <v>-37403</v>
      </c>
      <c r="AX16" s="70">
        <f t="shared" si="5"/>
        <v>-6.1</v>
      </c>
      <c r="AY16" s="63">
        <f t="shared" si="6"/>
        <v>1.7000000000000002</v>
      </c>
      <c r="AZ16" s="63">
        <f t="shared" si="7"/>
        <v>1.6</v>
      </c>
      <c r="BA16" s="63">
        <f t="shared" si="8"/>
        <v>10.9</v>
      </c>
      <c r="BB16" s="72"/>
      <c r="BC16" s="71" t="s">
        <v>48</v>
      </c>
      <c r="BD16" s="17"/>
      <c r="BE16" s="69" t="s">
        <v>8</v>
      </c>
      <c r="BF16" s="17"/>
      <c r="BG16" s="68" t="s">
        <v>48</v>
      </c>
      <c r="BH16" s="17"/>
      <c r="BI16" s="69" t="s">
        <v>8</v>
      </c>
      <c r="BJ16" s="18" t="s">
        <v>77</v>
      </c>
      <c r="BK16" s="76">
        <v>1878905</v>
      </c>
      <c r="BL16" s="62">
        <v>1859114</v>
      </c>
      <c r="BM16" s="106">
        <f t="shared" si="31"/>
        <v>-19791</v>
      </c>
      <c r="BN16" s="105">
        <f t="shared" si="32"/>
        <v>-1.0999999999999999</v>
      </c>
      <c r="BO16" s="97">
        <f t="shared" si="33"/>
        <v>2.1</v>
      </c>
      <c r="BP16" s="97">
        <f t="shared" si="34"/>
        <v>1.9</v>
      </c>
      <c r="BQ16" s="97">
        <v>34.3</v>
      </c>
      <c r="BR16" s="97">
        <f t="shared" si="35"/>
        <v>35.099999999999994</v>
      </c>
      <c r="BS16" s="105">
        <f t="shared" si="36"/>
        <v>0.7999999999999972</v>
      </c>
      <c r="BT16" s="105">
        <f t="shared" si="37"/>
        <v>2.3</v>
      </c>
      <c r="BU16" s="76">
        <f t="shared" si="9"/>
        <v>89472</v>
      </c>
      <c r="BV16" s="76">
        <v>92956</v>
      </c>
      <c r="BW16" s="64">
        <f t="shared" si="10"/>
        <v>3484</v>
      </c>
      <c r="BX16" s="70">
        <f t="shared" si="11"/>
        <v>3.9</v>
      </c>
      <c r="BY16" s="88">
        <f t="shared" si="12"/>
        <v>1322</v>
      </c>
      <c r="BZ16" s="76">
        <v>1248</v>
      </c>
      <c r="CA16" s="64">
        <f t="shared" si="38"/>
        <v>-74</v>
      </c>
      <c r="CB16" s="133">
        <f t="shared" si="39"/>
        <v>-5.6000000000000005</v>
      </c>
      <c r="CC16" s="68" t="s">
        <v>48</v>
      </c>
      <c r="CD16" s="17"/>
      <c r="CE16" s="69" t="s">
        <v>8</v>
      </c>
      <c r="CF16" s="17"/>
      <c r="CG16" s="17"/>
      <c r="CH16" s="68" t="s">
        <v>48</v>
      </c>
      <c r="CI16" s="17"/>
      <c r="CJ16" s="69" t="s">
        <v>8</v>
      </c>
      <c r="CK16" s="18" t="s">
        <v>77</v>
      </c>
      <c r="CL16" s="88">
        <v>202815</v>
      </c>
      <c r="CM16" s="88">
        <v>351471</v>
      </c>
      <c r="CN16" s="64">
        <f t="shared" si="40"/>
        <v>148656</v>
      </c>
      <c r="CO16" s="70">
        <f t="shared" si="41"/>
        <v>73.3</v>
      </c>
      <c r="CP16" s="3">
        <f t="shared" si="42"/>
        <v>1.9</v>
      </c>
      <c r="CQ16" s="3">
        <f t="shared" si="43"/>
        <v>3.1</v>
      </c>
      <c r="CR16" s="88">
        <v>55172</v>
      </c>
      <c r="CS16" s="76">
        <v>20473</v>
      </c>
      <c r="CT16" s="88">
        <f t="shared" si="44"/>
        <v>1024</v>
      </c>
      <c r="CU16" s="64">
        <f t="shared" si="45"/>
        <v>-34699</v>
      </c>
      <c r="CV16" s="70">
        <f t="shared" si="46"/>
        <v>-62.9</v>
      </c>
      <c r="CW16" s="3">
        <f t="shared" si="47"/>
        <v>3.3000000000000003</v>
      </c>
      <c r="CX16" s="3">
        <f t="shared" si="48"/>
        <v>1.7999999999999998</v>
      </c>
      <c r="CY16" s="88">
        <v>33531</v>
      </c>
      <c r="CZ16" s="76">
        <v>43344</v>
      </c>
      <c r="DA16" s="88">
        <f t="shared" si="49"/>
        <v>2167</v>
      </c>
      <c r="DB16" s="64">
        <f t="shared" si="50"/>
        <v>9813</v>
      </c>
      <c r="DC16" s="70">
        <f t="shared" si="51"/>
        <v>29.299999999999997</v>
      </c>
      <c r="DD16" s="3">
        <f t="shared" si="52"/>
        <v>1.9</v>
      </c>
      <c r="DE16" s="3">
        <f t="shared" si="53"/>
        <v>2.6</v>
      </c>
      <c r="DF16" s="71" t="s">
        <v>48</v>
      </c>
      <c r="DG16" s="17"/>
      <c r="DH16" s="69" t="s">
        <v>8</v>
      </c>
      <c r="DI16" s="17"/>
    </row>
    <row r="17" spans="1:113" s="34" customFormat="1" ht="14.25" customHeight="1">
      <c r="A17" s="17"/>
      <c r="B17" s="17"/>
      <c r="C17" s="68" t="s">
        <v>49</v>
      </c>
      <c r="D17" s="17"/>
      <c r="E17" s="69" t="s">
        <v>9</v>
      </c>
      <c r="F17" s="18" t="s">
        <v>76</v>
      </c>
      <c r="G17" s="62">
        <v>5</v>
      </c>
      <c r="H17" s="62">
        <v>6</v>
      </c>
      <c r="I17" s="64">
        <f t="shared" si="0"/>
        <v>1</v>
      </c>
      <c r="J17" s="70">
        <f t="shared" si="1"/>
        <v>20</v>
      </c>
      <c r="K17" s="63">
        <f t="shared" si="2"/>
        <v>0.6</v>
      </c>
      <c r="L17" s="63">
        <f t="shared" si="3"/>
        <v>0.8</v>
      </c>
      <c r="M17" s="62">
        <v>302</v>
      </c>
      <c r="N17" s="62">
        <v>323</v>
      </c>
      <c r="O17" s="64">
        <f t="shared" si="13"/>
        <v>21</v>
      </c>
      <c r="P17" s="70">
        <f t="shared" si="14"/>
        <v>7.000000000000001</v>
      </c>
      <c r="Q17" s="63">
        <f t="shared" si="15"/>
        <v>0.3</v>
      </c>
      <c r="R17" s="63">
        <f t="shared" si="16"/>
        <v>0.4</v>
      </c>
      <c r="S17" s="62">
        <v>589726</v>
      </c>
      <c r="T17" s="62">
        <v>697017</v>
      </c>
      <c r="U17" s="64">
        <f t="shared" si="17"/>
        <v>107291</v>
      </c>
      <c r="V17" s="70">
        <f t="shared" si="18"/>
        <v>18.2</v>
      </c>
      <c r="W17" s="63">
        <f t="shared" si="19"/>
        <v>0.2</v>
      </c>
      <c r="X17" s="63">
        <f t="shared" si="20"/>
        <v>0.2</v>
      </c>
      <c r="Y17" s="62">
        <v>384780</v>
      </c>
      <c r="Z17" s="65">
        <v>415357</v>
      </c>
      <c r="AA17" s="71" t="s">
        <v>49</v>
      </c>
      <c r="AB17" s="17"/>
      <c r="AC17" s="69" t="s">
        <v>9</v>
      </c>
      <c r="AD17" s="17"/>
      <c r="AE17" s="68" t="s">
        <v>49</v>
      </c>
      <c r="AF17" s="17"/>
      <c r="AG17" s="69" t="s">
        <v>9</v>
      </c>
      <c r="AH17" s="18" t="s">
        <v>76</v>
      </c>
      <c r="AI17" s="64">
        <f t="shared" si="21"/>
        <v>30577</v>
      </c>
      <c r="AJ17" s="70">
        <f t="shared" si="22"/>
        <v>7.9</v>
      </c>
      <c r="AK17" s="63">
        <f t="shared" si="23"/>
        <v>0.2</v>
      </c>
      <c r="AL17" s="63">
        <f t="shared" si="24"/>
        <v>0.2</v>
      </c>
      <c r="AM17" s="63">
        <f t="shared" si="25"/>
        <v>59.599999999999994</v>
      </c>
      <c r="AN17" s="62">
        <v>7670</v>
      </c>
      <c r="AO17" s="62">
        <v>10025</v>
      </c>
      <c r="AP17" s="64">
        <f t="shared" si="26"/>
        <v>2355</v>
      </c>
      <c r="AQ17" s="70">
        <f t="shared" si="27"/>
        <v>30.7</v>
      </c>
      <c r="AR17" s="63">
        <f t="shared" si="28"/>
        <v>0.1</v>
      </c>
      <c r="AS17" s="63">
        <f t="shared" si="29"/>
        <v>0.1</v>
      </c>
      <c r="AT17" s="63">
        <f t="shared" si="30"/>
        <v>1.4000000000000001</v>
      </c>
      <c r="AU17" s="62">
        <v>97438</v>
      </c>
      <c r="AV17" s="62">
        <v>102515</v>
      </c>
      <c r="AW17" s="64">
        <f t="shared" si="4"/>
        <v>5077</v>
      </c>
      <c r="AX17" s="70">
        <f t="shared" si="5"/>
        <v>5.2</v>
      </c>
      <c r="AY17" s="63">
        <f t="shared" si="6"/>
        <v>0.3</v>
      </c>
      <c r="AZ17" s="63">
        <f t="shared" si="7"/>
        <v>0.3</v>
      </c>
      <c r="BA17" s="63">
        <f t="shared" si="8"/>
        <v>14.7</v>
      </c>
      <c r="BB17" s="72"/>
      <c r="BC17" s="71" t="s">
        <v>49</v>
      </c>
      <c r="BD17" s="17"/>
      <c r="BE17" s="69" t="s">
        <v>9</v>
      </c>
      <c r="BF17" s="17"/>
      <c r="BG17" s="68" t="s">
        <v>49</v>
      </c>
      <c r="BH17" s="17"/>
      <c r="BI17" s="69" t="s">
        <v>9</v>
      </c>
      <c r="BJ17" s="18" t="s">
        <v>76</v>
      </c>
      <c r="BK17" s="76">
        <v>197276</v>
      </c>
      <c r="BL17" s="62">
        <v>271635</v>
      </c>
      <c r="BM17" s="106">
        <f t="shared" si="31"/>
        <v>74359</v>
      </c>
      <c r="BN17" s="105">
        <f t="shared" si="32"/>
        <v>37.7</v>
      </c>
      <c r="BO17" s="97">
        <f t="shared" si="33"/>
        <v>0.2</v>
      </c>
      <c r="BP17" s="97">
        <f t="shared" si="34"/>
        <v>0.3</v>
      </c>
      <c r="BQ17" s="97">
        <v>33.5</v>
      </c>
      <c r="BR17" s="97">
        <f t="shared" si="35"/>
        <v>39</v>
      </c>
      <c r="BS17" s="105">
        <f t="shared" si="36"/>
        <v>5.5</v>
      </c>
      <c r="BT17" s="105">
        <f t="shared" si="37"/>
        <v>16.400000000000002</v>
      </c>
      <c r="BU17" s="76">
        <f t="shared" si="9"/>
        <v>39455</v>
      </c>
      <c r="BV17" s="76">
        <v>45273</v>
      </c>
      <c r="BW17" s="64">
        <f t="shared" si="10"/>
        <v>5818</v>
      </c>
      <c r="BX17" s="70">
        <f t="shared" si="11"/>
        <v>14.7</v>
      </c>
      <c r="BY17" s="88">
        <f t="shared" si="12"/>
        <v>653</v>
      </c>
      <c r="BZ17" s="76">
        <v>841</v>
      </c>
      <c r="CA17" s="64">
        <f t="shared" si="38"/>
        <v>188</v>
      </c>
      <c r="CB17" s="133">
        <f t="shared" si="39"/>
        <v>28.799999999999997</v>
      </c>
      <c r="CC17" s="68" t="s">
        <v>49</v>
      </c>
      <c r="CD17" s="17"/>
      <c r="CE17" s="69" t="s">
        <v>9</v>
      </c>
      <c r="CF17" s="17"/>
      <c r="CG17" s="17"/>
      <c r="CH17" s="68" t="s">
        <v>49</v>
      </c>
      <c r="CI17" s="17"/>
      <c r="CJ17" s="69" t="s">
        <v>9</v>
      </c>
      <c r="CK17" s="18" t="s">
        <v>76</v>
      </c>
      <c r="CL17" s="88">
        <v>1629</v>
      </c>
      <c r="CM17" s="88">
        <v>5104</v>
      </c>
      <c r="CN17" s="64">
        <f t="shared" si="40"/>
        <v>3475</v>
      </c>
      <c r="CO17" s="70">
        <f t="shared" si="41"/>
        <v>213.3</v>
      </c>
      <c r="CP17" s="3">
        <f t="shared" si="42"/>
        <v>0</v>
      </c>
      <c r="CQ17" s="3">
        <f t="shared" si="43"/>
        <v>0</v>
      </c>
      <c r="CR17" s="88">
        <v>990</v>
      </c>
      <c r="CS17" s="76">
        <v>779</v>
      </c>
      <c r="CT17" s="88">
        <f t="shared" si="44"/>
        <v>130</v>
      </c>
      <c r="CU17" s="64">
        <f t="shared" si="45"/>
        <v>-211</v>
      </c>
      <c r="CV17" s="70">
        <f t="shared" si="46"/>
        <v>-21.3</v>
      </c>
      <c r="CW17" s="3">
        <f t="shared" si="47"/>
        <v>0.1</v>
      </c>
      <c r="CX17" s="3">
        <f t="shared" si="48"/>
        <v>0.1</v>
      </c>
      <c r="CY17" s="88">
        <v>5658</v>
      </c>
      <c r="CZ17" s="76">
        <v>4164</v>
      </c>
      <c r="DA17" s="88">
        <f t="shared" si="49"/>
        <v>694</v>
      </c>
      <c r="DB17" s="64">
        <f t="shared" si="50"/>
        <v>-1494</v>
      </c>
      <c r="DC17" s="70">
        <f t="shared" si="51"/>
        <v>-26.400000000000002</v>
      </c>
      <c r="DD17" s="3">
        <f t="shared" si="52"/>
        <v>0.3</v>
      </c>
      <c r="DE17" s="3">
        <f t="shared" si="53"/>
        <v>0.2</v>
      </c>
      <c r="DF17" s="71" t="s">
        <v>49</v>
      </c>
      <c r="DG17" s="17"/>
      <c r="DH17" s="69" t="s">
        <v>9</v>
      </c>
      <c r="DI17" s="17"/>
    </row>
    <row r="18" spans="1:113" s="34" customFormat="1" ht="14.25" customHeight="1">
      <c r="A18" s="17"/>
      <c r="B18" s="17"/>
      <c r="C18" s="68" t="s">
        <v>50</v>
      </c>
      <c r="D18" s="17"/>
      <c r="E18" s="69" t="s">
        <v>10</v>
      </c>
      <c r="F18" s="18" t="s">
        <v>77</v>
      </c>
      <c r="G18" s="62">
        <v>25</v>
      </c>
      <c r="H18" s="62">
        <v>21</v>
      </c>
      <c r="I18" s="64">
        <f t="shared" si="0"/>
        <v>-4</v>
      </c>
      <c r="J18" s="70">
        <f t="shared" si="1"/>
        <v>-16</v>
      </c>
      <c r="K18" s="63">
        <f t="shared" si="2"/>
        <v>3.1</v>
      </c>
      <c r="L18" s="63">
        <f t="shared" si="3"/>
        <v>2.7</v>
      </c>
      <c r="M18" s="62">
        <v>2795</v>
      </c>
      <c r="N18" s="62">
        <v>2623</v>
      </c>
      <c r="O18" s="64">
        <f t="shared" si="13"/>
        <v>-172</v>
      </c>
      <c r="P18" s="70">
        <f t="shared" si="14"/>
        <v>-6.2</v>
      </c>
      <c r="Q18" s="63">
        <f t="shared" si="15"/>
        <v>3</v>
      </c>
      <c r="R18" s="63">
        <f t="shared" si="16"/>
        <v>2.9000000000000004</v>
      </c>
      <c r="S18" s="62">
        <v>18479109</v>
      </c>
      <c r="T18" s="62">
        <v>18597799</v>
      </c>
      <c r="U18" s="64">
        <f t="shared" si="17"/>
        <v>118690</v>
      </c>
      <c r="V18" s="70">
        <f t="shared" si="18"/>
        <v>0.6</v>
      </c>
      <c r="W18" s="63">
        <f t="shared" si="19"/>
        <v>6.5</v>
      </c>
      <c r="X18" s="63">
        <f t="shared" si="20"/>
        <v>6.3</v>
      </c>
      <c r="Y18" s="62">
        <v>8804194</v>
      </c>
      <c r="Z18" s="65">
        <v>9465845</v>
      </c>
      <c r="AA18" s="71" t="s">
        <v>50</v>
      </c>
      <c r="AB18" s="17"/>
      <c r="AC18" s="69" t="s">
        <v>10</v>
      </c>
      <c r="AD18" s="17"/>
      <c r="AE18" s="68" t="s">
        <v>50</v>
      </c>
      <c r="AF18" s="17"/>
      <c r="AG18" s="69" t="s">
        <v>10</v>
      </c>
      <c r="AH18" s="18" t="s">
        <v>77</v>
      </c>
      <c r="AI18" s="64">
        <f t="shared" si="21"/>
        <v>661651</v>
      </c>
      <c r="AJ18" s="70">
        <f t="shared" si="22"/>
        <v>7.5</v>
      </c>
      <c r="AK18" s="63">
        <f t="shared" si="23"/>
        <v>4.8</v>
      </c>
      <c r="AL18" s="63">
        <f t="shared" si="24"/>
        <v>5</v>
      </c>
      <c r="AM18" s="63">
        <f t="shared" si="25"/>
        <v>50.9</v>
      </c>
      <c r="AN18" s="62">
        <v>973970</v>
      </c>
      <c r="AO18" s="62">
        <v>745997</v>
      </c>
      <c r="AP18" s="64">
        <f t="shared" si="26"/>
        <v>-227973</v>
      </c>
      <c r="AQ18" s="70">
        <f t="shared" si="27"/>
        <v>-23.400000000000002</v>
      </c>
      <c r="AR18" s="63">
        <f t="shared" si="28"/>
        <v>9.2</v>
      </c>
      <c r="AS18" s="63">
        <f t="shared" si="29"/>
        <v>7.3999999999999995</v>
      </c>
      <c r="AT18" s="63">
        <f t="shared" si="30"/>
        <v>4</v>
      </c>
      <c r="AU18" s="62">
        <v>1616177</v>
      </c>
      <c r="AV18" s="62">
        <v>1606526</v>
      </c>
      <c r="AW18" s="64">
        <f t="shared" si="4"/>
        <v>-9651</v>
      </c>
      <c r="AX18" s="70">
        <f t="shared" si="5"/>
        <v>-0.6</v>
      </c>
      <c r="AY18" s="63">
        <f t="shared" si="6"/>
        <v>4.3999999999999995</v>
      </c>
      <c r="AZ18" s="63">
        <f t="shared" si="7"/>
        <v>4.3999999999999995</v>
      </c>
      <c r="BA18" s="63">
        <f t="shared" si="8"/>
        <v>8.6</v>
      </c>
      <c r="BB18" s="72"/>
      <c r="BC18" s="71" t="s">
        <v>50</v>
      </c>
      <c r="BD18" s="17"/>
      <c r="BE18" s="69" t="s">
        <v>10</v>
      </c>
      <c r="BF18" s="17"/>
      <c r="BG18" s="68" t="s">
        <v>50</v>
      </c>
      <c r="BH18" s="17"/>
      <c r="BI18" s="69" t="s">
        <v>10</v>
      </c>
      <c r="BJ18" s="18" t="s">
        <v>77</v>
      </c>
      <c r="BK18" s="76">
        <v>8700945</v>
      </c>
      <c r="BL18" s="62">
        <v>8385957</v>
      </c>
      <c r="BM18" s="106">
        <f t="shared" si="31"/>
        <v>-314988</v>
      </c>
      <c r="BN18" s="105">
        <f t="shared" si="32"/>
        <v>-3.5999999999999996</v>
      </c>
      <c r="BO18" s="97">
        <f t="shared" si="33"/>
        <v>9.6</v>
      </c>
      <c r="BP18" s="97">
        <f t="shared" si="34"/>
        <v>8.799999999999999</v>
      </c>
      <c r="BQ18" s="97">
        <v>47.1</v>
      </c>
      <c r="BR18" s="97">
        <f t="shared" si="35"/>
        <v>45.1</v>
      </c>
      <c r="BS18" s="105">
        <f t="shared" si="36"/>
        <v>-2</v>
      </c>
      <c r="BT18" s="105">
        <f t="shared" si="37"/>
        <v>-4.2</v>
      </c>
      <c r="BU18" s="76">
        <f t="shared" si="9"/>
        <v>348038</v>
      </c>
      <c r="BV18" s="76">
        <v>399331</v>
      </c>
      <c r="BW18" s="64">
        <f t="shared" si="10"/>
        <v>51293</v>
      </c>
      <c r="BX18" s="70">
        <f t="shared" si="11"/>
        <v>14.7</v>
      </c>
      <c r="BY18" s="88">
        <f t="shared" si="12"/>
        <v>3113</v>
      </c>
      <c r="BZ18" s="76">
        <v>3197</v>
      </c>
      <c r="CA18" s="64">
        <f t="shared" si="38"/>
        <v>84</v>
      </c>
      <c r="CB18" s="133">
        <f t="shared" si="39"/>
        <v>2.7</v>
      </c>
      <c r="CC18" s="68" t="s">
        <v>50</v>
      </c>
      <c r="CD18" s="17"/>
      <c r="CE18" s="69" t="s">
        <v>10</v>
      </c>
      <c r="CF18" s="17"/>
      <c r="CG18" s="17"/>
      <c r="CH18" s="68" t="s">
        <v>50</v>
      </c>
      <c r="CI18" s="17"/>
      <c r="CJ18" s="69" t="s">
        <v>10</v>
      </c>
      <c r="CK18" s="18" t="s">
        <v>77</v>
      </c>
      <c r="CL18" s="88">
        <v>453695</v>
      </c>
      <c r="CM18" s="88">
        <v>1094203</v>
      </c>
      <c r="CN18" s="64">
        <f t="shared" si="40"/>
        <v>640508</v>
      </c>
      <c r="CO18" s="70">
        <f t="shared" si="41"/>
        <v>141.2</v>
      </c>
      <c r="CP18" s="3">
        <f t="shared" si="42"/>
        <v>4.2</v>
      </c>
      <c r="CQ18" s="3">
        <f t="shared" si="43"/>
        <v>9.6</v>
      </c>
      <c r="CR18" s="88">
        <v>9776</v>
      </c>
      <c r="CS18" s="76">
        <v>21265</v>
      </c>
      <c r="CT18" s="88">
        <f t="shared" si="44"/>
        <v>1013</v>
      </c>
      <c r="CU18" s="64">
        <f t="shared" si="45"/>
        <v>11489</v>
      </c>
      <c r="CV18" s="70">
        <f t="shared" si="46"/>
        <v>117.5</v>
      </c>
      <c r="CW18" s="3">
        <f t="shared" si="47"/>
        <v>0.6</v>
      </c>
      <c r="CX18" s="3">
        <f t="shared" si="48"/>
        <v>1.9</v>
      </c>
      <c r="CY18" s="88">
        <v>50085</v>
      </c>
      <c r="CZ18" s="76">
        <v>41188</v>
      </c>
      <c r="DA18" s="88">
        <f t="shared" si="49"/>
        <v>1961</v>
      </c>
      <c r="DB18" s="64">
        <f t="shared" si="50"/>
        <v>-8897</v>
      </c>
      <c r="DC18" s="70">
        <f t="shared" si="51"/>
        <v>-17.8</v>
      </c>
      <c r="DD18" s="3">
        <f t="shared" si="52"/>
        <v>2.9000000000000004</v>
      </c>
      <c r="DE18" s="3">
        <f t="shared" si="53"/>
        <v>2.4</v>
      </c>
      <c r="DF18" s="71" t="s">
        <v>50</v>
      </c>
      <c r="DG18" s="17"/>
      <c r="DH18" s="69" t="s">
        <v>10</v>
      </c>
      <c r="DI18" s="17"/>
    </row>
    <row r="19" spans="1:113" s="34" customFormat="1" ht="14.25" customHeight="1">
      <c r="A19" s="17"/>
      <c r="B19" s="17"/>
      <c r="C19" s="68" t="s">
        <v>51</v>
      </c>
      <c r="D19" s="17"/>
      <c r="E19" s="69" t="s">
        <v>41</v>
      </c>
      <c r="F19" s="18" t="s">
        <v>76</v>
      </c>
      <c r="G19" s="62">
        <v>40</v>
      </c>
      <c r="H19" s="62">
        <v>41</v>
      </c>
      <c r="I19" s="64">
        <f t="shared" si="0"/>
        <v>1</v>
      </c>
      <c r="J19" s="70">
        <f t="shared" si="1"/>
        <v>2.5</v>
      </c>
      <c r="K19" s="63">
        <f t="shared" si="2"/>
        <v>5</v>
      </c>
      <c r="L19" s="63">
        <f t="shared" si="3"/>
        <v>5.2</v>
      </c>
      <c r="M19" s="62">
        <v>3442</v>
      </c>
      <c r="N19" s="62">
        <v>3529</v>
      </c>
      <c r="O19" s="64">
        <f t="shared" si="13"/>
        <v>87</v>
      </c>
      <c r="P19" s="70">
        <f t="shared" si="14"/>
        <v>2.5</v>
      </c>
      <c r="Q19" s="63">
        <f t="shared" si="15"/>
        <v>3.6999999999999997</v>
      </c>
      <c r="R19" s="63">
        <f t="shared" si="16"/>
        <v>3.9</v>
      </c>
      <c r="S19" s="62">
        <v>8258093</v>
      </c>
      <c r="T19" s="62">
        <v>8117983</v>
      </c>
      <c r="U19" s="64">
        <f t="shared" si="17"/>
        <v>-140110</v>
      </c>
      <c r="V19" s="70">
        <f t="shared" si="18"/>
        <v>-1.7000000000000002</v>
      </c>
      <c r="W19" s="63">
        <f t="shared" si="19"/>
        <v>2.9000000000000004</v>
      </c>
      <c r="X19" s="63">
        <f t="shared" si="20"/>
        <v>2.8000000000000003</v>
      </c>
      <c r="Y19" s="62">
        <v>5470986</v>
      </c>
      <c r="Z19" s="65">
        <v>5045412</v>
      </c>
      <c r="AA19" s="71" t="s">
        <v>51</v>
      </c>
      <c r="AB19" s="17"/>
      <c r="AC19" s="69" t="s">
        <v>41</v>
      </c>
      <c r="AD19" s="17"/>
      <c r="AE19" s="68" t="s">
        <v>51</v>
      </c>
      <c r="AF19" s="17"/>
      <c r="AG19" s="69" t="s">
        <v>41</v>
      </c>
      <c r="AH19" s="18" t="s">
        <v>76</v>
      </c>
      <c r="AI19" s="64">
        <f t="shared" si="21"/>
        <v>-425574</v>
      </c>
      <c r="AJ19" s="70">
        <f t="shared" si="22"/>
        <v>-7.8</v>
      </c>
      <c r="AK19" s="63">
        <f t="shared" si="23"/>
        <v>3</v>
      </c>
      <c r="AL19" s="63">
        <f t="shared" si="24"/>
        <v>2.7</v>
      </c>
      <c r="AM19" s="63">
        <f t="shared" si="25"/>
        <v>62.2</v>
      </c>
      <c r="AN19" s="62">
        <v>238655</v>
      </c>
      <c r="AO19" s="62">
        <v>200986</v>
      </c>
      <c r="AP19" s="64">
        <f t="shared" si="26"/>
        <v>-37669</v>
      </c>
      <c r="AQ19" s="70">
        <f t="shared" si="27"/>
        <v>-15.8</v>
      </c>
      <c r="AR19" s="63">
        <f t="shared" si="28"/>
        <v>2.3</v>
      </c>
      <c r="AS19" s="63">
        <f t="shared" si="29"/>
        <v>2</v>
      </c>
      <c r="AT19" s="63">
        <f t="shared" si="30"/>
        <v>2.5</v>
      </c>
      <c r="AU19" s="62">
        <v>1376535</v>
      </c>
      <c r="AV19" s="62">
        <v>1331540</v>
      </c>
      <c r="AW19" s="64">
        <f t="shared" si="4"/>
        <v>-44995</v>
      </c>
      <c r="AX19" s="70">
        <f t="shared" si="5"/>
        <v>-3.3000000000000003</v>
      </c>
      <c r="AY19" s="63">
        <f t="shared" si="6"/>
        <v>3.6999999999999997</v>
      </c>
      <c r="AZ19" s="63">
        <f t="shared" si="7"/>
        <v>3.6999999999999997</v>
      </c>
      <c r="BA19" s="63">
        <f t="shared" si="8"/>
        <v>16.400000000000002</v>
      </c>
      <c r="BB19" s="72"/>
      <c r="BC19" s="71" t="s">
        <v>51</v>
      </c>
      <c r="BD19" s="17"/>
      <c r="BE19" s="69" t="s">
        <v>41</v>
      </c>
      <c r="BF19" s="17"/>
      <c r="BG19" s="68" t="s">
        <v>51</v>
      </c>
      <c r="BH19" s="17"/>
      <c r="BI19" s="69" t="s">
        <v>41</v>
      </c>
      <c r="BJ19" s="18" t="s">
        <v>76</v>
      </c>
      <c r="BK19" s="76">
        <v>2548452</v>
      </c>
      <c r="BL19" s="62">
        <v>2871585</v>
      </c>
      <c r="BM19" s="106">
        <f t="shared" si="31"/>
        <v>323133</v>
      </c>
      <c r="BN19" s="105">
        <f t="shared" si="32"/>
        <v>12.7</v>
      </c>
      <c r="BO19" s="97">
        <f t="shared" si="33"/>
        <v>2.8000000000000003</v>
      </c>
      <c r="BP19" s="97">
        <f t="shared" si="34"/>
        <v>3</v>
      </c>
      <c r="BQ19" s="97">
        <v>30.9</v>
      </c>
      <c r="BR19" s="97">
        <f t="shared" si="35"/>
        <v>35.4</v>
      </c>
      <c r="BS19" s="105">
        <f t="shared" si="36"/>
        <v>4.5</v>
      </c>
      <c r="BT19" s="105">
        <f t="shared" si="37"/>
        <v>14.6</v>
      </c>
      <c r="BU19" s="76">
        <f t="shared" si="9"/>
        <v>63711</v>
      </c>
      <c r="BV19" s="76">
        <v>70039</v>
      </c>
      <c r="BW19" s="64">
        <f t="shared" si="10"/>
        <v>6328</v>
      </c>
      <c r="BX19" s="70">
        <f t="shared" si="11"/>
        <v>9.9</v>
      </c>
      <c r="BY19" s="88">
        <f t="shared" si="12"/>
        <v>740</v>
      </c>
      <c r="BZ19" s="76">
        <v>814</v>
      </c>
      <c r="CA19" s="64">
        <f t="shared" si="38"/>
        <v>74</v>
      </c>
      <c r="CB19" s="133">
        <f t="shared" si="39"/>
        <v>10</v>
      </c>
      <c r="CC19" s="68" t="s">
        <v>51</v>
      </c>
      <c r="CD19" s="17"/>
      <c r="CE19" s="69" t="s">
        <v>41</v>
      </c>
      <c r="CF19" s="17"/>
      <c r="CG19" s="17"/>
      <c r="CH19" s="68" t="s">
        <v>51</v>
      </c>
      <c r="CI19" s="17"/>
      <c r="CJ19" s="69" t="s">
        <v>41</v>
      </c>
      <c r="CK19" s="18" t="s">
        <v>76</v>
      </c>
      <c r="CL19" s="88">
        <v>221251</v>
      </c>
      <c r="CM19" s="88">
        <v>103405</v>
      </c>
      <c r="CN19" s="64">
        <f t="shared" si="40"/>
        <v>-117846</v>
      </c>
      <c r="CO19" s="70">
        <f t="shared" si="41"/>
        <v>-53.300000000000004</v>
      </c>
      <c r="CP19" s="3">
        <f t="shared" si="42"/>
        <v>2.1</v>
      </c>
      <c r="CQ19" s="3">
        <f t="shared" si="43"/>
        <v>0.8999999999999999</v>
      </c>
      <c r="CR19" s="88">
        <v>114650</v>
      </c>
      <c r="CS19" s="76">
        <v>455238</v>
      </c>
      <c r="CT19" s="88">
        <f t="shared" si="44"/>
        <v>11103</v>
      </c>
      <c r="CU19" s="64">
        <f t="shared" si="45"/>
        <v>340588</v>
      </c>
      <c r="CV19" s="70">
        <f t="shared" si="46"/>
        <v>297.1</v>
      </c>
      <c r="CW19" s="3">
        <f t="shared" si="47"/>
        <v>6.9</v>
      </c>
      <c r="CX19" s="3">
        <f t="shared" si="48"/>
        <v>40.300000000000004</v>
      </c>
      <c r="CY19" s="88">
        <v>120842</v>
      </c>
      <c r="CZ19" s="76">
        <v>220251</v>
      </c>
      <c r="DA19" s="88">
        <f t="shared" si="49"/>
        <v>5372</v>
      </c>
      <c r="DB19" s="64">
        <f t="shared" si="50"/>
        <v>99409</v>
      </c>
      <c r="DC19" s="70">
        <f t="shared" si="51"/>
        <v>82.3</v>
      </c>
      <c r="DD19" s="3">
        <f t="shared" si="52"/>
        <v>7.000000000000001</v>
      </c>
      <c r="DE19" s="3">
        <f t="shared" si="53"/>
        <v>13</v>
      </c>
      <c r="DF19" s="71" t="s">
        <v>51</v>
      </c>
      <c r="DG19" s="17"/>
      <c r="DH19" s="69" t="s">
        <v>41</v>
      </c>
      <c r="DI19" s="17"/>
    </row>
    <row r="20" spans="1:113" s="34" customFormat="1" ht="14.25" customHeight="1">
      <c r="A20" s="17"/>
      <c r="B20" s="17"/>
      <c r="C20" s="68" t="s">
        <v>52</v>
      </c>
      <c r="D20" s="17"/>
      <c r="E20" s="69" t="s">
        <v>11</v>
      </c>
      <c r="F20" s="18" t="s">
        <v>77</v>
      </c>
      <c r="G20" s="62">
        <v>15</v>
      </c>
      <c r="H20" s="62">
        <v>16</v>
      </c>
      <c r="I20" s="64">
        <f t="shared" si="0"/>
        <v>1</v>
      </c>
      <c r="J20" s="70">
        <f t="shared" si="1"/>
        <v>6.7</v>
      </c>
      <c r="K20" s="63">
        <f t="shared" si="2"/>
        <v>1.9</v>
      </c>
      <c r="L20" s="63">
        <f t="shared" si="3"/>
        <v>2</v>
      </c>
      <c r="M20" s="62">
        <v>1394</v>
      </c>
      <c r="N20" s="62">
        <v>1369</v>
      </c>
      <c r="O20" s="64">
        <f t="shared" si="13"/>
        <v>-25</v>
      </c>
      <c r="P20" s="70">
        <f t="shared" si="14"/>
        <v>-1.7999999999999998</v>
      </c>
      <c r="Q20" s="63">
        <f t="shared" si="15"/>
        <v>1.5</v>
      </c>
      <c r="R20" s="63">
        <f t="shared" si="16"/>
        <v>1.5</v>
      </c>
      <c r="S20" s="62">
        <v>5546728</v>
      </c>
      <c r="T20" s="62">
        <v>6353162</v>
      </c>
      <c r="U20" s="64">
        <f t="shared" si="17"/>
        <v>806434</v>
      </c>
      <c r="V20" s="70">
        <f t="shared" si="18"/>
        <v>14.499999999999998</v>
      </c>
      <c r="W20" s="63">
        <f t="shared" si="19"/>
        <v>1.9</v>
      </c>
      <c r="X20" s="63">
        <f t="shared" si="20"/>
        <v>2.1999999999999997</v>
      </c>
      <c r="Y20" s="62">
        <v>2925481</v>
      </c>
      <c r="Z20" s="65">
        <v>2947674</v>
      </c>
      <c r="AA20" s="71" t="s">
        <v>52</v>
      </c>
      <c r="AB20" s="17"/>
      <c r="AC20" s="69" t="s">
        <v>11</v>
      </c>
      <c r="AD20" s="17"/>
      <c r="AE20" s="68" t="s">
        <v>52</v>
      </c>
      <c r="AF20" s="17"/>
      <c r="AG20" s="69" t="s">
        <v>11</v>
      </c>
      <c r="AH20" s="18" t="s">
        <v>77</v>
      </c>
      <c r="AI20" s="64">
        <f t="shared" si="21"/>
        <v>22193</v>
      </c>
      <c r="AJ20" s="70">
        <f t="shared" si="22"/>
        <v>0.8</v>
      </c>
      <c r="AK20" s="63">
        <f t="shared" si="23"/>
        <v>1.6</v>
      </c>
      <c r="AL20" s="63">
        <f t="shared" si="24"/>
        <v>1.6</v>
      </c>
      <c r="AM20" s="63">
        <f t="shared" si="25"/>
        <v>46.400000000000006</v>
      </c>
      <c r="AN20" s="62">
        <v>189950</v>
      </c>
      <c r="AO20" s="62">
        <v>208423</v>
      </c>
      <c r="AP20" s="64">
        <f t="shared" si="26"/>
        <v>18473</v>
      </c>
      <c r="AQ20" s="70">
        <f t="shared" si="27"/>
        <v>9.700000000000001</v>
      </c>
      <c r="AR20" s="63">
        <f t="shared" si="28"/>
        <v>1.7999999999999998</v>
      </c>
      <c r="AS20" s="63">
        <f t="shared" si="29"/>
        <v>2.1</v>
      </c>
      <c r="AT20" s="63">
        <f t="shared" si="30"/>
        <v>3.3000000000000003</v>
      </c>
      <c r="AU20" s="62">
        <v>636468</v>
      </c>
      <c r="AV20" s="62">
        <v>635604</v>
      </c>
      <c r="AW20" s="64">
        <f t="shared" si="4"/>
        <v>-864</v>
      </c>
      <c r="AX20" s="70">
        <f t="shared" si="5"/>
        <v>-0.1</v>
      </c>
      <c r="AY20" s="63">
        <f t="shared" si="6"/>
        <v>1.7000000000000002</v>
      </c>
      <c r="AZ20" s="63">
        <f t="shared" si="7"/>
        <v>1.7999999999999998</v>
      </c>
      <c r="BA20" s="63">
        <f t="shared" si="8"/>
        <v>10</v>
      </c>
      <c r="BB20" s="72"/>
      <c r="BC20" s="71" t="s">
        <v>52</v>
      </c>
      <c r="BD20" s="17"/>
      <c r="BE20" s="69" t="s">
        <v>11</v>
      </c>
      <c r="BF20" s="17"/>
      <c r="BG20" s="68" t="s">
        <v>52</v>
      </c>
      <c r="BH20" s="17"/>
      <c r="BI20" s="69" t="s">
        <v>11</v>
      </c>
      <c r="BJ20" s="18" t="s">
        <v>77</v>
      </c>
      <c r="BK20" s="76">
        <v>2431297</v>
      </c>
      <c r="BL20" s="62">
        <v>3197065</v>
      </c>
      <c r="BM20" s="106">
        <f t="shared" si="31"/>
        <v>765768</v>
      </c>
      <c r="BN20" s="105">
        <f t="shared" si="32"/>
        <v>31.5</v>
      </c>
      <c r="BO20" s="97">
        <f t="shared" si="33"/>
        <v>2.7</v>
      </c>
      <c r="BP20" s="97">
        <f t="shared" si="34"/>
        <v>3.3000000000000003</v>
      </c>
      <c r="BQ20" s="97">
        <v>43.8</v>
      </c>
      <c r="BR20" s="97">
        <f t="shared" si="35"/>
        <v>50.3</v>
      </c>
      <c r="BS20" s="105">
        <f t="shared" si="36"/>
        <v>6.5</v>
      </c>
      <c r="BT20" s="105">
        <f t="shared" si="37"/>
        <v>14.799999999999999</v>
      </c>
      <c r="BU20" s="76">
        <f t="shared" si="9"/>
        <v>162086</v>
      </c>
      <c r="BV20" s="76">
        <v>199817</v>
      </c>
      <c r="BW20" s="64">
        <f t="shared" si="10"/>
        <v>37731</v>
      </c>
      <c r="BX20" s="70">
        <f t="shared" si="11"/>
        <v>23.3</v>
      </c>
      <c r="BY20" s="88">
        <f t="shared" si="12"/>
        <v>1744</v>
      </c>
      <c r="BZ20" s="76">
        <v>2335</v>
      </c>
      <c r="CA20" s="64">
        <f t="shared" si="38"/>
        <v>591</v>
      </c>
      <c r="CB20" s="133">
        <f t="shared" si="39"/>
        <v>33.900000000000006</v>
      </c>
      <c r="CC20" s="68" t="s">
        <v>52</v>
      </c>
      <c r="CD20" s="17"/>
      <c r="CE20" s="69" t="s">
        <v>11</v>
      </c>
      <c r="CF20" s="17"/>
      <c r="CG20" s="17"/>
      <c r="CH20" s="68" t="s">
        <v>52</v>
      </c>
      <c r="CI20" s="17"/>
      <c r="CJ20" s="69" t="s">
        <v>11</v>
      </c>
      <c r="CK20" s="18" t="s">
        <v>77</v>
      </c>
      <c r="CL20" s="88">
        <v>226301</v>
      </c>
      <c r="CM20" s="88">
        <v>273381</v>
      </c>
      <c r="CN20" s="64">
        <f t="shared" si="40"/>
        <v>47080</v>
      </c>
      <c r="CO20" s="70">
        <f t="shared" si="41"/>
        <v>20.8</v>
      </c>
      <c r="CP20" s="3">
        <f t="shared" si="42"/>
        <v>2.1</v>
      </c>
      <c r="CQ20" s="3">
        <f t="shared" si="43"/>
        <v>2.4</v>
      </c>
      <c r="CR20" s="88">
        <v>50652</v>
      </c>
      <c r="CS20" s="76">
        <v>11150</v>
      </c>
      <c r="CT20" s="88">
        <f t="shared" si="44"/>
        <v>697</v>
      </c>
      <c r="CU20" s="64">
        <f t="shared" si="45"/>
        <v>-39502</v>
      </c>
      <c r="CV20" s="70">
        <f t="shared" si="46"/>
        <v>-78</v>
      </c>
      <c r="CW20" s="3">
        <f t="shared" si="47"/>
        <v>3</v>
      </c>
      <c r="CX20" s="3">
        <f t="shared" si="48"/>
        <v>1</v>
      </c>
      <c r="CY20" s="88">
        <v>41386</v>
      </c>
      <c r="CZ20" s="76">
        <v>37474</v>
      </c>
      <c r="DA20" s="88">
        <f t="shared" si="49"/>
        <v>2342</v>
      </c>
      <c r="DB20" s="64">
        <f t="shared" si="50"/>
        <v>-3912</v>
      </c>
      <c r="DC20" s="70">
        <f t="shared" si="51"/>
        <v>-9.5</v>
      </c>
      <c r="DD20" s="3">
        <f t="shared" si="52"/>
        <v>2.4</v>
      </c>
      <c r="DE20" s="3">
        <f t="shared" si="53"/>
        <v>2.1999999999999997</v>
      </c>
      <c r="DF20" s="71" t="s">
        <v>52</v>
      </c>
      <c r="DG20" s="17"/>
      <c r="DH20" s="69" t="s">
        <v>11</v>
      </c>
      <c r="DI20" s="17"/>
    </row>
    <row r="21" spans="1:113" s="34" customFormat="1" ht="14.25" customHeight="1">
      <c r="A21" s="17"/>
      <c r="B21" s="17"/>
      <c r="C21" s="68" t="s">
        <v>53</v>
      </c>
      <c r="D21" s="17"/>
      <c r="E21" s="69" t="s">
        <v>12</v>
      </c>
      <c r="F21" s="18" t="s">
        <v>77</v>
      </c>
      <c r="G21" s="62">
        <v>1</v>
      </c>
      <c r="H21" s="62">
        <v>1</v>
      </c>
      <c r="I21" s="64">
        <f t="shared" si="0"/>
        <v>0</v>
      </c>
      <c r="J21" s="70">
        <f t="shared" si="1"/>
        <v>0</v>
      </c>
      <c r="K21" s="63">
        <f t="shared" si="2"/>
        <v>0.1</v>
      </c>
      <c r="L21" s="63">
        <f t="shared" si="3"/>
        <v>0.1</v>
      </c>
      <c r="M21" s="62">
        <v>286</v>
      </c>
      <c r="N21" s="62">
        <v>293</v>
      </c>
      <c r="O21" s="64">
        <f t="shared" si="13"/>
        <v>7</v>
      </c>
      <c r="P21" s="70">
        <f t="shared" si="14"/>
        <v>2.4</v>
      </c>
      <c r="Q21" s="63">
        <f t="shared" si="15"/>
        <v>0.3</v>
      </c>
      <c r="R21" s="63">
        <f t="shared" si="16"/>
        <v>0.3</v>
      </c>
      <c r="S21" s="111" t="s">
        <v>88</v>
      </c>
      <c r="T21" s="111" t="s">
        <v>88</v>
      </c>
      <c r="U21" s="111" t="s">
        <v>88</v>
      </c>
      <c r="V21" s="111" t="s">
        <v>88</v>
      </c>
      <c r="W21" s="111" t="s">
        <v>88</v>
      </c>
      <c r="X21" s="111" t="s">
        <v>88</v>
      </c>
      <c r="Y21" s="111" t="s">
        <v>88</v>
      </c>
      <c r="Z21" s="111" t="s">
        <v>88</v>
      </c>
      <c r="AA21" s="71" t="s">
        <v>53</v>
      </c>
      <c r="AB21" s="17"/>
      <c r="AC21" s="69" t="s">
        <v>12</v>
      </c>
      <c r="AD21" s="17"/>
      <c r="AE21" s="68" t="s">
        <v>53</v>
      </c>
      <c r="AF21" s="17"/>
      <c r="AG21" s="69" t="s">
        <v>12</v>
      </c>
      <c r="AH21" s="18" t="s">
        <v>77</v>
      </c>
      <c r="AI21" s="111" t="s">
        <v>88</v>
      </c>
      <c r="AJ21" s="111" t="s">
        <v>88</v>
      </c>
      <c r="AK21" s="111" t="s">
        <v>88</v>
      </c>
      <c r="AL21" s="111" t="s">
        <v>88</v>
      </c>
      <c r="AM21" s="111" t="s">
        <v>88</v>
      </c>
      <c r="AN21" s="111" t="s">
        <v>88</v>
      </c>
      <c r="AO21" s="111" t="s">
        <v>88</v>
      </c>
      <c r="AP21" s="111" t="s">
        <v>88</v>
      </c>
      <c r="AQ21" s="111" t="s">
        <v>88</v>
      </c>
      <c r="AR21" s="111" t="s">
        <v>88</v>
      </c>
      <c r="AS21" s="111" t="s">
        <v>88</v>
      </c>
      <c r="AT21" s="111" t="s">
        <v>88</v>
      </c>
      <c r="AU21" s="111" t="s">
        <v>88</v>
      </c>
      <c r="AV21" s="111" t="s">
        <v>88</v>
      </c>
      <c r="AW21" s="111" t="s">
        <v>88</v>
      </c>
      <c r="AX21" s="111" t="s">
        <v>88</v>
      </c>
      <c r="AY21" s="111" t="s">
        <v>88</v>
      </c>
      <c r="AZ21" s="111" t="s">
        <v>88</v>
      </c>
      <c r="BA21" s="111" t="s">
        <v>88</v>
      </c>
      <c r="BB21" s="72"/>
      <c r="BC21" s="71" t="s">
        <v>53</v>
      </c>
      <c r="BD21" s="17"/>
      <c r="BE21" s="69" t="s">
        <v>12</v>
      </c>
      <c r="BF21" s="17"/>
      <c r="BG21" s="68" t="s">
        <v>53</v>
      </c>
      <c r="BH21" s="17"/>
      <c r="BI21" s="69" t="s">
        <v>12</v>
      </c>
      <c r="BJ21" s="18" t="s">
        <v>77</v>
      </c>
      <c r="BK21" s="111" t="s">
        <v>88</v>
      </c>
      <c r="BL21" s="111" t="s">
        <v>88</v>
      </c>
      <c r="BM21" s="111" t="s">
        <v>88</v>
      </c>
      <c r="BN21" s="111" t="s">
        <v>88</v>
      </c>
      <c r="BO21" s="111" t="s">
        <v>88</v>
      </c>
      <c r="BP21" s="111" t="s">
        <v>88</v>
      </c>
      <c r="BQ21" s="111" t="s">
        <v>88</v>
      </c>
      <c r="BR21" s="111" t="s">
        <v>88</v>
      </c>
      <c r="BS21" s="111" t="s">
        <v>88</v>
      </c>
      <c r="BT21" s="111" t="s">
        <v>88</v>
      </c>
      <c r="BU21" s="111" t="s">
        <v>88</v>
      </c>
      <c r="BV21" s="111" t="s">
        <v>88</v>
      </c>
      <c r="BW21" s="111" t="s">
        <v>88</v>
      </c>
      <c r="BX21" s="111" t="s">
        <v>88</v>
      </c>
      <c r="BY21" s="111" t="s">
        <v>88</v>
      </c>
      <c r="BZ21" s="111" t="s">
        <v>88</v>
      </c>
      <c r="CA21" s="111" t="s">
        <v>88</v>
      </c>
      <c r="CB21" s="114" t="s">
        <v>88</v>
      </c>
      <c r="CC21" s="111">
        <v>18</v>
      </c>
      <c r="CD21" s="17"/>
      <c r="CE21" s="69" t="s">
        <v>12</v>
      </c>
      <c r="CF21" s="17"/>
      <c r="CG21" s="17"/>
      <c r="CH21" s="68" t="s">
        <v>53</v>
      </c>
      <c r="CI21" s="17"/>
      <c r="CJ21" s="69" t="s">
        <v>12</v>
      </c>
      <c r="CK21" s="18" t="s">
        <v>77</v>
      </c>
      <c r="CL21" s="111" t="s">
        <v>88</v>
      </c>
      <c r="CM21" s="111" t="s">
        <v>88</v>
      </c>
      <c r="CN21" s="111" t="s">
        <v>88</v>
      </c>
      <c r="CO21" s="111" t="s">
        <v>88</v>
      </c>
      <c r="CP21" s="111" t="s">
        <v>88</v>
      </c>
      <c r="CQ21" s="111" t="s">
        <v>88</v>
      </c>
      <c r="CR21" s="111" t="s">
        <v>88</v>
      </c>
      <c r="CS21" s="111" t="s">
        <v>88</v>
      </c>
      <c r="CT21" s="111" t="s">
        <v>88</v>
      </c>
      <c r="CU21" s="111" t="s">
        <v>88</v>
      </c>
      <c r="CV21" s="111" t="s">
        <v>88</v>
      </c>
      <c r="CW21" s="111" t="s">
        <v>88</v>
      </c>
      <c r="CX21" s="111" t="s">
        <v>88</v>
      </c>
      <c r="CY21" s="111" t="s">
        <v>88</v>
      </c>
      <c r="CZ21" s="111" t="s">
        <v>88</v>
      </c>
      <c r="DA21" s="111" t="s">
        <v>88</v>
      </c>
      <c r="DB21" s="111" t="s">
        <v>88</v>
      </c>
      <c r="DC21" s="111" t="s">
        <v>88</v>
      </c>
      <c r="DD21" s="111" t="s">
        <v>88</v>
      </c>
      <c r="DE21" s="111" t="s">
        <v>88</v>
      </c>
      <c r="DF21" s="71" t="s">
        <v>53</v>
      </c>
      <c r="DG21" s="17"/>
      <c r="DH21" s="69" t="s">
        <v>12</v>
      </c>
      <c r="DI21" s="17"/>
    </row>
    <row r="22" spans="1:113" s="34" customFormat="1" ht="14.25" customHeight="1">
      <c r="A22" s="17"/>
      <c r="B22" s="17"/>
      <c r="C22" s="68" t="s">
        <v>54</v>
      </c>
      <c r="D22" s="17"/>
      <c r="E22" s="69" t="s">
        <v>13</v>
      </c>
      <c r="F22" s="18" t="s">
        <v>77</v>
      </c>
      <c r="G22" s="62">
        <v>48</v>
      </c>
      <c r="H22" s="62">
        <v>45</v>
      </c>
      <c r="I22" s="64">
        <f t="shared" si="0"/>
        <v>-3</v>
      </c>
      <c r="J22" s="70">
        <f t="shared" si="1"/>
        <v>-6.3</v>
      </c>
      <c r="K22" s="63">
        <f t="shared" si="2"/>
        <v>6</v>
      </c>
      <c r="L22" s="63">
        <f t="shared" si="3"/>
        <v>5.7</v>
      </c>
      <c r="M22" s="62">
        <v>4285</v>
      </c>
      <c r="N22" s="62">
        <v>4200</v>
      </c>
      <c r="O22" s="64">
        <f t="shared" si="13"/>
        <v>-85</v>
      </c>
      <c r="P22" s="70">
        <f t="shared" si="14"/>
        <v>-2</v>
      </c>
      <c r="Q22" s="63">
        <f t="shared" si="15"/>
        <v>4.6</v>
      </c>
      <c r="R22" s="63">
        <f t="shared" si="16"/>
        <v>4.6</v>
      </c>
      <c r="S22" s="62">
        <v>6119588</v>
      </c>
      <c r="T22" s="62">
        <v>6064266</v>
      </c>
      <c r="U22" s="64">
        <f t="shared" si="17"/>
        <v>-55322</v>
      </c>
      <c r="V22" s="70">
        <f t="shared" si="18"/>
        <v>-0.8999999999999999</v>
      </c>
      <c r="W22" s="63">
        <f t="shared" si="19"/>
        <v>2.1</v>
      </c>
      <c r="X22" s="63">
        <f t="shared" si="20"/>
        <v>2.1</v>
      </c>
      <c r="Y22" s="62">
        <v>3242047</v>
      </c>
      <c r="Z22" s="65">
        <v>3507851</v>
      </c>
      <c r="AA22" s="71" t="s">
        <v>54</v>
      </c>
      <c r="AB22" s="17"/>
      <c r="AC22" s="69" t="s">
        <v>13</v>
      </c>
      <c r="AD22" s="17"/>
      <c r="AE22" s="68" t="s">
        <v>54</v>
      </c>
      <c r="AF22" s="17"/>
      <c r="AG22" s="69" t="s">
        <v>13</v>
      </c>
      <c r="AH22" s="18" t="s">
        <v>77</v>
      </c>
      <c r="AI22" s="64">
        <f t="shared" si="21"/>
        <v>265804</v>
      </c>
      <c r="AJ22" s="70">
        <f t="shared" si="22"/>
        <v>8.200000000000001</v>
      </c>
      <c r="AK22" s="63">
        <f t="shared" si="23"/>
        <v>1.7999999999999998</v>
      </c>
      <c r="AL22" s="63">
        <f t="shared" si="24"/>
        <v>1.9</v>
      </c>
      <c r="AM22" s="63">
        <f t="shared" si="25"/>
        <v>57.8</v>
      </c>
      <c r="AN22" s="62">
        <v>326094</v>
      </c>
      <c r="AO22" s="62">
        <v>312306</v>
      </c>
      <c r="AP22" s="64">
        <f t="shared" si="26"/>
        <v>-13788</v>
      </c>
      <c r="AQ22" s="70">
        <f t="shared" si="27"/>
        <v>-4.2</v>
      </c>
      <c r="AR22" s="63">
        <f t="shared" si="28"/>
        <v>3.1</v>
      </c>
      <c r="AS22" s="63">
        <f t="shared" si="29"/>
        <v>3.1</v>
      </c>
      <c r="AT22" s="63">
        <f t="shared" si="30"/>
        <v>5.1</v>
      </c>
      <c r="AU22" s="62">
        <v>1417734</v>
      </c>
      <c r="AV22" s="62">
        <v>1431666</v>
      </c>
      <c r="AW22" s="64">
        <f t="shared" si="4"/>
        <v>13932</v>
      </c>
      <c r="AX22" s="70">
        <f t="shared" si="5"/>
        <v>1</v>
      </c>
      <c r="AY22" s="63">
        <f t="shared" si="6"/>
        <v>3.8</v>
      </c>
      <c r="AZ22" s="63">
        <f t="shared" si="7"/>
        <v>4</v>
      </c>
      <c r="BA22" s="63">
        <f t="shared" si="8"/>
        <v>23.599999999999998</v>
      </c>
      <c r="BB22" s="72"/>
      <c r="BC22" s="71" t="s">
        <v>54</v>
      </c>
      <c r="BD22" s="17"/>
      <c r="BE22" s="69" t="s">
        <v>13</v>
      </c>
      <c r="BF22" s="17"/>
      <c r="BG22" s="68" t="s">
        <v>54</v>
      </c>
      <c r="BH22" s="17"/>
      <c r="BI22" s="69" t="s">
        <v>13</v>
      </c>
      <c r="BJ22" s="18" t="s">
        <v>77</v>
      </c>
      <c r="BK22" s="76">
        <v>2551447</v>
      </c>
      <c r="BL22" s="62">
        <v>2244109</v>
      </c>
      <c r="BM22" s="106">
        <f t="shared" si="31"/>
        <v>-307338</v>
      </c>
      <c r="BN22" s="105">
        <f t="shared" si="32"/>
        <v>-12</v>
      </c>
      <c r="BO22" s="97">
        <f t="shared" si="33"/>
        <v>2.8000000000000003</v>
      </c>
      <c r="BP22" s="97">
        <f t="shared" si="34"/>
        <v>2.3</v>
      </c>
      <c r="BQ22" s="97">
        <v>41.7</v>
      </c>
      <c r="BR22" s="97">
        <f t="shared" si="35"/>
        <v>37</v>
      </c>
      <c r="BS22" s="105">
        <f t="shared" si="36"/>
        <v>-4.700000000000003</v>
      </c>
      <c r="BT22" s="105">
        <f t="shared" si="37"/>
        <v>-11.3</v>
      </c>
      <c r="BU22" s="76">
        <f t="shared" si="9"/>
        <v>53155</v>
      </c>
      <c r="BV22" s="76">
        <v>49869</v>
      </c>
      <c r="BW22" s="64">
        <f t="shared" si="10"/>
        <v>-3286</v>
      </c>
      <c r="BX22" s="70">
        <f t="shared" si="11"/>
        <v>-6.2</v>
      </c>
      <c r="BY22" s="88">
        <f t="shared" si="12"/>
        <v>595</v>
      </c>
      <c r="BZ22" s="76">
        <v>534</v>
      </c>
      <c r="CA22" s="64">
        <f t="shared" si="38"/>
        <v>-61</v>
      </c>
      <c r="CB22" s="133">
        <f t="shared" si="39"/>
        <v>-10.299999999999999</v>
      </c>
      <c r="CC22" s="68" t="s">
        <v>54</v>
      </c>
      <c r="CD22" s="17"/>
      <c r="CE22" s="69" t="s">
        <v>13</v>
      </c>
      <c r="CF22" s="17"/>
      <c r="CG22" s="17"/>
      <c r="CH22" s="68" t="s">
        <v>54</v>
      </c>
      <c r="CI22" s="17"/>
      <c r="CJ22" s="69" t="s">
        <v>13</v>
      </c>
      <c r="CK22" s="18" t="s">
        <v>77</v>
      </c>
      <c r="CL22" s="88">
        <v>327031</v>
      </c>
      <c r="CM22" s="88">
        <v>195395</v>
      </c>
      <c r="CN22" s="64">
        <f t="shared" si="40"/>
        <v>-131636</v>
      </c>
      <c r="CO22" s="70">
        <f t="shared" si="41"/>
        <v>-40.300000000000004</v>
      </c>
      <c r="CP22" s="3">
        <f t="shared" si="42"/>
        <v>3.1</v>
      </c>
      <c r="CQ22" s="3">
        <f t="shared" si="43"/>
        <v>1.7000000000000002</v>
      </c>
      <c r="CR22" s="88">
        <v>43186</v>
      </c>
      <c r="CS22" s="76">
        <v>40267</v>
      </c>
      <c r="CT22" s="88">
        <f t="shared" si="44"/>
        <v>895</v>
      </c>
      <c r="CU22" s="64">
        <f t="shared" si="45"/>
        <v>-2919</v>
      </c>
      <c r="CV22" s="70">
        <f t="shared" si="46"/>
        <v>-6.800000000000001</v>
      </c>
      <c r="CW22" s="3">
        <f t="shared" si="47"/>
        <v>2.6</v>
      </c>
      <c r="CX22" s="3">
        <f t="shared" si="48"/>
        <v>3.5999999999999996</v>
      </c>
      <c r="CY22" s="88">
        <v>81537</v>
      </c>
      <c r="CZ22" s="76">
        <v>100782</v>
      </c>
      <c r="DA22" s="88">
        <f t="shared" si="49"/>
        <v>2240</v>
      </c>
      <c r="DB22" s="64">
        <f t="shared" si="50"/>
        <v>19245</v>
      </c>
      <c r="DC22" s="70">
        <f t="shared" si="51"/>
        <v>23.599999999999998</v>
      </c>
      <c r="DD22" s="3">
        <f t="shared" si="52"/>
        <v>4.7</v>
      </c>
      <c r="DE22" s="3">
        <f t="shared" si="53"/>
        <v>6</v>
      </c>
      <c r="DF22" s="71" t="s">
        <v>54</v>
      </c>
      <c r="DG22" s="17"/>
      <c r="DH22" s="69" t="s">
        <v>13</v>
      </c>
      <c r="DI22" s="17"/>
    </row>
    <row r="23" spans="1:113" s="34" customFormat="1" ht="14.25" customHeight="1">
      <c r="A23" s="17"/>
      <c r="B23" s="17"/>
      <c r="C23" s="68" t="s">
        <v>55</v>
      </c>
      <c r="D23" s="17"/>
      <c r="E23" s="69" t="s">
        <v>14</v>
      </c>
      <c r="F23" s="18" t="s">
        <v>77</v>
      </c>
      <c r="G23" s="62">
        <v>8</v>
      </c>
      <c r="H23" s="62">
        <v>9</v>
      </c>
      <c r="I23" s="64">
        <f t="shared" si="0"/>
        <v>1</v>
      </c>
      <c r="J23" s="70">
        <f t="shared" si="1"/>
        <v>12.5</v>
      </c>
      <c r="K23" s="63">
        <f t="shared" si="2"/>
        <v>1</v>
      </c>
      <c r="L23" s="63">
        <f t="shared" si="3"/>
        <v>1.0999999999999999</v>
      </c>
      <c r="M23" s="62">
        <v>1580</v>
      </c>
      <c r="N23" s="62">
        <v>1616</v>
      </c>
      <c r="O23" s="64">
        <f t="shared" si="13"/>
        <v>36</v>
      </c>
      <c r="P23" s="70">
        <f t="shared" si="14"/>
        <v>2.3</v>
      </c>
      <c r="Q23" s="63">
        <f t="shared" si="15"/>
        <v>1.7000000000000002</v>
      </c>
      <c r="R23" s="63">
        <f t="shared" si="16"/>
        <v>1.7999999999999998</v>
      </c>
      <c r="S23" s="62">
        <v>5233093</v>
      </c>
      <c r="T23" s="62">
        <v>5623572</v>
      </c>
      <c r="U23" s="64">
        <f t="shared" si="17"/>
        <v>390479</v>
      </c>
      <c r="V23" s="70">
        <f t="shared" si="18"/>
        <v>7.5</v>
      </c>
      <c r="W23" s="63">
        <f t="shared" si="19"/>
        <v>1.7999999999999998</v>
      </c>
      <c r="X23" s="63">
        <f t="shared" si="20"/>
        <v>1.9</v>
      </c>
      <c r="Y23" s="62">
        <v>3036705</v>
      </c>
      <c r="Z23" s="65">
        <v>3334801</v>
      </c>
      <c r="AA23" s="71" t="s">
        <v>55</v>
      </c>
      <c r="AB23" s="17"/>
      <c r="AC23" s="69" t="s">
        <v>14</v>
      </c>
      <c r="AD23" s="17"/>
      <c r="AE23" s="68" t="s">
        <v>55</v>
      </c>
      <c r="AF23" s="17"/>
      <c r="AG23" s="69" t="s">
        <v>14</v>
      </c>
      <c r="AH23" s="18" t="s">
        <v>77</v>
      </c>
      <c r="AI23" s="64">
        <f t="shared" si="21"/>
        <v>298096</v>
      </c>
      <c r="AJ23" s="70">
        <f t="shared" si="22"/>
        <v>9.8</v>
      </c>
      <c r="AK23" s="63">
        <f t="shared" si="23"/>
        <v>1.6</v>
      </c>
      <c r="AL23" s="63">
        <f t="shared" si="24"/>
        <v>1.7999999999999998</v>
      </c>
      <c r="AM23" s="63">
        <f t="shared" si="25"/>
        <v>59.3</v>
      </c>
      <c r="AN23" s="62">
        <v>575433</v>
      </c>
      <c r="AO23" s="62">
        <v>647868</v>
      </c>
      <c r="AP23" s="64">
        <f t="shared" si="26"/>
        <v>72435</v>
      </c>
      <c r="AQ23" s="70">
        <f t="shared" si="27"/>
        <v>12.6</v>
      </c>
      <c r="AR23" s="63">
        <f t="shared" si="28"/>
        <v>5.4</v>
      </c>
      <c r="AS23" s="63">
        <f t="shared" si="29"/>
        <v>6.4</v>
      </c>
      <c r="AT23" s="63">
        <f t="shared" si="30"/>
        <v>11.5</v>
      </c>
      <c r="AU23" s="62">
        <v>865649</v>
      </c>
      <c r="AV23" s="62">
        <v>873511</v>
      </c>
      <c r="AW23" s="64">
        <f t="shared" si="4"/>
        <v>7862</v>
      </c>
      <c r="AX23" s="70">
        <f t="shared" si="5"/>
        <v>0.8999999999999999</v>
      </c>
      <c r="AY23" s="63">
        <f t="shared" si="6"/>
        <v>2.3</v>
      </c>
      <c r="AZ23" s="63">
        <f t="shared" si="7"/>
        <v>2.4</v>
      </c>
      <c r="BA23" s="63">
        <f t="shared" si="8"/>
        <v>15.5</v>
      </c>
      <c r="BB23" s="72"/>
      <c r="BC23" s="71" t="s">
        <v>55</v>
      </c>
      <c r="BD23" s="17"/>
      <c r="BE23" s="69" t="s">
        <v>14</v>
      </c>
      <c r="BF23" s="17"/>
      <c r="BG23" s="68" t="s">
        <v>55</v>
      </c>
      <c r="BH23" s="17"/>
      <c r="BI23" s="69" t="s">
        <v>14</v>
      </c>
      <c r="BJ23" s="18" t="s">
        <v>77</v>
      </c>
      <c r="BK23" s="76">
        <v>1620955</v>
      </c>
      <c r="BL23" s="62">
        <v>1640903</v>
      </c>
      <c r="BM23" s="106">
        <f t="shared" si="31"/>
        <v>19948</v>
      </c>
      <c r="BN23" s="105">
        <f t="shared" si="32"/>
        <v>1.2</v>
      </c>
      <c r="BO23" s="97">
        <f t="shared" si="33"/>
        <v>1.7999999999999998</v>
      </c>
      <c r="BP23" s="97">
        <f t="shared" si="34"/>
        <v>1.7000000000000002</v>
      </c>
      <c r="BQ23" s="97">
        <v>31</v>
      </c>
      <c r="BR23" s="97">
        <f t="shared" si="35"/>
        <v>29.2</v>
      </c>
      <c r="BS23" s="105">
        <f t="shared" si="36"/>
        <v>-1.8000000000000007</v>
      </c>
      <c r="BT23" s="105">
        <f t="shared" si="37"/>
        <v>-5.800000000000001</v>
      </c>
      <c r="BU23" s="76">
        <f t="shared" si="9"/>
        <v>202619</v>
      </c>
      <c r="BV23" s="76">
        <v>182323</v>
      </c>
      <c r="BW23" s="64">
        <f t="shared" si="10"/>
        <v>-20296</v>
      </c>
      <c r="BX23" s="70">
        <f t="shared" si="11"/>
        <v>-10</v>
      </c>
      <c r="BY23" s="88">
        <f t="shared" si="12"/>
        <v>1026</v>
      </c>
      <c r="BZ23" s="76">
        <v>1015</v>
      </c>
      <c r="CA23" s="64">
        <f t="shared" si="38"/>
        <v>-11</v>
      </c>
      <c r="CB23" s="133">
        <f t="shared" si="39"/>
        <v>-1.0999999999999999</v>
      </c>
      <c r="CC23" s="68" t="s">
        <v>55</v>
      </c>
      <c r="CD23" s="17"/>
      <c r="CE23" s="69" t="s">
        <v>14</v>
      </c>
      <c r="CF23" s="17"/>
      <c r="CG23" s="17"/>
      <c r="CH23" s="68" t="s">
        <v>55</v>
      </c>
      <c r="CI23" s="17"/>
      <c r="CJ23" s="69" t="s">
        <v>14</v>
      </c>
      <c r="CK23" s="18" t="s">
        <v>77</v>
      </c>
      <c r="CL23" s="88">
        <v>745555</v>
      </c>
      <c r="CM23" s="88">
        <v>614411</v>
      </c>
      <c r="CN23" s="64">
        <f t="shared" si="40"/>
        <v>-131144</v>
      </c>
      <c r="CO23" s="70">
        <f t="shared" si="41"/>
        <v>-17.599999999999998</v>
      </c>
      <c r="CP23" s="3">
        <f t="shared" si="42"/>
        <v>7.000000000000001</v>
      </c>
      <c r="CQ23" s="3">
        <f t="shared" si="43"/>
        <v>5.4</v>
      </c>
      <c r="CR23" s="88">
        <v>37241</v>
      </c>
      <c r="CS23" s="76">
        <v>12022</v>
      </c>
      <c r="CT23" s="88">
        <f t="shared" si="44"/>
        <v>1336</v>
      </c>
      <c r="CU23" s="64">
        <f t="shared" si="45"/>
        <v>-25219</v>
      </c>
      <c r="CV23" s="70">
        <f t="shared" si="46"/>
        <v>-67.7</v>
      </c>
      <c r="CW23" s="3">
        <f t="shared" si="47"/>
        <v>2.1999999999999997</v>
      </c>
      <c r="CX23" s="3">
        <f t="shared" si="48"/>
        <v>1.0999999999999999</v>
      </c>
      <c r="CY23" s="88">
        <v>19817</v>
      </c>
      <c r="CZ23" s="76">
        <v>20035</v>
      </c>
      <c r="DA23" s="88">
        <f t="shared" si="49"/>
        <v>2226</v>
      </c>
      <c r="DB23" s="64">
        <f t="shared" si="50"/>
        <v>218</v>
      </c>
      <c r="DC23" s="70">
        <f t="shared" si="51"/>
        <v>1.0999999999999999</v>
      </c>
      <c r="DD23" s="3">
        <f t="shared" si="52"/>
        <v>1.0999999999999999</v>
      </c>
      <c r="DE23" s="3">
        <f t="shared" si="53"/>
        <v>1.2</v>
      </c>
      <c r="DF23" s="71" t="s">
        <v>55</v>
      </c>
      <c r="DG23" s="17"/>
      <c r="DH23" s="69" t="s">
        <v>14</v>
      </c>
      <c r="DI23" s="17"/>
    </row>
    <row r="24" spans="1:113" s="34" customFormat="1" ht="14.25" customHeight="1">
      <c r="A24" s="17"/>
      <c r="B24" s="17"/>
      <c r="C24" s="68" t="s">
        <v>56</v>
      </c>
      <c r="D24" s="17"/>
      <c r="E24" s="69" t="s">
        <v>15</v>
      </c>
      <c r="F24" s="18" t="s">
        <v>76</v>
      </c>
      <c r="G24" s="62">
        <v>2</v>
      </c>
      <c r="H24" s="62">
        <v>2</v>
      </c>
      <c r="I24" s="64">
        <f t="shared" si="0"/>
        <v>0</v>
      </c>
      <c r="J24" s="70">
        <f t="shared" si="1"/>
        <v>0</v>
      </c>
      <c r="K24" s="63">
        <f t="shared" si="2"/>
        <v>0.2</v>
      </c>
      <c r="L24" s="63">
        <f t="shared" si="3"/>
        <v>0.3</v>
      </c>
      <c r="M24" s="62">
        <v>110</v>
      </c>
      <c r="N24" s="62">
        <v>118</v>
      </c>
      <c r="O24" s="64">
        <f t="shared" si="13"/>
        <v>8</v>
      </c>
      <c r="P24" s="70">
        <f t="shared" si="14"/>
        <v>7.3</v>
      </c>
      <c r="Q24" s="63">
        <f t="shared" si="15"/>
        <v>0.1</v>
      </c>
      <c r="R24" s="63">
        <f t="shared" si="16"/>
        <v>0.1</v>
      </c>
      <c r="S24" s="111" t="s">
        <v>88</v>
      </c>
      <c r="T24" s="111" t="s">
        <v>88</v>
      </c>
      <c r="U24" s="111" t="s">
        <v>88</v>
      </c>
      <c r="V24" s="111" t="s">
        <v>88</v>
      </c>
      <c r="W24" s="111" t="s">
        <v>88</v>
      </c>
      <c r="X24" s="111" t="s">
        <v>88</v>
      </c>
      <c r="Y24" s="111" t="s">
        <v>88</v>
      </c>
      <c r="Z24" s="111" t="s">
        <v>88</v>
      </c>
      <c r="AA24" s="71" t="s">
        <v>56</v>
      </c>
      <c r="AB24" s="17"/>
      <c r="AC24" s="69" t="s">
        <v>15</v>
      </c>
      <c r="AD24" s="17"/>
      <c r="AE24" s="68" t="s">
        <v>56</v>
      </c>
      <c r="AF24" s="17"/>
      <c r="AG24" s="69" t="s">
        <v>15</v>
      </c>
      <c r="AH24" s="18" t="s">
        <v>76</v>
      </c>
      <c r="AI24" s="111" t="s">
        <v>88</v>
      </c>
      <c r="AJ24" s="111" t="s">
        <v>88</v>
      </c>
      <c r="AK24" s="111" t="s">
        <v>88</v>
      </c>
      <c r="AL24" s="111" t="s">
        <v>88</v>
      </c>
      <c r="AM24" s="111" t="s">
        <v>88</v>
      </c>
      <c r="AN24" s="111" t="s">
        <v>88</v>
      </c>
      <c r="AO24" s="111" t="s">
        <v>88</v>
      </c>
      <c r="AP24" s="111" t="s">
        <v>88</v>
      </c>
      <c r="AQ24" s="111" t="s">
        <v>88</v>
      </c>
      <c r="AR24" s="111" t="s">
        <v>88</v>
      </c>
      <c r="AS24" s="111" t="s">
        <v>88</v>
      </c>
      <c r="AT24" s="111" t="s">
        <v>88</v>
      </c>
      <c r="AU24" s="111" t="s">
        <v>88</v>
      </c>
      <c r="AV24" s="111" t="s">
        <v>88</v>
      </c>
      <c r="AW24" s="111" t="s">
        <v>88</v>
      </c>
      <c r="AX24" s="111" t="s">
        <v>88</v>
      </c>
      <c r="AY24" s="111" t="s">
        <v>88</v>
      </c>
      <c r="AZ24" s="111" t="s">
        <v>88</v>
      </c>
      <c r="BA24" s="111" t="s">
        <v>88</v>
      </c>
      <c r="BB24" s="72"/>
      <c r="BC24" s="71" t="s">
        <v>56</v>
      </c>
      <c r="BD24" s="17"/>
      <c r="BE24" s="69" t="s">
        <v>15</v>
      </c>
      <c r="BF24" s="17"/>
      <c r="BG24" s="68" t="s">
        <v>56</v>
      </c>
      <c r="BH24" s="17"/>
      <c r="BI24" s="69" t="s">
        <v>15</v>
      </c>
      <c r="BJ24" s="18" t="s">
        <v>76</v>
      </c>
      <c r="BK24" s="111" t="s">
        <v>88</v>
      </c>
      <c r="BL24" s="111" t="s">
        <v>88</v>
      </c>
      <c r="BM24" s="111" t="s">
        <v>88</v>
      </c>
      <c r="BN24" s="111" t="s">
        <v>88</v>
      </c>
      <c r="BO24" s="111" t="s">
        <v>88</v>
      </c>
      <c r="BP24" s="111" t="s">
        <v>88</v>
      </c>
      <c r="BQ24" s="111" t="s">
        <v>88</v>
      </c>
      <c r="BR24" s="111" t="s">
        <v>88</v>
      </c>
      <c r="BS24" s="111" t="s">
        <v>88</v>
      </c>
      <c r="BT24" s="111" t="s">
        <v>88</v>
      </c>
      <c r="BU24" s="111" t="s">
        <v>88</v>
      </c>
      <c r="BV24" s="111" t="s">
        <v>88</v>
      </c>
      <c r="BW24" s="111" t="s">
        <v>88</v>
      </c>
      <c r="BX24" s="111" t="s">
        <v>88</v>
      </c>
      <c r="BY24" s="111" t="s">
        <v>88</v>
      </c>
      <c r="BZ24" s="111" t="s">
        <v>88</v>
      </c>
      <c r="CA24" s="111" t="s">
        <v>88</v>
      </c>
      <c r="CB24" s="114" t="s">
        <v>88</v>
      </c>
      <c r="CC24" s="111">
        <v>21</v>
      </c>
      <c r="CD24" s="17"/>
      <c r="CE24" s="69" t="s">
        <v>15</v>
      </c>
      <c r="CF24" s="17"/>
      <c r="CG24" s="17"/>
      <c r="CH24" s="68" t="s">
        <v>56</v>
      </c>
      <c r="CI24" s="17"/>
      <c r="CJ24" s="69" t="s">
        <v>15</v>
      </c>
      <c r="CK24" s="18" t="s">
        <v>76</v>
      </c>
      <c r="CL24" s="111" t="s">
        <v>88</v>
      </c>
      <c r="CM24" s="111" t="s">
        <v>88</v>
      </c>
      <c r="CN24" s="111" t="s">
        <v>88</v>
      </c>
      <c r="CO24" s="111" t="s">
        <v>88</v>
      </c>
      <c r="CP24" s="111" t="s">
        <v>88</v>
      </c>
      <c r="CQ24" s="111" t="s">
        <v>88</v>
      </c>
      <c r="CR24" s="111" t="s">
        <v>88</v>
      </c>
      <c r="CS24" s="111" t="s">
        <v>88</v>
      </c>
      <c r="CT24" s="111" t="s">
        <v>88</v>
      </c>
      <c r="CU24" s="111" t="s">
        <v>88</v>
      </c>
      <c r="CV24" s="111" t="s">
        <v>88</v>
      </c>
      <c r="CW24" s="111" t="s">
        <v>88</v>
      </c>
      <c r="CX24" s="111" t="s">
        <v>88</v>
      </c>
      <c r="CY24" s="111" t="s">
        <v>88</v>
      </c>
      <c r="CZ24" s="111" t="s">
        <v>88</v>
      </c>
      <c r="DA24" s="111" t="s">
        <v>88</v>
      </c>
      <c r="DB24" s="111" t="s">
        <v>88</v>
      </c>
      <c r="DC24" s="111" t="s">
        <v>88</v>
      </c>
      <c r="DD24" s="111" t="s">
        <v>88</v>
      </c>
      <c r="DE24" s="111" t="s">
        <v>88</v>
      </c>
      <c r="DF24" s="71" t="s">
        <v>56</v>
      </c>
      <c r="DG24" s="17"/>
      <c r="DH24" s="69" t="s">
        <v>15</v>
      </c>
      <c r="DI24" s="17"/>
    </row>
    <row r="25" spans="1:113" s="34" customFormat="1" ht="14.25" customHeight="1">
      <c r="A25" s="17"/>
      <c r="B25" s="17"/>
      <c r="C25" s="68" t="s">
        <v>57</v>
      </c>
      <c r="D25" s="17"/>
      <c r="E25" s="69" t="s">
        <v>16</v>
      </c>
      <c r="F25" s="18" t="s">
        <v>77</v>
      </c>
      <c r="G25" s="62">
        <v>37</v>
      </c>
      <c r="H25" s="62">
        <v>34</v>
      </c>
      <c r="I25" s="64">
        <f t="shared" si="0"/>
        <v>-3</v>
      </c>
      <c r="J25" s="70">
        <f t="shared" si="1"/>
        <v>-8.1</v>
      </c>
      <c r="K25" s="63">
        <f t="shared" si="2"/>
        <v>4.6</v>
      </c>
      <c r="L25" s="63">
        <f t="shared" si="3"/>
        <v>4.3</v>
      </c>
      <c r="M25" s="62">
        <v>3158</v>
      </c>
      <c r="N25" s="62">
        <v>3189</v>
      </c>
      <c r="O25" s="64">
        <f t="shared" si="13"/>
        <v>31</v>
      </c>
      <c r="P25" s="70">
        <f t="shared" si="14"/>
        <v>1</v>
      </c>
      <c r="Q25" s="63">
        <f t="shared" si="15"/>
        <v>3.4000000000000004</v>
      </c>
      <c r="R25" s="63">
        <f t="shared" si="16"/>
        <v>3.5000000000000004</v>
      </c>
      <c r="S25" s="62">
        <v>5911966</v>
      </c>
      <c r="T25" s="62">
        <v>5152020</v>
      </c>
      <c r="U25" s="64">
        <f t="shared" si="17"/>
        <v>-759946</v>
      </c>
      <c r="V25" s="70">
        <f t="shared" si="18"/>
        <v>-12.9</v>
      </c>
      <c r="W25" s="63">
        <f t="shared" si="19"/>
        <v>2.1</v>
      </c>
      <c r="X25" s="63">
        <f t="shared" si="20"/>
        <v>1.7999999999999998</v>
      </c>
      <c r="Y25" s="62">
        <v>2743944</v>
      </c>
      <c r="Z25" s="65">
        <v>2482415</v>
      </c>
      <c r="AA25" s="71" t="s">
        <v>57</v>
      </c>
      <c r="AB25" s="17"/>
      <c r="AC25" s="69" t="s">
        <v>16</v>
      </c>
      <c r="AD25" s="17"/>
      <c r="AE25" s="68" t="s">
        <v>57</v>
      </c>
      <c r="AF25" s="17"/>
      <c r="AG25" s="69" t="s">
        <v>16</v>
      </c>
      <c r="AH25" s="18" t="s">
        <v>77</v>
      </c>
      <c r="AI25" s="64">
        <f t="shared" si="21"/>
        <v>-261529</v>
      </c>
      <c r="AJ25" s="70">
        <f t="shared" si="22"/>
        <v>-9.5</v>
      </c>
      <c r="AK25" s="63">
        <f t="shared" si="23"/>
        <v>1.5</v>
      </c>
      <c r="AL25" s="63">
        <f t="shared" si="24"/>
        <v>1.3</v>
      </c>
      <c r="AM25" s="63">
        <f t="shared" si="25"/>
        <v>48.199999999999996</v>
      </c>
      <c r="AN25" s="62">
        <v>347130</v>
      </c>
      <c r="AO25" s="62">
        <v>348490</v>
      </c>
      <c r="AP25" s="64">
        <f t="shared" si="26"/>
        <v>1360</v>
      </c>
      <c r="AQ25" s="70">
        <f t="shared" si="27"/>
        <v>0.4</v>
      </c>
      <c r="AR25" s="63">
        <f t="shared" si="28"/>
        <v>3.3000000000000003</v>
      </c>
      <c r="AS25" s="63">
        <f t="shared" si="29"/>
        <v>3.5000000000000004</v>
      </c>
      <c r="AT25" s="63">
        <f t="shared" si="30"/>
        <v>6.800000000000001</v>
      </c>
      <c r="AU25" s="62">
        <v>1199155</v>
      </c>
      <c r="AV25" s="62">
        <v>1154323</v>
      </c>
      <c r="AW25" s="64">
        <f t="shared" si="4"/>
        <v>-44832</v>
      </c>
      <c r="AX25" s="70">
        <f t="shared" si="5"/>
        <v>-3.6999999999999997</v>
      </c>
      <c r="AY25" s="63">
        <f t="shared" si="6"/>
        <v>3.2</v>
      </c>
      <c r="AZ25" s="63">
        <f t="shared" si="7"/>
        <v>3.2</v>
      </c>
      <c r="BA25" s="63">
        <f t="shared" si="8"/>
        <v>22.400000000000002</v>
      </c>
      <c r="BB25" s="72"/>
      <c r="BC25" s="71" t="s">
        <v>57</v>
      </c>
      <c r="BD25" s="17"/>
      <c r="BE25" s="69" t="s">
        <v>16</v>
      </c>
      <c r="BF25" s="17"/>
      <c r="BG25" s="68" t="s">
        <v>57</v>
      </c>
      <c r="BH25" s="17"/>
      <c r="BI25" s="69" t="s">
        <v>16</v>
      </c>
      <c r="BJ25" s="18" t="s">
        <v>77</v>
      </c>
      <c r="BK25" s="76">
        <v>2820892</v>
      </c>
      <c r="BL25" s="62">
        <v>2321115</v>
      </c>
      <c r="BM25" s="106">
        <f t="shared" si="31"/>
        <v>-499777</v>
      </c>
      <c r="BN25" s="105">
        <f t="shared" si="32"/>
        <v>-17.7</v>
      </c>
      <c r="BO25" s="97">
        <f t="shared" si="33"/>
        <v>3.1</v>
      </c>
      <c r="BP25" s="97">
        <f t="shared" si="34"/>
        <v>2.4</v>
      </c>
      <c r="BQ25" s="97">
        <v>47.7</v>
      </c>
      <c r="BR25" s="97">
        <f t="shared" si="35"/>
        <v>45.1</v>
      </c>
      <c r="BS25" s="105">
        <f t="shared" si="36"/>
        <v>-2.6000000000000014</v>
      </c>
      <c r="BT25" s="105">
        <f t="shared" si="37"/>
        <v>-5.5</v>
      </c>
      <c r="BU25" s="76">
        <f t="shared" si="9"/>
        <v>76240</v>
      </c>
      <c r="BV25" s="76">
        <v>68268</v>
      </c>
      <c r="BW25" s="64">
        <f t="shared" si="10"/>
        <v>-7972</v>
      </c>
      <c r="BX25" s="70">
        <f t="shared" si="11"/>
        <v>-10.5</v>
      </c>
      <c r="BY25" s="88">
        <f t="shared" si="12"/>
        <v>893</v>
      </c>
      <c r="BZ25" s="76">
        <v>728</v>
      </c>
      <c r="CA25" s="64">
        <f t="shared" si="38"/>
        <v>-165</v>
      </c>
      <c r="CB25" s="133">
        <f t="shared" si="39"/>
        <v>-18.5</v>
      </c>
      <c r="CC25" s="68" t="s">
        <v>57</v>
      </c>
      <c r="CD25" s="17"/>
      <c r="CE25" s="69" t="s">
        <v>16</v>
      </c>
      <c r="CF25" s="17"/>
      <c r="CG25" s="17"/>
      <c r="CH25" s="68" t="s">
        <v>57</v>
      </c>
      <c r="CI25" s="17"/>
      <c r="CJ25" s="69" t="s">
        <v>16</v>
      </c>
      <c r="CK25" s="18" t="s">
        <v>77</v>
      </c>
      <c r="CL25" s="88">
        <v>505592</v>
      </c>
      <c r="CM25" s="88">
        <v>645067</v>
      </c>
      <c r="CN25" s="64">
        <f t="shared" si="40"/>
        <v>139475</v>
      </c>
      <c r="CO25" s="70">
        <f t="shared" si="41"/>
        <v>27.6</v>
      </c>
      <c r="CP25" s="3">
        <f t="shared" si="42"/>
        <v>4.7</v>
      </c>
      <c r="CQ25" s="3">
        <f t="shared" si="43"/>
        <v>5.7</v>
      </c>
      <c r="CR25" s="88">
        <v>12530</v>
      </c>
      <c r="CS25" s="76">
        <v>3540</v>
      </c>
      <c r="CT25" s="88">
        <f t="shared" si="44"/>
        <v>104</v>
      </c>
      <c r="CU25" s="64">
        <f t="shared" si="45"/>
        <v>-8990</v>
      </c>
      <c r="CV25" s="70">
        <f t="shared" si="46"/>
        <v>-71.7</v>
      </c>
      <c r="CW25" s="3">
        <f t="shared" si="47"/>
        <v>0.7000000000000001</v>
      </c>
      <c r="CX25" s="3">
        <f t="shared" si="48"/>
        <v>0.3</v>
      </c>
      <c r="CY25" s="88">
        <v>85426</v>
      </c>
      <c r="CZ25" s="76">
        <v>87481</v>
      </c>
      <c r="DA25" s="88">
        <f t="shared" si="49"/>
        <v>2573</v>
      </c>
      <c r="DB25" s="64">
        <f t="shared" si="50"/>
        <v>2055</v>
      </c>
      <c r="DC25" s="70">
        <f t="shared" si="51"/>
        <v>2.4</v>
      </c>
      <c r="DD25" s="3">
        <f t="shared" si="52"/>
        <v>4.9</v>
      </c>
      <c r="DE25" s="3">
        <f t="shared" si="53"/>
        <v>5.2</v>
      </c>
      <c r="DF25" s="71" t="s">
        <v>57</v>
      </c>
      <c r="DG25" s="17"/>
      <c r="DH25" s="69" t="s">
        <v>16</v>
      </c>
      <c r="DI25" s="17"/>
    </row>
    <row r="26" spans="1:113" s="34" customFormat="1" ht="14.25" customHeight="1">
      <c r="A26" s="17"/>
      <c r="B26" s="17"/>
      <c r="C26" s="68" t="s">
        <v>58</v>
      </c>
      <c r="D26" s="17"/>
      <c r="E26" s="69" t="s">
        <v>17</v>
      </c>
      <c r="F26" s="18" t="s">
        <v>77</v>
      </c>
      <c r="G26" s="62">
        <v>17</v>
      </c>
      <c r="H26" s="62">
        <v>17</v>
      </c>
      <c r="I26" s="64">
        <f t="shared" si="0"/>
        <v>0</v>
      </c>
      <c r="J26" s="70">
        <f t="shared" si="1"/>
        <v>0</v>
      </c>
      <c r="K26" s="63">
        <f t="shared" si="2"/>
        <v>2.1</v>
      </c>
      <c r="L26" s="63">
        <f t="shared" si="3"/>
        <v>2.1999999999999997</v>
      </c>
      <c r="M26" s="62">
        <v>1627</v>
      </c>
      <c r="N26" s="62">
        <v>1602</v>
      </c>
      <c r="O26" s="64">
        <f t="shared" si="13"/>
        <v>-25</v>
      </c>
      <c r="P26" s="70">
        <f t="shared" si="14"/>
        <v>-1.5</v>
      </c>
      <c r="Q26" s="63">
        <f t="shared" si="15"/>
        <v>1.7999999999999998</v>
      </c>
      <c r="R26" s="63">
        <f t="shared" si="16"/>
        <v>1.7000000000000002</v>
      </c>
      <c r="S26" s="62">
        <v>13537776</v>
      </c>
      <c r="T26" s="62">
        <v>16901979</v>
      </c>
      <c r="U26" s="64">
        <f t="shared" si="17"/>
        <v>3364203</v>
      </c>
      <c r="V26" s="70">
        <f t="shared" si="18"/>
        <v>24.9</v>
      </c>
      <c r="W26" s="63">
        <f t="shared" si="19"/>
        <v>4.7</v>
      </c>
      <c r="X26" s="63">
        <f t="shared" si="20"/>
        <v>5.800000000000001</v>
      </c>
      <c r="Y26" s="62">
        <v>10153595</v>
      </c>
      <c r="Z26" s="65">
        <v>11690197</v>
      </c>
      <c r="AA26" s="71" t="s">
        <v>58</v>
      </c>
      <c r="AB26" s="17"/>
      <c r="AC26" s="69" t="s">
        <v>17</v>
      </c>
      <c r="AD26" s="17"/>
      <c r="AE26" s="68" t="s">
        <v>58</v>
      </c>
      <c r="AF26" s="17"/>
      <c r="AG26" s="69" t="s">
        <v>17</v>
      </c>
      <c r="AH26" s="18" t="s">
        <v>77</v>
      </c>
      <c r="AI26" s="64">
        <f t="shared" si="21"/>
        <v>1536602</v>
      </c>
      <c r="AJ26" s="70">
        <f t="shared" si="22"/>
        <v>15.1</v>
      </c>
      <c r="AK26" s="63">
        <f t="shared" si="23"/>
        <v>5.5</v>
      </c>
      <c r="AL26" s="63">
        <f t="shared" si="24"/>
        <v>6.2</v>
      </c>
      <c r="AM26" s="63">
        <f t="shared" si="25"/>
        <v>69.19999999999999</v>
      </c>
      <c r="AN26" s="62">
        <v>477042</v>
      </c>
      <c r="AO26" s="62">
        <v>477778</v>
      </c>
      <c r="AP26" s="64">
        <f t="shared" si="26"/>
        <v>736</v>
      </c>
      <c r="AQ26" s="70">
        <f t="shared" si="27"/>
        <v>0.2</v>
      </c>
      <c r="AR26" s="63">
        <f t="shared" si="28"/>
        <v>4.5</v>
      </c>
      <c r="AS26" s="63">
        <f t="shared" si="29"/>
        <v>4.7</v>
      </c>
      <c r="AT26" s="63">
        <f t="shared" si="30"/>
        <v>2.8000000000000003</v>
      </c>
      <c r="AU26" s="62">
        <v>900623</v>
      </c>
      <c r="AV26" s="62">
        <v>962436</v>
      </c>
      <c r="AW26" s="64">
        <f t="shared" si="4"/>
        <v>61813</v>
      </c>
      <c r="AX26" s="70">
        <f t="shared" si="5"/>
        <v>6.9</v>
      </c>
      <c r="AY26" s="63">
        <f t="shared" si="6"/>
        <v>2.4</v>
      </c>
      <c r="AZ26" s="63">
        <f t="shared" si="7"/>
        <v>2.7</v>
      </c>
      <c r="BA26" s="63">
        <f t="shared" si="8"/>
        <v>5.7</v>
      </c>
      <c r="BB26" s="72"/>
      <c r="BC26" s="71" t="s">
        <v>58</v>
      </c>
      <c r="BD26" s="17"/>
      <c r="BE26" s="69" t="s">
        <v>17</v>
      </c>
      <c r="BF26" s="17"/>
      <c r="BG26" s="68" t="s">
        <v>58</v>
      </c>
      <c r="BH26" s="17"/>
      <c r="BI26" s="69" t="s">
        <v>17</v>
      </c>
      <c r="BJ26" s="18" t="s">
        <v>77</v>
      </c>
      <c r="BK26" s="76">
        <v>2907139</v>
      </c>
      <c r="BL26" s="62">
        <v>4734004</v>
      </c>
      <c r="BM26" s="106">
        <f t="shared" si="31"/>
        <v>1826865</v>
      </c>
      <c r="BN26" s="105">
        <f t="shared" si="32"/>
        <v>62.8</v>
      </c>
      <c r="BO26" s="97">
        <f t="shared" si="33"/>
        <v>3.2</v>
      </c>
      <c r="BP26" s="97">
        <f t="shared" si="34"/>
        <v>5</v>
      </c>
      <c r="BQ26" s="97">
        <v>21.5</v>
      </c>
      <c r="BR26" s="97">
        <f t="shared" si="35"/>
        <v>28.000000000000004</v>
      </c>
      <c r="BS26" s="105">
        <f t="shared" si="36"/>
        <v>6.5000000000000036</v>
      </c>
      <c r="BT26" s="105">
        <f t="shared" si="37"/>
        <v>30.2</v>
      </c>
      <c r="BU26" s="76">
        <f t="shared" si="9"/>
        <v>171008</v>
      </c>
      <c r="BV26" s="76">
        <v>278471</v>
      </c>
      <c r="BW26" s="64">
        <f t="shared" si="10"/>
        <v>107463</v>
      </c>
      <c r="BX26" s="70">
        <f t="shared" si="11"/>
        <v>62.8</v>
      </c>
      <c r="BY26" s="88">
        <f t="shared" si="12"/>
        <v>1787</v>
      </c>
      <c r="BZ26" s="76">
        <v>2955</v>
      </c>
      <c r="CA26" s="64">
        <f t="shared" si="38"/>
        <v>1168</v>
      </c>
      <c r="CB26" s="133">
        <f t="shared" si="39"/>
        <v>65.4</v>
      </c>
      <c r="CC26" s="68" t="s">
        <v>58</v>
      </c>
      <c r="CD26" s="17"/>
      <c r="CE26" s="69" t="s">
        <v>17</v>
      </c>
      <c r="CF26" s="17"/>
      <c r="CG26" s="17"/>
      <c r="CH26" s="68" t="s">
        <v>58</v>
      </c>
      <c r="CI26" s="17"/>
      <c r="CJ26" s="69" t="s">
        <v>17</v>
      </c>
      <c r="CK26" s="18" t="s">
        <v>77</v>
      </c>
      <c r="CL26" s="88">
        <v>223158</v>
      </c>
      <c r="CM26" s="88">
        <v>259595</v>
      </c>
      <c r="CN26" s="64">
        <f t="shared" si="40"/>
        <v>36437</v>
      </c>
      <c r="CO26" s="70">
        <f t="shared" si="41"/>
        <v>16.3</v>
      </c>
      <c r="CP26" s="3">
        <f t="shared" si="42"/>
        <v>2.1</v>
      </c>
      <c r="CQ26" s="3">
        <f t="shared" si="43"/>
        <v>2.3</v>
      </c>
      <c r="CR26" s="88">
        <v>20754</v>
      </c>
      <c r="CS26" s="76">
        <v>11366</v>
      </c>
      <c r="CT26" s="88">
        <f t="shared" si="44"/>
        <v>669</v>
      </c>
      <c r="CU26" s="64">
        <f t="shared" si="45"/>
        <v>-9388</v>
      </c>
      <c r="CV26" s="70">
        <f t="shared" si="46"/>
        <v>-45.2</v>
      </c>
      <c r="CW26" s="3">
        <f t="shared" si="47"/>
        <v>1.2</v>
      </c>
      <c r="CX26" s="3">
        <f t="shared" si="48"/>
        <v>1</v>
      </c>
      <c r="CY26" s="88">
        <v>47928</v>
      </c>
      <c r="CZ26" s="76">
        <v>50037</v>
      </c>
      <c r="DA26" s="88">
        <f t="shared" si="49"/>
        <v>2943</v>
      </c>
      <c r="DB26" s="64">
        <f t="shared" si="50"/>
        <v>2109</v>
      </c>
      <c r="DC26" s="70">
        <f t="shared" si="51"/>
        <v>4.3999999999999995</v>
      </c>
      <c r="DD26" s="3">
        <f t="shared" si="52"/>
        <v>2.8000000000000003</v>
      </c>
      <c r="DE26" s="3">
        <f t="shared" si="53"/>
        <v>3</v>
      </c>
      <c r="DF26" s="71" t="s">
        <v>58</v>
      </c>
      <c r="DG26" s="17"/>
      <c r="DH26" s="69" t="s">
        <v>17</v>
      </c>
      <c r="DI26" s="17"/>
    </row>
    <row r="27" spans="1:113" s="34" customFormat="1" ht="14.25" customHeight="1">
      <c r="A27" s="17"/>
      <c r="B27" s="17"/>
      <c r="C27" s="68" t="s">
        <v>59</v>
      </c>
      <c r="D27" s="17"/>
      <c r="E27" s="69" t="s">
        <v>18</v>
      </c>
      <c r="F27" s="18" t="s">
        <v>77</v>
      </c>
      <c r="G27" s="62">
        <v>15</v>
      </c>
      <c r="H27" s="62">
        <v>16</v>
      </c>
      <c r="I27" s="64">
        <f t="shared" si="0"/>
        <v>1</v>
      </c>
      <c r="J27" s="70">
        <f t="shared" si="1"/>
        <v>6.7</v>
      </c>
      <c r="K27" s="63">
        <f t="shared" si="2"/>
        <v>1.9</v>
      </c>
      <c r="L27" s="63">
        <f t="shared" si="3"/>
        <v>2</v>
      </c>
      <c r="M27" s="62">
        <v>1466</v>
      </c>
      <c r="N27" s="62">
        <v>1542</v>
      </c>
      <c r="O27" s="64">
        <f t="shared" si="13"/>
        <v>76</v>
      </c>
      <c r="P27" s="70">
        <f t="shared" si="14"/>
        <v>5.2</v>
      </c>
      <c r="Q27" s="63">
        <f t="shared" si="15"/>
        <v>1.6</v>
      </c>
      <c r="R27" s="63">
        <f t="shared" si="16"/>
        <v>1.7000000000000002</v>
      </c>
      <c r="S27" s="62">
        <v>5724254</v>
      </c>
      <c r="T27" s="62">
        <v>6699939</v>
      </c>
      <c r="U27" s="64">
        <f t="shared" si="17"/>
        <v>975685</v>
      </c>
      <c r="V27" s="70">
        <f t="shared" si="18"/>
        <v>17</v>
      </c>
      <c r="W27" s="63">
        <f t="shared" si="19"/>
        <v>2</v>
      </c>
      <c r="X27" s="63">
        <f t="shared" si="20"/>
        <v>2.3</v>
      </c>
      <c r="Y27" s="62">
        <v>3377764</v>
      </c>
      <c r="Z27" s="65">
        <v>3856468</v>
      </c>
      <c r="AA27" s="71" t="s">
        <v>59</v>
      </c>
      <c r="AB27" s="17"/>
      <c r="AC27" s="69" t="s">
        <v>18</v>
      </c>
      <c r="AD27" s="17"/>
      <c r="AE27" s="68" t="s">
        <v>59</v>
      </c>
      <c r="AF27" s="17"/>
      <c r="AG27" s="69" t="s">
        <v>18</v>
      </c>
      <c r="AH27" s="18" t="s">
        <v>77</v>
      </c>
      <c r="AI27" s="64">
        <f t="shared" si="21"/>
        <v>478704</v>
      </c>
      <c r="AJ27" s="70">
        <f t="shared" si="22"/>
        <v>14.2</v>
      </c>
      <c r="AK27" s="63">
        <f t="shared" si="23"/>
        <v>1.7999999999999998</v>
      </c>
      <c r="AL27" s="63">
        <f t="shared" si="24"/>
        <v>2.1</v>
      </c>
      <c r="AM27" s="63">
        <f t="shared" si="25"/>
        <v>57.599999999999994</v>
      </c>
      <c r="AN27" s="62">
        <v>260169</v>
      </c>
      <c r="AO27" s="62">
        <v>219120</v>
      </c>
      <c r="AP27" s="64">
        <f t="shared" si="26"/>
        <v>-41049</v>
      </c>
      <c r="AQ27" s="70">
        <f t="shared" si="27"/>
        <v>-15.8</v>
      </c>
      <c r="AR27" s="63">
        <f t="shared" si="28"/>
        <v>2.5</v>
      </c>
      <c r="AS27" s="63">
        <f t="shared" si="29"/>
        <v>2.1999999999999997</v>
      </c>
      <c r="AT27" s="63">
        <f t="shared" si="30"/>
        <v>3.3000000000000003</v>
      </c>
      <c r="AU27" s="62">
        <v>596961</v>
      </c>
      <c r="AV27" s="62">
        <v>652532</v>
      </c>
      <c r="AW27" s="64">
        <f t="shared" si="4"/>
        <v>55571</v>
      </c>
      <c r="AX27" s="70">
        <f t="shared" si="5"/>
        <v>9.3</v>
      </c>
      <c r="AY27" s="63">
        <f t="shared" si="6"/>
        <v>1.6</v>
      </c>
      <c r="AZ27" s="63">
        <f t="shared" si="7"/>
        <v>1.7999999999999998</v>
      </c>
      <c r="BA27" s="63">
        <f t="shared" si="8"/>
        <v>9.700000000000001</v>
      </c>
      <c r="BB27" s="72"/>
      <c r="BC27" s="71" t="s">
        <v>59</v>
      </c>
      <c r="BD27" s="17"/>
      <c r="BE27" s="69" t="s">
        <v>18</v>
      </c>
      <c r="BF27" s="17"/>
      <c r="BG27" s="68" t="s">
        <v>59</v>
      </c>
      <c r="BH27" s="17"/>
      <c r="BI27" s="69" t="s">
        <v>18</v>
      </c>
      <c r="BJ27" s="18" t="s">
        <v>77</v>
      </c>
      <c r="BK27" s="76">
        <v>2086321</v>
      </c>
      <c r="BL27" s="62">
        <v>2624351</v>
      </c>
      <c r="BM27" s="106">
        <f t="shared" si="31"/>
        <v>538030</v>
      </c>
      <c r="BN27" s="105">
        <f t="shared" si="32"/>
        <v>25.8</v>
      </c>
      <c r="BO27" s="97">
        <f t="shared" si="33"/>
        <v>2.3</v>
      </c>
      <c r="BP27" s="97">
        <f t="shared" si="34"/>
        <v>2.7</v>
      </c>
      <c r="BQ27" s="97">
        <v>36.4</v>
      </c>
      <c r="BR27" s="97">
        <f t="shared" si="35"/>
        <v>39.2</v>
      </c>
      <c r="BS27" s="105">
        <f t="shared" si="36"/>
        <v>2.8000000000000043</v>
      </c>
      <c r="BT27" s="105">
        <f t="shared" si="37"/>
        <v>7.7</v>
      </c>
      <c r="BU27" s="76">
        <f t="shared" si="9"/>
        <v>139088</v>
      </c>
      <c r="BV27" s="76">
        <v>164022</v>
      </c>
      <c r="BW27" s="64">
        <f t="shared" si="10"/>
        <v>24934</v>
      </c>
      <c r="BX27" s="70">
        <f t="shared" si="11"/>
        <v>17.9</v>
      </c>
      <c r="BY27" s="88">
        <f t="shared" si="12"/>
        <v>1423</v>
      </c>
      <c r="BZ27" s="76">
        <v>1702</v>
      </c>
      <c r="CA27" s="64">
        <f t="shared" si="38"/>
        <v>279</v>
      </c>
      <c r="CB27" s="133">
        <f t="shared" si="39"/>
        <v>19.6</v>
      </c>
      <c r="CC27" s="68" t="s">
        <v>59</v>
      </c>
      <c r="CD27" s="17"/>
      <c r="CE27" s="69" t="s">
        <v>18</v>
      </c>
      <c r="CF27" s="17"/>
      <c r="CG27" s="17"/>
      <c r="CH27" s="68" t="s">
        <v>59</v>
      </c>
      <c r="CI27" s="17"/>
      <c r="CJ27" s="69" t="s">
        <v>18</v>
      </c>
      <c r="CK27" s="18" t="s">
        <v>77</v>
      </c>
      <c r="CL27" s="88">
        <v>305798</v>
      </c>
      <c r="CM27" s="88">
        <v>408573</v>
      </c>
      <c r="CN27" s="64">
        <f t="shared" si="40"/>
        <v>102775</v>
      </c>
      <c r="CO27" s="70">
        <f t="shared" si="41"/>
        <v>33.6</v>
      </c>
      <c r="CP27" s="3">
        <f t="shared" si="42"/>
        <v>2.9000000000000004</v>
      </c>
      <c r="CQ27" s="3">
        <f t="shared" si="43"/>
        <v>3.5999999999999996</v>
      </c>
      <c r="CR27" s="88">
        <v>1258</v>
      </c>
      <c r="CS27" s="76">
        <v>5455</v>
      </c>
      <c r="CT27" s="88">
        <f t="shared" si="44"/>
        <v>341</v>
      </c>
      <c r="CU27" s="64">
        <f t="shared" si="45"/>
        <v>4197</v>
      </c>
      <c r="CV27" s="70">
        <f t="shared" si="46"/>
        <v>333.59999999999997</v>
      </c>
      <c r="CW27" s="3">
        <f t="shared" si="47"/>
        <v>0.1</v>
      </c>
      <c r="CX27" s="3">
        <f t="shared" si="48"/>
        <v>0.5</v>
      </c>
      <c r="CY27" s="88">
        <v>57441</v>
      </c>
      <c r="CZ27" s="76">
        <v>55479</v>
      </c>
      <c r="DA27" s="88">
        <f t="shared" si="49"/>
        <v>3467</v>
      </c>
      <c r="DB27" s="64">
        <f t="shared" si="50"/>
        <v>-1962</v>
      </c>
      <c r="DC27" s="70">
        <f t="shared" si="51"/>
        <v>-3.4000000000000004</v>
      </c>
      <c r="DD27" s="3">
        <f t="shared" si="52"/>
        <v>3.3000000000000003</v>
      </c>
      <c r="DE27" s="3">
        <f t="shared" si="53"/>
        <v>3.3000000000000003</v>
      </c>
      <c r="DF27" s="71" t="s">
        <v>59</v>
      </c>
      <c r="DG27" s="17"/>
      <c r="DH27" s="69" t="s">
        <v>18</v>
      </c>
      <c r="DI27" s="17"/>
    </row>
    <row r="28" spans="1:113" s="34" customFormat="1" ht="14.25" customHeight="1">
      <c r="A28" s="17"/>
      <c r="B28" s="17"/>
      <c r="C28" s="68" t="s">
        <v>60</v>
      </c>
      <c r="D28" s="17"/>
      <c r="E28" s="69" t="s">
        <v>19</v>
      </c>
      <c r="F28" s="18" t="s">
        <v>77</v>
      </c>
      <c r="G28" s="62">
        <v>46</v>
      </c>
      <c r="H28" s="62">
        <v>45</v>
      </c>
      <c r="I28" s="64">
        <f t="shared" si="0"/>
        <v>-1</v>
      </c>
      <c r="J28" s="70">
        <f t="shared" si="1"/>
        <v>-2.1999999999999997</v>
      </c>
      <c r="K28" s="63">
        <f t="shared" si="2"/>
        <v>5.7</v>
      </c>
      <c r="L28" s="63">
        <f t="shared" si="3"/>
        <v>5.7</v>
      </c>
      <c r="M28" s="62">
        <v>4989</v>
      </c>
      <c r="N28" s="62">
        <v>4887</v>
      </c>
      <c r="O28" s="64">
        <f t="shared" si="13"/>
        <v>-102</v>
      </c>
      <c r="P28" s="70">
        <f t="shared" si="14"/>
        <v>-2</v>
      </c>
      <c r="Q28" s="63">
        <f t="shared" si="15"/>
        <v>5.4</v>
      </c>
      <c r="R28" s="63">
        <f t="shared" si="16"/>
        <v>5.3</v>
      </c>
      <c r="S28" s="62">
        <v>11177189</v>
      </c>
      <c r="T28" s="62">
        <v>12709370</v>
      </c>
      <c r="U28" s="64">
        <f t="shared" si="17"/>
        <v>1532181</v>
      </c>
      <c r="V28" s="70">
        <f t="shared" si="18"/>
        <v>13.700000000000001</v>
      </c>
      <c r="W28" s="63">
        <f t="shared" si="19"/>
        <v>3.9</v>
      </c>
      <c r="X28" s="63">
        <f t="shared" si="20"/>
        <v>4.3</v>
      </c>
      <c r="Y28" s="62">
        <v>6109720</v>
      </c>
      <c r="Z28" s="65">
        <v>6318720</v>
      </c>
      <c r="AA28" s="71" t="s">
        <v>60</v>
      </c>
      <c r="AB28" s="17"/>
      <c r="AC28" s="69" t="s">
        <v>19</v>
      </c>
      <c r="AD28" s="17"/>
      <c r="AE28" s="68" t="s">
        <v>60</v>
      </c>
      <c r="AF28" s="17"/>
      <c r="AG28" s="69" t="s">
        <v>19</v>
      </c>
      <c r="AH28" s="18" t="s">
        <v>77</v>
      </c>
      <c r="AI28" s="64">
        <f t="shared" si="21"/>
        <v>209000</v>
      </c>
      <c r="AJ28" s="70">
        <f t="shared" si="22"/>
        <v>3.4000000000000004</v>
      </c>
      <c r="AK28" s="63">
        <f t="shared" si="23"/>
        <v>3.3000000000000003</v>
      </c>
      <c r="AL28" s="63">
        <f t="shared" si="24"/>
        <v>3.4000000000000004</v>
      </c>
      <c r="AM28" s="63">
        <f t="shared" si="25"/>
        <v>49.7</v>
      </c>
      <c r="AN28" s="62">
        <v>678223</v>
      </c>
      <c r="AO28" s="62">
        <v>533062</v>
      </c>
      <c r="AP28" s="64">
        <f t="shared" si="26"/>
        <v>-145161</v>
      </c>
      <c r="AQ28" s="70">
        <f t="shared" si="27"/>
        <v>-21.4</v>
      </c>
      <c r="AR28" s="63">
        <f t="shared" si="28"/>
        <v>6.4</v>
      </c>
      <c r="AS28" s="63">
        <f t="shared" si="29"/>
        <v>5.3</v>
      </c>
      <c r="AT28" s="63">
        <f t="shared" si="30"/>
        <v>4.2</v>
      </c>
      <c r="AU28" s="62">
        <v>2076423</v>
      </c>
      <c r="AV28" s="62">
        <v>2029502</v>
      </c>
      <c r="AW28" s="64">
        <f t="shared" si="4"/>
        <v>-46921</v>
      </c>
      <c r="AX28" s="70">
        <f t="shared" si="5"/>
        <v>-2.3</v>
      </c>
      <c r="AY28" s="63">
        <f t="shared" si="6"/>
        <v>5.6000000000000005</v>
      </c>
      <c r="AZ28" s="63">
        <f t="shared" si="7"/>
        <v>5.6000000000000005</v>
      </c>
      <c r="BA28" s="63">
        <f t="shared" si="8"/>
        <v>16</v>
      </c>
      <c r="BB28" s="72"/>
      <c r="BC28" s="71" t="s">
        <v>60</v>
      </c>
      <c r="BD28" s="17"/>
      <c r="BE28" s="69" t="s">
        <v>19</v>
      </c>
      <c r="BF28" s="17"/>
      <c r="BG28" s="68" t="s">
        <v>60</v>
      </c>
      <c r="BH28" s="17"/>
      <c r="BI28" s="69" t="s">
        <v>19</v>
      </c>
      <c r="BJ28" s="18" t="s">
        <v>77</v>
      </c>
      <c r="BK28" s="76">
        <v>4389246</v>
      </c>
      <c r="BL28" s="62">
        <v>5857588</v>
      </c>
      <c r="BM28" s="106">
        <f t="shared" si="31"/>
        <v>1468342</v>
      </c>
      <c r="BN28" s="105">
        <f t="shared" si="32"/>
        <v>33.5</v>
      </c>
      <c r="BO28" s="97">
        <f t="shared" si="33"/>
        <v>4.9</v>
      </c>
      <c r="BP28" s="97">
        <f t="shared" si="34"/>
        <v>6.1</v>
      </c>
      <c r="BQ28" s="97">
        <v>39.3</v>
      </c>
      <c r="BR28" s="97">
        <f t="shared" si="35"/>
        <v>46.1</v>
      </c>
      <c r="BS28" s="105">
        <f t="shared" si="36"/>
        <v>6.800000000000004</v>
      </c>
      <c r="BT28" s="105">
        <f t="shared" si="37"/>
        <v>17.299999999999997</v>
      </c>
      <c r="BU28" s="76">
        <f t="shared" si="9"/>
        <v>95418</v>
      </c>
      <c r="BV28" s="76">
        <v>130169</v>
      </c>
      <c r="BW28" s="64">
        <f t="shared" si="10"/>
        <v>34751</v>
      </c>
      <c r="BX28" s="70">
        <f t="shared" si="11"/>
        <v>36.4</v>
      </c>
      <c r="BY28" s="88">
        <f t="shared" si="12"/>
        <v>880</v>
      </c>
      <c r="BZ28" s="76">
        <v>1199</v>
      </c>
      <c r="CA28" s="64">
        <f t="shared" si="38"/>
        <v>319</v>
      </c>
      <c r="CB28" s="133">
        <f t="shared" si="39"/>
        <v>36.3</v>
      </c>
      <c r="CC28" s="68" t="s">
        <v>60</v>
      </c>
      <c r="CD28" s="17"/>
      <c r="CE28" s="69" t="s">
        <v>19</v>
      </c>
      <c r="CF28" s="17"/>
      <c r="CG28" s="17"/>
      <c r="CH28" s="68" t="s">
        <v>60</v>
      </c>
      <c r="CI28" s="17"/>
      <c r="CJ28" s="69" t="s">
        <v>19</v>
      </c>
      <c r="CK28" s="18" t="s">
        <v>77</v>
      </c>
      <c r="CL28" s="88">
        <v>588606</v>
      </c>
      <c r="CM28" s="88">
        <v>431100</v>
      </c>
      <c r="CN28" s="64">
        <f t="shared" si="40"/>
        <v>-157506</v>
      </c>
      <c r="CO28" s="70">
        <f t="shared" si="41"/>
        <v>-26.8</v>
      </c>
      <c r="CP28" s="3">
        <f t="shared" si="42"/>
        <v>5.5</v>
      </c>
      <c r="CQ28" s="3">
        <f t="shared" si="43"/>
        <v>3.8</v>
      </c>
      <c r="CR28" s="88">
        <v>41688</v>
      </c>
      <c r="CS28" s="76">
        <v>35989</v>
      </c>
      <c r="CT28" s="88">
        <f t="shared" si="44"/>
        <v>800</v>
      </c>
      <c r="CU28" s="64">
        <f t="shared" si="45"/>
        <v>-5699</v>
      </c>
      <c r="CV28" s="70">
        <f t="shared" si="46"/>
        <v>-13.700000000000001</v>
      </c>
      <c r="CW28" s="3">
        <f t="shared" si="47"/>
        <v>2.5</v>
      </c>
      <c r="CX28" s="3">
        <f t="shared" si="48"/>
        <v>3.2</v>
      </c>
      <c r="CY28" s="88">
        <v>41890</v>
      </c>
      <c r="CZ28" s="76">
        <v>47519</v>
      </c>
      <c r="DA28" s="88">
        <f t="shared" si="49"/>
        <v>1056</v>
      </c>
      <c r="DB28" s="64">
        <f t="shared" si="50"/>
        <v>5629</v>
      </c>
      <c r="DC28" s="70">
        <f t="shared" si="51"/>
        <v>13.4</v>
      </c>
      <c r="DD28" s="3">
        <f t="shared" si="52"/>
        <v>2.4</v>
      </c>
      <c r="DE28" s="3">
        <f t="shared" si="53"/>
        <v>2.8000000000000003</v>
      </c>
      <c r="DF28" s="71" t="s">
        <v>60</v>
      </c>
      <c r="DG28" s="17"/>
      <c r="DH28" s="69" t="s">
        <v>19</v>
      </c>
      <c r="DI28" s="17"/>
    </row>
    <row r="29" spans="1:113" s="34" customFormat="1" ht="14.25" customHeight="1">
      <c r="A29" s="17"/>
      <c r="B29" s="17"/>
      <c r="C29" s="68" t="s">
        <v>61</v>
      </c>
      <c r="D29" s="17"/>
      <c r="E29" s="69" t="s">
        <v>20</v>
      </c>
      <c r="F29" s="18" t="s">
        <v>78</v>
      </c>
      <c r="G29" s="62">
        <v>54</v>
      </c>
      <c r="H29" s="62">
        <v>65</v>
      </c>
      <c r="I29" s="64">
        <f t="shared" si="0"/>
        <v>11</v>
      </c>
      <c r="J29" s="70">
        <f t="shared" si="1"/>
        <v>20.4</v>
      </c>
      <c r="K29" s="63">
        <f t="shared" si="2"/>
        <v>6.7</v>
      </c>
      <c r="L29" s="63">
        <f t="shared" si="3"/>
        <v>8.200000000000001</v>
      </c>
      <c r="M29" s="62">
        <v>6202</v>
      </c>
      <c r="N29" s="62">
        <v>6511</v>
      </c>
      <c r="O29" s="64">
        <f t="shared" si="13"/>
        <v>309</v>
      </c>
      <c r="P29" s="70">
        <f t="shared" si="14"/>
        <v>5</v>
      </c>
      <c r="Q29" s="63">
        <f t="shared" si="15"/>
        <v>6.7</v>
      </c>
      <c r="R29" s="63">
        <f t="shared" si="16"/>
        <v>7.1</v>
      </c>
      <c r="S29" s="62">
        <v>18661303</v>
      </c>
      <c r="T29" s="62">
        <v>19163676</v>
      </c>
      <c r="U29" s="64">
        <f t="shared" si="17"/>
        <v>502373</v>
      </c>
      <c r="V29" s="70">
        <f t="shared" si="18"/>
        <v>2.7</v>
      </c>
      <c r="W29" s="63">
        <f t="shared" si="19"/>
        <v>6.5</v>
      </c>
      <c r="X29" s="63">
        <f t="shared" si="20"/>
        <v>6.5</v>
      </c>
      <c r="Y29" s="62">
        <v>11305416</v>
      </c>
      <c r="Z29" s="65">
        <v>12415637</v>
      </c>
      <c r="AA29" s="71" t="s">
        <v>61</v>
      </c>
      <c r="AB29" s="17"/>
      <c r="AC29" s="69" t="s">
        <v>20</v>
      </c>
      <c r="AD29" s="17"/>
      <c r="AE29" s="68" t="s">
        <v>61</v>
      </c>
      <c r="AF29" s="17"/>
      <c r="AG29" s="69" t="s">
        <v>20</v>
      </c>
      <c r="AH29" s="18" t="s">
        <v>78</v>
      </c>
      <c r="AI29" s="64">
        <f t="shared" si="21"/>
        <v>1110221</v>
      </c>
      <c r="AJ29" s="70">
        <f t="shared" si="22"/>
        <v>9.8</v>
      </c>
      <c r="AK29" s="63">
        <f t="shared" si="23"/>
        <v>6.1</v>
      </c>
      <c r="AL29" s="63">
        <f t="shared" si="24"/>
        <v>6.6000000000000005</v>
      </c>
      <c r="AM29" s="63">
        <f t="shared" si="25"/>
        <v>64.8</v>
      </c>
      <c r="AN29" s="62">
        <v>373861</v>
      </c>
      <c r="AO29" s="62">
        <v>365320</v>
      </c>
      <c r="AP29" s="64">
        <f t="shared" si="26"/>
        <v>-8541</v>
      </c>
      <c r="AQ29" s="70">
        <f t="shared" si="27"/>
        <v>-2.3</v>
      </c>
      <c r="AR29" s="63">
        <f t="shared" si="28"/>
        <v>3.5000000000000004</v>
      </c>
      <c r="AS29" s="63">
        <f t="shared" si="29"/>
        <v>3.5999999999999996</v>
      </c>
      <c r="AT29" s="63">
        <f t="shared" si="30"/>
        <v>1.9</v>
      </c>
      <c r="AU29" s="62">
        <v>2920167</v>
      </c>
      <c r="AV29" s="62">
        <v>3026233</v>
      </c>
      <c r="AW29" s="64">
        <f t="shared" si="4"/>
        <v>106066</v>
      </c>
      <c r="AX29" s="70">
        <f t="shared" si="5"/>
        <v>3.5999999999999996</v>
      </c>
      <c r="AY29" s="63">
        <f t="shared" si="6"/>
        <v>7.9</v>
      </c>
      <c r="AZ29" s="63">
        <f t="shared" si="7"/>
        <v>8.4</v>
      </c>
      <c r="BA29" s="63">
        <f t="shared" si="8"/>
        <v>15.8</v>
      </c>
      <c r="BB29" s="72"/>
      <c r="BC29" s="71" t="s">
        <v>61</v>
      </c>
      <c r="BD29" s="17"/>
      <c r="BE29" s="69" t="s">
        <v>20</v>
      </c>
      <c r="BF29" s="17"/>
      <c r="BG29" s="68" t="s">
        <v>61</v>
      </c>
      <c r="BH29" s="17"/>
      <c r="BI29" s="69" t="s">
        <v>20</v>
      </c>
      <c r="BJ29" s="18" t="s">
        <v>78</v>
      </c>
      <c r="BK29" s="76">
        <v>6982026</v>
      </c>
      <c r="BL29" s="62">
        <v>6382719</v>
      </c>
      <c r="BM29" s="106">
        <f t="shared" si="31"/>
        <v>-599307</v>
      </c>
      <c r="BN29" s="105">
        <f t="shared" si="32"/>
        <v>-8.6</v>
      </c>
      <c r="BO29" s="97">
        <f t="shared" si="33"/>
        <v>7.7</v>
      </c>
      <c r="BP29" s="97">
        <f t="shared" si="34"/>
        <v>6.7</v>
      </c>
      <c r="BQ29" s="97">
        <v>37.4</v>
      </c>
      <c r="BR29" s="97">
        <f t="shared" si="35"/>
        <v>33.300000000000004</v>
      </c>
      <c r="BS29" s="105">
        <f t="shared" si="36"/>
        <v>-4.099999999999994</v>
      </c>
      <c r="BT29" s="105">
        <f t="shared" si="37"/>
        <v>-11</v>
      </c>
      <c r="BU29" s="76">
        <f t="shared" si="9"/>
        <v>129297</v>
      </c>
      <c r="BV29" s="76">
        <v>98196</v>
      </c>
      <c r="BW29" s="64">
        <f t="shared" si="10"/>
        <v>-31101</v>
      </c>
      <c r="BX29" s="70">
        <f t="shared" si="11"/>
        <v>-24.099999999999998</v>
      </c>
      <c r="BY29" s="88">
        <f t="shared" si="12"/>
        <v>1126</v>
      </c>
      <c r="BZ29" s="76">
        <v>980</v>
      </c>
      <c r="CA29" s="64">
        <f t="shared" si="38"/>
        <v>-146</v>
      </c>
      <c r="CB29" s="133">
        <f t="shared" si="39"/>
        <v>-13</v>
      </c>
      <c r="CC29" s="68" t="s">
        <v>61</v>
      </c>
      <c r="CD29" s="17"/>
      <c r="CE29" s="69" t="s">
        <v>20</v>
      </c>
      <c r="CF29" s="17"/>
      <c r="CG29" s="17"/>
      <c r="CH29" s="68" t="s">
        <v>61</v>
      </c>
      <c r="CI29" s="17"/>
      <c r="CJ29" s="69" t="s">
        <v>20</v>
      </c>
      <c r="CK29" s="18" t="s">
        <v>78</v>
      </c>
      <c r="CL29" s="88">
        <v>492336</v>
      </c>
      <c r="CM29" s="88">
        <v>417925</v>
      </c>
      <c r="CN29" s="64">
        <f t="shared" si="40"/>
        <v>-74411</v>
      </c>
      <c r="CO29" s="70">
        <f t="shared" si="41"/>
        <v>-15.1</v>
      </c>
      <c r="CP29" s="3">
        <f t="shared" si="42"/>
        <v>4.6</v>
      </c>
      <c r="CQ29" s="3">
        <f t="shared" si="43"/>
        <v>3.6999999999999997</v>
      </c>
      <c r="CR29" s="88">
        <v>87062</v>
      </c>
      <c r="CS29" s="76">
        <v>51519</v>
      </c>
      <c r="CT29" s="88">
        <f t="shared" si="44"/>
        <v>793</v>
      </c>
      <c r="CU29" s="64">
        <f t="shared" si="45"/>
        <v>-35543</v>
      </c>
      <c r="CV29" s="70">
        <f t="shared" si="46"/>
        <v>-40.8</v>
      </c>
      <c r="CW29" s="3">
        <f t="shared" si="47"/>
        <v>5.2</v>
      </c>
      <c r="CX29" s="3">
        <f t="shared" si="48"/>
        <v>4.6</v>
      </c>
      <c r="CY29" s="88">
        <v>82850</v>
      </c>
      <c r="CZ29" s="76">
        <v>102475</v>
      </c>
      <c r="DA29" s="88">
        <f t="shared" si="49"/>
        <v>1577</v>
      </c>
      <c r="DB29" s="64">
        <f t="shared" si="50"/>
        <v>19625</v>
      </c>
      <c r="DC29" s="70">
        <f t="shared" si="51"/>
        <v>23.7</v>
      </c>
      <c r="DD29" s="3">
        <f t="shared" si="52"/>
        <v>4.8</v>
      </c>
      <c r="DE29" s="3">
        <f t="shared" si="53"/>
        <v>6.1</v>
      </c>
      <c r="DF29" s="71" t="s">
        <v>61</v>
      </c>
      <c r="DG29" s="17"/>
      <c r="DH29" s="69" t="s">
        <v>20</v>
      </c>
      <c r="DI29" s="17"/>
    </row>
    <row r="30" spans="1:113" s="34" customFormat="1" ht="14.25" customHeight="1">
      <c r="A30" s="17"/>
      <c r="B30" s="17"/>
      <c r="C30" s="68" t="s">
        <v>62</v>
      </c>
      <c r="D30" s="17"/>
      <c r="E30" s="69" t="s">
        <v>21</v>
      </c>
      <c r="F30" s="18" t="s">
        <v>78</v>
      </c>
      <c r="G30" s="62">
        <v>43</v>
      </c>
      <c r="H30" s="62">
        <v>37</v>
      </c>
      <c r="I30" s="64">
        <f t="shared" si="0"/>
        <v>-6</v>
      </c>
      <c r="J30" s="70">
        <f t="shared" si="1"/>
        <v>-14.000000000000002</v>
      </c>
      <c r="K30" s="63">
        <f t="shared" si="2"/>
        <v>5.3</v>
      </c>
      <c r="L30" s="63">
        <f t="shared" si="3"/>
        <v>4.7</v>
      </c>
      <c r="M30" s="62">
        <v>7209</v>
      </c>
      <c r="N30" s="62">
        <v>6127</v>
      </c>
      <c r="O30" s="64">
        <f t="shared" si="13"/>
        <v>-1082</v>
      </c>
      <c r="P30" s="70">
        <f t="shared" si="14"/>
        <v>-15</v>
      </c>
      <c r="Q30" s="63">
        <f t="shared" si="15"/>
        <v>7.8</v>
      </c>
      <c r="R30" s="63">
        <f t="shared" si="16"/>
        <v>6.7</v>
      </c>
      <c r="S30" s="62">
        <v>32867468</v>
      </c>
      <c r="T30" s="62">
        <v>24265450</v>
      </c>
      <c r="U30" s="64">
        <f t="shared" si="17"/>
        <v>-8602018</v>
      </c>
      <c r="V30" s="70">
        <f t="shared" si="18"/>
        <v>-26.200000000000003</v>
      </c>
      <c r="W30" s="63">
        <f t="shared" si="19"/>
        <v>11.5</v>
      </c>
      <c r="X30" s="63">
        <f t="shared" si="20"/>
        <v>8.3</v>
      </c>
      <c r="Y30" s="62">
        <v>25869129</v>
      </c>
      <c r="Z30" s="65">
        <v>17147365</v>
      </c>
      <c r="AA30" s="71" t="s">
        <v>62</v>
      </c>
      <c r="AB30" s="17"/>
      <c r="AC30" s="69" t="s">
        <v>21</v>
      </c>
      <c r="AD30" s="17"/>
      <c r="AE30" s="68" t="s">
        <v>62</v>
      </c>
      <c r="AF30" s="17"/>
      <c r="AG30" s="69" t="s">
        <v>21</v>
      </c>
      <c r="AH30" s="18" t="s">
        <v>78</v>
      </c>
      <c r="AI30" s="64">
        <f t="shared" si="21"/>
        <v>-8721764</v>
      </c>
      <c r="AJ30" s="70">
        <f t="shared" si="22"/>
        <v>-33.7</v>
      </c>
      <c r="AK30" s="63">
        <f t="shared" si="23"/>
        <v>14.000000000000002</v>
      </c>
      <c r="AL30" s="63">
        <f t="shared" si="24"/>
        <v>9.1</v>
      </c>
      <c r="AM30" s="63">
        <f t="shared" si="25"/>
        <v>70.7</v>
      </c>
      <c r="AN30" s="62">
        <v>636926</v>
      </c>
      <c r="AO30" s="62">
        <v>675317</v>
      </c>
      <c r="AP30" s="64">
        <f t="shared" si="26"/>
        <v>38391</v>
      </c>
      <c r="AQ30" s="70">
        <f t="shared" si="27"/>
        <v>6</v>
      </c>
      <c r="AR30" s="63">
        <f t="shared" si="28"/>
        <v>6</v>
      </c>
      <c r="AS30" s="63">
        <f t="shared" si="29"/>
        <v>6.7</v>
      </c>
      <c r="AT30" s="63">
        <f t="shared" si="30"/>
        <v>2.8000000000000003</v>
      </c>
      <c r="AU30" s="62">
        <v>3533547</v>
      </c>
      <c r="AV30" s="62">
        <v>2826320</v>
      </c>
      <c r="AW30" s="64">
        <f t="shared" si="4"/>
        <v>-707227</v>
      </c>
      <c r="AX30" s="70">
        <f t="shared" si="5"/>
        <v>-20</v>
      </c>
      <c r="AY30" s="63">
        <f t="shared" si="6"/>
        <v>9.5</v>
      </c>
      <c r="AZ30" s="63">
        <f t="shared" si="7"/>
        <v>7.8</v>
      </c>
      <c r="BA30" s="63">
        <f t="shared" si="8"/>
        <v>11.600000000000001</v>
      </c>
      <c r="BB30" s="72"/>
      <c r="BC30" s="71" t="s">
        <v>62</v>
      </c>
      <c r="BD30" s="17"/>
      <c r="BE30" s="69" t="s">
        <v>21</v>
      </c>
      <c r="BF30" s="17"/>
      <c r="BG30" s="68" t="s">
        <v>62</v>
      </c>
      <c r="BH30" s="17"/>
      <c r="BI30" s="69" t="s">
        <v>21</v>
      </c>
      <c r="BJ30" s="18" t="s">
        <v>78</v>
      </c>
      <c r="BK30" s="76">
        <v>6361413</v>
      </c>
      <c r="BL30" s="62">
        <v>6442768</v>
      </c>
      <c r="BM30" s="106">
        <f t="shared" si="31"/>
        <v>81355</v>
      </c>
      <c r="BN30" s="105">
        <f t="shared" si="32"/>
        <v>1.3</v>
      </c>
      <c r="BO30" s="97">
        <f t="shared" si="33"/>
        <v>7.000000000000001</v>
      </c>
      <c r="BP30" s="97">
        <f t="shared" si="34"/>
        <v>6.7</v>
      </c>
      <c r="BQ30" s="97">
        <v>19.4</v>
      </c>
      <c r="BR30" s="97">
        <f t="shared" si="35"/>
        <v>26.6</v>
      </c>
      <c r="BS30" s="105">
        <f t="shared" si="36"/>
        <v>7.200000000000003</v>
      </c>
      <c r="BT30" s="105">
        <f t="shared" si="37"/>
        <v>37.1</v>
      </c>
      <c r="BU30" s="76">
        <f t="shared" si="9"/>
        <v>147940</v>
      </c>
      <c r="BV30" s="76">
        <v>174129</v>
      </c>
      <c r="BW30" s="64">
        <f t="shared" si="10"/>
        <v>26189</v>
      </c>
      <c r="BX30" s="70">
        <f t="shared" si="11"/>
        <v>17.7</v>
      </c>
      <c r="BY30" s="88">
        <f t="shared" si="12"/>
        <v>882</v>
      </c>
      <c r="BZ30" s="76">
        <v>1052</v>
      </c>
      <c r="CA30" s="64">
        <f t="shared" si="38"/>
        <v>170</v>
      </c>
      <c r="CB30" s="133">
        <f t="shared" si="39"/>
        <v>19.3</v>
      </c>
      <c r="CC30" s="68" t="s">
        <v>62</v>
      </c>
      <c r="CD30" s="17"/>
      <c r="CE30" s="69" t="s">
        <v>21</v>
      </c>
      <c r="CF30" s="17"/>
      <c r="CG30" s="17"/>
      <c r="CH30" s="68" t="s">
        <v>62</v>
      </c>
      <c r="CI30" s="17"/>
      <c r="CJ30" s="69" t="s">
        <v>21</v>
      </c>
      <c r="CK30" s="18" t="s">
        <v>78</v>
      </c>
      <c r="CL30" s="88">
        <v>1125414</v>
      </c>
      <c r="CM30" s="88">
        <v>1139894</v>
      </c>
      <c r="CN30" s="64">
        <f t="shared" si="40"/>
        <v>14480</v>
      </c>
      <c r="CO30" s="70">
        <f t="shared" si="41"/>
        <v>1.3</v>
      </c>
      <c r="CP30" s="3">
        <f t="shared" si="42"/>
        <v>10.5</v>
      </c>
      <c r="CQ30" s="3">
        <f t="shared" si="43"/>
        <v>10</v>
      </c>
      <c r="CR30" s="88">
        <v>33240</v>
      </c>
      <c r="CS30" s="76">
        <v>213738</v>
      </c>
      <c r="CT30" s="88">
        <f t="shared" si="44"/>
        <v>5777</v>
      </c>
      <c r="CU30" s="64">
        <f t="shared" si="45"/>
        <v>180498</v>
      </c>
      <c r="CV30" s="70">
        <f t="shared" si="46"/>
        <v>543</v>
      </c>
      <c r="CW30" s="3">
        <f t="shared" si="47"/>
        <v>2</v>
      </c>
      <c r="CX30" s="3">
        <f t="shared" si="48"/>
        <v>18.9</v>
      </c>
      <c r="CY30" s="88">
        <v>105778</v>
      </c>
      <c r="CZ30" s="76">
        <v>87469</v>
      </c>
      <c r="DA30" s="88">
        <f t="shared" si="49"/>
        <v>2364</v>
      </c>
      <c r="DB30" s="64">
        <f t="shared" si="50"/>
        <v>-18309</v>
      </c>
      <c r="DC30" s="70">
        <f t="shared" si="51"/>
        <v>-17.299999999999997</v>
      </c>
      <c r="DD30" s="3">
        <f t="shared" si="52"/>
        <v>6.1</v>
      </c>
      <c r="DE30" s="3">
        <f t="shared" si="53"/>
        <v>5.2</v>
      </c>
      <c r="DF30" s="71" t="s">
        <v>62</v>
      </c>
      <c r="DG30" s="17"/>
      <c r="DH30" s="69" t="s">
        <v>21</v>
      </c>
      <c r="DI30" s="17"/>
    </row>
    <row r="31" spans="1:113" s="34" customFormat="1" ht="14.25" customHeight="1">
      <c r="A31" s="17"/>
      <c r="B31" s="17"/>
      <c r="C31" s="68" t="s">
        <v>63</v>
      </c>
      <c r="D31" s="17"/>
      <c r="E31" s="69" t="s">
        <v>42</v>
      </c>
      <c r="F31" s="18" t="s">
        <v>78</v>
      </c>
      <c r="G31" s="62">
        <v>24</v>
      </c>
      <c r="H31" s="62">
        <v>19</v>
      </c>
      <c r="I31" s="64">
        <f t="shared" si="0"/>
        <v>-5</v>
      </c>
      <c r="J31" s="70">
        <f t="shared" si="1"/>
        <v>-20.8</v>
      </c>
      <c r="K31" s="63">
        <f t="shared" si="2"/>
        <v>3</v>
      </c>
      <c r="L31" s="63">
        <f t="shared" si="3"/>
        <v>2.4</v>
      </c>
      <c r="M31" s="62">
        <v>3622</v>
      </c>
      <c r="N31" s="62">
        <v>3145</v>
      </c>
      <c r="O31" s="64">
        <f t="shared" si="13"/>
        <v>-477</v>
      </c>
      <c r="P31" s="70">
        <f t="shared" si="14"/>
        <v>-13.200000000000001</v>
      </c>
      <c r="Q31" s="63">
        <f t="shared" si="15"/>
        <v>3.9</v>
      </c>
      <c r="R31" s="63">
        <f t="shared" si="16"/>
        <v>3.4000000000000004</v>
      </c>
      <c r="S31" s="62">
        <v>12998825</v>
      </c>
      <c r="T31" s="62">
        <v>13020846</v>
      </c>
      <c r="U31" s="64">
        <f t="shared" si="17"/>
        <v>22021</v>
      </c>
      <c r="V31" s="70">
        <f t="shared" si="18"/>
        <v>0.2</v>
      </c>
      <c r="W31" s="63">
        <f t="shared" si="19"/>
        <v>4.6</v>
      </c>
      <c r="X31" s="63">
        <f t="shared" si="20"/>
        <v>4.3999999999999995</v>
      </c>
      <c r="Y31" s="62">
        <v>9675365</v>
      </c>
      <c r="Z31" s="65">
        <v>9551966</v>
      </c>
      <c r="AA31" s="71" t="s">
        <v>63</v>
      </c>
      <c r="AB31" s="17"/>
      <c r="AC31" s="69" t="s">
        <v>42</v>
      </c>
      <c r="AD31" s="17"/>
      <c r="AE31" s="68" t="s">
        <v>63</v>
      </c>
      <c r="AF31" s="17"/>
      <c r="AG31" s="69" t="s">
        <v>42</v>
      </c>
      <c r="AH31" s="18" t="s">
        <v>78</v>
      </c>
      <c r="AI31" s="64">
        <f t="shared" si="21"/>
        <v>-123399</v>
      </c>
      <c r="AJ31" s="70">
        <f t="shared" si="22"/>
        <v>-1.3</v>
      </c>
      <c r="AK31" s="63">
        <f t="shared" si="23"/>
        <v>5.2</v>
      </c>
      <c r="AL31" s="63">
        <f t="shared" si="24"/>
        <v>5.1</v>
      </c>
      <c r="AM31" s="63">
        <f t="shared" si="25"/>
        <v>73.4</v>
      </c>
      <c r="AN31" s="62">
        <v>408009</v>
      </c>
      <c r="AO31" s="62">
        <v>380476</v>
      </c>
      <c r="AP31" s="64">
        <f t="shared" si="26"/>
        <v>-27533</v>
      </c>
      <c r="AQ31" s="70">
        <f t="shared" si="27"/>
        <v>-6.7</v>
      </c>
      <c r="AR31" s="63">
        <f t="shared" si="28"/>
        <v>3.9</v>
      </c>
      <c r="AS31" s="63">
        <f t="shared" si="29"/>
        <v>3.8</v>
      </c>
      <c r="AT31" s="63">
        <f t="shared" si="30"/>
        <v>2.9000000000000004</v>
      </c>
      <c r="AU31" s="62">
        <v>1938918</v>
      </c>
      <c r="AV31" s="62">
        <v>1615233</v>
      </c>
      <c r="AW31" s="64">
        <f t="shared" si="4"/>
        <v>-323685</v>
      </c>
      <c r="AX31" s="70">
        <f t="shared" si="5"/>
        <v>-16.7</v>
      </c>
      <c r="AY31" s="63">
        <f t="shared" si="6"/>
        <v>5.2</v>
      </c>
      <c r="AZ31" s="63">
        <f t="shared" si="7"/>
        <v>4.5</v>
      </c>
      <c r="BA31" s="63">
        <f t="shared" si="8"/>
        <v>12.4</v>
      </c>
      <c r="BB31" s="72"/>
      <c r="BC31" s="71" t="s">
        <v>63</v>
      </c>
      <c r="BD31" s="17"/>
      <c r="BE31" s="69" t="s">
        <v>42</v>
      </c>
      <c r="BF31" s="17"/>
      <c r="BG31" s="68" t="s">
        <v>63</v>
      </c>
      <c r="BH31" s="17"/>
      <c r="BI31" s="69" t="s">
        <v>42</v>
      </c>
      <c r="BJ31" s="18" t="s">
        <v>78</v>
      </c>
      <c r="BK31" s="76">
        <v>2915451</v>
      </c>
      <c r="BL31" s="62">
        <v>3088404</v>
      </c>
      <c r="BM31" s="106">
        <f t="shared" si="31"/>
        <v>172953</v>
      </c>
      <c r="BN31" s="105">
        <f t="shared" si="32"/>
        <v>5.8999999999999995</v>
      </c>
      <c r="BO31" s="97">
        <f t="shared" si="33"/>
        <v>3.2</v>
      </c>
      <c r="BP31" s="97">
        <f t="shared" si="34"/>
        <v>3.2</v>
      </c>
      <c r="BQ31" s="97">
        <v>22.4</v>
      </c>
      <c r="BR31" s="97">
        <f t="shared" si="35"/>
        <v>23.7</v>
      </c>
      <c r="BS31" s="105">
        <f t="shared" si="36"/>
        <v>1.3000000000000007</v>
      </c>
      <c r="BT31" s="105">
        <f t="shared" si="37"/>
        <v>5.800000000000001</v>
      </c>
      <c r="BU31" s="76">
        <f t="shared" si="9"/>
        <v>121477</v>
      </c>
      <c r="BV31" s="76">
        <v>162548</v>
      </c>
      <c r="BW31" s="64">
        <f t="shared" si="10"/>
        <v>41071</v>
      </c>
      <c r="BX31" s="70">
        <f t="shared" si="11"/>
        <v>33.800000000000004</v>
      </c>
      <c r="BY31" s="88">
        <f t="shared" si="12"/>
        <v>805</v>
      </c>
      <c r="BZ31" s="76">
        <v>982</v>
      </c>
      <c r="CA31" s="64">
        <f t="shared" si="38"/>
        <v>177</v>
      </c>
      <c r="CB31" s="133">
        <f t="shared" si="39"/>
        <v>22</v>
      </c>
      <c r="CC31" s="68" t="s">
        <v>63</v>
      </c>
      <c r="CD31" s="17"/>
      <c r="CE31" s="69" t="s">
        <v>42</v>
      </c>
      <c r="CF31" s="17"/>
      <c r="CG31" s="17"/>
      <c r="CH31" s="68" t="s">
        <v>63</v>
      </c>
      <c r="CI31" s="17"/>
      <c r="CJ31" s="69" t="s">
        <v>42</v>
      </c>
      <c r="CK31" s="18" t="s">
        <v>78</v>
      </c>
      <c r="CL31" s="88">
        <v>413098</v>
      </c>
      <c r="CM31" s="88">
        <v>335626</v>
      </c>
      <c r="CN31" s="64">
        <f t="shared" si="40"/>
        <v>-77472</v>
      </c>
      <c r="CO31" s="70">
        <f t="shared" si="41"/>
        <v>-18.8</v>
      </c>
      <c r="CP31" s="3">
        <f t="shared" si="42"/>
        <v>3.9</v>
      </c>
      <c r="CQ31" s="3">
        <f t="shared" si="43"/>
        <v>2.9000000000000004</v>
      </c>
      <c r="CR31" s="88">
        <v>396726</v>
      </c>
      <c r="CS31" s="76">
        <v>60593</v>
      </c>
      <c r="CT31" s="88">
        <f t="shared" si="44"/>
        <v>3189</v>
      </c>
      <c r="CU31" s="64">
        <f t="shared" si="45"/>
        <v>-336133</v>
      </c>
      <c r="CV31" s="70">
        <f t="shared" si="46"/>
        <v>-84.7</v>
      </c>
      <c r="CW31" s="3">
        <f t="shared" si="47"/>
        <v>23.7</v>
      </c>
      <c r="CX31" s="3">
        <f t="shared" si="48"/>
        <v>5.4</v>
      </c>
      <c r="CY31" s="88">
        <v>89319</v>
      </c>
      <c r="CZ31" s="76">
        <v>68354</v>
      </c>
      <c r="DA31" s="88">
        <f t="shared" si="49"/>
        <v>3598</v>
      </c>
      <c r="DB31" s="64">
        <f t="shared" si="50"/>
        <v>-20965</v>
      </c>
      <c r="DC31" s="70">
        <f t="shared" si="51"/>
        <v>-23.5</v>
      </c>
      <c r="DD31" s="3">
        <f t="shared" si="52"/>
        <v>5.2</v>
      </c>
      <c r="DE31" s="3">
        <f t="shared" si="53"/>
        <v>4</v>
      </c>
      <c r="DF31" s="71" t="s">
        <v>63</v>
      </c>
      <c r="DG31" s="17"/>
      <c r="DH31" s="69" t="s">
        <v>42</v>
      </c>
      <c r="DI31" s="17"/>
    </row>
    <row r="32" spans="1:113" s="34" customFormat="1" ht="14.25" customHeight="1">
      <c r="A32" s="17"/>
      <c r="B32" s="17"/>
      <c r="C32" s="68" t="s">
        <v>64</v>
      </c>
      <c r="D32" s="17"/>
      <c r="E32" s="69" t="s">
        <v>43</v>
      </c>
      <c r="F32" s="18" t="s">
        <v>78</v>
      </c>
      <c r="G32" s="62">
        <v>73</v>
      </c>
      <c r="H32" s="62">
        <v>73</v>
      </c>
      <c r="I32" s="64">
        <f t="shared" si="0"/>
        <v>0</v>
      </c>
      <c r="J32" s="70">
        <f t="shared" si="1"/>
        <v>0</v>
      </c>
      <c r="K32" s="63">
        <f t="shared" si="2"/>
        <v>9.1</v>
      </c>
      <c r="L32" s="63">
        <f t="shared" si="3"/>
        <v>9.3</v>
      </c>
      <c r="M32" s="62">
        <v>14857</v>
      </c>
      <c r="N32" s="62">
        <v>15574</v>
      </c>
      <c r="O32" s="64">
        <f t="shared" si="13"/>
        <v>717</v>
      </c>
      <c r="P32" s="70">
        <f t="shared" si="14"/>
        <v>4.8</v>
      </c>
      <c r="Q32" s="63">
        <f t="shared" si="15"/>
        <v>16</v>
      </c>
      <c r="R32" s="63">
        <f t="shared" si="16"/>
        <v>17</v>
      </c>
      <c r="S32" s="62">
        <v>39350462</v>
      </c>
      <c r="T32" s="62">
        <v>42231734</v>
      </c>
      <c r="U32" s="64">
        <f>T32-S32</f>
        <v>2881272</v>
      </c>
      <c r="V32" s="70">
        <f t="shared" si="18"/>
        <v>7.3</v>
      </c>
      <c r="W32" s="63">
        <f t="shared" si="19"/>
        <v>13.8</v>
      </c>
      <c r="X32" s="63">
        <f t="shared" si="20"/>
        <v>14.399999999999999</v>
      </c>
      <c r="Y32" s="62">
        <v>21148228</v>
      </c>
      <c r="Z32" s="65">
        <v>23051006</v>
      </c>
      <c r="AA32" s="71" t="s">
        <v>64</v>
      </c>
      <c r="AB32" s="17"/>
      <c r="AC32" s="69" t="s">
        <v>43</v>
      </c>
      <c r="AD32" s="17"/>
      <c r="AE32" s="68" t="s">
        <v>64</v>
      </c>
      <c r="AF32" s="17"/>
      <c r="AG32" s="69" t="s">
        <v>43</v>
      </c>
      <c r="AH32" s="18" t="s">
        <v>78</v>
      </c>
      <c r="AI32" s="64">
        <f t="shared" si="21"/>
        <v>1902778</v>
      </c>
      <c r="AJ32" s="70">
        <f t="shared" si="22"/>
        <v>9</v>
      </c>
      <c r="AK32" s="63">
        <f t="shared" si="23"/>
        <v>11.4</v>
      </c>
      <c r="AL32" s="63">
        <f t="shared" si="24"/>
        <v>12.3</v>
      </c>
      <c r="AM32" s="63">
        <f t="shared" si="25"/>
        <v>54.6</v>
      </c>
      <c r="AN32" s="62">
        <v>2290528</v>
      </c>
      <c r="AO32" s="62">
        <v>2252224</v>
      </c>
      <c r="AP32" s="64">
        <f t="shared" si="26"/>
        <v>-38304</v>
      </c>
      <c r="AQ32" s="70">
        <f t="shared" si="27"/>
        <v>-1.7000000000000002</v>
      </c>
      <c r="AR32" s="63">
        <f t="shared" si="28"/>
        <v>21.7</v>
      </c>
      <c r="AS32" s="63">
        <f t="shared" si="29"/>
        <v>22.3</v>
      </c>
      <c r="AT32" s="63">
        <f t="shared" si="30"/>
        <v>5.3</v>
      </c>
      <c r="AU32" s="62">
        <v>6751857</v>
      </c>
      <c r="AV32" s="62">
        <v>6863494</v>
      </c>
      <c r="AW32" s="64">
        <f t="shared" si="4"/>
        <v>111637</v>
      </c>
      <c r="AX32" s="70">
        <f t="shared" si="5"/>
        <v>1.7000000000000002</v>
      </c>
      <c r="AY32" s="63">
        <f t="shared" si="6"/>
        <v>18.2</v>
      </c>
      <c r="AZ32" s="63">
        <f t="shared" si="7"/>
        <v>19</v>
      </c>
      <c r="BA32" s="63">
        <f t="shared" si="8"/>
        <v>16.3</v>
      </c>
      <c r="BB32" s="72"/>
      <c r="BC32" s="71" t="s">
        <v>64</v>
      </c>
      <c r="BD32" s="17"/>
      <c r="BE32" s="69" t="s">
        <v>43</v>
      </c>
      <c r="BF32" s="17"/>
      <c r="BG32" s="68" t="s">
        <v>64</v>
      </c>
      <c r="BH32" s="17"/>
      <c r="BI32" s="69" t="s">
        <v>43</v>
      </c>
      <c r="BJ32" s="18" t="s">
        <v>78</v>
      </c>
      <c r="BK32" s="76">
        <v>15911706</v>
      </c>
      <c r="BL32" s="62">
        <v>16928504</v>
      </c>
      <c r="BM32" s="106">
        <f t="shared" si="31"/>
        <v>1016798</v>
      </c>
      <c r="BN32" s="105">
        <f t="shared" si="32"/>
        <v>6.4</v>
      </c>
      <c r="BO32" s="97">
        <f t="shared" si="33"/>
        <v>17.599999999999998</v>
      </c>
      <c r="BP32" s="97">
        <f t="shared" si="34"/>
        <v>17.7</v>
      </c>
      <c r="BQ32" s="97">
        <v>40.4</v>
      </c>
      <c r="BR32" s="97">
        <f t="shared" si="35"/>
        <v>40.1</v>
      </c>
      <c r="BS32" s="105">
        <f t="shared" si="36"/>
        <v>-0.29999999999999716</v>
      </c>
      <c r="BT32" s="105">
        <f t="shared" si="37"/>
        <v>-0.7000000000000001</v>
      </c>
      <c r="BU32" s="76">
        <f t="shared" si="9"/>
        <v>217969</v>
      </c>
      <c r="BV32" s="76">
        <v>231897</v>
      </c>
      <c r="BW32" s="64">
        <f t="shared" si="10"/>
        <v>13928</v>
      </c>
      <c r="BX32" s="70">
        <f t="shared" si="11"/>
        <v>6.4</v>
      </c>
      <c r="BY32" s="88">
        <f t="shared" si="12"/>
        <v>1071</v>
      </c>
      <c r="BZ32" s="76">
        <v>1087</v>
      </c>
      <c r="CA32" s="64">
        <f t="shared" si="38"/>
        <v>16</v>
      </c>
      <c r="CB32" s="133">
        <f t="shared" si="39"/>
        <v>1.5</v>
      </c>
      <c r="CC32" s="68" t="s">
        <v>64</v>
      </c>
      <c r="CD32" s="17"/>
      <c r="CE32" s="69" t="s">
        <v>43</v>
      </c>
      <c r="CF32" s="17"/>
      <c r="CG32" s="17"/>
      <c r="CH32" s="68" t="s">
        <v>64</v>
      </c>
      <c r="CI32" s="17"/>
      <c r="CJ32" s="69" t="s">
        <v>43</v>
      </c>
      <c r="CK32" s="18" t="s">
        <v>78</v>
      </c>
      <c r="CL32" s="88">
        <v>1905961</v>
      </c>
      <c r="CM32" s="88">
        <v>2356803</v>
      </c>
      <c r="CN32" s="64">
        <f t="shared" si="40"/>
        <v>450842</v>
      </c>
      <c r="CO32" s="70">
        <f t="shared" si="41"/>
        <v>23.7</v>
      </c>
      <c r="CP32" s="3">
        <f t="shared" si="42"/>
        <v>17.8</v>
      </c>
      <c r="CQ32" s="3">
        <f t="shared" si="43"/>
        <v>20.7</v>
      </c>
      <c r="CR32" s="88">
        <v>601189</v>
      </c>
      <c r="CS32" s="76">
        <v>61963</v>
      </c>
      <c r="CT32" s="88">
        <f t="shared" si="44"/>
        <v>849</v>
      </c>
      <c r="CU32" s="64">
        <f t="shared" si="45"/>
        <v>-539226</v>
      </c>
      <c r="CV32" s="70">
        <f t="shared" si="46"/>
        <v>-89.7</v>
      </c>
      <c r="CW32" s="3">
        <f t="shared" si="47"/>
        <v>36</v>
      </c>
      <c r="CX32" s="3">
        <f t="shared" si="48"/>
        <v>5.5</v>
      </c>
      <c r="CY32" s="88">
        <v>537043</v>
      </c>
      <c r="CZ32" s="76">
        <v>406804</v>
      </c>
      <c r="DA32" s="88">
        <f t="shared" si="49"/>
        <v>5573</v>
      </c>
      <c r="DB32" s="64">
        <f t="shared" si="50"/>
        <v>-130239</v>
      </c>
      <c r="DC32" s="70">
        <f t="shared" si="51"/>
        <v>-24.3</v>
      </c>
      <c r="DD32" s="3">
        <f t="shared" si="52"/>
        <v>31</v>
      </c>
      <c r="DE32" s="123">
        <f t="shared" si="53"/>
        <v>24</v>
      </c>
      <c r="DF32" s="68" t="s">
        <v>64</v>
      </c>
      <c r="DG32" s="17"/>
      <c r="DH32" s="69" t="s">
        <v>43</v>
      </c>
      <c r="DI32" s="17"/>
    </row>
    <row r="33" spans="1:113" s="34" customFormat="1" ht="14.25" customHeight="1">
      <c r="A33" s="18"/>
      <c r="B33" s="17"/>
      <c r="C33" s="68" t="s">
        <v>65</v>
      </c>
      <c r="D33" s="17"/>
      <c r="E33" s="69" t="s">
        <v>22</v>
      </c>
      <c r="F33" s="18" t="s">
        <v>78</v>
      </c>
      <c r="G33" s="62">
        <v>34</v>
      </c>
      <c r="H33" s="62">
        <v>34</v>
      </c>
      <c r="I33" s="64">
        <f t="shared" si="0"/>
        <v>0</v>
      </c>
      <c r="J33" s="70">
        <f t="shared" si="1"/>
        <v>0</v>
      </c>
      <c r="K33" s="63">
        <f t="shared" si="2"/>
        <v>4.2</v>
      </c>
      <c r="L33" s="63">
        <f t="shared" si="3"/>
        <v>4.3</v>
      </c>
      <c r="M33" s="62">
        <v>5703</v>
      </c>
      <c r="N33" s="62">
        <v>5713</v>
      </c>
      <c r="O33" s="64">
        <f t="shared" si="13"/>
        <v>10</v>
      </c>
      <c r="P33" s="70">
        <f t="shared" si="14"/>
        <v>0.2</v>
      </c>
      <c r="Q33" s="63">
        <f t="shared" si="15"/>
        <v>6.2</v>
      </c>
      <c r="R33" s="63">
        <f t="shared" si="16"/>
        <v>6.2</v>
      </c>
      <c r="S33" s="62">
        <v>13032847</v>
      </c>
      <c r="T33" s="62">
        <v>14893448</v>
      </c>
      <c r="U33" s="64">
        <f t="shared" si="17"/>
        <v>1860601</v>
      </c>
      <c r="V33" s="70">
        <f t="shared" si="18"/>
        <v>14.299999999999999</v>
      </c>
      <c r="W33" s="63">
        <f t="shared" si="19"/>
        <v>4.6</v>
      </c>
      <c r="X33" s="63">
        <f t="shared" si="20"/>
        <v>5.1</v>
      </c>
      <c r="Y33" s="62">
        <v>9089340</v>
      </c>
      <c r="Z33" s="65">
        <v>10512499</v>
      </c>
      <c r="AA33" s="71" t="s">
        <v>65</v>
      </c>
      <c r="AB33" s="17"/>
      <c r="AC33" s="69" t="s">
        <v>22</v>
      </c>
      <c r="AD33" s="17"/>
      <c r="AE33" s="68" t="s">
        <v>65</v>
      </c>
      <c r="AF33" s="17"/>
      <c r="AG33" s="69" t="s">
        <v>22</v>
      </c>
      <c r="AH33" s="18" t="s">
        <v>78</v>
      </c>
      <c r="AI33" s="64">
        <f t="shared" si="21"/>
        <v>1423159</v>
      </c>
      <c r="AJ33" s="70">
        <f t="shared" si="22"/>
        <v>15.7</v>
      </c>
      <c r="AK33" s="63">
        <f t="shared" si="23"/>
        <v>4.9</v>
      </c>
      <c r="AL33" s="63">
        <f t="shared" si="24"/>
        <v>5.6000000000000005</v>
      </c>
      <c r="AM33" s="63">
        <f t="shared" si="25"/>
        <v>70.6</v>
      </c>
      <c r="AN33" s="62">
        <v>518899</v>
      </c>
      <c r="AO33" s="62">
        <v>539394</v>
      </c>
      <c r="AP33" s="64">
        <f t="shared" si="26"/>
        <v>20495</v>
      </c>
      <c r="AQ33" s="70">
        <f t="shared" si="27"/>
        <v>3.9</v>
      </c>
      <c r="AR33" s="63">
        <f t="shared" si="28"/>
        <v>4.9</v>
      </c>
      <c r="AS33" s="63">
        <f t="shared" si="29"/>
        <v>5.3</v>
      </c>
      <c r="AT33" s="63">
        <f t="shared" si="30"/>
        <v>3.5999999999999996</v>
      </c>
      <c r="AU33" s="62">
        <v>2413972</v>
      </c>
      <c r="AV33" s="62">
        <v>2505317</v>
      </c>
      <c r="AW33" s="64">
        <f t="shared" si="4"/>
        <v>91345</v>
      </c>
      <c r="AX33" s="70">
        <f t="shared" si="5"/>
        <v>3.8</v>
      </c>
      <c r="AY33" s="63">
        <f t="shared" si="6"/>
        <v>6.5</v>
      </c>
      <c r="AZ33" s="63">
        <f t="shared" si="7"/>
        <v>6.9</v>
      </c>
      <c r="BA33" s="63">
        <f t="shared" si="8"/>
        <v>16.8</v>
      </c>
      <c r="BB33" s="72"/>
      <c r="BC33" s="71" t="s">
        <v>65</v>
      </c>
      <c r="BD33" s="17"/>
      <c r="BE33" s="69" t="s">
        <v>22</v>
      </c>
      <c r="BF33" s="17"/>
      <c r="BG33" s="68" t="s">
        <v>65</v>
      </c>
      <c r="BH33" s="17"/>
      <c r="BI33" s="69" t="s">
        <v>22</v>
      </c>
      <c r="BJ33" s="18" t="s">
        <v>78</v>
      </c>
      <c r="BK33" s="76">
        <v>3424608</v>
      </c>
      <c r="BL33" s="62">
        <v>3841555</v>
      </c>
      <c r="BM33" s="106">
        <f t="shared" si="31"/>
        <v>416947</v>
      </c>
      <c r="BN33" s="105">
        <f t="shared" si="32"/>
        <v>12.2</v>
      </c>
      <c r="BO33" s="97">
        <f t="shared" si="33"/>
        <v>3.8</v>
      </c>
      <c r="BP33" s="97">
        <f t="shared" si="34"/>
        <v>4</v>
      </c>
      <c r="BQ33" s="97">
        <v>26.3</v>
      </c>
      <c r="BR33" s="97">
        <f t="shared" si="35"/>
        <v>25.8</v>
      </c>
      <c r="BS33" s="105">
        <f t="shared" si="36"/>
        <v>-0.5</v>
      </c>
      <c r="BT33" s="105">
        <f t="shared" si="37"/>
        <v>-1.9</v>
      </c>
      <c r="BU33" s="76">
        <f t="shared" si="9"/>
        <v>100724</v>
      </c>
      <c r="BV33" s="76">
        <v>112987</v>
      </c>
      <c r="BW33" s="64">
        <f t="shared" si="10"/>
        <v>12263</v>
      </c>
      <c r="BX33" s="70">
        <f t="shared" si="11"/>
        <v>12.2</v>
      </c>
      <c r="BY33" s="88">
        <f t="shared" si="12"/>
        <v>600</v>
      </c>
      <c r="BZ33" s="76">
        <v>672</v>
      </c>
      <c r="CA33" s="64">
        <f t="shared" si="38"/>
        <v>72</v>
      </c>
      <c r="CB33" s="133">
        <f t="shared" si="39"/>
        <v>12</v>
      </c>
      <c r="CC33" s="68" t="s">
        <v>65</v>
      </c>
      <c r="CD33" s="17"/>
      <c r="CE33" s="69" t="s">
        <v>22</v>
      </c>
      <c r="CF33" s="17"/>
      <c r="CG33" s="17"/>
      <c r="CH33" s="68" t="s">
        <v>65</v>
      </c>
      <c r="CI33" s="17"/>
      <c r="CJ33" s="69" t="s">
        <v>22</v>
      </c>
      <c r="CK33" s="18" t="s">
        <v>78</v>
      </c>
      <c r="CL33" s="88">
        <v>818771</v>
      </c>
      <c r="CM33" s="88">
        <v>952374</v>
      </c>
      <c r="CN33" s="64">
        <f t="shared" si="40"/>
        <v>133603</v>
      </c>
      <c r="CO33" s="70">
        <f t="shared" si="41"/>
        <v>16.3</v>
      </c>
      <c r="CP33" s="3">
        <f t="shared" si="42"/>
        <v>7.7</v>
      </c>
      <c r="CQ33" s="3">
        <f t="shared" si="43"/>
        <v>8.4</v>
      </c>
      <c r="CR33" s="88">
        <v>16104</v>
      </c>
      <c r="CS33" s="76">
        <v>3502</v>
      </c>
      <c r="CT33" s="88">
        <f t="shared" si="44"/>
        <v>103</v>
      </c>
      <c r="CU33" s="64">
        <f t="shared" si="45"/>
        <v>-12602</v>
      </c>
      <c r="CV33" s="70">
        <f t="shared" si="46"/>
        <v>-78.3</v>
      </c>
      <c r="CW33" s="3">
        <f t="shared" si="47"/>
        <v>1</v>
      </c>
      <c r="CX33" s="3">
        <f t="shared" si="48"/>
        <v>0.3</v>
      </c>
      <c r="CY33" s="88">
        <v>41328</v>
      </c>
      <c r="CZ33" s="76">
        <v>40715</v>
      </c>
      <c r="DA33" s="88">
        <f t="shared" si="49"/>
        <v>1198</v>
      </c>
      <c r="DB33" s="64">
        <f t="shared" si="50"/>
        <v>-613</v>
      </c>
      <c r="DC33" s="70">
        <f t="shared" si="51"/>
        <v>-1.5</v>
      </c>
      <c r="DD33" s="3">
        <f t="shared" si="52"/>
        <v>2.4</v>
      </c>
      <c r="DE33" s="123">
        <f t="shared" si="53"/>
        <v>2.4</v>
      </c>
      <c r="DF33" s="68" t="s">
        <v>65</v>
      </c>
      <c r="DG33" s="17"/>
      <c r="DH33" s="69" t="s">
        <v>22</v>
      </c>
      <c r="DI33" s="17"/>
    </row>
    <row r="34" spans="1:113" s="34" customFormat="1" ht="14.25" customHeight="1">
      <c r="A34" s="18"/>
      <c r="B34" s="17"/>
      <c r="C34" s="68" t="s">
        <v>66</v>
      </c>
      <c r="D34" s="17"/>
      <c r="E34" s="69" t="s">
        <v>23</v>
      </c>
      <c r="F34" s="18" t="s">
        <v>78</v>
      </c>
      <c r="G34" s="62">
        <v>10</v>
      </c>
      <c r="H34" s="62">
        <v>10</v>
      </c>
      <c r="I34" s="64">
        <f t="shared" si="0"/>
        <v>0</v>
      </c>
      <c r="J34" s="70">
        <f t="shared" si="1"/>
        <v>0</v>
      </c>
      <c r="K34" s="63">
        <f t="shared" si="2"/>
        <v>1.2</v>
      </c>
      <c r="L34" s="63">
        <f t="shared" si="3"/>
        <v>1.3</v>
      </c>
      <c r="M34" s="62">
        <v>828</v>
      </c>
      <c r="N34" s="62">
        <v>780</v>
      </c>
      <c r="O34" s="64">
        <f t="shared" si="13"/>
        <v>-48</v>
      </c>
      <c r="P34" s="70">
        <f t="shared" si="14"/>
        <v>-5.800000000000001</v>
      </c>
      <c r="Q34" s="63">
        <f t="shared" si="15"/>
        <v>0.8999999999999999</v>
      </c>
      <c r="R34" s="63">
        <f t="shared" si="16"/>
        <v>0.8999999999999999</v>
      </c>
      <c r="S34" s="62">
        <v>1178066</v>
      </c>
      <c r="T34" s="62">
        <v>1236730</v>
      </c>
      <c r="U34" s="64">
        <f t="shared" si="17"/>
        <v>58664</v>
      </c>
      <c r="V34" s="70">
        <f t="shared" si="18"/>
        <v>5</v>
      </c>
      <c r="W34" s="63">
        <f t="shared" si="19"/>
        <v>0.4</v>
      </c>
      <c r="X34" s="63">
        <f t="shared" si="20"/>
        <v>0.4</v>
      </c>
      <c r="Y34" s="62">
        <v>527130</v>
      </c>
      <c r="Z34" s="65">
        <v>573478</v>
      </c>
      <c r="AA34" s="71" t="s">
        <v>66</v>
      </c>
      <c r="AB34" s="17"/>
      <c r="AC34" s="69" t="s">
        <v>23</v>
      </c>
      <c r="AD34" s="17"/>
      <c r="AE34" s="68" t="s">
        <v>66</v>
      </c>
      <c r="AF34" s="17"/>
      <c r="AG34" s="69" t="s">
        <v>23</v>
      </c>
      <c r="AH34" s="18" t="s">
        <v>78</v>
      </c>
      <c r="AI34" s="64">
        <f t="shared" si="21"/>
        <v>46348</v>
      </c>
      <c r="AJ34" s="70">
        <f t="shared" si="22"/>
        <v>8.799999999999999</v>
      </c>
      <c r="AK34" s="63">
        <f t="shared" si="23"/>
        <v>0.3</v>
      </c>
      <c r="AL34" s="63">
        <f t="shared" si="24"/>
        <v>0.3</v>
      </c>
      <c r="AM34" s="63">
        <f t="shared" si="25"/>
        <v>46.400000000000006</v>
      </c>
      <c r="AN34" s="62">
        <v>27457</v>
      </c>
      <c r="AO34" s="62">
        <v>26418</v>
      </c>
      <c r="AP34" s="64">
        <f t="shared" si="26"/>
        <v>-1039</v>
      </c>
      <c r="AQ34" s="70">
        <f t="shared" si="27"/>
        <v>-3.8</v>
      </c>
      <c r="AR34" s="63">
        <f t="shared" si="28"/>
        <v>0.3</v>
      </c>
      <c r="AS34" s="63">
        <f t="shared" si="29"/>
        <v>0.3</v>
      </c>
      <c r="AT34" s="63">
        <f t="shared" si="30"/>
        <v>2.1</v>
      </c>
      <c r="AU34" s="62">
        <v>244173</v>
      </c>
      <c r="AV34" s="62">
        <v>227917</v>
      </c>
      <c r="AW34" s="64">
        <f t="shared" si="4"/>
        <v>-16256</v>
      </c>
      <c r="AX34" s="70">
        <f t="shared" si="5"/>
        <v>-6.7</v>
      </c>
      <c r="AY34" s="63">
        <f t="shared" si="6"/>
        <v>0.7000000000000001</v>
      </c>
      <c r="AZ34" s="63">
        <f t="shared" si="7"/>
        <v>0.6</v>
      </c>
      <c r="BA34" s="63">
        <f t="shared" si="8"/>
        <v>18.4</v>
      </c>
      <c r="BB34" s="72"/>
      <c r="BC34" s="71" t="s">
        <v>66</v>
      </c>
      <c r="BD34" s="17"/>
      <c r="BE34" s="69" t="s">
        <v>23</v>
      </c>
      <c r="BF34" s="17"/>
      <c r="BG34" s="68" t="s">
        <v>66</v>
      </c>
      <c r="BH34" s="17"/>
      <c r="BI34" s="69" t="s">
        <v>23</v>
      </c>
      <c r="BJ34" s="18" t="s">
        <v>78</v>
      </c>
      <c r="BK34" s="76">
        <v>623479</v>
      </c>
      <c r="BL34" s="62">
        <v>636834</v>
      </c>
      <c r="BM34" s="106">
        <f t="shared" si="31"/>
        <v>13355</v>
      </c>
      <c r="BN34" s="105">
        <f t="shared" si="32"/>
        <v>2.1</v>
      </c>
      <c r="BO34" s="97">
        <f t="shared" si="33"/>
        <v>0.7000000000000001</v>
      </c>
      <c r="BP34" s="97">
        <f t="shared" si="34"/>
        <v>0.7000000000000001</v>
      </c>
      <c r="BQ34" s="97">
        <v>52.9</v>
      </c>
      <c r="BR34" s="97">
        <f t="shared" si="35"/>
        <v>51.5</v>
      </c>
      <c r="BS34" s="105">
        <f t="shared" si="36"/>
        <v>-1.3999999999999986</v>
      </c>
      <c r="BT34" s="105">
        <f t="shared" si="37"/>
        <v>-2.6</v>
      </c>
      <c r="BU34" s="76">
        <f t="shared" si="9"/>
        <v>62348</v>
      </c>
      <c r="BV34" s="76">
        <v>63683</v>
      </c>
      <c r="BW34" s="64">
        <f t="shared" si="10"/>
        <v>1335</v>
      </c>
      <c r="BX34" s="70">
        <f t="shared" si="11"/>
        <v>2.1</v>
      </c>
      <c r="BY34" s="88">
        <f t="shared" si="12"/>
        <v>753</v>
      </c>
      <c r="BZ34" s="76">
        <v>816</v>
      </c>
      <c r="CA34" s="64">
        <f t="shared" si="38"/>
        <v>63</v>
      </c>
      <c r="CB34" s="133">
        <f t="shared" si="39"/>
        <v>8.4</v>
      </c>
      <c r="CC34" s="68" t="s">
        <v>66</v>
      </c>
      <c r="CD34" s="17"/>
      <c r="CE34" s="69" t="s">
        <v>23</v>
      </c>
      <c r="CF34" s="17"/>
      <c r="CG34" s="17"/>
      <c r="CH34" s="68" t="s">
        <v>66</v>
      </c>
      <c r="CI34" s="17"/>
      <c r="CJ34" s="69" t="s">
        <v>23</v>
      </c>
      <c r="CK34" s="18" t="s">
        <v>78</v>
      </c>
      <c r="CL34" s="88">
        <v>27379</v>
      </c>
      <c r="CM34" s="88">
        <v>14508</v>
      </c>
      <c r="CN34" s="64">
        <f t="shared" si="40"/>
        <v>-12871</v>
      </c>
      <c r="CO34" s="70">
        <f t="shared" si="41"/>
        <v>-47</v>
      </c>
      <c r="CP34" s="3">
        <f t="shared" si="42"/>
        <v>0.3</v>
      </c>
      <c r="CQ34" s="3">
        <f t="shared" si="43"/>
        <v>0.1</v>
      </c>
      <c r="CR34" s="88">
        <v>1508</v>
      </c>
      <c r="CS34" s="76">
        <v>944</v>
      </c>
      <c r="CT34" s="88">
        <f t="shared" si="44"/>
        <v>94</v>
      </c>
      <c r="CU34" s="64">
        <f t="shared" si="45"/>
        <v>-564</v>
      </c>
      <c r="CV34" s="70">
        <f t="shared" si="46"/>
        <v>-37.4</v>
      </c>
      <c r="CW34" s="3">
        <f t="shared" si="47"/>
        <v>0.1</v>
      </c>
      <c r="CX34" s="3">
        <f t="shared" si="48"/>
        <v>0.1</v>
      </c>
      <c r="CY34" s="88">
        <v>11699</v>
      </c>
      <c r="CZ34" s="76">
        <v>10991</v>
      </c>
      <c r="DA34" s="88">
        <f t="shared" si="49"/>
        <v>1099</v>
      </c>
      <c r="DB34" s="64">
        <f t="shared" si="50"/>
        <v>-708</v>
      </c>
      <c r="DC34" s="70">
        <f t="shared" si="51"/>
        <v>-6.1</v>
      </c>
      <c r="DD34" s="3">
        <f t="shared" si="52"/>
        <v>0.7000000000000001</v>
      </c>
      <c r="DE34" s="123">
        <f t="shared" si="53"/>
        <v>0.6</v>
      </c>
      <c r="DF34" s="68" t="s">
        <v>66</v>
      </c>
      <c r="DG34" s="17"/>
      <c r="DH34" s="69" t="s">
        <v>23</v>
      </c>
      <c r="DI34" s="17"/>
    </row>
    <row r="35" spans="1:113" s="34" customFormat="1" ht="14.25" customHeight="1">
      <c r="A35" s="18"/>
      <c r="B35" s="40"/>
      <c r="C35" s="68" t="s">
        <v>67</v>
      </c>
      <c r="D35" s="17"/>
      <c r="E35" s="69" t="s">
        <v>24</v>
      </c>
      <c r="F35" s="18" t="s">
        <v>76</v>
      </c>
      <c r="G35" s="62">
        <v>7</v>
      </c>
      <c r="H35" s="62">
        <v>9</v>
      </c>
      <c r="I35" s="64">
        <f t="shared" si="0"/>
        <v>2</v>
      </c>
      <c r="J35" s="70">
        <f t="shared" si="1"/>
        <v>28.599999999999998</v>
      </c>
      <c r="K35" s="63">
        <f t="shared" si="2"/>
        <v>0.8999999999999999</v>
      </c>
      <c r="L35" s="63">
        <f t="shared" si="3"/>
        <v>1.0999999999999999</v>
      </c>
      <c r="M35" s="62">
        <v>613</v>
      </c>
      <c r="N35" s="62">
        <v>836</v>
      </c>
      <c r="O35" s="64">
        <f t="shared" si="13"/>
        <v>223</v>
      </c>
      <c r="P35" s="70">
        <f t="shared" si="14"/>
        <v>36.4</v>
      </c>
      <c r="Q35" s="63">
        <f t="shared" si="15"/>
        <v>0.7000000000000001</v>
      </c>
      <c r="R35" s="63">
        <f t="shared" si="16"/>
        <v>0.8999999999999999</v>
      </c>
      <c r="S35" s="62">
        <v>2674303</v>
      </c>
      <c r="T35" s="62">
        <v>2857255</v>
      </c>
      <c r="U35" s="64">
        <f t="shared" si="17"/>
        <v>182952</v>
      </c>
      <c r="V35" s="70">
        <f t="shared" si="18"/>
        <v>6.800000000000001</v>
      </c>
      <c r="W35" s="63">
        <f t="shared" si="19"/>
        <v>0.8999999999999999</v>
      </c>
      <c r="X35" s="63">
        <f t="shared" si="20"/>
        <v>1</v>
      </c>
      <c r="Y35" s="62">
        <v>1926516</v>
      </c>
      <c r="Z35" s="65">
        <v>2180836</v>
      </c>
      <c r="AA35" s="71" t="s">
        <v>67</v>
      </c>
      <c r="AB35" s="17"/>
      <c r="AC35" s="69" t="s">
        <v>24</v>
      </c>
      <c r="AD35" s="17"/>
      <c r="AE35" s="68" t="s">
        <v>67</v>
      </c>
      <c r="AF35" s="17"/>
      <c r="AG35" s="69" t="s">
        <v>24</v>
      </c>
      <c r="AH35" s="18" t="s">
        <v>76</v>
      </c>
      <c r="AI35" s="64">
        <f t="shared" si="21"/>
        <v>254320</v>
      </c>
      <c r="AJ35" s="70">
        <f t="shared" si="22"/>
        <v>13.200000000000001</v>
      </c>
      <c r="AK35" s="63">
        <f t="shared" si="23"/>
        <v>1</v>
      </c>
      <c r="AL35" s="63">
        <f t="shared" si="24"/>
        <v>1.2</v>
      </c>
      <c r="AM35" s="63">
        <f t="shared" si="25"/>
        <v>76.3</v>
      </c>
      <c r="AN35" s="62">
        <v>81025</v>
      </c>
      <c r="AO35" s="62">
        <v>83346</v>
      </c>
      <c r="AP35" s="64">
        <f t="shared" si="26"/>
        <v>2321</v>
      </c>
      <c r="AQ35" s="70">
        <f t="shared" si="27"/>
        <v>2.9000000000000004</v>
      </c>
      <c r="AR35" s="63">
        <f t="shared" si="28"/>
        <v>0.8</v>
      </c>
      <c r="AS35" s="63">
        <f t="shared" si="29"/>
        <v>0.8</v>
      </c>
      <c r="AT35" s="63">
        <f t="shared" si="30"/>
        <v>2.9000000000000004</v>
      </c>
      <c r="AU35" s="62">
        <v>272696</v>
      </c>
      <c r="AV35" s="62">
        <v>326560</v>
      </c>
      <c r="AW35" s="64">
        <f t="shared" si="4"/>
        <v>53864</v>
      </c>
      <c r="AX35" s="70">
        <f t="shared" si="5"/>
        <v>19.8</v>
      </c>
      <c r="AY35" s="63">
        <f t="shared" si="6"/>
        <v>0.7000000000000001</v>
      </c>
      <c r="AZ35" s="63">
        <f t="shared" si="7"/>
        <v>0.8999999999999999</v>
      </c>
      <c r="BA35" s="63">
        <f t="shared" si="8"/>
        <v>11.4</v>
      </c>
      <c r="BB35" s="72"/>
      <c r="BC35" s="71" t="s">
        <v>67</v>
      </c>
      <c r="BD35" s="17"/>
      <c r="BE35" s="69" t="s">
        <v>24</v>
      </c>
      <c r="BF35" s="17"/>
      <c r="BG35" s="68" t="s">
        <v>67</v>
      </c>
      <c r="BH35" s="17"/>
      <c r="BI35" s="69" t="s">
        <v>24</v>
      </c>
      <c r="BJ35" s="18" t="s">
        <v>76</v>
      </c>
      <c r="BK35" s="76">
        <v>666762</v>
      </c>
      <c r="BL35" s="62">
        <v>593073</v>
      </c>
      <c r="BM35" s="106">
        <f t="shared" si="31"/>
        <v>-73689</v>
      </c>
      <c r="BN35" s="105">
        <f t="shared" si="32"/>
        <v>-11.1</v>
      </c>
      <c r="BO35" s="97">
        <f t="shared" si="33"/>
        <v>0.7000000000000001</v>
      </c>
      <c r="BP35" s="97">
        <f t="shared" si="34"/>
        <v>0.6</v>
      </c>
      <c r="BQ35" s="97">
        <v>24.9</v>
      </c>
      <c r="BR35" s="97">
        <f t="shared" si="35"/>
        <v>20.8</v>
      </c>
      <c r="BS35" s="105">
        <f t="shared" si="36"/>
        <v>-4.099999999999998</v>
      </c>
      <c r="BT35" s="105">
        <f t="shared" si="37"/>
        <v>-16.5</v>
      </c>
      <c r="BU35" s="76">
        <f t="shared" si="9"/>
        <v>95252</v>
      </c>
      <c r="BV35" s="76">
        <v>65897</v>
      </c>
      <c r="BW35" s="64">
        <f t="shared" si="10"/>
        <v>-29355</v>
      </c>
      <c r="BX35" s="70">
        <f t="shared" si="11"/>
        <v>-30.8</v>
      </c>
      <c r="BY35" s="88">
        <f t="shared" si="12"/>
        <v>1088</v>
      </c>
      <c r="BZ35" s="76">
        <v>709</v>
      </c>
      <c r="CA35" s="64">
        <f t="shared" si="38"/>
        <v>-379</v>
      </c>
      <c r="CB35" s="133">
        <f t="shared" si="39"/>
        <v>-34.8</v>
      </c>
      <c r="CC35" s="68" t="s">
        <v>67</v>
      </c>
      <c r="CD35" s="17"/>
      <c r="CE35" s="69" t="s">
        <v>24</v>
      </c>
      <c r="CF35" s="17"/>
      <c r="CG35" s="17"/>
      <c r="CH35" s="68" t="s">
        <v>67</v>
      </c>
      <c r="CI35" s="17"/>
      <c r="CJ35" s="69" t="s">
        <v>24</v>
      </c>
      <c r="CK35" s="18" t="s">
        <v>76</v>
      </c>
      <c r="CL35" s="88">
        <v>116966</v>
      </c>
      <c r="CM35" s="88">
        <v>123031</v>
      </c>
      <c r="CN35" s="64">
        <f t="shared" si="40"/>
        <v>6065</v>
      </c>
      <c r="CO35" s="70">
        <f t="shared" si="41"/>
        <v>5.2</v>
      </c>
      <c r="CP35" s="3">
        <f t="shared" si="42"/>
        <v>1.0999999999999999</v>
      </c>
      <c r="CQ35" s="3">
        <f t="shared" si="43"/>
        <v>1.0999999999999999</v>
      </c>
      <c r="CR35" s="88">
        <v>2246</v>
      </c>
      <c r="CS35" s="76">
        <v>4423</v>
      </c>
      <c r="CT35" s="88">
        <f t="shared" si="44"/>
        <v>491</v>
      </c>
      <c r="CU35" s="64">
        <f t="shared" si="45"/>
        <v>2177</v>
      </c>
      <c r="CV35" s="70">
        <f t="shared" si="46"/>
        <v>96.89999999999999</v>
      </c>
      <c r="CW35" s="3">
        <f t="shared" si="47"/>
        <v>0.1</v>
      </c>
      <c r="CX35" s="3">
        <f t="shared" si="48"/>
        <v>0.4</v>
      </c>
      <c r="CY35" s="88">
        <v>8979</v>
      </c>
      <c r="CZ35" s="76">
        <v>8097</v>
      </c>
      <c r="DA35" s="88">
        <f t="shared" si="49"/>
        <v>900</v>
      </c>
      <c r="DB35" s="64">
        <f t="shared" si="50"/>
        <v>-882</v>
      </c>
      <c r="DC35" s="70">
        <f t="shared" si="51"/>
        <v>-9.8</v>
      </c>
      <c r="DD35" s="3">
        <f t="shared" si="52"/>
        <v>0.5</v>
      </c>
      <c r="DE35" s="123">
        <f t="shared" si="53"/>
        <v>0.5</v>
      </c>
      <c r="DF35" s="68" t="s">
        <v>67</v>
      </c>
      <c r="DG35" s="17"/>
      <c r="DH35" s="69" t="s">
        <v>24</v>
      </c>
      <c r="DI35" s="17"/>
    </row>
    <row r="36" spans="1:113" s="34" customFormat="1" ht="14.25" customHeight="1">
      <c r="A36" s="17"/>
      <c r="B36" s="67"/>
      <c r="C36" s="17"/>
      <c r="F36" s="18"/>
      <c r="G36" s="76"/>
      <c r="H36" s="76"/>
      <c r="I36" s="76"/>
      <c r="J36" s="97"/>
      <c r="K36" s="97"/>
      <c r="L36" s="97"/>
      <c r="M36" s="76"/>
      <c r="N36" s="76"/>
      <c r="O36" s="76"/>
      <c r="P36" s="97"/>
      <c r="Q36" s="97"/>
      <c r="R36" s="97"/>
      <c r="S36" s="76"/>
      <c r="T36" s="62"/>
      <c r="U36" s="96"/>
      <c r="V36" s="97"/>
      <c r="W36" s="97"/>
      <c r="X36" s="97"/>
      <c r="Y36" s="62"/>
      <c r="Z36" s="65"/>
      <c r="AA36" s="23"/>
      <c r="AD36" s="17"/>
      <c r="AE36" s="17"/>
      <c r="AH36" s="18"/>
      <c r="AI36" s="76"/>
      <c r="AJ36" s="97"/>
      <c r="AK36" s="97"/>
      <c r="AL36" s="97"/>
      <c r="AM36" s="76"/>
      <c r="AN36" s="76"/>
      <c r="AO36" s="76"/>
      <c r="AP36" s="76"/>
      <c r="AQ36" s="97"/>
      <c r="AR36" s="97"/>
      <c r="AS36" s="97"/>
      <c r="AT36" s="76"/>
      <c r="AU36" s="76"/>
      <c r="AV36" s="76"/>
      <c r="AW36" s="76"/>
      <c r="AX36" s="97"/>
      <c r="AY36" s="97"/>
      <c r="AZ36" s="97"/>
      <c r="BA36" s="63"/>
      <c r="BB36" s="107"/>
      <c r="BF36" s="17"/>
      <c r="BG36" s="17"/>
      <c r="BJ36" s="18"/>
      <c r="BK36" s="76"/>
      <c r="BL36" s="62"/>
      <c r="BM36" s="106"/>
      <c r="BN36" s="105"/>
      <c r="BO36" s="97"/>
      <c r="BP36" s="97"/>
      <c r="BQ36" s="97"/>
      <c r="BR36" s="97"/>
      <c r="BS36" s="105"/>
      <c r="BT36" s="105"/>
      <c r="BU36" s="76"/>
      <c r="BV36" s="76"/>
      <c r="BW36" s="96"/>
      <c r="BZ36" s="76"/>
      <c r="CA36" s="96"/>
      <c r="CB36" s="18"/>
      <c r="CF36" s="17"/>
      <c r="CG36" s="17"/>
      <c r="CH36" s="17"/>
      <c r="CK36" s="18"/>
      <c r="CN36" s="96"/>
      <c r="CQ36" s="17"/>
      <c r="CR36" s="17"/>
      <c r="CS36" s="76"/>
      <c r="CU36" s="96"/>
      <c r="CX36" s="17"/>
      <c r="CY36" s="17"/>
      <c r="CZ36" s="76"/>
      <c r="DB36" s="96"/>
      <c r="DE36" s="18"/>
      <c r="DI36" s="17"/>
    </row>
    <row r="37" spans="1:113" s="34" customFormat="1" ht="14.25" customHeight="1">
      <c r="A37" s="17"/>
      <c r="B37" s="108"/>
      <c r="C37" s="109" t="s">
        <v>69</v>
      </c>
      <c r="F37" s="18"/>
      <c r="G37" s="119">
        <v>748</v>
      </c>
      <c r="H37" s="119">
        <f>SUM(H38:H41)</f>
        <v>732</v>
      </c>
      <c r="I37" s="136">
        <f aca="true" t="shared" si="54" ref="I37:I45">H37-G37</f>
        <v>-16</v>
      </c>
      <c r="J37" s="2">
        <f aca="true" t="shared" si="55" ref="J37:J45">ROUND(I37/G37,3)*100</f>
        <v>-2.1</v>
      </c>
      <c r="K37" s="2">
        <f aca="true" t="shared" si="56" ref="K37:K45">ROUND(G37/G$10,3)*100</f>
        <v>92.80000000000001</v>
      </c>
      <c r="L37" s="2">
        <f aca="true" t="shared" si="57" ref="L37:L45">ROUND(H37/H$10,3)*100</f>
        <v>92.9</v>
      </c>
      <c r="M37" s="119">
        <v>58206</v>
      </c>
      <c r="N37" s="119">
        <f>SUM(N38:N41)</f>
        <v>58013</v>
      </c>
      <c r="O37" s="136">
        <f aca="true" t="shared" si="58" ref="O37:O45">N37-M37</f>
        <v>-193</v>
      </c>
      <c r="P37" s="2">
        <f aca="true" t="shared" si="59" ref="P37:P45">ROUND(O37/M37,3)*100</f>
        <v>-0.3</v>
      </c>
      <c r="Q37" s="2">
        <f aca="true" t="shared" si="60" ref="Q37:Q45">ROUND(M37/M$10,3)*100</f>
        <v>62.9</v>
      </c>
      <c r="R37" s="2">
        <f aca="true" t="shared" si="61" ref="R37:R45">ROUND(N37/N$10,3)*100</f>
        <v>63.3</v>
      </c>
      <c r="S37" s="119">
        <v>159286018</v>
      </c>
      <c r="T37" s="119">
        <f>SUM(T38:T41)</f>
        <v>174499782</v>
      </c>
      <c r="U37" s="136">
        <f aca="true" t="shared" si="62" ref="U37:U45">T37-S37</f>
        <v>15213764</v>
      </c>
      <c r="V37" s="2">
        <f aca="true" t="shared" si="63" ref="V37:V45">ROUND(U37/S37,3)*100</f>
        <v>9.6</v>
      </c>
      <c r="W37" s="2">
        <f aca="true" t="shared" si="64" ref="W37:W45">ROUND(S37/S$10,3)*100</f>
        <v>55.800000000000004</v>
      </c>
      <c r="X37" s="2">
        <f aca="true" t="shared" si="65" ref="X37:X45">ROUND(T37/T$10,3)*100</f>
        <v>59.5</v>
      </c>
      <c r="Y37" s="119">
        <v>104072943</v>
      </c>
      <c r="Z37" s="119">
        <f>SUM(Z38:Z41)</f>
        <v>115600903</v>
      </c>
      <c r="AA37" s="110" t="s">
        <v>70</v>
      </c>
      <c r="AD37" s="17"/>
      <c r="AE37" s="109" t="s">
        <v>69</v>
      </c>
      <c r="AH37" s="18"/>
      <c r="AI37" s="136">
        <f aca="true" t="shared" si="66" ref="AI37:AI45">Z37-Y37</f>
        <v>11527960</v>
      </c>
      <c r="AJ37" s="136">
        <f aca="true" t="shared" si="67" ref="AJ37:AJ45">ROUND(AI37/Y37,3)*100</f>
        <v>11.1</v>
      </c>
      <c r="AK37" s="2">
        <f aca="true" t="shared" si="68" ref="AK37:AK45">ROUND(Y37/Y$10,3)*100</f>
        <v>56.3</v>
      </c>
      <c r="AL37" s="2">
        <f aca="true" t="shared" si="69" ref="AL37:AL45">ROUND(Z37/Z$10,3)*100</f>
        <v>61.5</v>
      </c>
      <c r="AM37" s="2">
        <f aca="true" t="shared" si="70" ref="AM37:AM45">ROUND(Z37/T37,3)*100</f>
        <v>66.2</v>
      </c>
      <c r="AN37" s="119">
        <v>4376422</v>
      </c>
      <c r="AO37" s="119">
        <v>4515561</v>
      </c>
      <c r="AP37" s="136">
        <f aca="true" t="shared" si="71" ref="AP37:AP45">AO37-AN37</f>
        <v>139139</v>
      </c>
      <c r="AQ37" s="2">
        <f aca="true" t="shared" si="72" ref="AQ37:AQ45">ROUND(AP37/AN37,3)*100</f>
        <v>3.2</v>
      </c>
      <c r="AR37" s="2">
        <f aca="true" t="shared" si="73" ref="AR37:AR45">ROUND(AN37/AN$10,3)*100</f>
        <v>41.4</v>
      </c>
      <c r="AS37" s="2">
        <f aca="true" t="shared" si="74" ref="AS37:AS45">ROUND(AO37/AO$10,3)*100</f>
        <v>44.800000000000004</v>
      </c>
      <c r="AT37" s="2">
        <f aca="true" t="shared" si="75" ref="AT37:AT45">ROUND(AO37/T37,3)*100</f>
        <v>2.6</v>
      </c>
      <c r="AU37" s="119">
        <v>19554249</v>
      </c>
      <c r="AV37" s="119">
        <f>SUM(AV38:AV41)</f>
        <v>19953036</v>
      </c>
      <c r="AW37" s="136">
        <f aca="true" t="shared" si="76" ref="AW37:AW45">AV37-AU37</f>
        <v>398787</v>
      </c>
      <c r="AX37" s="2">
        <f aca="true" t="shared" si="77" ref="AX37:AX45">ROUND(AW37/AU37,3)*100</f>
        <v>2</v>
      </c>
      <c r="AY37" s="2">
        <f aca="true" t="shared" si="78" ref="AY37:AY45">ROUND(AU37/AU$10,3)*100</f>
        <v>52.7</v>
      </c>
      <c r="AZ37" s="2">
        <f aca="true" t="shared" si="79" ref="AZ37:AZ45">ROUND(AV37/AV$10,3)*100</f>
        <v>55.1</v>
      </c>
      <c r="BA37" s="2">
        <f aca="true" t="shared" si="80" ref="BA37:BA45">ROUND(AV37/T37,3)*100</f>
        <v>11.4</v>
      </c>
      <c r="BB37" s="107"/>
      <c r="BC37" s="109" t="s">
        <v>69</v>
      </c>
      <c r="BF37" s="17"/>
      <c r="BG37" s="109" t="s">
        <v>69</v>
      </c>
      <c r="BJ37" s="18"/>
      <c r="BK37" s="119">
        <v>50836653</v>
      </c>
      <c r="BL37" s="119">
        <f>SUM(BL38:BL41)</f>
        <v>54383318</v>
      </c>
      <c r="BM37" s="136">
        <f aca="true" t="shared" si="81" ref="BM37:BM45">BL37-BK37</f>
        <v>3546665</v>
      </c>
      <c r="BN37" s="2">
        <f aca="true" t="shared" si="82" ref="BN37:BN45">ROUND(BM37/BK37,3)*100</f>
        <v>7.000000000000001</v>
      </c>
      <c r="BO37" s="2">
        <f aca="true" t="shared" si="83" ref="BO37:BO45">ROUND(BK37/BK$10,3)*100</f>
        <v>56.3</v>
      </c>
      <c r="BP37" s="2">
        <f aca="true" t="shared" si="84" ref="BP37:BP45">ROUND(BL37/BL$10,3)*100</f>
        <v>56.89999999999999</v>
      </c>
      <c r="BQ37" s="2">
        <v>31.9</v>
      </c>
      <c r="BR37" s="2">
        <f aca="true" t="shared" si="85" ref="BR37:BR45">ROUND(BL37/T37,3)*100</f>
        <v>31.2</v>
      </c>
      <c r="BS37" s="2">
        <f aca="true" t="shared" si="86" ref="BS37:BS45">BR37-BQ37</f>
        <v>-0.6999999999999993</v>
      </c>
      <c r="BT37" s="2">
        <f aca="true" t="shared" si="87" ref="BT37:BT45">ROUND(BS37/BQ37,3)*100</f>
        <v>-2.1999999999999997</v>
      </c>
      <c r="BU37" s="119">
        <f aca="true" t="shared" si="88" ref="BU37:BU45">ROUND(BK37/G37,0)</f>
        <v>67963</v>
      </c>
      <c r="BV37" s="119">
        <v>74294</v>
      </c>
      <c r="BW37" s="136">
        <f aca="true" t="shared" si="89" ref="BW37:BW45">BV37-BU37</f>
        <v>6331</v>
      </c>
      <c r="BX37" s="2">
        <f aca="true" t="shared" si="90" ref="BX37:BX45">ROUND(BW37/BU37,3)*100</f>
        <v>9.3</v>
      </c>
      <c r="BY37" s="119">
        <f aca="true" t="shared" si="91" ref="BY37:BY45">ROUND(BK37/M37,0)</f>
        <v>873</v>
      </c>
      <c r="BZ37" s="119">
        <v>937</v>
      </c>
      <c r="CA37" s="136">
        <f aca="true" t="shared" si="92" ref="CA37:CA45">BZ37-BY37</f>
        <v>64</v>
      </c>
      <c r="CB37" s="135">
        <f aca="true" t="shared" si="93" ref="CB37:CB45">ROUND(CA37/BY37,3)*100</f>
        <v>7.3</v>
      </c>
      <c r="CC37" s="1" t="s">
        <v>69</v>
      </c>
      <c r="CD37" s="1"/>
      <c r="CF37" s="17"/>
      <c r="CG37" s="17"/>
      <c r="CH37" s="109" t="s">
        <v>69</v>
      </c>
      <c r="CK37" s="18"/>
      <c r="CL37" s="125">
        <v>4889322</v>
      </c>
      <c r="CM37" s="119">
        <f>SUM(CM38:CM41)</f>
        <v>4651207</v>
      </c>
      <c r="CN37" s="136">
        <f aca="true" t="shared" si="94" ref="CN37:CN45">CM37-CL37</f>
        <v>-238115</v>
      </c>
      <c r="CO37" s="2">
        <f aca="true" t="shared" si="95" ref="CO37:CO45">ROUND(CN37/CL37,3)*100</f>
        <v>-4.9</v>
      </c>
      <c r="CP37" s="2">
        <f aca="true" t="shared" si="96" ref="CP37:CP45">ROUND(CL37/CL$10,3)*100</f>
        <v>45.7</v>
      </c>
      <c r="CQ37" s="2">
        <f aca="true" t="shared" si="97" ref="CQ37:CQ45">ROUND(CM37/CM$10,3)*100</f>
        <v>40.8</v>
      </c>
      <c r="CR37" s="119">
        <v>592576</v>
      </c>
      <c r="CS37" s="119">
        <f>SUM(CS38:CS41)</f>
        <v>396436</v>
      </c>
      <c r="CT37" s="119">
        <f aca="true" t="shared" si="98" ref="CT37:CT45">ROUND(CS37/H37,0)</f>
        <v>542</v>
      </c>
      <c r="CU37" s="136">
        <f aca="true" t="shared" si="99" ref="CU37:CU45">CS37-CR37</f>
        <v>-196140</v>
      </c>
      <c r="CV37" s="2">
        <f aca="true" t="shared" si="100" ref="CV37:CV45">ROUND(CU37/CR37,3)*100</f>
        <v>-33.1</v>
      </c>
      <c r="CW37" s="2">
        <f aca="true" t="shared" si="101" ref="CW37:CW45">ROUND(CR37/CR$10,3)*100</f>
        <v>35.4</v>
      </c>
      <c r="CX37" s="2">
        <f aca="true" t="shared" si="102" ref="CX37:CX45">ROUND(CS37/CS$10,3)*100</f>
        <v>35.099999999999994</v>
      </c>
      <c r="CY37" s="119">
        <v>932919</v>
      </c>
      <c r="CZ37" s="119">
        <f>SUM(CZ38:CZ41)</f>
        <v>1302813</v>
      </c>
      <c r="DA37" s="119">
        <f t="shared" si="49"/>
        <v>1780</v>
      </c>
      <c r="DB37" s="136">
        <f t="shared" si="50"/>
        <v>369894</v>
      </c>
      <c r="DC37" s="2">
        <f t="shared" si="51"/>
        <v>39.6</v>
      </c>
      <c r="DD37" s="2">
        <f t="shared" si="52"/>
        <v>53.800000000000004</v>
      </c>
      <c r="DE37" s="135">
        <f t="shared" si="53"/>
        <v>77</v>
      </c>
      <c r="DF37" s="109" t="s">
        <v>69</v>
      </c>
      <c r="DI37" s="17"/>
    </row>
    <row r="38" spans="1:113" s="34" customFormat="1" ht="14.25" customHeight="1">
      <c r="A38" s="17"/>
      <c r="B38" s="23"/>
      <c r="C38" s="73" t="s">
        <v>80</v>
      </c>
      <c r="D38" s="86"/>
      <c r="E38" s="86"/>
      <c r="F38" s="39"/>
      <c r="G38" s="62">
        <v>306</v>
      </c>
      <c r="H38" s="62">
        <v>310</v>
      </c>
      <c r="I38" s="64">
        <f t="shared" si="54"/>
        <v>4</v>
      </c>
      <c r="J38" s="70">
        <f t="shared" si="55"/>
        <v>1.3</v>
      </c>
      <c r="K38" s="63">
        <f t="shared" si="56"/>
        <v>38</v>
      </c>
      <c r="L38" s="63">
        <f t="shared" si="57"/>
        <v>39.300000000000004</v>
      </c>
      <c r="M38" s="62">
        <v>11909</v>
      </c>
      <c r="N38" s="62">
        <v>12055</v>
      </c>
      <c r="O38" s="64">
        <f t="shared" si="58"/>
        <v>146</v>
      </c>
      <c r="P38" s="70">
        <f t="shared" si="59"/>
        <v>1.2</v>
      </c>
      <c r="Q38" s="63">
        <f t="shared" si="60"/>
        <v>12.9</v>
      </c>
      <c r="R38" s="63">
        <f t="shared" si="61"/>
        <v>13.200000000000001</v>
      </c>
      <c r="S38" s="62">
        <v>24966317</v>
      </c>
      <c r="T38" s="62">
        <v>25381866</v>
      </c>
      <c r="U38" s="64">
        <f t="shared" si="62"/>
        <v>415549</v>
      </c>
      <c r="V38" s="70">
        <f t="shared" si="63"/>
        <v>1.7000000000000002</v>
      </c>
      <c r="W38" s="63">
        <f t="shared" si="64"/>
        <v>8.7</v>
      </c>
      <c r="X38" s="63">
        <f t="shared" si="65"/>
        <v>8.6</v>
      </c>
      <c r="Y38" s="62">
        <v>15769133</v>
      </c>
      <c r="Z38" s="65">
        <v>15191808</v>
      </c>
      <c r="AA38" s="74" t="s">
        <v>80</v>
      </c>
      <c r="AB38" s="86"/>
      <c r="AC38" s="86"/>
      <c r="AD38" s="73"/>
      <c r="AE38" s="73" t="s">
        <v>80</v>
      </c>
      <c r="AF38" s="86"/>
      <c r="AG38" s="86"/>
      <c r="AH38" s="39"/>
      <c r="AI38" s="64">
        <f t="shared" si="66"/>
        <v>-577325</v>
      </c>
      <c r="AJ38" s="70">
        <f t="shared" si="67"/>
        <v>-3.6999999999999997</v>
      </c>
      <c r="AK38" s="63">
        <f t="shared" si="68"/>
        <v>8.5</v>
      </c>
      <c r="AL38" s="63">
        <f t="shared" si="69"/>
        <v>8.1</v>
      </c>
      <c r="AM38" s="63">
        <f t="shared" si="70"/>
        <v>59.9</v>
      </c>
      <c r="AN38" s="62">
        <v>692704</v>
      </c>
      <c r="AO38" s="62">
        <v>583972</v>
      </c>
      <c r="AP38" s="64">
        <f t="shared" si="71"/>
        <v>-108732</v>
      </c>
      <c r="AQ38" s="70">
        <f t="shared" si="72"/>
        <v>-15.7</v>
      </c>
      <c r="AR38" s="63">
        <f t="shared" si="73"/>
        <v>6.5</v>
      </c>
      <c r="AS38" s="63">
        <f t="shared" si="74"/>
        <v>5.800000000000001</v>
      </c>
      <c r="AT38" s="63">
        <f t="shared" si="75"/>
        <v>2.3</v>
      </c>
      <c r="AU38" s="62">
        <v>3675807</v>
      </c>
      <c r="AV38" s="62">
        <v>3719131</v>
      </c>
      <c r="AW38" s="64">
        <f t="shared" si="76"/>
        <v>43324</v>
      </c>
      <c r="AX38" s="70">
        <f t="shared" si="77"/>
        <v>1.2</v>
      </c>
      <c r="AY38" s="63">
        <f t="shared" si="78"/>
        <v>9.9</v>
      </c>
      <c r="AZ38" s="63">
        <f t="shared" si="79"/>
        <v>10.299999999999999</v>
      </c>
      <c r="BA38" s="63">
        <f t="shared" si="80"/>
        <v>14.7</v>
      </c>
      <c r="BB38" s="107"/>
      <c r="BC38" s="73" t="s">
        <v>80</v>
      </c>
      <c r="BD38" s="86"/>
      <c r="BE38" s="86"/>
      <c r="BF38" s="73"/>
      <c r="BG38" s="73" t="s">
        <v>80</v>
      </c>
      <c r="BH38" s="86"/>
      <c r="BI38" s="86"/>
      <c r="BJ38" s="39"/>
      <c r="BK38" s="76">
        <v>8504480</v>
      </c>
      <c r="BL38" s="62">
        <v>9606086</v>
      </c>
      <c r="BM38" s="106">
        <f t="shared" si="81"/>
        <v>1101606</v>
      </c>
      <c r="BN38" s="105">
        <f t="shared" si="82"/>
        <v>13</v>
      </c>
      <c r="BO38" s="97">
        <f t="shared" si="83"/>
        <v>9.4</v>
      </c>
      <c r="BP38" s="97">
        <f t="shared" si="84"/>
        <v>10.100000000000001</v>
      </c>
      <c r="BQ38" s="97">
        <v>34.1</v>
      </c>
      <c r="BR38" s="97">
        <f t="shared" si="85"/>
        <v>37.8</v>
      </c>
      <c r="BS38" s="105">
        <f t="shared" si="86"/>
        <v>3.6999999999999957</v>
      </c>
      <c r="BT38" s="105">
        <f t="shared" si="87"/>
        <v>10.9</v>
      </c>
      <c r="BU38" s="76">
        <f t="shared" si="88"/>
        <v>27792</v>
      </c>
      <c r="BV38" s="76">
        <v>30987</v>
      </c>
      <c r="BW38" s="64">
        <f t="shared" si="89"/>
        <v>3195</v>
      </c>
      <c r="BX38" s="70">
        <f t="shared" si="90"/>
        <v>11.5</v>
      </c>
      <c r="BY38" s="88">
        <f t="shared" si="91"/>
        <v>714</v>
      </c>
      <c r="BZ38" s="76">
        <v>797</v>
      </c>
      <c r="CA38" s="64">
        <f t="shared" si="92"/>
        <v>83</v>
      </c>
      <c r="CB38" s="133">
        <f t="shared" si="93"/>
        <v>11.600000000000001</v>
      </c>
      <c r="CC38" s="73" t="s">
        <v>80</v>
      </c>
      <c r="CD38" s="86"/>
      <c r="CE38" s="86"/>
      <c r="CF38" s="73"/>
      <c r="CG38" s="73"/>
      <c r="CH38" s="73" t="s">
        <v>80</v>
      </c>
      <c r="CI38" s="86"/>
      <c r="CJ38" s="86"/>
      <c r="CK38" s="39"/>
      <c r="CL38" s="88">
        <v>651770</v>
      </c>
      <c r="CM38" s="88">
        <v>637003</v>
      </c>
      <c r="CN38" s="64">
        <f t="shared" si="94"/>
        <v>-14767</v>
      </c>
      <c r="CO38" s="70">
        <f t="shared" si="95"/>
        <v>-2.3</v>
      </c>
      <c r="CP38" s="63">
        <f t="shared" si="96"/>
        <v>6.1</v>
      </c>
      <c r="CQ38" s="63">
        <f t="shared" si="97"/>
        <v>5.6000000000000005</v>
      </c>
      <c r="CR38" s="88">
        <v>116459</v>
      </c>
      <c r="CS38" s="76">
        <v>81966</v>
      </c>
      <c r="CT38" s="88">
        <f t="shared" si="98"/>
        <v>264</v>
      </c>
      <c r="CU38" s="64">
        <f t="shared" si="99"/>
        <v>-34493</v>
      </c>
      <c r="CV38" s="70">
        <f t="shared" si="100"/>
        <v>-29.599999999999998</v>
      </c>
      <c r="CW38" s="63">
        <f t="shared" si="101"/>
        <v>7.000000000000001</v>
      </c>
      <c r="CX38" s="63">
        <f t="shared" si="102"/>
        <v>7.3</v>
      </c>
      <c r="CY38" s="88">
        <v>167795</v>
      </c>
      <c r="CZ38" s="76">
        <v>245596</v>
      </c>
      <c r="DA38" s="88">
        <f t="shared" si="49"/>
        <v>792</v>
      </c>
      <c r="DB38" s="64">
        <f t="shared" si="50"/>
        <v>77801</v>
      </c>
      <c r="DC38" s="70">
        <f t="shared" si="51"/>
        <v>46.400000000000006</v>
      </c>
      <c r="DD38" s="63">
        <f t="shared" si="52"/>
        <v>9.700000000000001</v>
      </c>
      <c r="DE38" s="124">
        <f t="shared" si="53"/>
        <v>14.499999999999998</v>
      </c>
      <c r="DF38" s="73" t="s">
        <v>80</v>
      </c>
      <c r="DG38" s="86"/>
      <c r="DH38" s="86"/>
      <c r="DI38" s="73"/>
    </row>
    <row r="39" spans="3:113" s="34" customFormat="1" ht="14.25" customHeight="1">
      <c r="C39" s="73" t="s">
        <v>91</v>
      </c>
      <c r="D39" s="86"/>
      <c r="E39" s="86"/>
      <c r="F39" s="39"/>
      <c r="G39" s="62">
        <v>273</v>
      </c>
      <c r="H39" s="62">
        <v>240</v>
      </c>
      <c r="I39" s="64">
        <f t="shared" si="54"/>
        <v>-33</v>
      </c>
      <c r="J39" s="70">
        <f t="shared" si="55"/>
        <v>-12.1</v>
      </c>
      <c r="K39" s="63">
        <f t="shared" si="56"/>
        <v>33.900000000000006</v>
      </c>
      <c r="L39" s="63">
        <f t="shared" si="57"/>
        <v>30.5</v>
      </c>
      <c r="M39" s="62">
        <v>19077</v>
      </c>
      <c r="N39" s="62">
        <v>16912</v>
      </c>
      <c r="O39" s="64">
        <f t="shared" si="58"/>
        <v>-2165</v>
      </c>
      <c r="P39" s="70">
        <f t="shared" si="59"/>
        <v>-11.3</v>
      </c>
      <c r="Q39" s="63">
        <f t="shared" si="60"/>
        <v>20.599999999999998</v>
      </c>
      <c r="R39" s="63">
        <f t="shared" si="61"/>
        <v>18.5</v>
      </c>
      <c r="S39" s="62">
        <v>41007813</v>
      </c>
      <c r="T39" s="62">
        <v>35352315</v>
      </c>
      <c r="U39" s="64">
        <f t="shared" si="62"/>
        <v>-5655498</v>
      </c>
      <c r="V39" s="70">
        <f t="shared" si="63"/>
        <v>-13.8</v>
      </c>
      <c r="W39" s="63">
        <f t="shared" si="64"/>
        <v>14.399999999999999</v>
      </c>
      <c r="X39" s="63">
        <f t="shared" si="65"/>
        <v>12</v>
      </c>
      <c r="Y39" s="62">
        <v>25480576</v>
      </c>
      <c r="Z39" s="65">
        <v>21998423</v>
      </c>
      <c r="AA39" s="74" t="s">
        <v>91</v>
      </c>
      <c r="AB39" s="86"/>
      <c r="AC39" s="86"/>
      <c r="AD39" s="73"/>
      <c r="AE39" s="73" t="s">
        <v>91</v>
      </c>
      <c r="AF39" s="86"/>
      <c r="AG39" s="86"/>
      <c r="AH39" s="39"/>
      <c r="AI39" s="64">
        <f t="shared" si="66"/>
        <v>-3482153</v>
      </c>
      <c r="AJ39" s="70">
        <f t="shared" si="67"/>
        <v>-13.700000000000001</v>
      </c>
      <c r="AK39" s="63">
        <f t="shared" si="68"/>
        <v>13.8</v>
      </c>
      <c r="AL39" s="63">
        <f t="shared" si="69"/>
        <v>11.700000000000001</v>
      </c>
      <c r="AM39" s="63">
        <f t="shared" si="70"/>
        <v>62.2</v>
      </c>
      <c r="AN39" s="62">
        <v>1211413</v>
      </c>
      <c r="AO39" s="62">
        <v>951944</v>
      </c>
      <c r="AP39" s="64">
        <f t="shared" si="71"/>
        <v>-259469</v>
      </c>
      <c r="AQ39" s="70">
        <f t="shared" si="72"/>
        <v>-21.4</v>
      </c>
      <c r="AR39" s="63">
        <f t="shared" si="73"/>
        <v>11.5</v>
      </c>
      <c r="AS39" s="63">
        <f t="shared" si="74"/>
        <v>9.4</v>
      </c>
      <c r="AT39" s="63">
        <f t="shared" si="75"/>
        <v>2.7</v>
      </c>
      <c r="AU39" s="62">
        <v>6007893</v>
      </c>
      <c r="AV39" s="62">
        <v>5228318</v>
      </c>
      <c r="AW39" s="64">
        <f t="shared" si="76"/>
        <v>-779575</v>
      </c>
      <c r="AX39" s="70">
        <f t="shared" si="77"/>
        <v>-13</v>
      </c>
      <c r="AY39" s="63">
        <f t="shared" si="78"/>
        <v>16.2</v>
      </c>
      <c r="AZ39" s="63">
        <f t="shared" si="79"/>
        <v>14.399999999999999</v>
      </c>
      <c r="BA39" s="63">
        <f t="shared" si="80"/>
        <v>14.799999999999999</v>
      </c>
      <c r="BB39" s="107"/>
      <c r="BC39" s="73" t="s">
        <v>91</v>
      </c>
      <c r="BD39" s="86"/>
      <c r="BE39" s="86"/>
      <c r="BF39" s="73"/>
      <c r="BG39" s="73" t="s">
        <v>91</v>
      </c>
      <c r="BH39" s="86"/>
      <c r="BI39" s="86"/>
      <c r="BJ39" s="39"/>
      <c r="BK39" s="76">
        <v>14315824</v>
      </c>
      <c r="BL39" s="62">
        <v>12401948</v>
      </c>
      <c r="BM39" s="106">
        <f t="shared" si="81"/>
        <v>-1913876</v>
      </c>
      <c r="BN39" s="105">
        <f t="shared" si="82"/>
        <v>-13.4</v>
      </c>
      <c r="BO39" s="97">
        <f t="shared" si="83"/>
        <v>15.9</v>
      </c>
      <c r="BP39" s="97">
        <f t="shared" si="84"/>
        <v>13</v>
      </c>
      <c r="BQ39" s="97">
        <v>34.9</v>
      </c>
      <c r="BR39" s="97">
        <f t="shared" si="85"/>
        <v>35.099999999999994</v>
      </c>
      <c r="BS39" s="105">
        <f t="shared" si="86"/>
        <v>0.19999999999999574</v>
      </c>
      <c r="BT39" s="105">
        <f t="shared" si="87"/>
        <v>0.6</v>
      </c>
      <c r="BU39" s="76">
        <f t="shared" si="88"/>
        <v>52439</v>
      </c>
      <c r="BV39" s="76">
        <v>51675</v>
      </c>
      <c r="BW39" s="64">
        <f t="shared" si="89"/>
        <v>-764</v>
      </c>
      <c r="BX39" s="70">
        <f t="shared" si="90"/>
        <v>-1.5</v>
      </c>
      <c r="BY39" s="88">
        <f t="shared" si="91"/>
        <v>750</v>
      </c>
      <c r="BZ39" s="76">
        <v>733</v>
      </c>
      <c r="CA39" s="64">
        <f t="shared" si="92"/>
        <v>-17</v>
      </c>
      <c r="CB39" s="133">
        <f t="shared" si="93"/>
        <v>-2.3</v>
      </c>
      <c r="CC39" s="73" t="s">
        <v>91</v>
      </c>
      <c r="CD39" s="86"/>
      <c r="CE39" s="86"/>
      <c r="CF39" s="73"/>
      <c r="CG39" s="73"/>
      <c r="CH39" s="73" t="s">
        <v>91</v>
      </c>
      <c r="CI39" s="86"/>
      <c r="CJ39" s="86"/>
      <c r="CK39" s="39"/>
      <c r="CL39" s="88">
        <v>1292188</v>
      </c>
      <c r="CM39" s="88">
        <v>1193851</v>
      </c>
      <c r="CN39" s="64">
        <f t="shared" si="94"/>
        <v>-98337</v>
      </c>
      <c r="CO39" s="70">
        <f t="shared" si="95"/>
        <v>-7.6</v>
      </c>
      <c r="CP39" s="63">
        <f t="shared" si="96"/>
        <v>12.1</v>
      </c>
      <c r="CQ39" s="63">
        <f t="shared" si="97"/>
        <v>10.5</v>
      </c>
      <c r="CR39" s="88">
        <v>276255</v>
      </c>
      <c r="CS39" s="76">
        <v>156773</v>
      </c>
      <c r="CT39" s="88">
        <f t="shared" si="98"/>
        <v>653</v>
      </c>
      <c r="CU39" s="64">
        <f t="shared" si="99"/>
        <v>-119482</v>
      </c>
      <c r="CV39" s="70">
        <f t="shared" si="100"/>
        <v>-43.3</v>
      </c>
      <c r="CW39" s="63">
        <f t="shared" si="101"/>
        <v>16.5</v>
      </c>
      <c r="CX39" s="63">
        <f t="shared" si="102"/>
        <v>13.900000000000002</v>
      </c>
      <c r="CY39" s="88">
        <v>296756</v>
      </c>
      <c r="CZ39" s="76">
        <v>269895</v>
      </c>
      <c r="DA39" s="88">
        <f t="shared" si="49"/>
        <v>1125</v>
      </c>
      <c r="DB39" s="64">
        <f t="shared" si="50"/>
        <v>-26861</v>
      </c>
      <c r="DC39" s="70">
        <f t="shared" si="51"/>
        <v>-9.1</v>
      </c>
      <c r="DD39" s="63">
        <f t="shared" si="52"/>
        <v>17.1</v>
      </c>
      <c r="DE39" s="124">
        <f t="shared" si="53"/>
        <v>15.9</v>
      </c>
      <c r="DF39" s="73" t="s">
        <v>91</v>
      </c>
      <c r="DG39" s="86"/>
      <c r="DH39" s="86"/>
      <c r="DI39" s="73"/>
    </row>
    <row r="40" spans="3:113" s="34" customFormat="1" ht="14.25" customHeight="1">
      <c r="C40" s="73" t="s">
        <v>92</v>
      </c>
      <c r="D40" s="86"/>
      <c r="E40" s="86"/>
      <c r="F40" s="39"/>
      <c r="G40" s="62">
        <v>133</v>
      </c>
      <c r="H40" s="62">
        <v>140</v>
      </c>
      <c r="I40" s="64">
        <f t="shared" si="54"/>
        <v>7</v>
      </c>
      <c r="J40" s="70">
        <f t="shared" si="55"/>
        <v>5.3</v>
      </c>
      <c r="K40" s="63">
        <f t="shared" si="56"/>
        <v>16.5</v>
      </c>
      <c r="L40" s="63">
        <f t="shared" si="57"/>
        <v>17.8</v>
      </c>
      <c r="M40" s="62">
        <v>18143</v>
      </c>
      <c r="N40" s="62">
        <v>18600</v>
      </c>
      <c r="O40" s="64">
        <f t="shared" si="58"/>
        <v>457</v>
      </c>
      <c r="P40" s="70">
        <f t="shared" si="59"/>
        <v>2.5</v>
      </c>
      <c r="Q40" s="63">
        <f t="shared" si="60"/>
        <v>19.6</v>
      </c>
      <c r="R40" s="63">
        <f t="shared" si="61"/>
        <v>20.3</v>
      </c>
      <c r="S40" s="62">
        <v>41884513</v>
      </c>
      <c r="T40" s="62">
        <v>42826838</v>
      </c>
      <c r="U40" s="64">
        <f t="shared" si="62"/>
        <v>942325</v>
      </c>
      <c r="V40" s="70">
        <f t="shared" si="63"/>
        <v>2.1999999999999997</v>
      </c>
      <c r="W40" s="63">
        <f t="shared" si="64"/>
        <v>14.7</v>
      </c>
      <c r="X40" s="63">
        <f t="shared" si="65"/>
        <v>14.6</v>
      </c>
      <c r="Y40" s="62">
        <v>23799700</v>
      </c>
      <c r="Z40" s="65">
        <v>23603068</v>
      </c>
      <c r="AA40" s="74" t="s">
        <v>92</v>
      </c>
      <c r="AB40" s="86"/>
      <c r="AC40" s="86"/>
      <c r="AD40" s="73"/>
      <c r="AE40" s="73" t="s">
        <v>92</v>
      </c>
      <c r="AF40" s="86"/>
      <c r="AG40" s="86"/>
      <c r="AH40" s="39"/>
      <c r="AI40" s="64">
        <f t="shared" si="66"/>
        <v>-196632</v>
      </c>
      <c r="AJ40" s="70">
        <f t="shared" si="67"/>
        <v>-0.8</v>
      </c>
      <c r="AK40" s="63">
        <f t="shared" si="68"/>
        <v>12.9</v>
      </c>
      <c r="AL40" s="63">
        <f t="shared" si="69"/>
        <v>12.6</v>
      </c>
      <c r="AM40" s="63">
        <f t="shared" si="70"/>
        <v>55.1</v>
      </c>
      <c r="AN40" s="62">
        <v>1098468</v>
      </c>
      <c r="AO40" s="62">
        <v>1474207</v>
      </c>
      <c r="AP40" s="64">
        <f t="shared" si="71"/>
        <v>375739</v>
      </c>
      <c r="AQ40" s="70">
        <f t="shared" si="72"/>
        <v>34.2</v>
      </c>
      <c r="AR40" s="63">
        <f t="shared" si="73"/>
        <v>10.4</v>
      </c>
      <c r="AS40" s="63">
        <f t="shared" si="74"/>
        <v>14.6</v>
      </c>
      <c r="AT40" s="63">
        <f t="shared" si="75"/>
        <v>3.4000000000000004</v>
      </c>
      <c r="AU40" s="62">
        <v>6093263</v>
      </c>
      <c r="AV40" s="62">
        <v>6554200</v>
      </c>
      <c r="AW40" s="64">
        <f t="shared" si="76"/>
        <v>460937</v>
      </c>
      <c r="AX40" s="70">
        <f t="shared" si="77"/>
        <v>7.6</v>
      </c>
      <c r="AY40" s="63">
        <f t="shared" si="78"/>
        <v>16.400000000000002</v>
      </c>
      <c r="AZ40" s="63">
        <f t="shared" si="79"/>
        <v>18.099999999999998</v>
      </c>
      <c r="BA40" s="63">
        <f t="shared" si="80"/>
        <v>15.299999999999999</v>
      </c>
      <c r="BB40" s="107"/>
      <c r="BC40" s="73" t="s">
        <v>92</v>
      </c>
      <c r="BD40" s="86"/>
      <c r="BE40" s="86"/>
      <c r="BF40" s="73"/>
      <c r="BG40" s="73" t="s">
        <v>92</v>
      </c>
      <c r="BH40" s="86"/>
      <c r="BI40" s="86"/>
      <c r="BJ40" s="39"/>
      <c r="BK40" s="76">
        <v>16986345</v>
      </c>
      <c r="BL40" s="62">
        <v>17749563</v>
      </c>
      <c r="BM40" s="106">
        <f t="shared" si="81"/>
        <v>763218</v>
      </c>
      <c r="BN40" s="105">
        <f t="shared" si="82"/>
        <v>4.5</v>
      </c>
      <c r="BO40" s="97">
        <f t="shared" si="83"/>
        <v>18.8</v>
      </c>
      <c r="BP40" s="97">
        <f t="shared" si="84"/>
        <v>18.6</v>
      </c>
      <c r="BQ40" s="97">
        <v>40.6</v>
      </c>
      <c r="BR40" s="97">
        <f t="shared" si="85"/>
        <v>41.4</v>
      </c>
      <c r="BS40" s="105">
        <f t="shared" si="86"/>
        <v>0.7999999999999972</v>
      </c>
      <c r="BT40" s="105">
        <f t="shared" si="87"/>
        <v>2</v>
      </c>
      <c r="BU40" s="76">
        <f t="shared" si="88"/>
        <v>127717</v>
      </c>
      <c r="BV40" s="76">
        <v>126783</v>
      </c>
      <c r="BW40" s="64">
        <f t="shared" si="89"/>
        <v>-934</v>
      </c>
      <c r="BX40" s="70">
        <f t="shared" si="90"/>
        <v>-0.7000000000000001</v>
      </c>
      <c r="BY40" s="88">
        <f t="shared" si="91"/>
        <v>936</v>
      </c>
      <c r="BZ40" s="76">
        <v>954</v>
      </c>
      <c r="CA40" s="64">
        <f t="shared" si="92"/>
        <v>18</v>
      </c>
      <c r="CB40" s="133">
        <f t="shared" si="93"/>
        <v>1.9</v>
      </c>
      <c r="CC40" s="73" t="s">
        <v>92</v>
      </c>
      <c r="CD40" s="86"/>
      <c r="CE40" s="86"/>
      <c r="CF40" s="73"/>
      <c r="CG40" s="73"/>
      <c r="CH40" s="73" t="s">
        <v>92</v>
      </c>
      <c r="CI40" s="86"/>
      <c r="CJ40" s="86"/>
      <c r="CK40" s="39"/>
      <c r="CL40" s="88">
        <v>1333324</v>
      </c>
      <c r="CM40" s="88">
        <v>1458954</v>
      </c>
      <c r="CN40" s="64">
        <f t="shared" si="94"/>
        <v>125630</v>
      </c>
      <c r="CO40" s="70">
        <f t="shared" si="95"/>
        <v>9.4</v>
      </c>
      <c r="CP40" s="63">
        <f t="shared" si="96"/>
        <v>12.5</v>
      </c>
      <c r="CQ40" s="63">
        <f t="shared" si="97"/>
        <v>12.8</v>
      </c>
      <c r="CR40" s="88">
        <v>157251</v>
      </c>
      <c r="CS40" s="76">
        <v>113240</v>
      </c>
      <c r="CT40" s="88">
        <f t="shared" si="98"/>
        <v>809</v>
      </c>
      <c r="CU40" s="64">
        <f t="shared" si="99"/>
        <v>-44011</v>
      </c>
      <c r="CV40" s="70">
        <f t="shared" si="100"/>
        <v>-28.000000000000004</v>
      </c>
      <c r="CW40" s="63">
        <f t="shared" si="101"/>
        <v>9.4</v>
      </c>
      <c r="CX40" s="63">
        <f t="shared" si="102"/>
        <v>10</v>
      </c>
      <c r="CY40" s="88">
        <v>312401</v>
      </c>
      <c r="CZ40" s="76">
        <v>604496</v>
      </c>
      <c r="DA40" s="88">
        <f t="shared" si="49"/>
        <v>4318</v>
      </c>
      <c r="DB40" s="64">
        <f t="shared" si="50"/>
        <v>292095</v>
      </c>
      <c r="DC40" s="70">
        <f t="shared" si="51"/>
        <v>93.5</v>
      </c>
      <c r="DD40" s="63">
        <f t="shared" si="52"/>
        <v>18</v>
      </c>
      <c r="DE40" s="124">
        <f t="shared" si="53"/>
        <v>35.699999999999996</v>
      </c>
      <c r="DF40" s="73" t="s">
        <v>92</v>
      </c>
      <c r="DG40" s="86"/>
      <c r="DH40" s="86"/>
      <c r="DI40" s="73"/>
    </row>
    <row r="41" spans="3:113" s="34" customFormat="1" ht="14.25" customHeight="1">
      <c r="C41" s="73" t="s">
        <v>93</v>
      </c>
      <c r="D41" s="86"/>
      <c r="E41" s="86"/>
      <c r="F41" s="39"/>
      <c r="G41" s="62">
        <v>36</v>
      </c>
      <c r="H41" s="62">
        <v>42</v>
      </c>
      <c r="I41" s="64">
        <f t="shared" si="54"/>
        <v>6</v>
      </c>
      <c r="J41" s="70">
        <f t="shared" si="55"/>
        <v>16.7</v>
      </c>
      <c r="K41" s="63">
        <f t="shared" si="56"/>
        <v>4.5</v>
      </c>
      <c r="L41" s="63">
        <f t="shared" si="57"/>
        <v>5.3</v>
      </c>
      <c r="M41" s="62">
        <v>9077</v>
      </c>
      <c r="N41" s="62">
        <v>10446</v>
      </c>
      <c r="O41" s="64">
        <f t="shared" si="58"/>
        <v>1369</v>
      </c>
      <c r="P41" s="70">
        <f t="shared" si="59"/>
        <v>15.1</v>
      </c>
      <c r="Q41" s="63">
        <f t="shared" si="60"/>
        <v>9.8</v>
      </c>
      <c r="R41" s="63">
        <f t="shared" si="61"/>
        <v>11.4</v>
      </c>
      <c r="S41" s="62">
        <v>51427375</v>
      </c>
      <c r="T41" s="62">
        <v>70938763</v>
      </c>
      <c r="U41" s="64">
        <f t="shared" si="62"/>
        <v>19511388</v>
      </c>
      <c r="V41" s="70">
        <f t="shared" si="63"/>
        <v>37.9</v>
      </c>
      <c r="W41" s="63">
        <f t="shared" si="64"/>
        <v>18</v>
      </c>
      <c r="X41" s="63">
        <f t="shared" si="65"/>
        <v>24.2</v>
      </c>
      <c r="Y41" s="62">
        <v>39023534</v>
      </c>
      <c r="Z41" s="65">
        <v>54807604</v>
      </c>
      <c r="AA41" s="74" t="s">
        <v>93</v>
      </c>
      <c r="AB41" s="86"/>
      <c r="AC41" s="86"/>
      <c r="AD41" s="73"/>
      <c r="AE41" s="73" t="s">
        <v>93</v>
      </c>
      <c r="AF41" s="86"/>
      <c r="AG41" s="86"/>
      <c r="AH41" s="39"/>
      <c r="AI41" s="64">
        <f t="shared" si="66"/>
        <v>15784070</v>
      </c>
      <c r="AJ41" s="70">
        <f t="shared" si="67"/>
        <v>40.400000000000006</v>
      </c>
      <c r="AK41" s="63">
        <f t="shared" si="68"/>
        <v>21.099999999999998</v>
      </c>
      <c r="AL41" s="63">
        <f t="shared" si="69"/>
        <v>29.2</v>
      </c>
      <c r="AM41" s="63">
        <f t="shared" si="70"/>
        <v>77.3</v>
      </c>
      <c r="AN41" s="62">
        <v>1373837</v>
      </c>
      <c r="AO41" s="62">
        <v>1505438</v>
      </c>
      <c r="AP41" s="64">
        <f t="shared" si="71"/>
        <v>131601</v>
      </c>
      <c r="AQ41" s="70">
        <f t="shared" si="72"/>
        <v>9.6</v>
      </c>
      <c r="AR41" s="63">
        <f t="shared" si="73"/>
        <v>13</v>
      </c>
      <c r="AS41" s="63">
        <f t="shared" si="74"/>
        <v>14.899999999999999</v>
      </c>
      <c r="AT41" s="63">
        <f t="shared" si="75"/>
        <v>2.1</v>
      </c>
      <c r="AU41" s="62">
        <v>3777286</v>
      </c>
      <c r="AV41" s="62">
        <v>4451387</v>
      </c>
      <c r="AW41" s="64">
        <f t="shared" si="76"/>
        <v>674101</v>
      </c>
      <c r="AX41" s="70">
        <f t="shared" si="77"/>
        <v>17.8</v>
      </c>
      <c r="AY41" s="63">
        <f t="shared" si="78"/>
        <v>10.2</v>
      </c>
      <c r="AZ41" s="63">
        <f t="shared" si="79"/>
        <v>12.3</v>
      </c>
      <c r="BA41" s="63">
        <f t="shared" si="80"/>
        <v>6.3</v>
      </c>
      <c r="BB41" s="107"/>
      <c r="BC41" s="73" t="s">
        <v>93</v>
      </c>
      <c r="BD41" s="86"/>
      <c r="BE41" s="86"/>
      <c r="BF41" s="73"/>
      <c r="BG41" s="73" t="s">
        <v>93</v>
      </c>
      <c r="BH41" s="86"/>
      <c r="BI41" s="86"/>
      <c r="BJ41" s="39"/>
      <c r="BK41" s="76">
        <v>11030004</v>
      </c>
      <c r="BL41" s="62">
        <v>14625721</v>
      </c>
      <c r="BM41" s="106">
        <f t="shared" si="81"/>
        <v>3595717</v>
      </c>
      <c r="BN41" s="105">
        <f t="shared" si="82"/>
        <v>32.6</v>
      </c>
      <c r="BO41" s="97">
        <f t="shared" si="83"/>
        <v>12.2</v>
      </c>
      <c r="BP41" s="97">
        <f t="shared" si="84"/>
        <v>15.299999999999999</v>
      </c>
      <c r="BQ41" s="97">
        <v>21.4</v>
      </c>
      <c r="BR41" s="97">
        <f t="shared" si="85"/>
        <v>20.599999999999998</v>
      </c>
      <c r="BS41" s="105">
        <f t="shared" si="86"/>
        <v>-0.8000000000000007</v>
      </c>
      <c r="BT41" s="105">
        <f t="shared" si="87"/>
        <v>-3.6999999999999997</v>
      </c>
      <c r="BU41" s="76">
        <f t="shared" si="88"/>
        <v>306389</v>
      </c>
      <c r="BV41" s="76">
        <v>348231</v>
      </c>
      <c r="BW41" s="64">
        <f t="shared" si="89"/>
        <v>41842</v>
      </c>
      <c r="BX41" s="70">
        <f t="shared" si="90"/>
        <v>13.700000000000001</v>
      </c>
      <c r="BY41" s="88">
        <f t="shared" si="91"/>
        <v>1215</v>
      </c>
      <c r="BZ41" s="76">
        <v>1400</v>
      </c>
      <c r="CA41" s="64">
        <f t="shared" si="92"/>
        <v>185</v>
      </c>
      <c r="CB41" s="133">
        <f t="shared" si="93"/>
        <v>15.2</v>
      </c>
      <c r="CC41" s="73" t="s">
        <v>93</v>
      </c>
      <c r="CD41" s="86"/>
      <c r="CE41" s="86"/>
      <c r="CF41" s="73"/>
      <c r="CG41" s="73"/>
      <c r="CH41" s="73" t="s">
        <v>93</v>
      </c>
      <c r="CI41" s="86"/>
      <c r="CJ41" s="86"/>
      <c r="CK41" s="39"/>
      <c r="CL41" s="88">
        <v>1612040</v>
      </c>
      <c r="CM41" s="88">
        <v>1361399</v>
      </c>
      <c r="CN41" s="64">
        <f t="shared" si="94"/>
        <v>-250641</v>
      </c>
      <c r="CO41" s="70">
        <f t="shared" si="95"/>
        <v>-15.5</v>
      </c>
      <c r="CP41" s="63">
        <f t="shared" si="96"/>
        <v>15.1</v>
      </c>
      <c r="CQ41" s="63">
        <f t="shared" si="97"/>
        <v>11.899999999999999</v>
      </c>
      <c r="CR41" s="88">
        <v>42611</v>
      </c>
      <c r="CS41" s="76">
        <v>44457</v>
      </c>
      <c r="CT41" s="88">
        <f t="shared" si="98"/>
        <v>1059</v>
      </c>
      <c r="CU41" s="64">
        <f t="shared" si="99"/>
        <v>1846</v>
      </c>
      <c r="CV41" s="70">
        <f t="shared" si="100"/>
        <v>4.3</v>
      </c>
      <c r="CW41" s="63">
        <f t="shared" si="101"/>
        <v>2.5</v>
      </c>
      <c r="CX41" s="63">
        <f t="shared" si="102"/>
        <v>3.9</v>
      </c>
      <c r="CY41" s="88">
        <v>155967</v>
      </c>
      <c r="CZ41" s="76">
        <v>182826</v>
      </c>
      <c r="DA41" s="88">
        <f t="shared" si="49"/>
        <v>4353</v>
      </c>
      <c r="DB41" s="64">
        <f t="shared" si="50"/>
        <v>26859</v>
      </c>
      <c r="DC41" s="70">
        <f t="shared" si="51"/>
        <v>17.2</v>
      </c>
      <c r="DD41" s="63">
        <f t="shared" si="52"/>
        <v>9</v>
      </c>
      <c r="DE41" s="124">
        <f t="shared" si="53"/>
        <v>10.8</v>
      </c>
      <c r="DF41" s="73" t="s">
        <v>93</v>
      </c>
      <c r="DG41" s="86"/>
      <c r="DH41" s="86"/>
      <c r="DI41" s="73"/>
    </row>
    <row r="42" spans="3:113" s="34" customFormat="1" ht="14.25" customHeight="1">
      <c r="C42" s="109" t="s">
        <v>68</v>
      </c>
      <c r="D42" s="86"/>
      <c r="E42" s="86"/>
      <c r="F42" s="39"/>
      <c r="G42" s="119">
        <v>58</v>
      </c>
      <c r="H42" s="119">
        <f>SUM(H43:H45)</f>
        <v>56</v>
      </c>
      <c r="I42" s="136">
        <f t="shared" si="54"/>
        <v>-2</v>
      </c>
      <c r="J42" s="2">
        <f t="shared" si="55"/>
        <v>-3.4000000000000004</v>
      </c>
      <c r="K42" s="2">
        <f t="shared" si="56"/>
        <v>7.199999999999999</v>
      </c>
      <c r="L42" s="2">
        <f t="shared" si="57"/>
        <v>7.1</v>
      </c>
      <c r="M42" s="119">
        <v>34381</v>
      </c>
      <c r="N42" s="119">
        <f>SUM(N43:N45)</f>
        <v>33587</v>
      </c>
      <c r="O42" s="136">
        <f t="shared" si="58"/>
        <v>-794</v>
      </c>
      <c r="P42" s="2">
        <f t="shared" si="59"/>
        <v>-2.3</v>
      </c>
      <c r="Q42" s="2">
        <f t="shared" si="60"/>
        <v>37.1</v>
      </c>
      <c r="R42" s="2">
        <f t="shared" si="61"/>
        <v>36.7</v>
      </c>
      <c r="S42" s="119">
        <v>126364413</v>
      </c>
      <c r="T42" s="119">
        <f>SUM(T43:T45)</f>
        <v>119018562</v>
      </c>
      <c r="U42" s="136">
        <f t="shared" si="62"/>
        <v>-7345851</v>
      </c>
      <c r="V42" s="2">
        <f t="shared" si="63"/>
        <v>-5.800000000000001</v>
      </c>
      <c r="W42" s="2">
        <f t="shared" si="64"/>
        <v>44.2</v>
      </c>
      <c r="X42" s="2">
        <f t="shared" si="65"/>
        <v>40.5</v>
      </c>
      <c r="Y42" s="119">
        <v>80681303</v>
      </c>
      <c r="Z42" s="150">
        <f>SUM(Z43:Z45)</f>
        <v>72276480</v>
      </c>
      <c r="AA42" s="109" t="s">
        <v>68</v>
      </c>
      <c r="AB42" s="86"/>
      <c r="AC42" s="86"/>
      <c r="AD42" s="73"/>
      <c r="AE42" s="109" t="s">
        <v>68</v>
      </c>
      <c r="AF42" s="86"/>
      <c r="AG42" s="86"/>
      <c r="AH42" s="39"/>
      <c r="AI42" s="136">
        <f t="shared" si="66"/>
        <v>-8404823</v>
      </c>
      <c r="AJ42" s="136">
        <f t="shared" si="67"/>
        <v>-10.4</v>
      </c>
      <c r="AK42" s="2">
        <f t="shared" si="68"/>
        <v>43.7</v>
      </c>
      <c r="AL42" s="2">
        <f t="shared" si="69"/>
        <v>38.5</v>
      </c>
      <c r="AM42" s="2">
        <f t="shared" si="70"/>
        <v>60.699999999999996</v>
      </c>
      <c r="AN42" s="119">
        <v>6199465</v>
      </c>
      <c r="AO42" s="119">
        <v>5570150</v>
      </c>
      <c r="AP42" s="136">
        <f t="shared" si="71"/>
        <v>-629315</v>
      </c>
      <c r="AQ42" s="2">
        <f t="shared" si="72"/>
        <v>-10.2</v>
      </c>
      <c r="AR42" s="2">
        <f t="shared" si="73"/>
        <v>58.599999999999994</v>
      </c>
      <c r="AS42" s="2">
        <f t="shared" si="74"/>
        <v>55.2</v>
      </c>
      <c r="AT42" s="2">
        <f t="shared" si="75"/>
        <v>4.7</v>
      </c>
      <c r="AU42" s="119">
        <v>17559670</v>
      </c>
      <c r="AV42" s="119">
        <f>SUM(AV43:AV45)</f>
        <v>16239698</v>
      </c>
      <c r="AW42" s="136">
        <f t="shared" si="76"/>
        <v>-1319972</v>
      </c>
      <c r="AX42" s="2">
        <f t="shared" si="77"/>
        <v>-7.5</v>
      </c>
      <c r="AY42" s="2">
        <f t="shared" si="78"/>
        <v>47.3</v>
      </c>
      <c r="AZ42" s="2">
        <f t="shared" si="79"/>
        <v>44.9</v>
      </c>
      <c r="BA42" s="2">
        <f t="shared" si="80"/>
        <v>13.600000000000001</v>
      </c>
      <c r="BB42" s="107"/>
      <c r="BC42" s="109" t="s">
        <v>68</v>
      </c>
      <c r="BD42" s="86"/>
      <c r="BE42" s="86"/>
      <c r="BF42" s="73"/>
      <c r="BG42" s="109" t="s">
        <v>68</v>
      </c>
      <c r="BH42" s="86"/>
      <c r="BI42" s="86"/>
      <c r="BJ42" s="39"/>
      <c r="BK42" s="119">
        <v>39483645</v>
      </c>
      <c r="BL42" s="119">
        <f>SUM(BL43:BL45)</f>
        <v>41171932</v>
      </c>
      <c r="BM42" s="136">
        <f t="shared" si="81"/>
        <v>1688287</v>
      </c>
      <c r="BN42" s="2">
        <f t="shared" si="82"/>
        <v>4.3</v>
      </c>
      <c r="BO42" s="2">
        <f t="shared" si="83"/>
        <v>43.7</v>
      </c>
      <c r="BP42" s="2">
        <f t="shared" si="84"/>
        <v>43.1</v>
      </c>
      <c r="BQ42" s="2">
        <v>31.2</v>
      </c>
      <c r="BR42" s="2">
        <f t="shared" si="85"/>
        <v>34.599999999999994</v>
      </c>
      <c r="BS42" s="2">
        <f t="shared" si="86"/>
        <v>3.399999999999995</v>
      </c>
      <c r="BT42" s="2">
        <f t="shared" si="87"/>
        <v>10.9</v>
      </c>
      <c r="BU42" s="119">
        <f t="shared" si="88"/>
        <v>680753</v>
      </c>
      <c r="BV42" s="119">
        <v>735213</v>
      </c>
      <c r="BW42" s="136">
        <f t="shared" si="89"/>
        <v>54460</v>
      </c>
      <c r="BX42" s="2">
        <f t="shared" si="90"/>
        <v>8</v>
      </c>
      <c r="BY42" s="119">
        <f t="shared" si="91"/>
        <v>1148</v>
      </c>
      <c r="BZ42" s="119">
        <v>1226</v>
      </c>
      <c r="CA42" s="136">
        <f t="shared" si="92"/>
        <v>78</v>
      </c>
      <c r="CB42" s="135">
        <f t="shared" si="93"/>
        <v>6.800000000000001</v>
      </c>
      <c r="CC42" s="1" t="s">
        <v>68</v>
      </c>
      <c r="CD42" s="1"/>
      <c r="CE42" s="86"/>
      <c r="CF42" s="73"/>
      <c r="CG42" s="73"/>
      <c r="CH42" s="109" t="s">
        <v>68</v>
      </c>
      <c r="CI42" s="86"/>
      <c r="CJ42" s="86"/>
      <c r="CK42" s="39"/>
      <c r="CL42" s="125">
        <v>5804285</v>
      </c>
      <c r="CM42" s="119">
        <f>SUM(CM43:CM45)</f>
        <v>6746972</v>
      </c>
      <c r="CN42" s="136">
        <f t="shared" si="94"/>
        <v>942687</v>
      </c>
      <c r="CO42" s="2">
        <f t="shared" si="95"/>
        <v>16.2</v>
      </c>
      <c r="CP42" s="2">
        <f t="shared" si="96"/>
        <v>54.300000000000004</v>
      </c>
      <c r="CQ42" s="2">
        <f t="shared" si="97"/>
        <v>59.199999999999996</v>
      </c>
      <c r="CR42" s="119">
        <v>1079217</v>
      </c>
      <c r="CS42" s="119">
        <f>SUM(CS43:CS45)</f>
        <v>733321</v>
      </c>
      <c r="CT42" s="119">
        <f t="shared" si="98"/>
        <v>13095</v>
      </c>
      <c r="CU42" s="136">
        <f t="shared" si="99"/>
        <v>-345896</v>
      </c>
      <c r="CV42" s="2">
        <f t="shared" si="100"/>
        <v>-32.1</v>
      </c>
      <c r="CW42" s="2">
        <f t="shared" si="101"/>
        <v>64.60000000000001</v>
      </c>
      <c r="CX42" s="2">
        <f t="shared" si="102"/>
        <v>64.9</v>
      </c>
      <c r="CY42" s="119">
        <v>800724</v>
      </c>
      <c r="CZ42" s="119">
        <f>SUM(CZ43:CZ45)</f>
        <v>390080</v>
      </c>
      <c r="DA42" s="119">
        <f t="shared" si="49"/>
        <v>6966</v>
      </c>
      <c r="DB42" s="136">
        <f t="shared" si="50"/>
        <v>-410644</v>
      </c>
      <c r="DC42" s="2">
        <f t="shared" si="51"/>
        <v>-51.300000000000004</v>
      </c>
      <c r="DD42" s="2">
        <f t="shared" si="52"/>
        <v>46.2</v>
      </c>
      <c r="DE42" s="135">
        <f t="shared" si="53"/>
        <v>23</v>
      </c>
      <c r="DF42" s="109" t="s">
        <v>68</v>
      </c>
      <c r="DG42" s="86"/>
      <c r="DH42" s="86"/>
      <c r="DI42" s="73"/>
    </row>
    <row r="43" spans="3:113" s="34" customFormat="1" ht="14.25" customHeight="1">
      <c r="C43" s="73" t="s">
        <v>89</v>
      </c>
      <c r="D43" s="86"/>
      <c r="E43" s="86"/>
      <c r="F43" s="39"/>
      <c r="G43" s="62">
        <v>28</v>
      </c>
      <c r="H43" s="62">
        <v>27</v>
      </c>
      <c r="I43" s="64">
        <f t="shared" si="54"/>
        <v>-1</v>
      </c>
      <c r="J43" s="70">
        <f t="shared" si="55"/>
        <v>-3.5999999999999996</v>
      </c>
      <c r="K43" s="63">
        <f t="shared" si="56"/>
        <v>3.5000000000000004</v>
      </c>
      <c r="L43" s="63">
        <f t="shared" si="57"/>
        <v>3.4000000000000004</v>
      </c>
      <c r="M43" s="62">
        <v>10305</v>
      </c>
      <c r="N43" s="62">
        <v>10130</v>
      </c>
      <c r="O43" s="64">
        <f t="shared" si="58"/>
        <v>-175</v>
      </c>
      <c r="P43" s="70">
        <f t="shared" si="59"/>
        <v>-1.7000000000000002</v>
      </c>
      <c r="Q43" s="63">
        <f t="shared" si="60"/>
        <v>11.1</v>
      </c>
      <c r="R43" s="63">
        <f t="shared" si="61"/>
        <v>11.1</v>
      </c>
      <c r="S43" s="62">
        <v>44213165</v>
      </c>
      <c r="T43" s="62">
        <v>38711833</v>
      </c>
      <c r="U43" s="64">
        <f t="shared" si="62"/>
        <v>-5501332</v>
      </c>
      <c r="V43" s="70">
        <f t="shared" si="63"/>
        <v>-12.4</v>
      </c>
      <c r="W43" s="63">
        <f t="shared" si="64"/>
        <v>15.5</v>
      </c>
      <c r="X43" s="63">
        <f t="shared" si="65"/>
        <v>13.200000000000001</v>
      </c>
      <c r="Y43" s="62">
        <v>29303484</v>
      </c>
      <c r="Z43" s="65">
        <v>23653265</v>
      </c>
      <c r="AA43" s="74" t="s">
        <v>89</v>
      </c>
      <c r="AB43" s="86"/>
      <c r="AC43" s="86"/>
      <c r="AD43" s="73"/>
      <c r="AE43" s="73" t="s">
        <v>89</v>
      </c>
      <c r="AF43" s="86"/>
      <c r="AG43" s="86"/>
      <c r="AH43" s="39"/>
      <c r="AI43" s="64">
        <f t="shared" si="66"/>
        <v>-5650219</v>
      </c>
      <c r="AJ43" s="70">
        <f t="shared" si="67"/>
        <v>-19.3</v>
      </c>
      <c r="AK43" s="63">
        <f t="shared" si="68"/>
        <v>15.9</v>
      </c>
      <c r="AL43" s="63">
        <f t="shared" si="69"/>
        <v>12.6</v>
      </c>
      <c r="AM43" s="63">
        <f t="shared" si="70"/>
        <v>61.1</v>
      </c>
      <c r="AN43" s="62">
        <v>1823956</v>
      </c>
      <c r="AO43" s="62">
        <v>1555147</v>
      </c>
      <c r="AP43" s="64">
        <f t="shared" si="71"/>
        <v>-268809</v>
      </c>
      <c r="AQ43" s="70">
        <f t="shared" si="72"/>
        <v>-14.7</v>
      </c>
      <c r="AR43" s="63">
        <f t="shared" si="73"/>
        <v>17.2</v>
      </c>
      <c r="AS43" s="63">
        <f t="shared" si="74"/>
        <v>15.4</v>
      </c>
      <c r="AT43" s="63">
        <f t="shared" si="75"/>
        <v>4</v>
      </c>
      <c r="AU43" s="62">
        <v>4903832</v>
      </c>
      <c r="AV43" s="62">
        <v>4443823</v>
      </c>
      <c r="AW43" s="64">
        <f t="shared" si="76"/>
        <v>-460009</v>
      </c>
      <c r="AX43" s="70">
        <f t="shared" si="77"/>
        <v>-9.4</v>
      </c>
      <c r="AY43" s="63">
        <f t="shared" si="78"/>
        <v>13.200000000000001</v>
      </c>
      <c r="AZ43" s="63">
        <f t="shared" si="79"/>
        <v>12.3</v>
      </c>
      <c r="BA43" s="63">
        <f t="shared" si="80"/>
        <v>11.5</v>
      </c>
      <c r="BB43" s="107"/>
      <c r="BC43" s="73" t="s">
        <v>89</v>
      </c>
      <c r="BD43" s="86"/>
      <c r="BE43" s="86"/>
      <c r="BF43" s="73"/>
      <c r="BG43" s="73" t="s">
        <v>89</v>
      </c>
      <c r="BH43" s="86"/>
      <c r="BI43" s="86"/>
      <c r="BJ43" s="39"/>
      <c r="BK43" s="76">
        <v>13085725</v>
      </c>
      <c r="BL43" s="62">
        <v>13503421</v>
      </c>
      <c r="BM43" s="106">
        <f t="shared" si="81"/>
        <v>417696</v>
      </c>
      <c r="BN43" s="105">
        <f t="shared" si="82"/>
        <v>3.2</v>
      </c>
      <c r="BO43" s="97">
        <f t="shared" si="83"/>
        <v>14.499999999999998</v>
      </c>
      <c r="BP43" s="97">
        <f t="shared" si="84"/>
        <v>14.099999999999998</v>
      </c>
      <c r="BQ43" s="97">
        <v>29.6</v>
      </c>
      <c r="BR43" s="97">
        <f t="shared" si="85"/>
        <v>34.9</v>
      </c>
      <c r="BS43" s="105">
        <f t="shared" si="86"/>
        <v>5.299999999999997</v>
      </c>
      <c r="BT43" s="105">
        <f t="shared" si="87"/>
        <v>17.9</v>
      </c>
      <c r="BU43" s="76">
        <f t="shared" si="88"/>
        <v>467347</v>
      </c>
      <c r="BV43" s="76">
        <v>500127</v>
      </c>
      <c r="BW43" s="64">
        <f t="shared" si="89"/>
        <v>32780</v>
      </c>
      <c r="BX43" s="70">
        <f t="shared" si="90"/>
        <v>7.000000000000001</v>
      </c>
      <c r="BY43" s="88">
        <f t="shared" si="91"/>
        <v>1270</v>
      </c>
      <c r="BZ43" s="76">
        <v>1333</v>
      </c>
      <c r="CA43" s="64">
        <f t="shared" si="92"/>
        <v>63</v>
      </c>
      <c r="CB43" s="133">
        <f t="shared" si="93"/>
        <v>5</v>
      </c>
      <c r="CC43" s="73" t="s">
        <v>89</v>
      </c>
      <c r="CD43" s="86"/>
      <c r="CE43" s="86"/>
      <c r="CF43" s="73"/>
      <c r="CG43" s="73"/>
      <c r="CH43" s="73" t="s">
        <v>89</v>
      </c>
      <c r="CI43" s="86"/>
      <c r="CJ43" s="86"/>
      <c r="CK43" s="39"/>
      <c r="CL43" s="88">
        <v>1650314</v>
      </c>
      <c r="CM43" s="88">
        <v>2439976</v>
      </c>
      <c r="CN43" s="64">
        <f t="shared" si="94"/>
        <v>789662</v>
      </c>
      <c r="CO43" s="70">
        <f t="shared" si="95"/>
        <v>47.8</v>
      </c>
      <c r="CP43" s="63">
        <f t="shared" si="96"/>
        <v>15.4</v>
      </c>
      <c r="CQ43" s="63">
        <f t="shared" si="97"/>
        <v>21.4</v>
      </c>
      <c r="CR43" s="88">
        <v>995307</v>
      </c>
      <c r="CS43" s="76">
        <v>270548</v>
      </c>
      <c r="CT43" s="88">
        <f t="shared" si="98"/>
        <v>10020</v>
      </c>
      <c r="CU43" s="64">
        <f t="shared" si="99"/>
        <v>-724759</v>
      </c>
      <c r="CV43" s="70">
        <f t="shared" si="100"/>
        <v>-72.8</v>
      </c>
      <c r="CW43" s="63">
        <f t="shared" si="101"/>
        <v>59.5</v>
      </c>
      <c r="CX43" s="63">
        <f t="shared" si="102"/>
        <v>23.9</v>
      </c>
      <c r="CY43" s="88">
        <v>466086</v>
      </c>
      <c r="CZ43" s="76">
        <v>145638</v>
      </c>
      <c r="DA43" s="88">
        <f t="shared" si="49"/>
        <v>5394</v>
      </c>
      <c r="DB43" s="64">
        <f t="shared" si="50"/>
        <v>-320448</v>
      </c>
      <c r="DC43" s="70">
        <f t="shared" si="51"/>
        <v>-68.8</v>
      </c>
      <c r="DD43" s="63">
        <f t="shared" si="52"/>
        <v>26.900000000000002</v>
      </c>
      <c r="DE43" s="124">
        <f t="shared" si="53"/>
        <v>8.6</v>
      </c>
      <c r="DF43" s="73" t="s">
        <v>89</v>
      </c>
      <c r="DG43" s="86"/>
      <c r="DH43" s="86"/>
      <c r="DI43" s="73"/>
    </row>
    <row r="44" spans="1:113" s="34" customFormat="1" ht="14.25" customHeight="1">
      <c r="A44" s="17"/>
      <c r="C44" s="73" t="s">
        <v>90</v>
      </c>
      <c r="D44" s="86"/>
      <c r="E44" s="86"/>
      <c r="F44" s="39"/>
      <c r="G44" s="62">
        <v>24</v>
      </c>
      <c r="H44" s="62">
        <v>24</v>
      </c>
      <c r="I44" s="64">
        <f t="shared" si="54"/>
        <v>0</v>
      </c>
      <c r="J44" s="70">
        <f t="shared" si="55"/>
        <v>0</v>
      </c>
      <c r="K44" s="63">
        <f t="shared" si="56"/>
        <v>3</v>
      </c>
      <c r="L44" s="63">
        <f t="shared" si="57"/>
        <v>3</v>
      </c>
      <c r="M44" s="62">
        <v>16801</v>
      </c>
      <c r="N44" s="62">
        <v>17420</v>
      </c>
      <c r="O44" s="64">
        <f t="shared" si="58"/>
        <v>619</v>
      </c>
      <c r="P44" s="70">
        <f t="shared" si="59"/>
        <v>3.6999999999999997</v>
      </c>
      <c r="Q44" s="63">
        <f t="shared" si="60"/>
        <v>18.099999999999998</v>
      </c>
      <c r="R44" s="63">
        <f t="shared" si="61"/>
        <v>19</v>
      </c>
      <c r="S44" s="62">
        <v>62559814</v>
      </c>
      <c r="T44" s="62">
        <v>57724300</v>
      </c>
      <c r="U44" s="64">
        <f t="shared" si="62"/>
        <v>-4835514</v>
      </c>
      <c r="V44" s="70">
        <f t="shared" si="63"/>
        <v>-7.7</v>
      </c>
      <c r="W44" s="63">
        <f t="shared" si="64"/>
        <v>21.9</v>
      </c>
      <c r="X44" s="63">
        <f t="shared" si="65"/>
        <v>19.7</v>
      </c>
      <c r="Y44" s="62">
        <v>37180315</v>
      </c>
      <c r="Z44" s="65">
        <v>33566340</v>
      </c>
      <c r="AA44" s="74" t="s">
        <v>90</v>
      </c>
      <c r="AB44" s="86"/>
      <c r="AC44" s="86"/>
      <c r="AD44" s="73"/>
      <c r="AE44" s="73" t="s">
        <v>90</v>
      </c>
      <c r="AF44" s="86"/>
      <c r="AG44" s="86"/>
      <c r="AH44" s="39"/>
      <c r="AI44" s="64">
        <f t="shared" si="66"/>
        <v>-3613975</v>
      </c>
      <c r="AJ44" s="70">
        <f t="shared" si="67"/>
        <v>-9.700000000000001</v>
      </c>
      <c r="AK44" s="63">
        <f t="shared" si="68"/>
        <v>20.1</v>
      </c>
      <c r="AL44" s="63">
        <f t="shared" si="69"/>
        <v>17.9</v>
      </c>
      <c r="AM44" s="63">
        <f t="shared" si="70"/>
        <v>58.099999999999994</v>
      </c>
      <c r="AN44" s="62">
        <v>3630074</v>
      </c>
      <c r="AO44" s="62">
        <v>3209087</v>
      </c>
      <c r="AP44" s="64">
        <f t="shared" si="71"/>
        <v>-420987</v>
      </c>
      <c r="AQ44" s="70">
        <f t="shared" si="72"/>
        <v>-11.600000000000001</v>
      </c>
      <c r="AR44" s="63">
        <f t="shared" si="73"/>
        <v>34.300000000000004</v>
      </c>
      <c r="AS44" s="63">
        <f t="shared" si="74"/>
        <v>31.8</v>
      </c>
      <c r="AT44" s="63">
        <f t="shared" si="75"/>
        <v>5.6000000000000005</v>
      </c>
      <c r="AU44" s="62">
        <v>8828248</v>
      </c>
      <c r="AV44" s="62">
        <v>8428029</v>
      </c>
      <c r="AW44" s="64">
        <f t="shared" si="76"/>
        <v>-400219</v>
      </c>
      <c r="AX44" s="70">
        <f t="shared" si="77"/>
        <v>-4.5</v>
      </c>
      <c r="AY44" s="63">
        <f t="shared" si="78"/>
        <v>23.799999999999997</v>
      </c>
      <c r="AZ44" s="63">
        <f t="shared" si="79"/>
        <v>23.3</v>
      </c>
      <c r="BA44" s="63">
        <f t="shared" si="80"/>
        <v>14.6</v>
      </c>
      <c r="BB44" s="107"/>
      <c r="BC44" s="73" t="s">
        <v>90</v>
      </c>
      <c r="BD44" s="86"/>
      <c r="BE44" s="86"/>
      <c r="BF44" s="73"/>
      <c r="BG44" s="73" t="s">
        <v>90</v>
      </c>
      <c r="BH44" s="86"/>
      <c r="BI44" s="86"/>
      <c r="BJ44" s="39"/>
      <c r="BK44" s="76">
        <v>21749425</v>
      </c>
      <c r="BL44" s="62">
        <v>20948873</v>
      </c>
      <c r="BM44" s="106">
        <f t="shared" si="81"/>
        <v>-800552</v>
      </c>
      <c r="BN44" s="105">
        <f t="shared" si="82"/>
        <v>-3.6999999999999997</v>
      </c>
      <c r="BO44" s="97">
        <f t="shared" si="83"/>
        <v>24.099999999999998</v>
      </c>
      <c r="BP44" s="97">
        <f t="shared" si="84"/>
        <v>21.9</v>
      </c>
      <c r="BQ44" s="97">
        <v>34.8</v>
      </c>
      <c r="BR44" s="97">
        <f t="shared" si="85"/>
        <v>36.3</v>
      </c>
      <c r="BS44" s="105">
        <f t="shared" si="86"/>
        <v>1.5</v>
      </c>
      <c r="BT44" s="105">
        <f t="shared" si="87"/>
        <v>4.3</v>
      </c>
      <c r="BU44" s="76">
        <f t="shared" si="88"/>
        <v>906226</v>
      </c>
      <c r="BV44" s="76">
        <v>872870</v>
      </c>
      <c r="BW44" s="64">
        <f t="shared" si="89"/>
        <v>-33356</v>
      </c>
      <c r="BX44" s="70">
        <f t="shared" si="90"/>
        <v>-3.6999999999999997</v>
      </c>
      <c r="BY44" s="88">
        <f t="shared" si="91"/>
        <v>1295</v>
      </c>
      <c r="BZ44" s="76">
        <v>1203</v>
      </c>
      <c r="CA44" s="64">
        <f t="shared" si="92"/>
        <v>-92</v>
      </c>
      <c r="CB44" s="133">
        <f t="shared" si="93"/>
        <v>-7.1</v>
      </c>
      <c r="CC44" s="73" t="s">
        <v>90</v>
      </c>
      <c r="CD44" s="86"/>
      <c r="CE44" s="86"/>
      <c r="CF44" s="73"/>
      <c r="CG44" s="73"/>
      <c r="CH44" s="73" t="s">
        <v>90</v>
      </c>
      <c r="CI44" s="86"/>
      <c r="CJ44" s="86"/>
      <c r="CK44" s="39"/>
      <c r="CL44" s="88">
        <v>3421950</v>
      </c>
      <c r="CM44" s="88">
        <v>3542401</v>
      </c>
      <c r="CN44" s="64">
        <f t="shared" si="94"/>
        <v>120451</v>
      </c>
      <c r="CO44" s="70">
        <f t="shared" si="95"/>
        <v>3.5000000000000004</v>
      </c>
      <c r="CP44" s="63">
        <f t="shared" si="96"/>
        <v>32</v>
      </c>
      <c r="CQ44" s="63">
        <f t="shared" si="97"/>
        <v>31.1</v>
      </c>
      <c r="CR44" s="88">
        <v>48271</v>
      </c>
      <c r="CS44" s="76">
        <v>426605</v>
      </c>
      <c r="CT44" s="88">
        <f t="shared" si="98"/>
        <v>17775</v>
      </c>
      <c r="CU44" s="64">
        <f t="shared" si="99"/>
        <v>378334</v>
      </c>
      <c r="CV44" s="70">
        <f t="shared" si="100"/>
        <v>783.8</v>
      </c>
      <c r="CW44" s="63">
        <f t="shared" si="101"/>
        <v>2.9000000000000004</v>
      </c>
      <c r="CX44" s="63">
        <f t="shared" si="102"/>
        <v>37.8</v>
      </c>
      <c r="CY44" s="88">
        <v>275830</v>
      </c>
      <c r="CZ44" s="76">
        <v>181137</v>
      </c>
      <c r="DA44" s="88">
        <f t="shared" si="49"/>
        <v>7547</v>
      </c>
      <c r="DB44" s="64">
        <f t="shared" si="50"/>
        <v>-94693</v>
      </c>
      <c r="DC44" s="70">
        <f t="shared" si="51"/>
        <v>-34.300000000000004</v>
      </c>
      <c r="DD44" s="63">
        <f t="shared" si="52"/>
        <v>15.9</v>
      </c>
      <c r="DE44" s="124">
        <f t="shared" si="53"/>
        <v>10.7</v>
      </c>
      <c r="DF44" s="73" t="s">
        <v>90</v>
      </c>
      <c r="DG44" s="86"/>
      <c r="DH44" s="86"/>
      <c r="DI44" s="73"/>
    </row>
    <row r="45" spans="1:113" s="34" customFormat="1" ht="14.25" customHeight="1">
      <c r="A45" s="18"/>
      <c r="C45" s="73" t="s">
        <v>25</v>
      </c>
      <c r="D45" s="86"/>
      <c r="E45" s="86"/>
      <c r="F45" s="39"/>
      <c r="G45" s="62">
        <v>6</v>
      </c>
      <c r="H45" s="62">
        <v>5</v>
      </c>
      <c r="I45" s="64">
        <f t="shared" si="54"/>
        <v>-1</v>
      </c>
      <c r="J45" s="70">
        <f t="shared" si="55"/>
        <v>-16.7</v>
      </c>
      <c r="K45" s="63">
        <f t="shared" si="56"/>
        <v>0.7000000000000001</v>
      </c>
      <c r="L45" s="63">
        <f t="shared" si="57"/>
        <v>0.6</v>
      </c>
      <c r="M45" s="62">
        <v>7275</v>
      </c>
      <c r="N45" s="62">
        <v>6037</v>
      </c>
      <c r="O45" s="64">
        <f t="shared" si="58"/>
        <v>-1238</v>
      </c>
      <c r="P45" s="70">
        <f t="shared" si="59"/>
        <v>-17</v>
      </c>
      <c r="Q45" s="63">
        <f t="shared" si="60"/>
        <v>7.9</v>
      </c>
      <c r="R45" s="63">
        <f t="shared" si="61"/>
        <v>6.6000000000000005</v>
      </c>
      <c r="S45" s="62">
        <v>19591434</v>
      </c>
      <c r="T45" s="62">
        <v>22582429</v>
      </c>
      <c r="U45" s="64">
        <f t="shared" si="62"/>
        <v>2990995</v>
      </c>
      <c r="V45" s="70">
        <f t="shared" si="63"/>
        <v>15.299999999999999</v>
      </c>
      <c r="W45" s="63">
        <f t="shared" si="64"/>
        <v>6.9</v>
      </c>
      <c r="X45" s="63">
        <f t="shared" si="65"/>
        <v>7.7</v>
      </c>
      <c r="Y45" s="62">
        <v>14197504</v>
      </c>
      <c r="Z45" s="65">
        <v>15056875</v>
      </c>
      <c r="AA45" s="74" t="s">
        <v>25</v>
      </c>
      <c r="AB45" s="86"/>
      <c r="AC45" s="86"/>
      <c r="AD45" s="73"/>
      <c r="AE45" s="73" t="s">
        <v>25</v>
      </c>
      <c r="AF45" s="86"/>
      <c r="AG45" s="86"/>
      <c r="AH45" s="39"/>
      <c r="AI45" s="64">
        <f t="shared" si="66"/>
        <v>859371</v>
      </c>
      <c r="AJ45" s="70">
        <f t="shared" si="67"/>
        <v>6.1</v>
      </c>
      <c r="AK45" s="63">
        <f t="shared" si="68"/>
        <v>7.7</v>
      </c>
      <c r="AL45" s="63">
        <f t="shared" si="69"/>
        <v>8</v>
      </c>
      <c r="AM45" s="63">
        <f t="shared" si="70"/>
        <v>66.7</v>
      </c>
      <c r="AN45" s="62">
        <v>745435</v>
      </c>
      <c r="AO45" s="62">
        <v>805916</v>
      </c>
      <c r="AP45" s="64">
        <f t="shared" si="71"/>
        <v>60481</v>
      </c>
      <c r="AQ45" s="70">
        <f t="shared" si="72"/>
        <v>8.1</v>
      </c>
      <c r="AR45" s="63">
        <f t="shared" si="73"/>
        <v>7.000000000000001</v>
      </c>
      <c r="AS45" s="63">
        <f t="shared" si="74"/>
        <v>8</v>
      </c>
      <c r="AT45" s="63">
        <f t="shared" si="75"/>
        <v>3.5999999999999996</v>
      </c>
      <c r="AU45" s="62">
        <v>3827590</v>
      </c>
      <c r="AV45" s="62">
        <v>3367846</v>
      </c>
      <c r="AW45" s="64">
        <f t="shared" si="76"/>
        <v>-459744</v>
      </c>
      <c r="AX45" s="70">
        <f t="shared" si="77"/>
        <v>-12</v>
      </c>
      <c r="AY45" s="63">
        <f t="shared" si="78"/>
        <v>10.299999999999999</v>
      </c>
      <c r="AZ45" s="63">
        <f t="shared" si="79"/>
        <v>9.3</v>
      </c>
      <c r="BA45" s="63">
        <f t="shared" si="80"/>
        <v>14.899999999999999</v>
      </c>
      <c r="BB45" s="107"/>
      <c r="BC45" s="73" t="s">
        <v>25</v>
      </c>
      <c r="BD45" s="86"/>
      <c r="BE45" s="86"/>
      <c r="BF45" s="73"/>
      <c r="BG45" s="73" t="s">
        <v>25</v>
      </c>
      <c r="BH45" s="86"/>
      <c r="BI45" s="86"/>
      <c r="BJ45" s="39"/>
      <c r="BK45" s="76">
        <v>4648495</v>
      </c>
      <c r="BL45" s="62">
        <v>6719638</v>
      </c>
      <c r="BM45" s="106">
        <f t="shared" si="81"/>
        <v>2071143</v>
      </c>
      <c r="BN45" s="105">
        <f t="shared" si="82"/>
        <v>44.6</v>
      </c>
      <c r="BO45" s="97">
        <f t="shared" si="83"/>
        <v>5.1</v>
      </c>
      <c r="BP45" s="97">
        <f t="shared" si="84"/>
        <v>7.000000000000001</v>
      </c>
      <c r="BQ45" s="97">
        <v>23.7</v>
      </c>
      <c r="BR45" s="97">
        <f t="shared" si="85"/>
        <v>29.799999999999997</v>
      </c>
      <c r="BS45" s="105">
        <f t="shared" si="86"/>
        <v>6.099999999999998</v>
      </c>
      <c r="BT45" s="105">
        <f t="shared" si="87"/>
        <v>25.7</v>
      </c>
      <c r="BU45" s="76">
        <f t="shared" si="88"/>
        <v>774749</v>
      </c>
      <c r="BV45" s="76">
        <v>1343928</v>
      </c>
      <c r="BW45" s="64">
        <f t="shared" si="89"/>
        <v>569179</v>
      </c>
      <c r="BX45" s="70">
        <f t="shared" si="90"/>
        <v>73.5</v>
      </c>
      <c r="BY45" s="88">
        <f t="shared" si="91"/>
        <v>639</v>
      </c>
      <c r="BZ45" s="76">
        <v>1113</v>
      </c>
      <c r="CA45" s="64">
        <f t="shared" si="92"/>
        <v>474</v>
      </c>
      <c r="CB45" s="133">
        <f t="shared" si="93"/>
        <v>74.2</v>
      </c>
      <c r="CC45" s="73" t="s">
        <v>25</v>
      </c>
      <c r="CD45" s="86"/>
      <c r="CE45" s="86"/>
      <c r="CF45" s="73"/>
      <c r="CG45" s="73"/>
      <c r="CH45" s="73" t="s">
        <v>25</v>
      </c>
      <c r="CI45" s="86"/>
      <c r="CJ45" s="86"/>
      <c r="CK45" s="39"/>
      <c r="CL45" s="88">
        <v>732021</v>
      </c>
      <c r="CM45" s="88">
        <v>764595</v>
      </c>
      <c r="CN45" s="64">
        <f t="shared" si="94"/>
        <v>32574</v>
      </c>
      <c r="CO45" s="70">
        <f t="shared" si="95"/>
        <v>4.3999999999999995</v>
      </c>
      <c r="CP45" s="63">
        <f t="shared" si="96"/>
        <v>6.800000000000001</v>
      </c>
      <c r="CQ45" s="63">
        <f t="shared" si="97"/>
        <v>6.7</v>
      </c>
      <c r="CR45" s="88">
        <v>35639</v>
      </c>
      <c r="CS45" s="76">
        <v>36168</v>
      </c>
      <c r="CT45" s="88">
        <f t="shared" si="98"/>
        <v>7234</v>
      </c>
      <c r="CU45" s="64">
        <f t="shared" si="99"/>
        <v>529</v>
      </c>
      <c r="CV45" s="70">
        <f t="shared" si="100"/>
        <v>1.5</v>
      </c>
      <c r="CW45" s="63">
        <f t="shared" si="101"/>
        <v>2.1</v>
      </c>
      <c r="CX45" s="63">
        <f t="shared" si="102"/>
        <v>3.2</v>
      </c>
      <c r="CY45" s="88">
        <v>58808</v>
      </c>
      <c r="CZ45" s="76">
        <v>63305</v>
      </c>
      <c r="DA45" s="88">
        <f t="shared" si="49"/>
        <v>12661</v>
      </c>
      <c r="DB45" s="64">
        <f t="shared" si="50"/>
        <v>4497</v>
      </c>
      <c r="DC45" s="70">
        <f t="shared" si="51"/>
        <v>7.6</v>
      </c>
      <c r="DD45" s="63">
        <f t="shared" si="52"/>
        <v>3.4000000000000004</v>
      </c>
      <c r="DE45" s="124">
        <f t="shared" si="53"/>
        <v>3.6999999999999997</v>
      </c>
      <c r="DF45" s="73" t="s">
        <v>25</v>
      </c>
      <c r="DG45" s="86"/>
      <c r="DH45" s="86"/>
      <c r="DI45" s="73"/>
    </row>
    <row r="46" spans="1:113" s="34" customFormat="1" ht="14.25" customHeight="1">
      <c r="A46" s="17"/>
      <c r="B46" s="67"/>
      <c r="C46" s="68"/>
      <c r="D46" s="17"/>
      <c r="E46" s="69"/>
      <c r="F46" s="18"/>
      <c r="G46" s="76"/>
      <c r="H46" s="76"/>
      <c r="I46" s="76"/>
      <c r="J46" s="97"/>
      <c r="K46" s="97"/>
      <c r="L46" s="97"/>
      <c r="M46" s="76"/>
      <c r="N46" s="76"/>
      <c r="O46" s="76"/>
      <c r="P46" s="97"/>
      <c r="Q46" s="97"/>
      <c r="R46" s="97"/>
      <c r="S46" s="76"/>
      <c r="T46" s="62"/>
      <c r="U46" s="96"/>
      <c r="V46" s="97"/>
      <c r="W46" s="97"/>
      <c r="X46" s="97"/>
      <c r="Y46" s="62"/>
      <c r="Z46" s="65"/>
      <c r="AA46" s="71"/>
      <c r="AB46" s="17"/>
      <c r="AC46" s="69"/>
      <c r="AD46" s="17"/>
      <c r="AE46" s="68"/>
      <c r="AF46" s="17"/>
      <c r="AG46" s="69"/>
      <c r="AH46" s="18"/>
      <c r="AI46" s="76"/>
      <c r="AJ46" s="97"/>
      <c r="AK46" s="97"/>
      <c r="AL46" s="97"/>
      <c r="AM46" s="76"/>
      <c r="AN46" s="76"/>
      <c r="AO46" s="76"/>
      <c r="AP46" s="76"/>
      <c r="AQ46" s="97"/>
      <c r="AR46" s="97"/>
      <c r="AS46" s="97"/>
      <c r="AT46" s="76"/>
      <c r="AU46" s="76"/>
      <c r="AV46" s="76"/>
      <c r="AW46" s="76"/>
      <c r="AX46" s="97"/>
      <c r="AY46" s="97"/>
      <c r="AZ46" s="97"/>
      <c r="BA46" s="63"/>
      <c r="BB46" s="107"/>
      <c r="BC46" s="68"/>
      <c r="BD46" s="17"/>
      <c r="BE46" s="69"/>
      <c r="BF46" s="17"/>
      <c r="BG46" s="68"/>
      <c r="BH46" s="17"/>
      <c r="BI46" s="69"/>
      <c r="BJ46" s="18"/>
      <c r="BK46" s="76"/>
      <c r="BM46" s="106"/>
      <c r="BN46" s="105"/>
      <c r="BO46" s="97"/>
      <c r="BP46" s="97"/>
      <c r="BQ46" s="97"/>
      <c r="BR46" s="97"/>
      <c r="BS46" s="105"/>
      <c r="BT46" s="105"/>
      <c r="BU46" s="76"/>
      <c r="BV46" s="76"/>
      <c r="BW46" s="64"/>
      <c r="BX46" s="70"/>
      <c r="BY46" s="88"/>
      <c r="BZ46" s="76"/>
      <c r="CA46" s="64"/>
      <c r="CB46" s="133"/>
      <c r="CC46" s="68"/>
      <c r="CD46" s="17"/>
      <c r="CE46" s="69"/>
      <c r="CF46" s="17"/>
      <c r="CG46" s="17"/>
      <c r="CH46" s="68"/>
      <c r="CI46" s="17"/>
      <c r="CJ46" s="69"/>
      <c r="CK46" s="18"/>
      <c r="CL46" s="88"/>
      <c r="CM46" s="88"/>
      <c r="CN46" s="64"/>
      <c r="CO46" s="70"/>
      <c r="CP46" s="63"/>
      <c r="CQ46" s="63"/>
      <c r="CR46" s="88"/>
      <c r="CS46" s="76"/>
      <c r="CT46" s="88"/>
      <c r="CU46" s="64"/>
      <c r="CV46" s="70"/>
      <c r="CW46" s="63"/>
      <c r="CX46" s="63"/>
      <c r="CY46" s="88"/>
      <c r="CZ46" s="76"/>
      <c r="DA46" s="88"/>
      <c r="DB46" s="64"/>
      <c r="DC46" s="70"/>
      <c r="DD46" s="63"/>
      <c r="DE46" s="124"/>
      <c r="DF46" s="68"/>
      <c r="DG46" s="17"/>
      <c r="DH46" s="69"/>
      <c r="DI46" s="17"/>
    </row>
    <row r="47" spans="1:113" s="34" customFormat="1" ht="14.25" customHeight="1">
      <c r="A47" s="39"/>
      <c r="B47" s="75"/>
      <c r="C47" s="73" t="s">
        <v>26</v>
      </c>
      <c r="D47" s="73"/>
      <c r="E47" s="73"/>
      <c r="F47" s="39"/>
      <c r="G47" s="62">
        <v>136</v>
      </c>
      <c r="H47" s="62">
        <v>138</v>
      </c>
      <c r="I47" s="64">
        <f aca="true" t="shared" si="103" ref="I47:I53">H47-G47</f>
        <v>2</v>
      </c>
      <c r="J47" s="70">
        <f aca="true" t="shared" si="104" ref="J47:J53">ROUND(I47/G47,3)*100</f>
        <v>1.5</v>
      </c>
      <c r="K47" s="63">
        <f aca="true" t="shared" si="105" ref="K47:K53">ROUND(G47/G$10,3)*100</f>
        <v>16.900000000000002</v>
      </c>
      <c r="L47" s="63">
        <f aca="true" t="shared" si="106" ref="L47:L53">ROUND(H47/H$10,3)*100</f>
        <v>17.5</v>
      </c>
      <c r="M47" s="62">
        <v>20692</v>
      </c>
      <c r="N47" s="62">
        <v>20931</v>
      </c>
      <c r="O47" s="64">
        <f aca="true" t="shared" si="107" ref="O47:O53">N47-M47</f>
        <v>239</v>
      </c>
      <c r="P47" s="70">
        <f aca="true" t="shared" si="108" ref="P47:P53">ROUND(O47/M47,3)*100</f>
        <v>1.2</v>
      </c>
      <c r="Q47" s="63">
        <f aca="true" t="shared" si="109" ref="Q47:Q53">ROUND(M47/M$10,3)*100</f>
        <v>22.3</v>
      </c>
      <c r="R47" s="63">
        <f aca="true" t="shared" si="110" ref="R47:R53">ROUND(N47/N$10,3)*100</f>
        <v>22.900000000000002</v>
      </c>
      <c r="S47" s="62">
        <v>48720514</v>
      </c>
      <c r="T47" s="62">
        <v>53574583</v>
      </c>
      <c r="U47" s="64">
        <f aca="true" t="shared" si="111" ref="U47:U53">T47-S47</f>
        <v>4854069</v>
      </c>
      <c r="V47" s="70">
        <f aca="true" t="shared" si="112" ref="V47:V53">ROUND(U47/S47,3)*100</f>
        <v>10</v>
      </c>
      <c r="W47" s="63">
        <f aca="true" t="shared" si="113" ref="W47:W53">ROUND(S47/S$10,3)*100</f>
        <v>17.1</v>
      </c>
      <c r="X47" s="63">
        <f aca="true" t="shared" si="114" ref="X47:X53">ROUND(T47/T$10,3)*100</f>
        <v>18.3</v>
      </c>
      <c r="Y47" s="62">
        <v>30963664</v>
      </c>
      <c r="Z47" s="65">
        <v>33743390</v>
      </c>
      <c r="AA47" s="74" t="s">
        <v>27</v>
      </c>
      <c r="AB47" s="73"/>
      <c r="AC47" s="73"/>
      <c r="AD47" s="17"/>
      <c r="AE47" s="73" t="s">
        <v>26</v>
      </c>
      <c r="AF47" s="73"/>
      <c r="AG47" s="73"/>
      <c r="AH47" s="39"/>
      <c r="AI47" s="64">
        <f aca="true" t="shared" si="115" ref="AI47:AI53">Z47-Y47</f>
        <v>2779726</v>
      </c>
      <c r="AJ47" s="70">
        <f aca="true" t="shared" si="116" ref="AJ47:AJ53">ROUND(AI47/Y47,3)*100</f>
        <v>9</v>
      </c>
      <c r="AK47" s="63">
        <f aca="true" t="shared" si="117" ref="AK47:AK53">ROUND(Y47/Y$10,3)*100</f>
        <v>16.8</v>
      </c>
      <c r="AL47" s="63">
        <f aca="true" t="shared" si="118" ref="AL47:AL53">ROUND(Z47/Z$10,3)*100</f>
        <v>18</v>
      </c>
      <c r="AM47" s="63">
        <f aca="true" t="shared" si="119" ref="AM47:AM53">ROUND(Z47/T47,3)*100</f>
        <v>63</v>
      </c>
      <c r="AN47" s="62">
        <v>1760209</v>
      </c>
      <c r="AO47" s="62">
        <v>1869822</v>
      </c>
      <c r="AP47" s="64">
        <f aca="true" t="shared" si="120" ref="AP47:AP53">AO47-AN47</f>
        <v>109613</v>
      </c>
      <c r="AQ47" s="70">
        <f aca="true" t="shared" si="121" ref="AQ47:AQ53">ROUND(AP47/AN47,3)*100</f>
        <v>6.2</v>
      </c>
      <c r="AR47" s="63">
        <f aca="true" t="shared" si="122" ref="AR47:AR53">ROUND(AN47/AN$10,3)*100</f>
        <v>16.6</v>
      </c>
      <c r="AS47" s="63">
        <f aca="true" t="shared" si="123" ref="AS47:AS53">ROUND(AO47/AO$10,3)*100</f>
        <v>18.5</v>
      </c>
      <c r="AT47" s="63">
        <f aca="true" t="shared" si="124" ref="AT47:AT53">ROUND(AO47/T47,3)*100</f>
        <v>3.5000000000000004</v>
      </c>
      <c r="AU47" s="76">
        <v>8805557</v>
      </c>
      <c r="AV47" s="76">
        <v>8887030</v>
      </c>
      <c r="AW47" s="64">
        <f aca="true" t="shared" si="125" ref="AW47:AW53">AV47-AU47</f>
        <v>81473</v>
      </c>
      <c r="AX47" s="70">
        <f aca="true" t="shared" si="126" ref="AX47:AX53">ROUND(AW47/AU47,3)*100</f>
        <v>0.8999999999999999</v>
      </c>
      <c r="AY47" s="63">
        <f aca="true" t="shared" si="127" ref="AY47:AY53">ROUND(AU47/AU$10,3)*100</f>
        <v>23.7</v>
      </c>
      <c r="AZ47" s="63">
        <f aca="true" t="shared" si="128" ref="AZ47:AZ53">ROUND(AV47/AV$10,3)*100</f>
        <v>24.6</v>
      </c>
      <c r="BA47" s="63">
        <f aca="true" t="shared" si="129" ref="BA47:BA53">ROUND(AV47/T47,3)*100</f>
        <v>16.6</v>
      </c>
      <c r="BB47" s="107"/>
      <c r="BC47" s="73" t="s">
        <v>26</v>
      </c>
      <c r="BD47" s="73"/>
      <c r="BE47" s="73"/>
      <c r="BF47" s="73"/>
      <c r="BG47" s="73" t="s">
        <v>26</v>
      </c>
      <c r="BH47" s="73"/>
      <c r="BI47" s="73"/>
      <c r="BJ47" s="39"/>
      <c r="BK47" s="76">
        <v>15996641</v>
      </c>
      <c r="BL47" s="76">
        <v>17961371</v>
      </c>
      <c r="BM47" s="106">
        <f aca="true" t="shared" si="130" ref="BM47:BM53">BL47-BK47</f>
        <v>1964730</v>
      </c>
      <c r="BN47" s="105">
        <f aca="true" t="shared" si="131" ref="BN47:BN53">ROUND(BM47/BK47,3)*100</f>
        <v>12.3</v>
      </c>
      <c r="BO47" s="97">
        <f aca="true" t="shared" si="132" ref="BO47:BO53">ROUND(BK47/BK$10,3)*100</f>
        <v>17.7</v>
      </c>
      <c r="BP47" s="97">
        <f aca="true" t="shared" si="133" ref="BP47:BP53">ROUND(BL47/BL$10,3)*100</f>
        <v>18.8</v>
      </c>
      <c r="BQ47" s="97">
        <v>32.8</v>
      </c>
      <c r="BR47" s="97">
        <f aca="true" t="shared" si="134" ref="BR47:BR53">ROUND(BL47/T47,3)*100</f>
        <v>33.5</v>
      </c>
      <c r="BS47" s="105">
        <f aca="true" t="shared" si="135" ref="BS47:BS53">BR47-BQ47</f>
        <v>0.7000000000000028</v>
      </c>
      <c r="BT47" s="105">
        <f aca="true" t="shared" si="136" ref="BT47:BT53">ROUND(BS47/BQ47,3)*100</f>
        <v>2.1</v>
      </c>
      <c r="BU47" s="76">
        <f aca="true" t="shared" si="137" ref="BU47:BU53">ROUND(BK47/G47,0)</f>
        <v>117622</v>
      </c>
      <c r="BV47" s="76">
        <v>130155</v>
      </c>
      <c r="BW47" s="64">
        <f aca="true" t="shared" si="138" ref="BW47:BW53">BV47-BU47</f>
        <v>12533</v>
      </c>
      <c r="BX47" s="70">
        <f aca="true" t="shared" si="139" ref="BX47:BX53">ROUND(BW47/BU47,3)*100</f>
        <v>10.7</v>
      </c>
      <c r="BY47" s="88">
        <f aca="true" t="shared" si="140" ref="BY47:BY56">ROUND(BK47/M47,0)</f>
        <v>773</v>
      </c>
      <c r="BZ47" s="76">
        <v>858</v>
      </c>
      <c r="CA47" s="64">
        <f aca="true" t="shared" si="141" ref="CA47:CA53">BZ47-BY47</f>
        <v>85</v>
      </c>
      <c r="CB47" s="133">
        <f aca="true" t="shared" si="142" ref="CB47:CB53">ROUND(CA47/BY47,3)*100</f>
        <v>11</v>
      </c>
      <c r="CC47" s="73" t="s">
        <v>26</v>
      </c>
      <c r="CD47" s="73"/>
      <c r="CE47" s="73"/>
      <c r="CF47" s="73"/>
      <c r="CG47" s="17"/>
      <c r="CH47" s="73" t="s">
        <v>26</v>
      </c>
      <c r="CI47" s="73"/>
      <c r="CJ47" s="73"/>
      <c r="CK47" s="39"/>
      <c r="CL47" s="88">
        <v>2081182</v>
      </c>
      <c r="CM47" s="88">
        <v>1964223</v>
      </c>
      <c r="CN47" s="64">
        <f aca="true" t="shared" si="143" ref="CN47:CN53">CM47-CL47</f>
        <v>-116959</v>
      </c>
      <c r="CO47" s="70">
        <f aca="true" t="shared" si="144" ref="CO47:CO53">ROUND(CN47/CL47,3)*100</f>
        <v>-5.6000000000000005</v>
      </c>
      <c r="CP47" s="63">
        <f aca="true" t="shared" si="145" ref="CP47:CP53">ROUND(CL47/CL$10,3)*100</f>
        <v>19.5</v>
      </c>
      <c r="CQ47" s="63">
        <f aca="true" t="shared" si="146" ref="CQ47:CQ53">ROUND(CM47/CM$10,3)*100</f>
        <v>17.2</v>
      </c>
      <c r="CR47" s="88">
        <v>119808</v>
      </c>
      <c r="CS47" s="76">
        <v>117168</v>
      </c>
      <c r="CT47" s="88">
        <f aca="true" t="shared" si="147" ref="CT47:CT53">ROUND(CS47/H47,0)</f>
        <v>849</v>
      </c>
      <c r="CU47" s="64">
        <f aca="true" t="shared" si="148" ref="CU47:CU53">CS47-CR47</f>
        <v>-2640</v>
      </c>
      <c r="CV47" s="70">
        <f aca="true" t="shared" si="149" ref="CV47:CV53">ROUND(CU47/CR47,3)*100</f>
        <v>-2.1999999999999997</v>
      </c>
      <c r="CW47" s="63">
        <f aca="true" t="shared" si="150" ref="CW47:CW53">ROUND(CR47/CR$10,3)*100</f>
        <v>7.199999999999999</v>
      </c>
      <c r="CX47" s="63">
        <f aca="true" t="shared" si="151" ref="CX47:CX53">ROUND(CS47/CS$10,3)*100</f>
        <v>10.4</v>
      </c>
      <c r="CY47" s="88">
        <v>242437</v>
      </c>
      <c r="CZ47" s="76">
        <v>209520</v>
      </c>
      <c r="DA47" s="88">
        <f t="shared" si="49"/>
        <v>1518</v>
      </c>
      <c r="DB47" s="64">
        <f t="shared" si="50"/>
        <v>-32917</v>
      </c>
      <c r="DC47" s="70">
        <f t="shared" si="51"/>
        <v>-13.600000000000001</v>
      </c>
      <c r="DD47" s="63">
        <f t="shared" si="52"/>
        <v>14.000000000000002</v>
      </c>
      <c r="DE47" s="124">
        <f t="shared" si="53"/>
        <v>12.4</v>
      </c>
      <c r="DF47" s="73" t="s">
        <v>26</v>
      </c>
      <c r="DG47" s="73"/>
      <c r="DH47" s="73"/>
      <c r="DI47" s="73"/>
    </row>
    <row r="48" spans="1:113" s="34" customFormat="1" ht="14.25" customHeight="1">
      <c r="A48" s="73"/>
      <c r="B48" s="73"/>
      <c r="C48" s="73" t="s">
        <v>28</v>
      </c>
      <c r="D48" s="73"/>
      <c r="E48" s="73"/>
      <c r="F48" s="39"/>
      <c r="G48" s="62">
        <v>307</v>
      </c>
      <c r="H48" s="62">
        <v>301</v>
      </c>
      <c r="I48" s="64">
        <f t="shared" si="103"/>
        <v>-6</v>
      </c>
      <c r="J48" s="70">
        <f t="shared" si="104"/>
        <v>-2</v>
      </c>
      <c r="K48" s="63">
        <f t="shared" si="105"/>
        <v>38.1</v>
      </c>
      <c r="L48" s="63">
        <f t="shared" si="106"/>
        <v>38.2</v>
      </c>
      <c r="M48" s="62">
        <v>35699</v>
      </c>
      <c r="N48" s="62">
        <v>35021</v>
      </c>
      <c r="O48" s="64">
        <f t="shared" si="107"/>
        <v>-678</v>
      </c>
      <c r="P48" s="70">
        <f t="shared" si="108"/>
        <v>-1.9</v>
      </c>
      <c r="Q48" s="63">
        <f t="shared" si="109"/>
        <v>38.6</v>
      </c>
      <c r="R48" s="63">
        <f t="shared" si="110"/>
        <v>38.2</v>
      </c>
      <c r="S48" s="62">
        <v>142751374</v>
      </c>
      <c r="T48" s="62">
        <v>147479702</v>
      </c>
      <c r="U48" s="64">
        <f t="shared" si="111"/>
        <v>4728328</v>
      </c>
      <c r="V48" s="70">
        <f t="shared" si="112"/>
        <v>3.3000000000000003</v>
      </c>
      <c r="W48" s="63">
        <f t="shared" si="113"/>
        <v>50</v>
      </c>
      <c r="X48" s="63">
        <f t="shared" si="114"/>
        <v>50.2</v>
      </c>
      <c r="Y48" s="62">
        <v>95660870</v>
      </c>
      <c r="Z48" s="65">
        <v>98256084</v>
      </c>
      <c r="AA48" s="74" t="s">
        <v>29</v>
      </c>
      <c r="AB48" s="73"/>
      <c r="AC48" s="73"/>
      <c r="AD48" s="17"/>
      <c r="AE48" s="73" t="s">
        <v>28</v>
      </c>
      <c r="AF48" s="73"/>
      <c r="AG48" s="73"/>
      <c r="AH48" s="39"/>
      <c r="AI48" s="64">
        <f t="shared" si="115"/>
        <v>2595214</v>
      </c>
      <c r="AJ48" s="70">
        <f t="shared" si="116"/>
        <v>2.7</v>
      </c>
      <c r="AK48" s="63">
        <f t="shared" si="117"/>
        <v>51.800000000000004</v>
      </c>
      <c r="AL48" s="63">
        <f t="shared" si="118"/>
        <v>52.300000000000004</v>
      </c>
      <c r="AM48" s="63">
        <f t="shared" si="119"/>
        <v>66.60000000000001</v>
      </c>
      <c r="AN48" s="62">
        <v>5181744</v>
      </c>
      <c r="AO48" s="62">
        <v>5016886</v>
      </c>
      <c r="AP48" s="64">
        <f t="shared" si="120"/>
        <v>-164858</v>
      </c>
      <c r="AQ48" s="70">
        <f t="shared" si="121"/>
        <v>-3.2</v>
      </c>
      <c r="AR48" s="63">
        <f t="shared" si="122"/>
        <v>49</v>
      </c>
      <c r="AS48" s="63">
        <f t="shared" si="123"/>
        <v>49.7</v>
      </c>
      <c r="AT48" s="63">
        <f t="shared" si="124"/>
        <v>3.4000000000000004</v>
      </c>
      <c r="AU48" s="76">
        <v>15061540</v>
      </c>
      <c r="AV48" s="76">
        <v>14711908</v>
      </c>
      <c r="AW48" s="64">
        <f t="shared" si="125"/>
        <v>-349632</v>
      </c>
      <c r="AX48" s="70">
        <f t="shared" si="126"/>
        <v>-2.3</v>
      </c>
      <c r="AY48" s="63">
        <f t="shared" si="127"/>
        <v>40.6</v>
      </c>
      <c r="AZ48" s="63">
        <f t="shared" si="128"/>
        <v>40.6</v>
      </c>
      <c r="BA48" s="63">
        <f t="shared" si="129"/>
        <v>10</v>
      </c>
      <c r="BB48" s="107"/>
      <c r="BC48" s="73" t="s">
        <v>28</v>
      </c>
      <c r="BD48" s="73"/>
      <c r="BE48" s="73"/>
      <c r="BF48" s="73"/>
      <c r="BG48" s="73" t="s">
        <v>28</v>
      </c>
      <c r="BH48" s="73"/>
      <c r="BI48" s="73"/>
      <c r="BJ48" s="39"/>
      <c r="BK48" s="76">
        <v>41908760</v>
      </c>
      <c r="BL48" s="76">
        <v>44206732</v>
      </c>
      <c r="BM48" s="106">
        <f t="shared" si="130"/>
        <v>2297972</v>
      </c>
      <c r="BN48" s="105">
        <f t="shared" si="131"/>
        <v>5.5</v>
      </c>
      <c r="BO48" s="97">
        <f t="shared" si="132"/>
        <v>46.400000000000006</v>
      </c>
      <c r="BP48" s="97">
        <f t="shared" si="133"/>
        <v>46.300000000000004</v>
      </c>
      <c r="BQ48" s="97">
        <v>29.4</v>
      </c>
      <c r="BR48" s="97">
        <f t="shared" si="134"/>
        <v>30</v>
      </c>
      <c r="BS48" s="105">
        <f t="shared" si="135"/>
        <v>0.6000000000000014</v>
      </c>
      <c r="BT48" s="105">
        <f t="shared" si="136"/>
        <v>2</v>
      </c>
      <c r="BU48" s="76">
        <f t="shared" si="137"/>
        <v>136511</v>
      </c>
      <c r="BV48" s="76">
        <v>146866</v>
      </c>
      <c r="BW48" s="64">
        <f t="shared" si="138"/>
        <v>10355</v>
      </c>
      <c r="BX48" s="70">
        <f t="shared" si="139"/>
        <v>7.6</v>
      </c>
      <c r="BY48" s="88">
        <f t="shared" si="140"/>
        <v>1174</v>
      </c>
      <c r="BZ48" s="76">
        <v>1262</v>
      </c>
      <c r="CA48" s="64">
        <f t="shared" si="141"/>
        <v>88</v>
      </c>
      <c r="CB48" s="133">
        <f t="shared" si="142"/>
        <v>7.5</v>
      </c>
      <c r="CC48" s="73" t="s">
        <v>28</v>
      </c>
      <c r="CD48" s="73"/>
      <c r="CE48" s="73"/>
      <c r="CF48" s="73"/>
      <c r="CG48" s="17"/>
      <c r="CH48" s="73" t="s">
        <v>28</v>
      </c>
      <c r="CI48" s="73"/>
      <c r="CJ48" s="73"/>
      <c r="CK48" s="39"/>
      <c r="CL48" s="88">
        <v>5519873</v>
      </c>
      <c r="CM48" s="88">
        <v>5198911</v>
      </c>
      <c r="CN48" s="64">
        <f t="shared" si="143"/>
        <v>-320962</v>
      </c>
      <c r="CO48" s="70">
        <f t="shared" si="144"/>
        <v>-5.800000000000001</v>
      </c>
      <c r="CP48" s="63">
        <f t="shared" si="145"/>
        <v>51.6</v>
      </c>
      <c r="CQ48" s="63">
        <f t="shared" si="146"/>
        <v>45.6</v>
      </c>
      <c r="CR48" s="88">
        <v>1279962</v>
      </c>
      <c r="CS48" s="76">
        <v>636309</v>
      </c>
      <c r="CT48" s="88">
        <f t="shared" si="147"/>
        <v>2114</v>
      </c>
      <c r="CU48" s="64">
        <f t="shared" si="148"/>
        <v>-643653</v>
      </c>
      <c r="CV48" s="70">
        <f t="shared" si="149"/>
        <v>-50.3</v>
      </c>
      <c r="CW48" s="63">
        <f t="shared" si="150"/>
        <v>76.6</v>
      </c>
      <c r="CX48" s="63">
        <f t="shared" si="151"/>
        <v>56.3</v>
      </c>
      <c r="CY48" s="88">
        <v>969565</v>
      </c>
      <c r="CZ48" s="76">
        <v>995822</v>
      </c>
      <c r="DA48" s="88">
        <f t="shared" si="49"/>
        <v>3308</v>
      </c>
      <c r="DB48" s="64">
        <f t="shared" si="50"/>
        <v>26257</v>
      </c>
      <c r="DC48" s="70">
        <f t="shared" si="51"/>
        <v>2.7</v>
      </c>
      <c r="DD48" s="63">
        <f t="shared" si="52"/>
        <v>55.900000000000006</v>
      </c>
      <c r="DE48" s="124">
        <f t="shared" si="53"/>
        <v>58.8</v>
      </c>
      <c r="DF48" s="73" t="s">
        <v>28</v>
      </c>
      <c r="DG48" s="73"/>
      <c r="DH48" s="73"/>
      <c r="DI48" s="73"/>
    </row>
    <row r="49" spans="1:113" s="34" customFormat="1" ht="14.25" customHeight="1">
      <c r="A49" s="73"/>
      <c r="B49" s="73"/>
      <c r="C49" s="73" t="s">
        <v>30</v>
      </c>
      <c r="D49" s="73"/>
      <c r="E49" s="73"/>
      <c r="F49" s="39"/>
      <c r="G49" s="62">
        <v>100</v>
      </c>
      <c r="H49" s="62">
        <v>102</v>
      </c>
      <c r="I49" s="64">
        <f t="shared" si="103"/>
        <v>2</v>
      </c>
      <c r="J49" s="70">
        <f t="shared" si="104"/>
        <v>2</v>
      </c>
      <c r="K49" s="63">
        <f t="shared" si="105"/>
        <v>12.4</v>
      </c>
      <c r="L49" s="63">
        <f t="shared" si="106"/>
        <v>12.9</v>
      </c>
      <c r="M49" s="62">
        <v>13218</v>
      </c>
      <c r="N49" s="62">
        <v>13074</v>
      </c>
      <c r="O49" s="64">
        <f t="shared" si="107"/>
        <v>-144</v>
      </c>
      <c r="P49" s="70">
        <f t="shared" si="108"/>
        <v>-1.0999999999999999</v>
      </c>
      <c r="Q49" s="63">
        <f t="shared" si="109"/>
        <v>14.299999999999999</v>
      </c>
      <c r="R49" s="63">
        <f t="shared" si="110"/>
        <v>14.299999999999999</v>
      </c>
      <c r="S49" s="62">
        <v>34783075</v>
      </c>
      <c r="T49" s="62">
        <v>35665748</v>
      </c>
      <c r="U49" s="64">
        <f t="shared" si="111"/>
        <v>882673</v>
      </c>
      <c r="V49" s="70">
        <f t="shared" si="112"/>
        <v>2.5</v>
      </c>
      <c r="W49" s="63">
        <f t="shared" si="113"/>
        <v>12.2</v>
      </c>
      <c r="X49" s="63">
        <f t="shared" si="114"/>
        <v>12.2</v>
      </c>
      <c r="Y49" s="62">
        <v>19975253</v>
      </c>
      <c r="Z49" s="65">
        <v>19461583</v>
      </c>
      <c r="AA49" s="74" t="s">
        <v>31</v>
      </c>
      <c r="AB49" s="73"/>
      <c r="AC49" s="73"/>
      <c r="AD49" s="17"/>
      <c r="AE49" s="73" t="s">
        <v>30</v>
      </c>
      <c r="AF49" s="73"/>
      <c r="AG49" s="73"/>
      <c r="AH49" s="39"/>
      <c r="AI49" s="64">
        <f t="shared" si="115"/>
        <v>-513670</v>
      </c>
      <c r="AJ49" s="70">
        <f t="shared" si="116"/>
        <v>-2.6</v>
      </c>
      <c r="AK49" s="63">
        <f t="shared" si="117"/>
        <v>10.8</v>
      </c>
      <c r="AL49" s="63">
        <f t="shared" si="118"/>
        <v>10.4</v>
      </c>
      <c r="AM49" s="63">
        <f t="shared" si="119"/>
        <v>54.6</v>
      </c>
      <c r="AN49" s="62">
        <v>1751459</v>
      </c>
      <c r="AO49" s="62">
        <v>1623677</v>
      </c>
      <c r="AP49" s="64">
        <f t="shared" si="120"/>
        <v>-127782</v>
      </c>
      <c r="AQ49" s="70">
        <f t="shared" si="121"/>
        <v>-7.3</v>
      </c>
      <c r="AR49" s="63">
        <f t="shared" si="122"/>
        <v>16.6</v>
      </c>
      <c r="AS49" s="63">
        <f t="shared" si="123"/>
        <v>16.1</v>
      </c>
      <c r="AT49" s="63">
        <f t="shared" si="124"/>
        <v>4.6</v>
      </c>
      <c r="AU49" s="76">
        <v>5101348</v>
      </c>
      <c r="AV49" s="76">
        <v>5094319</v>
      </c>
      <c r="AW49" s="64">
        <f t="shared" si="125"/>
        <v>-7029</v>
      </c>
      <c r="AX49" s="70">
        <f t="shared" si="126"/>
        <v>-0.1</v>
      </c>
      <c r="AY49" s="63">
        <f t="shared" si="127"/>
        <v>13.700000000000001</v>
      </c>
      <c r="AZ49" s="63">
        <f t="shared" si="128"/>
        <v>14.099999999999998</v>
      </c>
      <c r="BA49" s="63">
        <f t="shared" si="129"/>
        <v>14.299999999999999</v>
      </c>
      <c r="BB49" s="107"/>
      <c r="BC49" s="73" t="s">
        <v>30</v>
      </c>
      <c r="BD49" s="73"/>
      <c r="BE49" s="73"/>
      <c r="BF49" s="73"/>
      <c r="BG49" s="73" t="s">
        <v>30</v>
      </c>
      <c r="BH49" s="73"/>
      <c r="BI49" s="73"/>
      <c r="BJ49" s="39"/>
      <c r="BK49" s="76">
        <v>13056363</v>
      </c>
      <c r="BL49" s="76">
        <v>14580488</v>
      </c>
      <c r="BM49" s="106">
        <f t="shared" si="130"/>
        <v>1524125</v>
      </c>
      <c r="BN49" s="105">
        <f t="shared" si="131"/>
        <v>11.700000000000001</v>
      </c>
      <c r="BO49" s="97">
        <f t="shared" si="132"/>
        <v>14.499999999999998</v>
      </c>
      <c r="BP49" s="97">
        <f t="shared" si="133"/>
        <v>15.299999999999999</v>
      </c>
      <c r="BQ49" s="97">
        <v>37.5</v>
      </c>
      <c r="BR49" s="97">
        <f t="shared" si="134"/>
        <v>40.9</v>
      </c>
      <c r="BS49" s="105">
        <f t="shared" si="135"/>
        <v>3.3999999999999986</v>
      </c>
      <c r="BT49" s="105">
        <f t="shared" si="136"/>
        <v>9.1</v>
      </c>
      <c r="BU49" s="76">
        <f t="shared" si="137"/>
        <v>130564</v>
      </c>
      <c r="BV49" s="76">
        <v>142946</v>
      </c>
      <c r="BW49" s="64">
        <f t="shared" si="138"/>
        <v>12382</v>
      </c>
      <c r="BX49" s="70">
        <f t="shared" si="139"/>
        <v>9.5</v>
      </c>
      <c r="BY49" s="88">
        <f t="shared" si="140"/>
        <v>988</v>
      </c>
      <c r="BZ49" s="76">
        <v>1115</v>
      </c>
      <c r="CA49" s="64">
        <f t="shared" si="141"/>
        <v>127</v>
      </c>
      <c r="CB49" s="133">
        <f t="shared" si="142"/>
        <v>12.9</v>
      </c>
      <c r="CC49" s="73" t="s">
        <v>30</v>
      </c>
      <c r="CD49" s="73"/>
      <c r="CE49" s="73"/>
      <c r="CF49" s="73"/>
      <c r="CG49" s="17"/>
      <c r="CH49" s="73" t="s">
        <v>30</v>
      </c>
      <c r="CI49" s="73"/>
      <c r="CJ49" s="73"/>
      <c r="CK49" s="39"/>
      <c r="CL49" s="88">
        <v>1445858</v>
      </c>
      <c r="CM49" s="88">
        <v>2107723</v>
      </c>
      <c r="CN49" s="64">
        <f t="shared" si="143"/>
        <v>661865</v>
      </c>
      <c r="CO49" s="70">
        <f t="shared" si="144"/>
        <v>45.800000000000004</v>
      </c>
      <c r="CP49" s="63">
        <f t="shared" si="145"/>
        <v>13.5</v>
      </c>
      <c r="CQ49" s="63">
        <f t="shared" si="146"/>
        <v>18.5</v>
      </c>
      <c r="CR49" s="88">
        <v>90799</v>
      </c>
      <c r="CS49" s="76">
        <v>242624</v>
      </c>
      <c r="CT49" s="88">
        <f t="shared" si="147"/>
        <v>2379</v>
      </c>
      <c r="CU49" s="64">
        <f t="shared" si="148"/>
        <v>151825</v>
      </c>
      <c r="CV49" s="70">
        <f t="shared" si="149"/>
        <v>167.2</v>
      </c>
      <c r="CW49" s="63">
        <f t="shared" si="150"/>
        <v>5.4</v>
      </c>
      <c r="CX49" s="63">
        <f t="shared" si="151"/>
        <v>21.5</v>
      </c>
      <c r="CY49" s="88">
        <v>193164</v>
      </c>
      <c r="CZ49" s="76">
        <v>135550</v>
      </c>
      <c r="DA49" s="88">
        <f t="shared" si="49"/>
        <v>1329</v>
      </c>
      <c r="DB49" s="64">
        <f t="shared" si="50"/>
        <v>-57614</v>
      </c>
      <c r="DC49" s="70">
        <f t="shared" si="51"/>
        <v>-29.799999999999997</v>
      </c>
      <c r="DD49" s="63">
        <f t="shared" si="52"/>
        <v>11.1</v>
      </c>
      <c r="DE49" s="124">
        <f t="shared" si="53"/>
        <v>8</v>
      </c>
      <c r="DF49" s="73" t="s">
        <v>30</v>
      </c>
      <c r="DG49" s="73"/>
      <c r="DH49" s="73"/>
      <c r="DI49" s="73"/>
    </row>
    <row r="50" spans="1:113" s="34" customFormat="1" ht="14.25" customHeight="1">
      <c r="A50" s="73"/>
      <c r="B50" s="73"/>
      <c r="C50" s="73" t="s">
        <v>32</v>
      </c>
      <c r="D50" s="73"/>
      <c r="E50" s="73"/>
      <c r="F50" s="39"/>
      <c r="G50" s="62">
        <v>52</v>
      </c>
      <c r="H50" s="62">
        <v>48</v>
      </c>
      <c r="I50" s="64">
        <f t="shared" si="103"/>
        <v>-4</v>
      </c>
      <c r="J50" s="70">
        <f t="shared" si="104"/>
        <v>-7.7</v>
      </c>
      <c r="K50" s="63">
        <f t="shared" si="105"/>
        <v>6.5</v>
      </c>
      <c r="L50" s="63">
        <f t="shared" si="106"/>
        <v>6.1</v>
      </c>
      <c r="M50" s="62">
        <v>5574</v>
      </c>
      <c r="N50" s="62">
        <v>5658</v>
      </c>
      <c r="O50" s="64">
        <f t="shared" si="107"/>
        <v>84</v>
      </c>
      <c r="P50" s="70">
        <f t="shared" si="108"/>
        <v>1.5</v>
      </c>
      <c r="Q50" s="63">
        <f t="shared" si="109"/>
        <v>6</v>
      </c>
      <c r="R50" s="63">
        <f t="shared" si="110"/>
        <v>6.2</v>
      </c>
      <c r="S50" s="62">
        <v>11266548</v>
      </c>
      <c r="T50" s="62">
        <v>8448159</v>
      </c>
      <c r="U50" s="64">
        <f t="shared" si="111"/>
        <v>-2818389</v>
      </c>
      <c r="V50" s="70">
        <f t="shared" si="112"/>
        <v>-25</v>
      </c>
      <c r="W50" s="63">
        <f t="shared" si="113"/>
        <v>3.9</v>
      </c>
      <c r="X50" s="63">
        <f t="shared" si="114"/>
        <v>2.9000000000000004</v>
      </c>
      <c r="Y50" s="62">
        <v>6434223</v>
      </c>
      <c r="Z50" s="65">
        <v>4943650</v>
      </c>
      <c r="AA50" s="74" t="s">
        <v>33</v>
      </c>
      <c r="AB50" s="73"/>
      <c r="AC50" s="73"/>
      <c r="AD50" s="17"/>
      <c r="AE50" s="73" t="s">
        <v>32</v>
      </c>
      <c r="AF50" s="73"/>
      <c r="AG50" s="73"/>
      <c r="AH50" s="39"/>
      <c r="AI50" s="64">
        <f t="shared" si="115"/>
        <v>-1490573</v>
      </c>
      <c r="AJ50" s="70">
        <f t="shared" si="116"/>
        <v>-23.200000000000003</v>
      </c>
      <c r="AK50" s="63">
        <f t="shared" si="117"/>
        <v>3.5000000000000004</v>
      </c>
      <c r="AL50" s="63">
        <f t="shared" si="118"/>
        <v>2.6</v>
      </c>
      <c r="AM50" s="63">
        <f t="shared" si="119"/>
        <v>58.5</v>
      </c>
      <c r="AN50" s="62">
        <v>384456</v>
      </c>
      <c r="AO50" s="62">
        <v>349144</v>
      </c>
      <c r="AP50" s="64">
        <f t="shared" si="120"/>
        <v>-35312</v>
      </c>
      <c r="AQ50" s="70">
        <f t="shared" si="121"/>
        <v>-9.2</v>
      </c>
      <c r="AR50" s="63">
        <f t="shared" si="122"/>
        <v>3.5999999999999996</v>
      </c>
      <c r="AS50" s="63">
        <f t="shared" si="123"/>
        <v>3.5000000000000004</v>
      </c>
      <c r="AT50" s="63">
        <f t="shared" si="124"/>
        <v>4.1000000000000005</v>
      </c>
      <c r="AU50" s="76">
        <v>1886233</v>
      </c>
      <c r="AV50" s="76">
        <v>1693349</v>
      </c>
      <c r="AW50" s="64">
        <f t="shared" si="125"/>
        <v>-192884</v>
      </c>
      <c r="AX50" s="70">
        <f t="shared" si="126"/>
        <v>-10.2</v>
      </c>
      <c r="AY50" s="63">
        <f t="shared" si="127"/>
        <v>5.1</v>
      </c>
      <c r="AZ50" s="63">
        <f t="shared" si="128"/>
        <v>4.7</v>
      </c>
      <c r="BA50" s="63">
        <f t="shared" si="129"/>
        <v>20</v>
      </c>
      <c r="BB50" s="107"/>
      <c r="BC50" s="73" t="s">
        <v>32</v>
      </c>
      <c r="BD50" s="73"/>
      <c r="BE50" s="73"/>
      <c r="BF50" s="73"/>
      <c r="BG50" s="73" t="s">
        <v>32</v>
      </c>
      <c r="BH50" s="73"/>
      <c r="BI50" s="73"/>
      <c r="BJ50" s="39"/>
      <c r="BK50" s="76">
        <v>4447869</v>
      </c>
      <c r="BL50" s="76">
        <v>3155365</v>
      </c>
      <c r="BM50" s="106">
        <f t="shared" si="130"/>
        <v>-1292504</v>
      </c>
      <c r="BN50" s="105">
        <f t="shared" si="131"/>
        <v>-29.099999999999998</v>
      </c>
      <c r="BO50" s="97">
        <f t="shared" si="132"/>
        <v>4.9</v>
      </c>
      <c r="BP50" s="97">
        <f t="shared" si="133"/>
        <v>3.3000000000000003</v>
      </c>
      <c r="BQ50" s="97">
        <v>39.5</v>
      </c>
      <c r="BR50" s="97">
        <f t="shared" si="134"/>
        <v>37.3</v>
      </c>
      <c r="BS50" s="105">
        <f t="shared" si="135"/>
        <v>-2.200000000000003</v>
      </c>
      <c r="BT50" s="105">
        <f t="shared" si="136"/>
        <v>-5.6000000000000005</v>
      </c>
      <c r="BU50" s="76">
        <f t="shared" si="137"/>
        <v>85536</v>
      </c>
      <c r="BV50" s="76">
        <v>65737</v>
      </c>
      <c r="BW50" s="64">
        <f t="shared" si="138"/>
        <v>-19799</v>
      </c>
      <c r="BX50" s="70">
        <f t="shared" si="139"/>
        <v>-23.1</v>
      </c>
      <c r="BY50" s="88">
        <f t="shared" si="140"/>
        <v>798</v>
      </c>
      <c r="BZ50" s="76">
        <v>558</v>
      </c>
      <c r="CA50" s="64">
        <f t="shared" si="141"/>
        <v>-240</v>
      </c>
      <c r="CB50" s="133">
        <f t="shared" si="142"/>
        <v>-30.099999999999998</v>
      </c>
      <c r="CC50" s="73" t="s">
        <v>32</v>
      </c>
      <c r="CD50" s="73"/>
      <c r="CE50" s="73"/>
      <c r="CF50" s="73"/>
      <c r="CG50" s="17"/>
      <c r="CH50" s="73" t="s">
        <v>32</v>
      </c>
      <c r="CI50" s="73"/>
      <c r="CJ50" s="73"/>
      <c r="CK50" s="39"/>
      <c r="CL50" s="88">
        <v>427327</v>
      </c>
      <c r="CM50" s="88">
        <v>443120</v>
      </c>
      <c r="CN50" s="64">
        <f t="shared" si="143"/>
        <v>15793</v>
      </c>
      <c r="CO50" s="70">
        <f t="shared" si="144"/>
        <v>3.6999999999999997</v>
      </c>
      <c r="CP50" s="63">
        <f t="shared" si="145"/>
        <v>4</v>
      </c>
      <c r="CQ50" s="63">
        <f t="shared" si="146"/>
        <v>3.9</v>
      </c>
      <c r="CR50" s="88">
        <v>27371</v>
      </c>
      <c r="CS50" s="76">
        <v>27941</v>
      </c>
      <c r="CT50" s="88">
        <f t="shared" si="147"/>
        <v>582</v>
      </c>
      <c r="CU50" s="64">
        <f t="shared" si="148"/>
        <v>570</v>
      </c>
      <c r="CV50" s="70">
        <f t="shared" si="149"/>
        <v>2.1</v>
      </c>
      <c r="CW50" s="63">
        <f t="shared" si="150"/>
        <v>1.6</v>
      </c>
      <c r="CX50" s="63">
        <f t="shared" si="151"/>
        <v>2.5</v>
      </c>
      <c r="CY50" s="88">
        <v>105372</v>
      </c>
      <c r="CZ50" s="76">
        <v>104802</v>
      </c>
      <c r="DA50" s="88">
        <f t="shared" si="49"/>
        <v>2183</v>
      </c>
      <c r="DB50" s="64">
        <f t="shared" si="50"/>
        <v>-570</v>
      </c>
      <c r="DC50" s="70">
        <f t="shared" si="51"/>
        <v>-0.5</v>
      </c>
      <c r="DD50" s="63">
        <f t="shared" si="52"/>
        <v>6.1</v>
      </c>
      <c r="DE50" s="124">
        <f t="shared" si="53"/>
        <v>6.2</v>
      </c>
      <c r="DF50" s="73" t="s">
        <v>32</v>
      </c>
      <c r="DG50" s="73"/>
      <c r="DH50" s="73"/>
      <c r="DI50" s="73"/>
    </row>
    <row r="51" spans="1:113" s="34" customFormat="1" ht="14.25" customHeight="1">
      <c r="A51" s="73"/>
      <c r="B51" s="73"/>
      <c r="C51" s="73" t="s">
        <v>34</v>
      </c>
      <c r="D51" s="73"/>
      <c r="E51" s="73"/>
      <c r="F51" s="39"/>
      <c r="G51" s="62">
        <v>47</v>
      </c>
      <c r="H51" s="62">
        <v>45</v>
      </c>
      <c r="I51" s="64">
        <f t="shared" si="103"/>
        <v>-2</v>
      </c>
      <c r="J51" s="70">
        <f t="shared" si="104"/>
        <v>-4.3</v>
      </c>
      <c r="K51" s="63">
        <f t="shared" si="105"/>
        <v>5.800000000000001</v>
      </c>
      <c r="L51" s="63">
        <f t="shared" si="106"/>
        <v>5.7</v>
      </c>
      <c r="M51" s="62">
        <v>4568</v>
      </c>
      <c r="N51" s="62">
        <v>4454</v>
      </c>
      <c r="O51" s="64">
        <f t="shared" si="107"/>
        <v>-114</v>
      </c>
      <c r="P51" s="70">
        <f t="shared" si="108"/>
        <v>-2.5</v>
      </c>
      <c r="Q51" s="63">
        <f t="shared" si="109"/>
        <v>4.9</v>
      </c>
      <c r="R51" s="63">
        <f t="shared" si="110"/>
        <v>4.9</v>
      </c>
      <c r="S51" s="62">
        <v>12147159</v>
      </c>
      <c r="T51" s="62">
        <v>11867910</v>
      </c>
      <c r="U51" s="64">
        <f t="shared" si="111"/>
        <v>-279249</v>
      </c>
      <c r="V51" s="70">
        <f t="shared" si="112"/>
        <v>-2.3</v>
      </c>
      <c r="W51" s="63">
        <f t="shared" si="113"/>
        <v>4.3</v>
      </c>
      <c r="X51" s="63">
        <f t="shared" si="114"/>
        <v>4</v>
      </c>
      <c r="Y51" s="62">
        <v>8849216</v>
      </c>
      <c r="Z51" s="65">
        <v>8605383</v>
      </c>
      <c r="AA51" s="74" t="s">
        <v>35</v>
      </c>
      <c r="AB51" s="73"/>
      <c r="AC51" s="73"/>
      <c r="AD51" s="17"/>
      <c r="AE51" s="73" t="s">
        <v>34</v>
      </c>
      <c r="AF51" s="73"/>
      <c r="AG51" s="73"/>
      <c r="AH51" s="39"/>
      <c r="AI51" s="64">
        <f t="shared" si="115"/>
        <v>-243833</v>
      </c>
      <c r="AJ51" s="70">
        <f t="shared" si="116"/>
        <v>-2.8000000000000003</v>
      </c>
      <c r="AK51" s="63">
        <f t="shared" si="117"/>
        <v>4.8</v>
      </c>
      <c r="AL51" s="63">
        <f t="shared" si="118"/>
        <v>4.6</v>
      </c>
      <c r="AM51" s="63">
        <f t="shared" si="119"/>
        <v>72.5</v>
      </c>
      <c r="AN51" s="62">
        <v>275980</v>
      </c>
      <c r="AO51" s="62">
        <v>266707</v>
      </c>
      <c r="AP51" s="64">
        <f t="shared" si="120"/>
        <v>-9273</v>
      </c>
      <c r="AQ51" s="70">
        <f t="shared" si="121"/>
        <v>-3.4000000000000004</v>
      </c>
      <c r="AR51" s="63">
        <f t="shared" si="122"/>
        <v>2.6</v>
      </c>
      <c r="AS51" s="63">
        <f t="shared" si="123"/>
        <v>2.6</v>
      </c>
      <c r="AT51" s="63">
        <f t="shared" si="124"/>
        <v>2.1999999999999997</v>
      </c>
      <c r="AU51" s="76">
        <v>1992140</v>
      </c>
      <c r="AV51" s="76">
        <v>1661737</v>
      </c>
      <c r="AW51" s="64">
        <f t="shared" si="125"/>
        <v>-330403</v>
      </c>
      <c r="AX51" s="70">
        <f t="shared" si="126"/>
        <v>-16.6</v>
      </c>
      <c r="AY51" s="63">
        <f t="shared" si="127"/>
        <v>5.4</v>
      </c>
      <c r="AZ51" s="63">
        <f t="shared" si="128"/>
        <v>4.6</v>
      </c>
      <c r="BA51" s="63">
        <f t="shared" si="129"/>
        <v>14.000000000000002</v>
      </c>
      <c r="BB51" s="107"/>
      <c r="BC51" s="73" t="s">
        <v>34</v>
      </c>
      <c r="BD51" s="73"/>
      <c r="BE51" s="73"/>
      <c r="BF51" s="73"/>
      <c r="BG51" s="73" t="s">
        <v>34</v>
      </c>
      <c r="BH51" s="73"/>
      <c r="BI51" s="73"/>
      <c r="BJ51" s="39"/>
      <c r="BK51" s="76">
        <v>3021963</v>
      </c>
      <c r="BL51" s="76">
        <v>2995820</v>
      </c>
      <c r="BM51" s="106">
        <f t="shared" si="130"/>
        <v>-26143</v>
      </c>
      <c r="BN51" s="105">
        <f t="shared" si="131"/>
        <v>-0.8999999999999999</v>
      </c>
      <c r="BO51" s="97">
        <f t="shared" si="132"/>
        <v>3.3000000000000003</v>
      </c>
      <c r="BP51" s="97">
        <f t="shared" si="133"/>
        <v>3.1</v>
      </c>
      <c r="BQ51" s="97">
        <f>ROUND(BK51/S51,3)*100</f>
        <v>24.9</v>
      </c>
      <c r="BR51" s="97">
        <f t="shared" si="134"/>
        <v>25.2</v>
      </c>
      <c r="BS51" s="105">
        <f t="shared" si="135"/>
        <v>0.3000000000000007</v>
      </c>
      <c r="BT51" s="105">
        <f t="shared" si="136"/>
        <v>1.2</v>
      </c>
      <c r="BU51" s="76">
        <v>64297</v>
      </c>
      <c r="BV51" s="76">
        <v>66574</v>
      </c>
      <c r="BW51" s="64">
        <f t="shared" si="138"/>
        <v>2277</v>
      </c>
      <c r="BX51" s="70">
        <f t="shared" si="139"/>
        <v>3.5000000000000004</v>
      </c>
      <c r="BY51" s="88">
        <f t="shared" si="140"/>
        <v>662</v>
      </c>
      <c r="BZ51" s="76">
        <v>673</v>
      </c>
      <c r="CA51" s="64">
        <f t="shared" si="141"/>
        <v>11</v>
      </c>
      <c r="CB51" s="133">
        <f t="shared" si="142"/>
        <v>1.7000000000000002</v>
      </c>
      <c r="CC51" s="73" t="s">
        <v>34</v>
      </c>
      <c r="CD51" s="73"/>
      <c r="CE51" s="73"/>
      <c r="CF51" s="73"/>
      <c r="CG51" s="17"/>
      <c r="CH51" s="73" t="s">
        <v>34</v>
      </c>
      <c r="CI51" s="73"/>
      <c r="CJ51" s="73"/>
      <c r="CK51" s="39"/>
      <c r="CL51" s="88">
        <v>299978</v>
      </c>
      <c r="CM51" s="88">
        <v>376327</v>
      </c>
      <c r="CN51" s="64">
        <f t="shared" si="143"/>
        <v>76349</v>
      </c>
      <c r="CO51" s="70">
        <f t="shared" si="144"/>
        <v>25.5</v>
      </c>
      <c r="CP51" s="63">
        <f t="shared" si="145"/>
        <v>2.8000000000000003</v>
      </c>
      <c r="CQ51" s="63">
        <f t="shared" si="146"/>
        <v>3.3000000000000003</v>
      </c>
      <c r="CR51" s="88">
        <v>28084</v>
      </c>
      <c r="CS51" s="76">
        <v>22373</v>
      </c>
      <c r="CT51" s="88">
        <f t="shared" si="147"/>
        <v>497</v>
      </c>
      <c r="CU51" s="64">
        <f t="shared" si="148"/>
        <v>-5711</v>
      </c>
      <c r="CV51" s="70">
        <f t="shared" si="149"/>
        <v>-20.3</v>
      </c>
      <c r="CW51" s="63">
        <f t="shared" si="150"/>
        <v>1.7000000000000002</v>
      </c>
      <c r="CX51" s="63">
        <f t="shared" si="151"/>
        <v>2</v>
      </c>
      <c r="CY51" s="88">
        <v>61039</v>
      </c>
      <c r="CZ51" s="76">
        <v>60702</v>
      </c>
      <c r="DA51" s="88">
        <f t="shared" si="49"/>
        <v>1349</v>
      </c>
      <c r="DB51" s="64">
        <f t="shared" si="50"/>
        <v>-337</v>
      </c>
      <c r="DC51" s="70">
        <f t="shared" si="51"/>
        <v>-0.6</v>
      </c>
      <c r="DD51" s="63">
        <f t="shared" si="52"/>
        <v>3.5000000000000004</v>
      </c>
      <c r="DE51" s="124">
        <f t="shared" si="53"/>
        <v>3.5999999999999996</v>
      </c>
      <c r="DF51" s="73" t="s">
        <v>34</v>
      </c>
      <c r="DG51" s="73"/>
      <c r="DH51" s="73"/>
      <c r="DI51" s="73"/>
    </row>
    <row r="52" spans="1:113" s="34" customFormat="1" ht="14.25" customHeight="1">
      <c r="A52" s="39"/>
      <c r="B52" s="73"/>
      <c r="C52" s="73" t="s">
        <v>36</v>
      </c>
      <c r="D52" s="73"/>
      <c r="E52" s="73"/>
      <c r="F52" s="39"/>
      <c r="G52" s="62">
        <v>112</v>
      </c>
      <c r="H52" s="62">
        <v>106</v>
      </c>
      <c r="I52" s="64">
        <f t="shared" si="103"/>
        <v>-6</v>
      </c>
      <c r="J52" s="70">
        <f t="shared" si="104"/>
        <v>-5.4</v>
      </c>
      <c r="K52" s="63">
        <f t="shared" si="105"/>
        <v>13.900000000000002</v>
      </c>
      <c r="L52" s="63">
        <f t="shared" si="106"/>
        <v>13.5</v>
      </c>
      <c r="M52" s="62">
        <v>8716</v>
      </c>
      <c r="N52" s="62">
        <v>8543</v>
      </c>
      <c r="O52" s="64">
        <f t="shared" si="107"/>
        <v>-173</v>
      </c>
      <c r="P52" s="70">
        <f t="shared" si="108"/>
        <v>-2</v>
      </c>
      <c r="Q52" s="63">
        <f t="shared" si="109"/>
        <v>9.4</v>
      </c>
      <c r="R52" s="63">
        <f t="shared" si="110"/>
        <v>9.3</v>
      </c>
      <c r="S52" s="62">
        <v>26795467</v>
      </c>
      <c r="T52" s="62">
        <v>27519471</v>
      </c>
      <c r="U52" s="64">
        <f t="shared" si="111"/>
        <v>724004</v>
      </c>
      <c r="V52" s="70">
        <f t="shared" si="112"/>
        <v>2.7</v>
      </c>
      <c r="W52" s="63">
        <f t="shared" si="113"/>
        <v>9.4</v>
      </c>
      <c r="X52" s="63">
        <f t="shared" si="114"/>
        <v>9.4</v>
      </c>
      <c r="Y52" s="62">
        <v>16859037</v>
      </c>
      <c r="Z52" s="65">
        <v>17075927</v>
      </c>
      <c r="AA52" s="74" t="s">
        <v>37</v>
      </c>
      <c r="AB52" s="73"/>
      <c r="AC52" s="73"/>
      <c r="AD52" s="17"/>
      <c r="AE52" s="73" t="s">
        <v>36</v>
      </c>
      <c r="AF52" s="73"/>
      <c r="AG52" s="73"/>
      <c r="AH52" s="39"/>
      <c r="AI52" s="64">
        <f t="shared" si="115"/>
        <v>216890</v>
      </c>
      <c r="AJ52" s="70">
        <f t="shared" si="116"/>
        <v>1.3</v>
      </c>
      <c r="AK52" s="63">
        <f t="shared" si="117"/>
        <v>9.1</v>
      </c>
      <c r="AL52" s="63">
        <f t="shared" si="118"/>
        <v>9.1</v>
      </c>
      <c r="AM52" s="63">
        <f t="shared" si="119"/>
        <v>62.1</v>
      </c>
      <c r="AN52" s="62">
        <v>1050308</v>
      </c>
      <c r="AO52" s="62">
        <v>803095</v>
      </c>
      <c r="AP52" s="64">
        <f t="shared" si="120"/>
        <v>-247213</v>
      </c>
      <c r="AQ52" s="70">
        <f t="shared" si="121"/>
        <v>-23.5</v>
      </c>
      <c r="AR52" s="63">
        <f t="shared" si="122"/>
        <v>9.9</v>
      </c>
      <c r="AS52" s="63">
        <f t="shared" si="123"/>
        <v>8</v>
      </c>
      <c r="AT52" s="63">
        <f t="shared" si="124"/>
        <v>2.9000000000000004</v>
      </c>
      <c r="AU52" s="76">
        <v>3166896</v>
      </c>
      <c r="AV52" s="76">
        <v>3119357</v>
      </c>
      <c r="AW52" s="64">
        <f t="shared" si="125"/>
        <v>-47539</v>
      </c>
      <c r="AX52" s="70">
        <f t="shared" si="126"/>
        <v>-1.5</v>
      </c>
      <c r="AY52" s="63">
        <f t="shared" si="127"/>
        <v>8.5</v>
      </c>
      <c r="AZ52" s="63">
        <f t="shared" si="128"/>
        <v>8.6</v>
      </c>
      <c r="BA52" s="63">
        <f t="shared" si="129"/>
        <v>11.3</v>
      </c>
      <c r="BB52" s="107"/>
      <c r="BC52" s="73" t="s">
        <v>36</v>
      </c>
      <c r="BD52" s="73"/>
      <c r="BE52" s="73"/>
      <c r="BF52" s="73"/>
      <c r="BG52" s="73" t="s">
        <v>36</v>
      </c>
      <c r="BH52" s="73"/>
      <c r="BI52" s="73"/>
      <c r="BJ52" s="39"/>
      <c r="BK52" s="76">
        <v>8886122</v>
      </c>
      <c r="BL52" s="76">
        <v>9640449</v>
      </c>
      <c r="BM52" s="106">
        <f t="shared" si="130"/>
        <v>754327</v>
      </c>
      <c r="BN52" s="105">
        <f t="shared" si="131"/>
        <v>8.5</v>
      </c>
      <c r="BO52" s="97">
        <f t="shared" si="132"/>
        <v>9.8</v>
      </c>
      <c r="BP52" s="97">
        <f t="shared" si="133"/>
        <v>10.100000000000001</v>
      </c>
      <c r="BQ52" s="97">
        <f>ROUND(BK52/S52,3)*100</f>
        <v>33.2</v>
      </c>
      <c r="BR52" s="97">
        <f t="shared" si="134"/>
        <v>35</v>
      </c>
      <c r="BS52" s="105">
        <f t="shared" si="135"/>
        <v>1.7999999999999972</v>
      </c>
      <c r="BT52" s="105">
        <f t="shared" si="136"/>
        <v>5.4</v>
      </c>
      <c r="BU52" s="76">
        <f t="shared" si="137"/>
        <v>79340</v>
      </c>
      <c r="BV52" s="76">
        <v>90948</v>
      </c>
      <c r="BW52" s="64">
        <f t="shared" si="138"/>
        <v>11608</v>
      </c>
      <c r="BX52" s="70">
        <f t="shared" si="139"/>
        <v>14.6</v>
      </c>
      <c r="BY52" s="88">
        <f t="shared" si="140"/>
        <v>1020</v>
      </c>
      <c r="BZ52" s="76">
        <v>1128</v>
      </c>
      <c r="CA52" s="64">
        <f t="shared" si="141"/>
        <v>108</v>
      </c>
      <c r="CB52" s="133">
        <f t="shared" si="142"/>
        <v>10.6</v>
      </c>
      <c r="CC52" s="73" t="s">
        <v>36</v>
      </c>
      <c r="CD52" s="73"/>
      <c r="CE52" s="73"/>
      <c r="CF52" s="73"/>
      <c r="CG52" s="17"/>
      <c r="CH52" s="73" t="s">
        <v>36</v>
      </c>
      <c r="CI52" s="73"/>
      <c r="CJ52" s="73"/>
      <c r="CK52" s="39"/>
      <c r="CL52" s="88">
        <v>767206</v>
      </c>
      <c r="CM52" s="88">
        <v>1157613</v>
      </c>
      <c r="CN52" s="64">
        <f t="shared" si="143"/>
        <v>390407</v>
      </c>
      <c r="CO52" s="70">
        <f t="shared" si="144"/>
        <v>50.9</v>
      </c>
      <c r="CP52" s="63">
        <f t="shared" si="145"/>
        <v>7.199999999999999</v>
      </c>
      <c r="CQ52" s="63">
        <f t="shared" si="146"/>
        <v>10.2</v>
      </c>
      <c r="CR52" s="88">
        <v>112161</v>
      </c>
      <c r="CS52" s="76">
        <v>54356</v>
      </c>
      <c r="CT52" s="88">
        <f t="shared" si="147"/>
        <v>513</v>
      </c>
      <c r="CU52" s="64">
        <f t="shared" si="148"/>
        <v>-57805</v>
      </c>
      <c r="CV52" s="70">
        <f t="shared" si="149"/>
        <v>-51.5</v>
      </c>
      <c r="CW52" s="63">
        <f t="shared" si="150"/>
        <v>6.7</v>
      </c>
      <c r="CX52" s="63">
        <f t="shared" si="151"/>
        <v>4.8</v>
      </c>
      <c r="CY52" s="88">
        <v>133810</v>
      </c>
      <c r="CZ52" s="76">
        <v>143375</v>
      </c>
      <c r="DA52" s="88">
        <f t="shared" si="49"/>
        <v>1353</v>
      </c>
      <c r="DB52" s="64">
        <f t="shared" si="50"/>
        <v>9565</v>
      </c>
      <c r="DC52" s="70">
        <f t="shared" si="51"/>
        <v>7.1</v>
      </c>
      <c r="DD52" s="63">
        <f t="shared" si="52"/>
        <v>7.7</v>
      </c>
      <c r="DE52" s="124">
        <f t="shared" si="53"/>
        <v>8.5</v>
      </c>
      <c r="DF52" s="73" t="s">
        <v>36</v>
      </c>
      <c r="DG52" s="73"/>
      <c r="DH52" s="73"/>
      <c r="DI52" s="73"/>
    </row>
    <row r="53" spans="1:113" s="34" customFormat="1" ht="14.25" customHeight="1">
      <c r="A53" s="39"/>
      <c r="B53" s="19"/>
      <c r="C53" s="73" t="s">
        <v>38</v>
      </c>
      <c r="D53" s="73"/>
      <c r="E53" s="73"/>
      <c r="F53" s="39"/>
      <c r="G53" s="62">
        <v>52</v>
      </c>
      <c r="H53" s="62">
        <v>48</v>
      </c>
      <c r="I53" s="64">
        <f t="shared" si="103"/>
        <v>-4</v>
      </c>
      <c r="J53" s="70">
        <f t="shared" si="104"/>
        <v>-7.7</v>
      </c>
      <c r="K53" s="63">
        <f t="shared" si="105"/>
        <v>6.5</v>
      </c>
      <c r="L53" s="63">
        <f t="shared" si="106"/>
        <v>6.1</v>
      </c>
      <c r="M53" s="62">
        <v>4120</v>
      </c>
      <c r="N53" s="62">
        <v>3919</v>
      </c>
      <c r="O53" s="64">
        <f t="shared" si="107"/>
        <v>-201</v>
      </c>
      <c r="P53" s="70">
        <f t="shared" si="108"/>
        <v>-4.9</v>
      </c>
      <c r="Q53" s="63">
        <f t="shared" si="109"/>
        <v>4.3999999999999995</v>
      </c>
      <c r="R53" s="63">
        <f t="shared" si="110"/>
        <v>4.3</v>
      </c>
      <c r="S53" s="62">
        <v>9186294</v>
      </c>
      <c r="T53" s="62">
        <v>8962771</v>
      </c>
      <c r="U53" s="64">
        <f t="shared" si="111"/>
        <v>-223523</v>
      </c>
      <c r="V53" s="70">
        <f t="shared" si="112"/>
        <v>-2.4</v>
      </c>
      <c r="W53" s="63">
        <f t="shared" si="113"/>
        <v>3.2</v>
      </c>
      <c r="X53" s="63">
        <f t="shared" si="114"/>
        <v>3.1</v>
      </c>
      <c r="Y53" s="62">
        <v>6011983</v>
      </c>
      <c r="Z53" s="65">
        <v>5791366</v>
      </c>
      <c r="AA53" s="74" t="s">
        <v>39</v>
      </c>
      <c r="AB53" s="73"/>
      <c r="AC53" s="73"/>
      <c r="AD53" s="17"/>
      <c r="AE53" s="73" t="s">
        <v>38</v>
      </c>
      <c r="AF53" s="73"/>
      <c r="AG53" s="73"/>
      <c r="AH53" s="39"/>
      <c r="AI53" s="64">
        <f t="shared" si="115"/>
        <v>-220617</v>
      </c>
      <c r="AJ53" s="70">
        <f t="shared" si="116"/>
        <v>-3.6999999999999997</v>
      </c>
      <c r="AK53" s="63">
        <f t="shared" si="117"/>
        <v>3.3000000000000003</v>
      </c>
      <c r="AL53" s="63">
        <f t="shared" si="118"/>
        <v>3.1</v>
      </c>
      <c r="AM53" s="63">
        <f t="shared" si="119"/>
        <v>64.60000000000001</v>
      </c>
      <c r="AN53" s="62">
        <v>171731</v>
      </c>
      <c r="AO53" s="62">
        <v>156380</v>
      </c>
      <c r="AP53" s="64">
        <f t="shared" si="120"/>
        <v>-15351</v>
      </c>
      <c r="AQ53" s="70">
        <f t="shared" si="121"/>
        <v>-8.9</v>
      </c>
      <c r="AR53" s="63">
        <f t="shared" si="122"/>
        <v>1.6</v>
      </c>
      <c r="AS53" s="63">
        <f t="shared" si="123"/>
        <v>1.6</v>
      </c>
      <c r="AT53" s="63">
        <f t="shared" si="124"/>
        <v>1.7000000000000002</v>
      </c>
      <c r="AU53" s="76">
        <v>1100205</v>
      </c>
      <c r="AV53" s="76">
        <v>1025034</v>
      </c>
      <c r="AW53" s="64">
        <f t="shared" si="125"/>
        <v>-75171</v>
      </c>
      <c r="AX53" s="70">
        <f t="shared" si="126"/>
        <v>-6.800000000000001</v>
      </c>
      <c r="AY53" s="63">
        <f t="shared" si="127"/>
        <v>3</v>
      </c>
      <c r="AZ53" s="63">
        <f t="shared" si="128"/>
        <v>2.8000000000000003</v>
      </c>
      <c r="BA53" s="63">
        <f t="shared" si="129"/>
        <v>11.4</v>
      </c>
      <c r="BB53" s="107"/>
      <c r="BC53" s="73" t="s">
        <v>38</v>
      </c>
      <c r="BD53" s="73"/>
      <c r="BE53" s="73"/>
      <c r="BF53" s="73"/>
      <c r="BG53" s="73" t="s">
        <v>38</v>
      </c>
      <c r="BH53" s="73"/>
      <c r="BI53" s="73"/>
      <c r="BJ53" s="39"/>
      <c r="BK53" s="76">
        <v>3002580</v>
      </c>
      <c r="BL53" s="76">
        <v>3015025</v>
      </c>
      <c r="BM53" s="106">
        <f t="shared" si="130"/>
        <v>12445</v>
      </c>
      <c r="BN53" s="105">
        <f t="shared" si="131"/>
        <v>0.4</v>
      </c>
      <c r="BO53" s="97">
        <f t="shared" si="132"/>
        <v>3.3000000000000003</v>
      </c>
      <c r="BP53" s="97">
        <f t="shared" si="133"/>
        <v>3.2</v>
      </c>
      <c r="BQ53" s="97">
        <f>ROUND(BK53/S53,3)*100</f>
        <v>32.7</v>
      </c>
      <c r="BR53" s="97">
        <f t="shared" si="134"/>
        <v>33.6</v>
      </c>
      <c r="BS53" s="105">
        <f t="shared" si="135"/>
        <v>0.8999999999999986</v>
      </c>
      <c r="BT53" s="105">
        <f t="shared" si="136"/>
        <v>2.8000000000000003</v>
      </c>
      <c r="BU53" s="76">
        <f t="shared" si="137"/>
        <v>57742</v>
      </c>
      <c r="BV53" s="76">
        <v>62813</v>
      </c>
      <c r="BW53" s="64">
        <f t="shared" si="138"/>
        <v>5071</v>
      </c>
      <c r="BX53" s="70">
        <f t="shared" si="139"/>
        <v>8.799999999999999</v>
      </c>
      <c r="BY53" s="88">
        <f t="shared" si="140"/>
        <v>729</v>
      </c>
      <c r="BZ53" s="76">
        <v>769</v>
      </c>
      <c r="CA53" s="64">
        <f t="shared" si="141"/>
        <v>40</v>
      </c>
      <c r="CB53" s="133">
        <f t="shared" si="142"/>
        <v>5.5</v>
      </c>
      <c r="CC53" s="73" t="s">
        <v>38</v>
      </c>
      <c r="CD53" s="73"/>
      <c r="CE53" s="73"/>
      <c r="CF53" s="73"/>
      <c r="CG53" s="17"/>
      <c r="CH53" s="73" t="s">
        <v>38</v>
      </c>
      <c r="CI53" s="73"/>
      <c r="CJ53" s="73"/>
      <c r="CK53" s="39"/>
      <c r="CL53" s="88">
        <v>152183</v>
      </c>
      <c r="CM53" s="88">
        <v>150262</v>
      </c>
      <c r="CN53" s="64">
        <f t="shared" si="143"/>
        <v>-1921</v>
      </c>
      <c r="CO53" s="70">
        <f t="shared" si="144"/>
        <v>-1.3</v>
      </c>
      <c r="CP53" s="63">
        <f t="shared" si="145"/>
        <v>1.4000000000000001</v>
      </c>
      <c r="CQ53" s="63">
        <f t="shared" si="146"/>
        <v>1.3</v>
      </c>
      <c r="CR53" s="88">
        <v>13608</v>
      </c>
      <c r="CS53" s="76">
        <v>28986</v>
      </c>
      <c r="CT53" s="88">
        <f t="shared" si="147"/>
        <v>604</v>
      </c>
      <c r="CU53" s="64">
        <f t="shared" si="148"/>
        <v>15378</v>
      </c>
      <c r="CV53" s="70">
        <f t="shared" si="149"/>
        <v>112.99999999999999</v>
      </c>
      <c r="CW53" s="63">
        <f t="shared" si="150"/>
        <v>0.8</v>
      </c>
      <c r="CX53" s="63">
        <f t="shared" si="151"/>
        <v>2.6</v>
      </c>
      <c r="CY53" s="88">
        <v>28256</v>
      </c>
      <c r="CZ53" s="76">
        <v>43122</v>
      </c>
      <c r="DA53" s="88">
        <f t="shared" si="49"/>
        <v>898</v>
      </c>
      <c r="DB53" s="64">
        <f t="shared" si="50"/>
        <v>14866</v>
      </c>
      <c r="DC53" s="70">
        <f t="shared" si="51"/>
        <v>52.6</v>
      </c>
      <c r="DD53" s="63">
        <f t="shared" si="52"/>
        <v>1.6</v>
      </c>
      <c r="DE53" s="124">
        <f t="shared" si="53"/>
        <v>2.5</v>
      </c>
      <c r="DF53" s="73" t="s">
        <v>38</v>
      </c>
      <c r="DG53" s="73"/>
      <c r="DH53" s="73"/>
      <c r="DI53" s="73"/>
    </row>
    <row r="54" spans="1:113" s="146" customFormat="1" ht="14.25" customHeight="1">
      <c r="A54" s="137"/>
      <c r="B54" s="138"/>
      <c r="C54" s="139"/>
      <c r="D54" s="137"/>
      <c r="E54" s="140"/>
      <c r="F54" s="141"/>
      <c r="G54" s="100"/>
      <c r="H54" s="100"/>
      <c r="I54" s="100"/>
      <c r="J54" s="99"/>
      <c r="K54" s="99"/>
      <c r="L54" s="99"/>
      <c r="M54" s="100"/>
      <c r="N54" s="100"/>
      <c r="O54" s="100"/>
      <c r="P54" s="99"/>
      <c r="Q54" s="99"/>
      <c r="R54" s="99"/>
      <c r="S54" s="100"/>
      <c r="T54" s="142"/>
      <c r="U54" s="98"/>
      <c r="V54" s="99"/>
      <c r="W54" s="99"/>
      <c r="X54" s="99"/>
      <c r="Y54" s="142"/>
      <c r="Z54" s="143"/>
      <c r="AA54" s="144"/>
      <c r="AB54" s="137"/>
      <c r="AC54" s="140"/>
      <c r="AD54" s="137"/>
      <c r="AE54" s="139"/>
      <c r="AF54" s="137"/>
      <c r="AG54" s="140"/>
      <c r="AH54" s="141"/>
      <c r="AI54" s="100"/>
      <c r="AJ54" s="99"/>
      <c r="AK54" s="99"/>
      <c r="AL54" s="99"/>
      <c r="AM54" s="100"/>
      <c r="AN54" s="100"/>
      <c r="AO54" s="100"/>
      <c r="AP54" s="100"/>
      <c r="AQ54" s="99"/>
      <c r="AR54" s="99"/>
      <c r="AS54" s="99"/>
      <c r="AT54" s="100"/>
      <c r="AU54" s="100"/>
      <c r="AV54" s="100"/>
      <c r="AW54" s="100"/>
      <c r="AX54" s="99"/>
      <c r="AY54" s="99"/>
      <c r="AZ54" s="99"/>
      <c r="BA54" s="113"/>
      <c r="BB54" s="145"/>
      <c r="BC54" s="139"/>
      <c r="BD54" s="137"/>
      <c r="BE54" s="140"/>
      <c r="BF54" s="137"/>
      <c r="BG54" s="139"/>
      <c r="BH54" s="137"/>
      <c r="BI54" s="140"/>
      <c r="BJ54" s="141"/>
      <c r="BL54" s="100"/>
      <c r="BM54" s="147"/>
      <c r="BN54" s="148"/>
      <c r="BO54" s="99"/>
      <c r="BP54" s="99"/>
      <c r="BQ54" s="99"/>
      <c r="BR54" s="99"/>
      <c r="BS54" s="148"/>
      <c r="BT54" s="148"/>
      <c r="BU54" s="100"/>
      <c r="BV54" s="100"/>
      <c r="BW54" s="98"/>
      <c r="BZ54" s="100"/>
      <c r="CA54" s="98"/>
      <c r="CB54" s="141"/>
      <c r="CC54" s="139"/>
      <c r="CD54" s="137"/>
      <c r="CE54" s="140"/>
      <c r="CF54" s="137"/>
      <c r="CG54" s="137"/>
      <c r="CH54" s="139"/>
      <c r="CI54" s="137"/>
      <c r="CJ54" s="140"/>
      <c r="CK54" s="141"/>
      <c r="CM54" s="149"/>
      <c r="CN54" s="98"/>
      <c r="CQ54" s="137"/>
      <c r="CR54" s="137"/>
      <c r="CS54" s="100"/>
      <c r="CU54" s="98"/>
      <c r="CX54" s="137"/>
      <c r="CY54" s="137"/>
      <c r="CZ54" s="100"/>
      <c r="DB54" s="98"/>
      <c r="DE54" s="141"/>
      <c r="DF54" s="139"/>
      <c r="DG54" s="137"/>
      <c r="DH54" s="140"/>
      <c r="DI54" s="137"/>
    </row>
    <row r="55" spans="1:113" s="34" customFormat="1" ht="14.25" customHeight="1">
      <c r="A55" s="73"/>
      <c r="B55" s="75"/>
      <c r="C55" s="77"/>
      <c r="D55" s="73"/>
      <c r="E55" s="73"/>
      <c r="F55" s="48" t="s">
        <v>77</v>
      </c>
      <c r="G55" s="62">
        <f>G16+G18+G20+G21+G22+G23+G25+G26+G27+G28</f>
        <v>233</v>
      </c>
      <c r="H55" s="62">
        <f>H16+H18+H20+H21+H22+H23+H25+H26+H27+H28</f>
        <v>224</v>
      </c>
      <c r="I55" s="64">
        <f>H55-G55</f>
        <v>-9</v>
      </c>
      <c r="J55" s="70">
        <f>ROUND(I55/G55,3)*100</f>
        <v>-3.9</v>
      </c>
      <c r="K55" s="63">
        <f aca="true" t="shared" si="152" ref="K55:L57">ROUND(G55/G$10,3)*100</f>
        <v>28.9</v>
      </c>
      <c r="L55" s="63">
        <f t="shared" si="152"/>
        <v>28.4</v>
      </c>
      <c r="M55" s="76">
        <f>M16+M18+M20+M21+M22+M23+M25+M26+M27+M28</f>
        <v>23001</v>
      </c>
      <c r="N55" s="76">
        <f>N16+N18+N20+N21+N22+N23+N25+N26+N27+N28</f>
        <v>22811</v>
      </c>
      <c r="O55" s="64">
        <f>N55-M55</f>
        <v>-190</v>
      </c>
      <c r="P55" s="70">
        <f>ROUND(O55/M55,3)*100</f>
        <v>-0.8</v>
      </c>
      <c r="Q55" s="97">
        <f aca="true" t="shared" si="153" ref="Q55:R57">ROUND(M55/M$10,3)*100</f>
        <v>24.8</v>
      </c>
      <c r="R55" s="97">
        <f t="shared" si="153"/>
        <v>24.9</v>
      </c>
      <c r="S55" s="111" t="s">
        <v>88</v>
      </c>
      <c r="T55" s="111" t="s">
        <v>88</v>
      </c>
      <c r="U55" s="111" t="s">
        <v>88</v>
      </c>
      <c r="V55" s="111" t="s">
        <v>88</v>
      </c>
      <c r="W55" s="111" t="s">
        <v>88</v>
      </c>
      <c r="X55" s="111" t="s">
        <v>88</v>
      </c>
      <c r="Y55" s="111" t="s">
        <v>88</v>
      </c>
      <c r="Z55" s="111" t="s">
        <v>88</v>
      </c>
      <c r="AA55" s="112"/>
      <c r="AB55" s="73"/>
      <c r="AC55" s="73"/>
      <c r="AD55" s="73"/>
      <c r="AE55" s="77"/>
      <c r="AF55" s="73"/>
      <c r="AG55" s="73"/>
      <c r="AH55" s="48" t="s">
        <v>77</v>
      </c>
      <c r="AI55" s="111" t="s">
        <v>88</v>
      </c>
      <c r="AJ55" s="111" t="s">
        <v>88</v>
      </c>
      <c r="AK55" s="111" t="s">
        <v>88</v>
      </c>
      <c r="AL55" s="111" t="s">
        <v>88</v>
      </c>
      <c r="AM55" s="111" t="s">
        <v>88</v>
      </c>
      <c r="AN55" s="111" t="s">
        <v>88</v>
      </c>
      <c r="AO55" s="111" t="s">
        <v>88</v>
      </c>
      <c r="AP55" s="111" t="s">
        <v>88</v>
      </c>
      <c r="AQ55" s="111" t="s">
        <v>88</v>
      </c>
      <c r="AR55" s="111" t="s">
        <v>88</v>
      </c>
      <c r="AS55" s="111" t="s">
        <v>88</v>
      </c>
      <c r="AT55" s="111" t="s">
        <v>88</v>
      </c>
      <c r="AU55" s="111" t="s">
        <v>88</v>
      </c>
      <c r="AV55" s="111" t="s">
        <v>88</v>
      </c>
      <c r="AW55" s="111" t="s">
        <v>88</v>
      </c>
      <c r="AX55" s="111" t="s">
        <v>88</v>
      </c>
      <c r="AY55" s="111" t="s">
        <v>88</v>
      </c>
      <c r="AZ55" s="111" t="s">
        <v>88</v>
      </c>
      <c r="BA55" s="111" t="s">
        <v>88</v>
      </c>
      <c r="BB55" s="107"/>
      <c r="BC55" s="77"/>
      <c r="BD55" s="73"/>
      <c r="BE55" s="73"/>
      <c r="BF55" s="73"/>
      <c r="BG55" s="77"/>
      <c r="BH55" s="73"/>
      <c r="BI55" s="73"/>
      <c r="BJ55" s="48" t="s">
        <v>77</v>
      </c>
      <c r="BK55" s="111" t="s">
        <v>88</v>
      </c>
      <c r="BL55" s="111" t="s">
        <v>88</v>
      </c>
      <c r="BM55" s="111" t="s">
        <v>88</v>
      </c>
      <c r="BN55" s="111" t="s">
        <v>88</v>
      </c>
      <c r="BO55" s="111" t="s">
        <v>88</v>
      </c>
      <c r="BP55" s="111" t="s">
        <v>88</v>
      </c>
      <c r="BQ55" s="111" t="s">
        <v>88</v>
      </c>
      <c r="BR55" s="111" t="s">
        <v>88</v>
      </c>
      <c r="BS55" s="111" t="s">
        <v>88</v>
      </c>
      <c r="BT55" s="111" t="s">
        <v>88</v>
      </c>
      <c r="BU55" s="111" t="s">
        <v>88</v>
      </c>
      <c r="BV55" s="111" t="s">
        <v>88</v>
      </c>
      <c r="BW55" s="111" t="s">
        <v>88</v>
      </c>
      <c r="BX55" s="111" t="s">
        <v>88</v>
      </c>
      <c r="BY55" s="111" t="s">
        <v>88</v>
      </c>
      <c r="BZ55" s="111" t="s">
        <v>88</v>
      </c>
      <c r="CA55" s="111" t="s">
        <v>88</v>
      </c>
      <c r="CB55" s="114" t="s">
        <v>88</v>
      </c>
      <c r="CC55" s="77"/>
      <c r="CD55" s="73"/>
      <c r="CE55" s="73"/>
      <c r="CF55" s="73"/>
      <c r="CG55" s="73"/>
      <c r="CH55" s="77"/>
      <c r="CI55" s="73"/>
      <c r="CJ55" s="73"/>
      <c r="CK55" s="48" t="s">
        <v>77</v>
      </c>
      <c r="CL55" s="111" t="s">
        <v>88</v>
      </c>
      <c r="CM55" s="111" t="s">
        <v>88</v>
      </c>
      <c r="CN55" s="111" t="s">
        <v>88</v>
      </c>
      <c r="CO55" s="111" t="s">
        <v>88</v>
      </c>
      <c r="CP55" s="111" t="s">
        <v>88</v>
      </c>
      <c r="CQ55" s="111" t="s">
        <v>88</v>
      </c>
      <c r="CR55" s="111" t="s">
        <v>88</v>
      </c>
      <c r="CS55" s="111" t="s">
        <v>88</v>
      </c>
      <c r="CT55" s="111" t="s">
        <v>88</v>
      </c>
      <c r="CU55" s="111" t="s">
        <v>88</v>
      </c>
      <c r="CV55" s="111" t="s">
        <v>88</v>
      </c>
      <c r="CW55" s="111" t="s">
        <v>88</v>
      </c>
      <c r="CX55" s="111" t="s">
        <v>88</v>
      </c>
      <c r="CY55" s="111" t="s">
        <v>88</v>
      </c>
      <c r="CZ55" s="111" t="s">
        <v>88</v>
      </c>
      <c r="DA55" s="111" t="s">
        <v>88</v>
      </c>
      <c r="DB55" s="111" t="s">
        <v>88</v>
      </c>
      <c r="DC55" s="111" t="s">
        <v>88</v>
      </c>
      <c r="DD55" s="111" t="s">
        <v>88</v>
      </c>
      <c r="DE55" s="114" t="s">
        <v>88</v>
      </c>
      <c r="DF55" s="77"/>
      <c r="DG55" s="73"/>
      <c r="DH55" s="73"/>
      <c r="DI55" s="73"/>
    </row>
    <row r="56" spans="1:113" s="34" customFormat="1" ht="14.25" customHeight="1">
      <c r="A56" s="73"/>
      <c r="B56" s="73"/>
      <c r="C56" s="73"/>
      <c r="D56" s="73"/>
      <c r="E56" s="73"/>
      <c r="F56" s="48" t="s">
        <v>78</v>
      </c>
      <c r="G56" s="62">
        <f>G29+G30+G31+G32+G33+G34</f>
        <v>238</v>
      </c>
      <c r="H56" s="62">
        <f>H29+H30+H31+H32+H33+H34</f>
        <v>238</v>
      </c>
      <c r="I56" s="64">
        <f>H56-G56</f>
        <v>0</v>
      </c>
      <c r="J56" s="70">
        <f>ROUND(I56/G56,3)*100</f>
        <v>0</v>
      </c>
      <c r="K56" s="63">
        <f t="shared" si="152"/>
        <v>29.5</v>
      </c>
      <c r="L56" s="63">
        <f t="shared" si="152"/>
        <v>30.2</v>
      </c>
      <c r="M56" s="62">
        <f>M29+M30+M31+M32+M33+M34</f>
        <v>38421</v>
      </c>
      <c r="N56" s="62">
        <f>N29+N30+N31+N32+N33+N34</f>
        <v>37850</v>
      </c>
      <c r="O56" s="64">
        <f>N56-M56</f>
        <v>-571</v>
      </c>
      <c r="P56" s="70">
        <f>ROUND(O56/M56,3)*100</f>
        <v>-1.5</v>
      </c>
      <c r="Q56" s="63">
        <f t="shared" si="153"/>
        <v>41.5</v>
      </c>
      <c r="R56" s="63">
        <f t="shared" si="153"/>
        <v>41.3</v>
      </c>
      <c r="S56" s="62">
        <v>118088971</v>
      </c>
      <c r="T56" s="62">
        <f>T29+T30+T31+T32+T33+T34</f>
        <v>114811884</v>
      </c>
      <c r="U56" s="64">
        <f>T56-S56</f>
        <v>-3277087</v>
      </c>
      <c r="V56" s="70">
        <f>ROUND(U56/S56,3)*100</f>
        <v>-2.8000000000000003</v>
      </c>
      <c r="W56" s="63">
        <f>ROUND(S56/S$10,3)*100</f>
        <v>41.3</v>
      </c>
      <c r="X56" s="63">
        <f>ROUND(T56/T$10,3)*100</f>
        <v>39.1</v>
      </c>
      <c r="Y56" s="62">
        <v>77614608</v>
      </c>
      <c r="Z56" s="65">
        <f>Z29+Z30+Z31+Z32+Z33+Z34</f>
        <v>73251951</v>
      </c>
      <c r="AA56" s="74"/>
      <c r="AB56" s="73"/>
      <c r="AC56" s="73"/>
      <c r="AD56" s="73"/>
      <c r="AE56" s="73"/>
      <c r="AF56" s="73"/>
      <c r="AG56" s="73"/>
      <c r="AH56" s="48" t="s">
        <v>78</v>
      </c>
      <c r="AI56" s="64">
        <f>Z56-Y56</f>
        <v>-4362657</v>
      </c>
      <c r="AJ56" s="70">
        <f>ROUND(AI56/Y56,3)*100</f>
        <v>-5.6000000000000005</v>
      </c>
      <c r="AK56" s="63">
        <f>ROUND(Y56/Y$10,3)*100</f>
        <v>42</v>
      </c>
      <c r="AL56" s="63">
        <f>ROUND(Z56/Z$10,3)*100</f>
        <v>39</v>
      </c>
      <c r="AM56" s="63">
        <f>ROUND(Z56/T56,3)*100</f>
        <v>63.800000000000004</v>
      </c>
      <c r="AN56" s="62">
        <v>4255680</v>
      </c>
      <c r="AO56" s="62">
        <f>AO29+AO30+AO31+AO32+AO33+AO34</f>
        <v>4239149</v>
      </c>
      <c r="AP56" s="64">
        <f>AO56-AN56</f>
        <v>-16531</v>
      </c>
      <c r="AQ56" s="70">
        <f>ROUND(AP56/AN56,3)*100</f>
        <v>-0.4</v>
      </c>
      <c r="AR56" s="63">
        <f>ROUND(AN56/AN$10,3)*100</f>
        <v>40.2</v>
      </c>
      <c r="AS56" s="63">
        <f>ROUND(AO56/AO$10,3)*100</f>
        <v>42</v>
      </c>
      <c r="AT56" s="63">
        <f>ROUND(AO56/T56,3)*100</f>
        <v>3.6999999999999997</v>
      </c>
      <c r="AU56" s="62">
        <v>17802634</v>
      </c>
      <c r="AV56" s="62">
        <f>AV29+AV30+AV31+AV32+AV33+AV34</f>
        <v>17064514</v>
      </c>
      <c r="AW56" s="64">
        <f>AV56-AU56</f>
        <v>-738120</v>
      </c>
      <c r="AX56" s="70">
        <f>ROUND(AW56/AU56,3)*100</f>
        <v>-4.1000000000000005</v>
      </c>
      <c r="AY56" s="63">
        <f>ROUND(AU56/AU$10,3)*100</f>
        <v>48</v>
      </c>
      <c r="AZ56" s="63">
        <f>ROUND(AV56/AV$10,3)*100</f>
        <v>47.099999999999994</v>
      </c>
      <c r="BA56" s="63">
        <f>ROUND(AV56/T56,3)*100</f>
        <v>14.899999999999999</v>
      </c>
      <c r="BB56" s="107"/>
      <c r="BC56" s="73"/>
      <c r="BD56" s="73"/>
      <c r="BE56" s="73"/>
      <c r="BF56" s="73"/>
      <c r="BG56" s="73"/>
      <c r="BH56" s="73"/>
      <c r="BI56" s="73"/>
      <c r="BJ56" s="48" t="s">
        <v>78</v>
      </c>
      <c r="BK56" s="62">
        <v>36218683</v>
      </c>
      <c r="BL56" s="62">
        <f>BL29+BL30+BL31+BL32+BL33+BL34</f>
        <v>37320784</v>
      </c>
      <c r="BM56" s="106">
        <f>BL56-BK56</f>
        <v>1102101</v>
      </c>
      <c r="BN56" s="105">
        <f>ROUND(BM56/BK56,3)*100</f>
        <v>3</v>
      </c>
      <c r="BO56" s="97">
        <f>ROUND(BK56/BK$10,3)*100</f>
        <v>40.1</v>
      </c>
      <c r="BP56" s="97">
        <f>ROUND(BL56/BL$10,3)*100</f>
        <v>39.1</v>
      </c>
      <c r="BQ56" s="97">
        <v>30.7</v>
      </c>
      <c r="BR56" s="97">
        <f>ROUND(BL56/T56,3)*100</f>
        <v>32.5</v>
      </c>
      <c r="BS56" s="105">
        <f>BR56-BQ56</f>
        <v>1.8000000000000007</v>
      </c>
      <c r="BT56" s="105">
        <f>ROUND(BS56/BQ56,3)*100</f>
        <v>5.8999999999999995</v>
      </c>
      <c r="BU56" s="76">
        <f>ROUND(BK56/G56,0)</f>
        <v>152179</v>
      </c>
      <c r="BV56" s="76">
        <v>156810</v>
      </c>
      <c r="BW56" s="96">
        <f>BV56-BU56</f>
        <v>4631</v>
      </c>
      <c r="BX56" s="70">
        <f>ROUND(BW56/BU56,3)*100</f>
        <v>3</v>
      </c>
      <c r="BY56" s="62">
        <f t="shared" si="140"/>
        <v>943</v>
      </c>
      <c r="BZ56" s="76">
        <v>986</v>
      </c>
      <c r="CA56" s="96">
        <f>BZ56-BY56</f>
        <v>43</v>
      </c>
      <c r="CB56" s="133">
        <f>ROUND(CA56/BY56,3)*100</f>
        <v>4.6</v>
      </c>
      <c r="CC56" s="73"/>
      <c r="CD56" s="73"/>
      <c r="CE56" s="73"/>
      <c r="CF56" s="73"/>
      <c r="CG56" s="73"/>
      <c r="CH56" s="73"/>
      <c r="CI56" s="73"/>
      <c r="CJ56" s="73"/>
      <c r="CK56" s="48" t="s">
        <v>78</v>
      </c>
      <c r="CL56" s="62">
        <f>CL29+CL30+CL31+CL32+CL33+CL34</f>
        <v>4782959</v>
      </c>
      <c r="CM56" s="62">
        <f>CM29+CM30+CM31+CM32+CM33+CM34</f>
        <v>5217130</v>
      </c>
      <c r="CN56" s="96">
        <f>CM56-CL56</f>
        <v>434171</v>
      </c>
      <c r="CO56" s="70">
        <f>ROUND(CN56/CL56,3)*100</f>
        <v>9.1</v>
      </c>
      <c r="CP56" s="34">
        <f>ROUND(CL56/CL$10,3)*100</f>
        <v>44.7</v>
      </c>
      <c r="CQ56" s="17">
        <f>ROUND(CM56/CM$10,3)*100</f>
        <v>45.800000000000004</v>
      </c>
      <c r="CR56" s="76">
        <f>CR29+CR30+CR31+CR32+CR33+CR34</f>
        <v>1135829</v>
      </c>
      <c r="CS56" s="76">
        <f>CS29+CS30+CS31+CS32+CS33+CS34</f>
        <v>392259</v>
      </c>
      <c r="CT56" s="62">
        <f>ROUND(CS56/H56,0)</f>
        <v>1648</v>
      </c>
      <c r="CU56" s="96">
        <f>CS56-CR56</f>
        <v>-743570</v>
      </c>
      <c r="CV56" s="70">
        <f>ROUND(CU56/CR56,3)*100</f>
        <v>-65.5</v>
      </c>
      <c r="CW56" s="34">
        <f>ROUND(CR56/CR$10,3)*100</f>
        <v>67.9</v>
      </c>
      <c r="CX56" s="17">
        <f>ROUND(CS56/CS$10,3)*100</f>
        <v>34.699999999999996</v>
      </c>
      <c r="CY56" s="76">
        <f>CY29+CY30+CY31+CY32+CY33+CY34</f>
        <v>868017</v>
      </c>
      <c r="CZ56" s="76">
        <f>CZ29+CZ30+CZ31+CZ32+CZ33+CZ34</f>
        <v>716808</v>
      </c>
      <c r="DA56" s="62">
        <f t="shared" si="49"/>
        <v>3012</v>
      </c>
      <c r="DB56" s="96">
        <f t="shared" si="50"/>
        <v>-151209</v>
      </c>
      <c r="DC56" s="70">
        <f t="shared" si="51"/>
        <v>-17.4</v>
      </c>
      <c r="DD56" s="34">
        <f t="shared" si="52"/>
        <v>50.1</v>
      </c>
      <c r="DE56" s="18">
        <f t="shared" si="53"/>
        <v>42.3</v>
      </c>
      <c r="DF56" s="73"/>
      <c r="DG56" s="73"/>
      <c r="DH56" s="73"/>
      <c r="DI56" s="73"/>
    </row>
    <row r="57" spans="1:113" s="34" customFormat="1" ht="14.25" customHeight="1">
      <c r="A57" s="17"/>
      <c r="B57" s="40"/>
      <c r="C57" s="68"/>
      <c r="D57" s="17"/>
      <c r="E57" s="17"/>
      <c r="F57" s="48" t="s">
        <v>79</v>
      </c>
      <c r="G57" s="62">
        <f>G12+G13+G14+G15+G17+G19+G24+G35</f>
        <v>335</v>
      </c>
      <c r="H57" s="62">
        <f>H12+H13+H14+H15+H17+H19+H24+H35</f>
        <v>326</v>
      </c>
      <c r="I57" s="64">
        <f>H57-G57</f>
        <v>-9</v>
      </c>
      <c r="J57" s="70">
        <f>ROUND(I57/G57,3)*100</f>
        <v>-2.7</v>
      </c>
      <c r="K57" s="63">
        <f t="shared" si="152"/>
        <v>41.6</v>
      </c>
      <c r="L57" s="63">
        <f t="shared" si="152"/>
        <v>41.4</v>
      </c>
      <c r="M57" s="62">
        <f>M12+M13+M14+M15+M17+M19+M24+M35</f>
        <v>31165</v>
      </c>
      <c r="N57" s="62">
        <f>N12+N13+N14+N15+N17+N19+N24+N35</f>
        <v>30939</v>
      </c>
      <c r="O57" s="64">
        <f>N57-M57</f>
        <v>-226</v>
      </c>
      <c r="P57" s="70">
        <f>ROUND(O57/M57,3)*100</f>
        <v>-0.7000000000000001</v>
      </c>
      <c r="Q57" s="63">
        <f t="shared" si="153"/>
        <v>33.7</v>
      </c>
      <c r="R57" s="63">
        <f t="shared" si="153"/>
        <v>33.800000000000004</v>
      </c>
      <c r="S57" s="111" t="s">
        <v>88</v>
      </c>
      <c r="T57" s="111" t="s">
        <v>88</v>
      </c>
      <c r="U57" s="111" t="s">
        <v>88</v>
      </c>
      <c r="V57" s="111" t="s">
        <v>88</v>
      </c>
      <c r="W57" s="111" t="s">
        <v>88</v>
      </c>
      <c r="X57" s="111" t="s">
        <v>88</v>
      </c>
      <c r="Y57" s="111" t="s">
        <v>88</v>
      </c>
      <c r="Z57" s="111" t="s">
        <v>88</v>
      </c>
      <c r="AA57" s="71"/>
      <c r="AB57" s="17"/>
      <c r="AC57" s="17"/>
      <c r="AD57" s="17"/>
      <c r="AE57" s="68"/>
      <c r="AF57" s="17"/>
      <c r="AG57" s="17"/>
      <c r="AH57" s="48" t="s">
        <v>79</v>
      </c>
      <c r="AI57" s="111" t="s">
        <v>88</v>
      </c>
      <c r="AJ57" s="111" t="s">
        <v>88</v>
      </c>
      <c r="AK57" s="111" t="s">
        <v>88</v>
      </c>
      <c r="AL57" s="111" t="s">
        <v>88</v>
      </c>
      <c r="AM57" s="111" t="s">
        <v>88</v>
      </c>
      <c r="AN57" s="111" t="s">
        <v>88</v>
      </c>
      <c r="AO57" s="111" t="s">
        <v>88</v>
      </c>
      <c r="AP57" s="111" t="s">
        <v>88</v>
      </c>
      <c r="AQ57" s="111" t="s">
        <v>88</v>
      </c>
      <c r="AR57" s="111" t="s">
        <v>88</v>
      </c>
      <c r="AS57" s="111" t="s">
        <v>88</v>
      </c>
      <c r="AT57" s="111" t="s">
        <v>88</v>
      </c>
      <c r="AU57" s="111" t="s">
        <v>88</v>
      </c>
      <c r="AV57" s="111" t="s">
        <v>88</v>
      </c>
      <c r="AW57" s="111" t="s">
        <v>88</v>
      </c>
      <c r="AX57" s="111" t="s">
        <v>88</v>
      </c>
      <c r="AY57" s="111" t="s">
        <v>88</v>
      </c>
      <c r="AZ57" s="111" t="s">
        <v>88</v>
      </c>
      <c r="BA57" s="111" t="s">
        <v>88</v>
      </c>
      <c r="BB57" s="107"/>
      <c r="BC57" s="68"/>
      <c r="BD57" s="17"/>
      <c r="BE57" s="17"/>
      <c r="BF57" s="17"/>
      <c r="BG57" s="68"/>
      <c r="BH57" s="17"/>
      <c r="BI57" s="17"/>
      <c r="BJ57" s="48" t="s">
        <v>79</v>
      </c>
      <c r="BK57" s="111" t="s">
        <v>88</v>
      </c>
      <c r="BL57" s="111" t="s">
        <v>88</v>
      </c>
      <c r="BM57" s="111" t="s">
        <v>88</v>
      </c>
      <c r="BN57" s="111" t="s">
        <v>88</v>
      </c>
      <c r="BO57" s="111" t="s">
        <v>88</v>
      </c>
      <c r="BP57" s="111" t="s">
        <v>88</v>
      </c>
      <c r="BQ57" s="111" t="s">
        <v>88</v>
      </c>
      <c r="BR57" s="111" t="s">
        <v>88</v>
      </c>
      <c r="BS57" s="111" t="s">
        <v>88</v>
      </c>
      <c r="BT57" s="111" t="s">
        <v>88</v>
      </c>
      <c r="BU57" s="111" t="s">
        <v>88</v>
      </c>
      <c r="BV57" s="111" t="s">
        <v>88</v>
      </c>
      <c r="BW57" s="111" t="s">
        <v>88</v>
      </c>
      <c r="BX57" s="111" t="s">
        <v>88</v>
      </c>
      <c r="BY57" s="111" t="s">
        <v>88</v>
      </c>
      <c r="BZ57" s="111" t="s">
        <v>88</v>
      </c>
      <c r="CA57" s="111" t="s">
        <v>88</v>
      </c>
      <c r="CB57" s="114" t="s">
        <v>88</v>
      </c>
      <c r="CC57" s="68"/>
      <c r="CD57" s="17"/>
      <c r="CE57" s="17"/>
      <c r="CF57" s="17"/>
      <c r="CG57" s="17"/>
      <c r="CH57" s="68"/>
      <c r="CI57" s="17"/>
      <c r="CJ57" s="17"/>
      <c r="CK57" s="48" t="s">
        <v>79</v>
      </c>
      <c r="CL57" s="111" t="s">
        <v>88</v>
      </c>
      <c r="CM57" s="111" t="s">
        <v>88</v>
      </c>
      <c r="CN57" s="111" t="s">
        <v>88</v>
      </c>
      <c r="CO57" s="111" t="s">
        <v>88</v>
      </c>
      <c r="CP57" s="111" t="s">
        <v>88</v>
      </c>
      <c r="CQ57" s="111" t="s">
        <v>88</v>
      </c>
      <c r="CR57" s="111" t="s">
        <v>88</v>
      </c>
      <c r="CS57" s="111" t="s">
        <v>88</v>
      </c>
      <c r="CT57" s="111" t="s">
        <v>88</v>
      </c>
      <c r="CU57" s="111" t="s">
        <v>88</v>
      </c>
      <c r="CV57" s="111" t="s">
        <v>88</v>
      </c>
      <c r="CW57" s="111" t="s">
        <v>88</v>
      </c>
      <c r="CX57" s="111" t="s">
        <v>88</v>
      </c>
      <c r="CY57" s="111" t="s">
        <v>88</v>
      </c>
      <c r="CZ57" s="111" t="s">
        <v>88</v>
      </c>
      <c r="DA57" s="111" t="s">
        <v>88</v>
      </c>
      <c r="DB57" s="111" t="s">
        <v>88</v>
      </c>
      <c r="DC57" s="111" t="s">
        <v>88</v>
      </c>
      <c r="DD57" s="111" t="s">
        <v>88</v>
      </c>
      <c r="DE57" s="114" t="s">
        <v>88</v>
      </c>
      <c r="DF57" s="68"/>
      <c r="DG57" s="17"/>
      <c r="DH57" s="17"/>
      <c r="DI57" s="17"/>
    </row>
    <row r="58" spans="1:113" ht="14.25" customHeight="1">
      <c r="A58" s="78"/>
      <c r="B58" s="79"/>
      <c r="C58" s="80"/>
      <c r="D58" s="78"/>
      <c r="E58" s="81"/>
      <c r="F58" s="83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3"/>
      <c r="AA58" s="84"/>
      <c r="AB58" s="78"/>
      <c r="AC58" s="81"/>
      <c r="AD58" s="78"/>
      <c r="AE58" s="80"/>
      <c r="AF58" s="78"/>
      <c r="AG58" s="81"/>
      <c r="AH58" s="83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5"/>
      <c r="BC58" s="80"/>
      <c r="BD58" s="78"/>
      <c r="BE58" s="81"/>
      <c r="BF58" s="78"/>
      <c r="BG58" s="80"/>
      <c r="BH58" s="78"/>
      <c r="BI58" s="81"/>
      <c r="BJ58" s="83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93"/>
      <c r="BX58" s="93"/>
      <c r="BY58" s="93"/>
      <c r="BZ58" s="82"/>
      <c r="CA58" s="93"/>
      <c r="CB58" s="94"/>
      <c r="CC58" s="80"/>
      <c r="CD58" s="78"/>
      <c r="CE58" s="81"/>
      <c r="CF58" s="78"/>
      <c r="CG58" s="78"/>
      <c r="CH58" s="80"/>
      <c r="CI58" s="78"/>
      <c r="CJ58" s="81"/>
      <c r="CK58" s="83"/>
      <c r="CL58" s="93"/>
      <c r="CM58" s="93"/>
      <c r="CN58" s="93"/>
      <c r="CO58" s="93"/>
      <c r="CP58" s="93"/>
      <c r="CQ58" s="93"/>
      <c r="CR58" s="93"/>
      <c r="CS58" s="82"/>
      <c r="CT58" s="93"/>
      <c r="CU58" s="93"/>
      <c r="CV58" s="93"/>
      <c r="CW58" s="93"/>
      <c r="CX58" s="93"/>
      <c r="CY58" s="93"/>
      <c r="CZ58" s="82"/>
      <c r="DA58" s="93"/>
      <c r="DB58" s="93"/>
      <c r="DC58" s="93"/>
      <c r="DD58" s="93"/>
      <c r="DE58" s="94"/>
      <c r="DF58" s="80"/>
      <c r="DG58" s="78"/>
      <c r="DH58" s="81"/>
      <c r="DI58" s="78"/>
    </row>
    <row r="59" ht="21" customHeight="1"/>
  </sheetData>
  <mergeCells count="1">
    <mergeCell ref="CL5:CQ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6" r:id="rId2"/>
  <ignoredErrors>
    <ignoredError sqref="G1:DI8 S56 CR15:CS20 R54 Y22:Z23 BQ54 S12:S20 S22:S23 Y15:Z20 Y12:Z13 S25:S54 AA12:AH57 AI54:AM54 Y56 AN56:AO56 AU22:AV23 AN22:AO23 AN15:AO20 AU15:AV20 AQ54:AT54 AU12:AV13 AP54 BB12:BJ57 CA54:CB54 AU56:AV56 CC22:CC23 CC15:CC20 BM54:BP54 U54:X54 CC25:CC57 CC12:CC13 CD12:CK57 DF12:DH57 CN54:CQ54 CR22:CS23 BU56:BZ56 CR25:CS54 CW54:CX54 CY22:CZ23 CY56:CZ56 CT54:CV54 BR54:BT54 BQ56 BQ25:BQ50 M12:M54 I54:L54 C12:F57 G12:G54 H12:H57 I36:L36 I46:L46 N12:N57 O54 P54 Q54 O36 R36 Q36 P36 P46 O46 R46 Q46 T12:T13 T25:T54 Y25:Z54 T22:T23 T15:T20 U36:X36 U46:X46 AW54:BA54 AI36:AM36 AI46:AM46 AN12:AO13 AN25:AO54 AP36 AQ36:AT36 AQ46:AT46 AP46 AU25:AV54 AW36:BA36 AW46:BA46 BK12:BL13 BK25:BL54 BK22:BL23 BK15:BL20 BM36:BP36 BM46:BP46 BK56:BL56 BQ13 BQ15:BQ20 BQ22:BQ23 BR36:BT36 BR46:BT46 BU12:BZ13 BU25:BZ54 BU22:BZ23 BU15:BZ20 CA36:CB36 CA46:CB46 CL12:CM13 CL22:CM23 CL15:CM20 CL25:CM54 CY25:CZ54 CN36:CQ36 CN46:CQ46 CL56:CM56 CR12:CS13 CY12:CZ13 CW36:CX36 CT36:CV36 CT46:CV46 CW46:CX46 CR56:CS56 CY15:CZ2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 </cp:lastModifiedBy>
  <cp:lastPrinted>2007-03-13T09:36:07Z</cp:lastPrinted>
  <dcterms:created xsi:type="dcterms:W3CDTF">2003-12-28T11:07:46Z</dcterms:created>
  <dcterms:modified xsi:type="dcterms:W3CDTF">2007-03-23T08:23:48Z</dcterms:modified>
  <cp:category/>
  <cp:version/>
  <cp:contentType/>
  <cp:contentStatus/>
</cp:coreProperties>
</file>