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5" activeTab="0"/>
  </bookViews>
  <sheets>
    <sheet name="第60表a" sheetId="1" r:id="rId1"/>
    <sheet name="第60表b" sheetId="2" r:id="rId2"/>
    <sheet name="第60表c" sheetId="3" r:id="rId3"/>
    <sheet name="第61表" sheetId="4" r:id="rId4"/>
  </sheets>
  <externalReferences>
    <externalReference r:id="rId7"/>
    <externalReference r:id="rId8"/>
  </externalReferences>
  <definedNames>
    <definedName name="_1NEN" localSheetId="0">'第60表a'!#REF!</definedName>
    <definedName name="_1NEN" localSheetId="1">'第60表b'!#REF!</definedName>
    <definedName name="_1NEN" localSheetId="2">'第60表c'!#REF!</definedName>
    <definedName name="_1NEN" localSheetId="3">'第61表'!#REF!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fn.RANK.EQ" hidden="1">#NAME?</definedName>
    <definedName name="a">#REF!</definedName>
    <definedName name="_xlnm.Print_Area" localSheetId="0">'第60表a'!$A$1:$AA$67</definedName>
    <definedName name="_xlnm.Print_Area" localSheetId="1">'第60表b'!$A$1:$AA$67</definedName>
    <definedName name="_xlnm.Print_Area" localSheetId="2">'第60表c'!$A$1:$AA$67</definedName>
    <definedName name="_xlnm.Print_Area" localSheetId="3">'第61表'!$A$1:$AD$66</definedName>
    <definedName name="Print_Area_MI" localSheetId="0">'第60表a'!$A$8:$Q$66</definedName>
    <definedName name="Print_Area_MI" localSheetId="1">'第60表b'!$A$8:$Q$66</definedName>
    <definedName name="Print_Area_MI" localSheetId="2">'第60表c'!$A$8:$Q$66</definedName>
    <definedName name="Print_Area_MI" localSheetId="3">'第61表'!$A$7:$M$65</definedName>
    <definedName name="Print_Area_MI">'[1]第１表'!$B$1:$N$59</definedName>
    <definedName name="_xlnm.Print_Titles" localSheetId="0">'第60表a'!$1:$8</definedName>
    <definedName name="_xlnm.Print_Titles" localSheetId="1">'第60表b'!$1:$8</definedName>
    <definedName name="_xlnm.Print_Titles" localSheetId="2">'第60表c'!$1:$8</definedName>
    <definedName name="_xlnm.Print_Titles" localSheetId="3">'第61表'!$1:$7</definedName>
    <definedName name="Print_Titles_MI" localSheetId="0">'第60表a'!$1:$8</definedName>
    <definedName name="Print_Titles_MI" localSheetId="1">'第60表b'!$1:$8</definedName>
    <definedName name="Print_Titles_MI" localSheetId="2">'第60表c'!$1:$8</definedName>
    <definedName name="Print_Titles_MI" localSheetId="3">'第61表'!$1:$7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<sst xmlns="http://schemas.openxmlformats.org/spreadsheetml/2006/main" count="601" uniqueCount="135">
  <si>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</si>
  <si>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</si>
  <si>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</si>
  <si>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</si>
  <si>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</si>
  <si>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</si>
  <si>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</si>
  <si>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</si>
  <si>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</si>
  <si>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</si>
  <si>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</si>
  <si>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</si>
  <si>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</si>
  <si>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</si>
  <si>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</si>
  <si>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</si>
  <si>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</si>
  <si>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</si>
  <si>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</si>
  <si>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</si>
  <si>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</si>
  <si>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</si>
  <si>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</si>
  <si>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</si>
  <si>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</si>
  <si>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</si>
  <si>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</si>
  <si>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</si>
  <si>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</si>
  <si>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</si>
  <si>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</si>
  <si>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</si>
  <si>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</si>
  <si>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</si>
  <si>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</si>
  <si>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</si>
  <si>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</si>
  <si>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</si>
  <si>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</si>
  <si>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</si>
  <si>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</si>
  <si>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</si>
  <si>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</si>
  <si>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</si>
  <si>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</si>
  <si>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</si>
  <si>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</si>
  <si>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</si>
  <si>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</si>
  <si>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</si>
  <si>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</si>
  <si>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</si>
  <si>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</si>
  <si>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</si>
  <si>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高等学校本科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</si>
  <si>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</si>
  <si>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</si>
  <si>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</si>
  <si>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</si>
  <si>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</si>
  <si>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</si>
  <si>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</si>
  <si>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</si>
  <si>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</si>
  <si>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</si>
  <si>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</si>
  <si>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</si>
  <si>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左記以外･不詳</t>
  </si>
  <si>
    <t>県外就職率
（％）</t>
  </si>
  <si>
    <t>&lt;中学校&gt;</t>
  </si>
  <si>
    <t>仙台市計</t>
  </si>
  <si>
    <t>塩竈市</t>
  </si>
  <si>
    <t>塩竈市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</si>
  <si>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</si>
  <si>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</si>
  <si>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</si>
  <si>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</si>
  <si>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Ｈ　左記ＡＢＣＤのうち
就職している者（再掲）</t>
  </si>
  <si>
    <t>左記Ａの
うち他県
への
進学者
（再掲）</t>
  </si>
  <si>
    <t>（つづき）</t>
  </si>
  <si>
    <t>Ａ　高等学校等進学者</t>
  </si>
  <si>
    <t>Ａのうち</t>
  </si>
  <si>
    <t>Ｂのうち</t>
  </si>
  <si>
    <t>Ｃのうち</t>
  </si>
  <si>
    <t>Ｄのうち</t>
  </si>
  <si>
    <t>大崎市</t>
  </si>
  <si>
    <t>美里町</t>
  </si>
  <si>
    <t>南三陸町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</si>
  <si>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</si>
  <si>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</si>
  <si>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</si>
  <si>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</si>
  <si>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</si>
  <si>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</si>
  <si>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</si>
  <si>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</si>
  <si>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</si>
  <si>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</si>
  <si>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</si>
  <si>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</si>
  <si>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</si>
  <si>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</si>
  <si>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</si>
  <si>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</si>
  <si>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</si>
  <si>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</si>
  <si>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</si>
  <si>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</si>
  <si>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</si>
  <si>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</si>
  <si>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</si>
  <si>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</si>
  <si>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特別支援
学校
高等部
本科</t>
  </si>
  <si>
    <t>Ｆ
左記以外
の者</t>
  </si>
  <si>
    <t>区　　分
市町村名</t>
  </si>
  <si>
    <t>G
不詳・死亡の者</t>
  </si>
  <si>
    <t>平成28年3月</t>
  </si>
  <si>
    <t>男　女　別　・　地　域　別</t>
  </si>
  <si>
    <t>県内</t>
  </si>
  <si>
    <t>県外</t>
  </si>
  <si>
    <t>第６０表　　　市　町　村　別　進　路　別　卒　業　者　数　（３－１）</t>
  </si>
  <si>
    <t>第６０表　　　市　町　村　別　進　路　別　卒　業　者　数　（３－３）</t>
  </si>
  <si>
    <t>第６０表　　　市　町　村　別　進　路　別　卒　業　者　数　（３－２）</t>
  </si>
  <si>
    <t>第６１表　　　市　町　村　別　産　業　別　就　職　者　数</t>
  </si>
  <si>
    <t>卒業者に占める
就職者の割合
（Ｅ+Ｈ）/総数
（％）</t>
  </si>
  <si>
    <t>高等学校等
進学率
（％）</t>
  </si>
  <si>
    <t>第１次産業</t>
  </si>
  <si>
    <t>第２次産業</t>
  </si>
  <si>
    <t>第３次産業</t>
  </si>
  <si>
    <t>平成28年3月</t>
  </si>
  <si>
    <t>平成29年3月</t>
  </si>
  <si>
    <t>平成29年3月</t>
  </si>
  <si>
    <t>富谷市</t>
  </si>
  <si>
    <t>富谷市</t>
  </si>
  <si>
    <t xml:space="preserve">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</si>
</sst>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6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10"/>
      <name val="Terminal"/>
      <family val="0"/>
    </font>
    <font>
      <sz val="9"/>
      <name val="ＭＳ 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Border="1" applyAlignment="1" applyProtection="1">
      <alignment horizontal="left" vertical="center"/>
      <protection/>
    </xf>
    <xf numFmtId="189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Alignment="1">
      <alignment vertical="center"/>
      <protection/>
    </xf>
    <xf numFmtId="176" fontId="11" fillId="0" borderId="10" xfId="65" applyNumberFormat="1" applyFont="1" applyFill="1" applyBorder="1" applyAlignment="1">
      <alignment vertical="center"/>
      <protection/>
    </xf>
    <xf numFmtId="177" fontId="11" fillId="0" borderId="11" xfId="66" applyNumberFormat="1" applyFont="1" applyFill="1" applyBorder="1" applyAlignment="1">
      <alignment horizontal="left"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Border="1" applyAlignment="1">
      <alignment vertical="center"/>
      <protection/>
    </xf>
    <xf numFmtId="176" fontId="11" fillId="0" borderId="10" xfId="65" applyNumberFormat="1" applyFont="1" applyFill="1" applyBorder="1" applyAlignment="1" applyProtection="1">
      <alignment horizontal="right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2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14" xfId="65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7" xfId="64" applyNumberFormat="1" applyFont="1" applyFill="1" applyBorder="1" applyAlignment="1">
      <alignment vertical="center"/>
      <protection/>
    </xf>
    <xf numFmtId="176" fontId="11" fillId="0" borderId="14" xfId="65" applyNumberFormat="1" applyFont="1" applyFill="1" applyBorder="1" applyAlignment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left" vertical="center"/>
      <protection/>
    </xf>
    <xf numFmtId="176" fontId="11" fillId="0" borderId="18" xfId="65" applyNumberFormat="1" applyFont="1" applyFill="1" applyBorder="1" applyAlignment="1">
      <alignment vertical="center"/>
      <protection/>
    </xf>
    <xf numFmtId="176" fontId="11" fillId="0" borderId="19" xfId="65" applyNumberFormat="1" applyFont="1" applyFill="1" applyBorder="1" applyAlignment="1">
      <alignment vertical="center"/>
      <protection/>
    </xf>
    <xf numFmtId="176" fontId="11" fillId="0" borderId="20" xfId="65" applyNumberFormat="1" applyFont="1" applyFill="1" applyBorder="1" applyAlignment="1">
      <alignment horizontal="center" vertical="center" wrapText="1"/>
      <protection/>
    </xf>
    <xf numFmtId="176" fontId="11" fillId="0" borderId="17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horizontal="center" vertical="center"/>
      <protection/>
    </xf>
    <xf numFmtId="176" fontId="11" fillId="0" borderId="0" xfId="65" applyNumberFormat="1" applyFont="1" applyFill="1" applyBorder="1" applyAlignment="1">
      <alignment horizontal="right" vertical="center"/>
      <protection/>
    </xf>
    <xf numFmtId="176" fontId="11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21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14" fillId="0" borderId="0" xfId="65" applyNumberFormat="1" applyFont="1" applyFill="1" applyAlignment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1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Alignment="1" applyProtection="1">
      <alignment vertical="center"/>
      <protection locked="0"/>
    </xf>
    <xf numFmtId="176" fontId="14" fillId="0" borderId="10" xfId="65" applyNumberFormat="1" applyFont="1" applyFill="1" applyBorder="1" applyAlignment="1">
      <alignment vertical="center"/>
      <protection/>
    </xf>
    <xf numFmtId="176" fontId="14" fillId="0" borderId="0" xfId="65" applyNumberFormat="1" applyFont="1" applyFill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horizontal="right" vertical="center"/>
      <protection/>
    </xf>
    <xf numFmtId="176" fontId="9" fillId="0" borderId="0" xfId="65" applyNumberFormat="1" applyFont="1" applyFill="1" applyAlignment="1">
      <alignment vertical="center"/>
      <protection/>
    </xf>
    <xf numFmtId="186" fontId="11" fillId="0" borderId="0" xfId="65" applyNumberFormat="1" applyFont="1" applyFill="1" applyAlignment="1">
      <alignment vertical="center"/>
      <protection/>
    </xf>
    <xf numFmtId="186" fontId="14" fillId="0" borderId="0" xfId="65" applyNumberFormat="1" applyFont="1" applyFill="1" applyAlignment="1">
      <alignment horizontal="right" vertical="center"/>
      <protection/>
    </xf>
    <xf numFmtId="186" fontId="11" fillId="0" borderId="10" xfId="65" applyNumberFormat="1" applyFont="1" applyFill="1" applyBorder="1" applyAlignment="1">
      <alignment vertical="center"/>
      <protection/>
    </xf>
    <xf numFmtId="186" fontId="11" fillId="0" borderId="0" xfId="65" applyNumberFormat="1" applyFont="1" applyFill="1" applyBorder="1" applyAlignment="1">
      <alignment vertical="center"/>
      <protection/>
    </xf>
    <xf numFmtId="186" fontId="9" fillId="0" borderId="0" xfId="65" applyNumberFormat="1" applyFont="1" applyFill="1" applyAlignment="1">
      <alignment vertical="center"/>
      <protection/>
    </xf>
    <xf numFmtId="189" fontId="11" fillId="0" borderId="0" xfId="65" applyNumberFormat="1" applyFont="1" applyFill="1" applyBorder="1" applyAlignment="1" applyProtection="1">
      <alignment vertical="center"/>
      <protection locked="0"/>
    </xf>
    <xf numFmtId="189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9" fillId="0" borderId="0" xfId="65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>
      <alignment vertical="center"/>
      <protection/>
    </xf>
    <xf numFmtId="189" fontId="14" fillId="0" borderId="0" xfId="65" applyNumberFormat="1" applyFont="1" applyFill="1" applyBorder="1" applyAlignment="1">
      <alignment horizontal="right" vertical="center"/>
      <protection/>
    </xf>
    <xf numFmtId="189" fontId="11" fillId="0" borderId="1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Alignment="1" applyProtection="1">
      <alignment vertical="center"/>
      <protection locked="0"/>
    </xf>
    <xf numFmtId="189" fontId="11" fillId="0" borderId="0" xfId="65" applyNumberFormat="1" applyFont="1" applyFill="1" applyAlignment="1">
      <alignment vertical="center"/>
      <protection/>
    </xf>
    <xf numFmtId="176" fontId="12" fillId="0" borderId="0" xfId="65" applyNumberFormat="1" applyFont="1" applyFill="1" applyBorder="1" applyAlignment="1" applyProtection="1">
      <alignment vertical="center"/>
      <protection locked="0"/>
    </xf>
    <xf numFmtId="190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14" fillId="0" borderId="19" xfId="65" applyNumberFormat="1" applyFont="1" applyFill="1" applyBorder="1" applyAlignment="1">
      <alignment vertical="center"/>
      <protection/>
    </xf>
    <xf numFmtId="189" fontId="14" fillId="0" borderId="10" xfId="65" applyNumberFormat="1" applyFont="1" applyFill="1" applyBorder="1" applyAlignment="1">
      <alignment vertical="center"/>
      <protection/>
    </xf>
    <xf numFmtId="189" fontId="14" fillId="0" borderId="0" xfId="65" applyNumberFormat="1" applyFont="1" applyFill="1" applyAlignment="1" applyProtection="1">
      <alignment vertical="center"/>
      <protection locked="0"/>
    </xf>
    <xf numFmtId="189" fontId="14" fillId="0" borderId="0" xfId="65" applyNumberFormat="1" applyFont="1" applyFill="1" applyAlignment="1">
      <alignment vertical="center"/>
      <protection/>
    </xf>
    <xf numFmtId="176" fontId="58" fillId="0" borderId="0" xfId="65" applyNumberFormat="1" applyFont="1" applyFill="1" applyBorder="1" applyAlignment="1">
      <alignment horizontal="right" vertical="center"/>
      <protection/>
    </xf>
    <xf numFmtId="176" fontId="58" fillId="0" borderId="0" xfId="65" applyNumberFormat="1" applyFont="1" applyFill="1" applyBorder="1" applyAlignment="1">
      <alignment vertical="center"/>
      <protection/>
    </xf>
    <xf numFmtId="176" fontId="59" fillId="0" borderId="0" xfId="65" applyNumberFormat="1" applyFont="1" applyFill="1" applyBorder="1" applyAlignment="1">
      <alignment horizontal="right" vertical="center"/>
      <protection/>
    </xf>
    <xf numFmtId="176" fontId="58" fillId="0" borderId="0" xfId="64" applyNumberFormat="1" applyFont="1" applyFill="1" applyBorder="1" applyAlignment="1">
      <alignment vertical="center"/>
      <protection/>
    </xf>
    <xf numFmtId="176" fontId="58" fillId="0" borderId="0" xfId="65" applyNumberFormat="1" applyFont="1" applyFill="1" applyAlignment="1">
      <alignment vertical="center"/>
      <protection/>
    </xf>
    <xf numFmtId="176" fontId="11" fillId="0" borderId="17" xfId="65" applyNumberFormat="1" applyFont="1" applyFill="1" applyBorder="1" applyAlignment="1" applyProtection="1">
      <alignment horizontal="left" vertical="center"/>
      <protection locked="0"/>
    </xf>
    <xf numFmtId="176" fontId="58" fillId="0" borderId="17" xfId="65" applyNumberFormat="1" applyFont="1" applyFill="1" applyBorder="1" applyAlignment="1">
      <alignment vertical="center"/>
      <protection/>
    </xf>
    <xf numFmtId="176" fontId="11" fillId="0" borderId="22" xfId="65" applyNumberFormat="1" applyFont="1" applyFill="1" applyBorder="1" applyAlignment="1" applyProtection="1">
      <alignment horizontal="center" vertical="center"/>
      <protection/>
    </xf>
    <xf numFmtId="176" fontId="11" fillId="0" borderId="15" xfId="65" applyNumberFormat="1" applyFont="1" applyFill="1" applyBorder="1" applyAlignment="1">
      <alignment vertical="center"/>
      <protection/>
    </xf>
    <xf numFmtId="176" fontId="9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 locked="0"/>
    </xf>
    <xf numFmtId="176" fontId="14" fillId="0" borderId="0" xfId="65" applyNumberFormat="1" applyFont="1" applyFill="1" applyBorder="1" applyAlignment="1">
      <alignment/>
      <protection/>
    </xf>
    <xf numFmtId="189" fontId="14" fillId="0" borderId="0" xfId="65" applyNumberFormat="1" applyFont="1" applyFill="1" applyBorder="1" applyAlignment="1" applyProtection="1">
      <alignment horizontal="right"/>
      <protection/>
    </xf>
    <xf numFmtId="176" fontId="11" fillId="0" borderId="17" xfId="64" applyNumberFormat="1" applyFont="1" applyFill="1" applyBorder="1" applyAlignment="1" applyProtection="1">
      <alignment horizontal="left"/>
      <protection/>
    </xf>
    <xf numFmtId="176" fontId="11" fillId="0" borderId="0" xfId="64" applyNumberFormat="1" applyFont="1" applyFill="1" applyBorder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 applyProtection="1">
      <alignment horizontal="distributed"/>
      <protection/>
    </xf>
    <xf numFmtId="176" fontId="11" fillId="0" borderId="17" xfId="64" applyNumberFormat="1" applyFont="1" applyFill="1" applyBorder="1" applyAlignment="1" applyProtection="1">
      <alignment horizontal="distributed"/>
      <protection/>
    </xf>
    <xf numFmtId="176" fontId="9" fillId="0" borderId="0" xfId="65" applyNumberFormat="1" applyFont="1" applyFill="1" applyBorder="1" applyAlignment="1">
      <alignment/>
      <protection/>
    </xf>
    <xf numFmtId="176" fontId="11" fillId="0" borderId="0" xfId="65" applyNumberFormat="1" applyFont="1" applyFill="1" applyBorder="1" applyAlignment="1">
      <alignment/>
      <protection/>
    </xf>
    <xf numFmtId="176" fontId="11" fillId="0" borderId="0" xfId="64" applyNumberFormat="1" applyFont="1" applyFill="1" applyBorder="1" applyAlignment="1">
      <alignment horizontal="left"/>
      <protection/>
    </xf>
    <xf numFmtId="186" fontId="9" fillId="0" borderId="0" xfId="65" applyNumberFormat="1" applyFont="1" applyFill="1" applyAlignment="1">
      <alignment/>
      <protection/>
    </xf>
    <xf numFmtId="190" fontId="17" fillId="0" borderId="0" xfId="62" applyNumberFormat="1" applyFont="1" applyFill="1" applyAlignment="1">
      <alignment shrinkToFit="1"/>
      <protection/>
    </xf>
    <xf numFmtId="186" fontId="17" fillId="0" borderId="0" xfId="62" applyNumberFormat="1" applyFont="1" applyFill="1" applyAlignment="1">
      <alignment shrinkToFit="1"/>
      <protection/>
    </xf>
    <xf numFmtId="186" fontId="11" fillId="0" borderId="0" xfId="65" applyNumberFormat="1" applyFont="1" applyFill="1" applyAlignment="1">
      <alignment/>
      <protection/>
    </xf>
    <xf numFmtId="176" fontId="11" fillId="0" borderId="14" xfId="64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Alignment="1">
      <alignment horizontal="right"/>
      <protection/>
    </xf>
    <xf numFmtId="176" fontId="11" fillId="0" borderId="14" xfId="64" applyNumberFormat="1" applyFont="1" applyFill="1" applyBorder="1" applyAlignment="1" applyProtection="1">
      <alignment horizontal="distributed"/>
      <protection/>
    </xf>
    <xf numFmtId="176" fontId="14" fillId="0" borderId="0" xfId="65" applyNumberFormat="1" applyFont="1" applyFill="1" applyBorder="1" applyAlignment="1">
      <alignment horizontal="right"/>
      <protection/>
    </xf>
    <xf numFmtId="189" fontId="14" fillId="0" borderId="0" xfId="65" applyNumberFormat="1" applyFont="1" applyFill="1" applyBorder="1" applyAlignment="1" quotePrefix="1">
      <alignment horizontal="right" vertical="center"/>
      <protection/>
    </xf>
    <xf numFmtId="176" fontId="58" fillId="0" borderId="0" xfId="65" applyNumberFormat="1" applyFont="1" applyFill="1" applyAlignment="1">
      <alignment horizontal="centerContinuous" vertical="center"/>
      <protection/>
    </xf>
    <xf numFmtId="176" fontId="58" fillId="0" borderId="10" xfId="65" applyNumberFormat="1" applyFont="1" applyFill="1" applyBorder="1" applyAlignment="1">
      <alignment vertical="center"/>
      <protection/>
    </xf>
    <xf numFmtId="176" fontId="58" fillId="0" borderId="0" xfId="65" applyNumberFormat="1" applyFont="1" applyFill="1" applyBorder="1" applyAlignment="1" applyProtection="1">
      <alignment vertical="center"/>
      <protection locked="0"/>
    </xf>
    <xf numFmtId="176" fontId="58" fillId="0" borderId="0" xfId="65" applyNumberFormat="1" applyFont="1" applyFill="1" applyAlignment="1" applyProtection="1">
      <alignment vertical="center"/>
      <protection locked="0"/>
    </xf>
    <xf numFmtId="176" fontId="58" fillId="0" borderId="0" xfId="65" applyNumberFormat="1" applyFont="1" applyFill="1" applyBorder="1" applyAlignment="1" applyProtection="1">
      <alignment horizontal="left" vertical="center"/>
      <protection/>
    </xf>
    <xf numFmtId="176" fontId="58" fillId="0" borderId="0" xfId="65" applyNumberFormat="1" applyFont="1" applyFill="1" applyAlignment="1" applyProtection="1">
      <alignment horizontal="center" vertical="center"/>
      <protection/>
    </xf>
    <xf numFmtId="176" fontId="58" fillId="0" borderId="0" xfId="65" applyNumberFormat="1" applyFont="1" applyFill="1" applyAlignment="1" applyProtection="1">
      <alignment horizontal="center" vertical="center" wrapText="1"/>
      <protection/>
    </xf>
    <xf numFmtId="176" fontId="58" fillId="0" borderId="10" xfId="65" applyNumberFormat="1" applyFont="1" applyFill="1" applyBorder="1" applyAlignment="1">
      <alignment vertical="center" wrapText="1"/>
      <protection/>
    </xf>
    <xf numFmtId="176" fontId="58" fillId="0" borderId="0" xfId="65" applyNumberFormat="1" applyFont="1" applyFill="1" applyBorder="1" applyAlignment="1" applyProtection="1">
      <alignment vertical="center" wrapText="1"/>
      <protection locked="0"/>
    </xf>
    <xf numFmtId="176" fontId="58" fillId="0" borderId="0" xfId="65" applyNumberFormat="1" applyFont="1" applyFill="1" applyBorder="1" applyAlignment="1">
      <alignment vertical="center" wrapText="1"/>
      <protection/>
    </xf>
    <xf numFmtId="176" fontId="58" fillId="0" borderId="0" xfId="65" applyNumberFormat="1" applyFont="1" applyFill="1" applyAlignment="1">
      <alignment vertical="center" wrapText="1"/>
      <protection/>
    </xf>
    <xf numFmtId="176" fontId="14" fillId="0" borderId="0" xfId="65" applyNumberFormat="1" applyFont="1" applyFill="1" applyBorder="1" applyAlignment="1">
      <alignment horizontal="right" vertical="center" wrapText="1"/>
      <protection/>
    </xf>
    <xf numFmtId="176" fontId="11" fillId="0" borderId="0" xfId="65" applyNumberFormat="1" applyFont="1" applyFill="1" applyBorder="1" applyAlignment="1" applyProtection="1">
      <alignment vertical="center" wrapText="1"/>
      <protection locked="0"/>
    </xf>
    <xf numFmtId="176" fontId="14" fillId="0" borderId="0" xfId="65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65" applyNumberFormat="1" applyFont="1" applyFill="1" applyBorder="1" applyAlignment="1">
      <alignment wrapText="1"/>
      <protection/>
    </xf>
    <xf numFmtId="176" fontId="11" fillId="0" borderId="10" xfId="65" applyNumberFormat="1" applyFont="1" applyFill="1" applyBorder="1" applyAlignment="1">
      <alignment vertical="center" wrapText="1"/>
      <protection/>
    </xf>
    <xf numFmtId="178" fontId="14" fillId="0" borderId="0" xfId="65" applyNumberFormat="1" applyFont="1" applyFill="1" applyAlignment="1">
      <alignment horizontal="right"/>
      <protection/>
    </xf>
    <xf numFmtId="178" fontId="14" fillId="0" borderId="0" xfId="65" applyNumberFormat="1" applyFont="1" applyFill="1" applyAlignment="1">
      <alignment horizontal="right" vertical="center"/>
      <protection/>
    </xf>
    <xf numFmtId="176" fontId="60" fillId="0" borderId="0" xfId="65" applyNumberFormat="1" applyFont="1" applyFill="1" applyBorder="1" applyAlignment="1">
      <alignment vertical="center"/>
      <protection/>
    </xf>
    <xf numFmtId="176" fontId="61" fillId="0" borderId="0" xfId="65" applyNumberFormat="1" applyFont="1" applyFill="1" applyAlignment="1">
      <alignment horizontal="right" vertical="center"/>
      <protection/>
    </xf>
    <xf numFmtId="176" fontId="61" fillId="0" borderId="0" xfId="65" applyNumberFormat="1" applyFont="1" applyFill="1" applyAlignment="1">
      <alignment horizontal="right" vertical="center" wrapText="1"/>
      <protection/>
    </xf>
    <xf numFmtId="176" fontId="60" fillId="0" borderId="17" xfId="64" applyNumberFormat="1" applyFont="1" applyFill="1" applyBorder="1" applyAlignment="1">
      <alignment vertical="center"/>
      <protection/>
    </xf>
    <xf numFmtId="176" fontId="60" fillId="0" borderId="0" xfId="64" applyNumberFormat="1" applyFont="1" applyFill="1" applyBorder="1" applyAlignment="1">
      <alignment vertical="center"/>
      <protection/>
    </xf>
    <xf numFmtId="176" fontId="60" fillId="0" borderId="0" xfId="65" applyNumberFormat="1" applyFont="1" applyFill="1" applyAlignment="1">
      <alignment vertical="center"/>
      <protection/>
    </xf>
    <xf numFmtId="176" fontId="60" fillId="0" borderId="0" xfId="65" applyNumberFormat="1" applyFont="1" applyFill="1" applyBorder="1" applyAlignment="1">
      <alignment horizontal="right" vertical="center"/>
      <protection/>
    </xf>
    <xf numFmtId="193" fontId="61" fillId="0" borderId="0" xfId="65" applyNumberFormat="1" applyFont="1" applyFill="1" applyBorder="1" applyAlignment="1">
      <alignment horizontal="right" vertical="center"/>
      <protection/>
    </xf>
    <xf numFmtId="193" fontId="61" fillId="0" borderId="0" xfId="65" applyNumberFormat="1" applyFont="1" applyFill="1" applyBorder="1" applyAlignment="1">
      <alignment horizontal="right" vertical="center" wrapText="1"/>
      <protection/>
    </xf>
    <xf numFmtId="176" fontId="61" fillId="0" borderId="0" xfId="65" applyNumberFormat="1" applyFont="1" applyFill="1" applyBorder="1" applyAlignment="1">
      <alignment horizontal="right" vertical="center"/>
      <protection/>
    </xf>
    <xf numFmtId="189" fontId="61" fillId="0" borderId="0" xfId="65" applyNumberFormat="1" applyFont="1" applyFill="1" applyAlignment="1">
      <alignment horizontal="right" vertical="center"/>
      <protection/>
    </xf>
    <xf numFmtId="186" fontId="60" fillId="0" borderId="0" xfId="65" applyNumberFormat="1" applyFont="1" applyFill="1" applyAlignment="1">
      <alignment vertical="center"/>
      <protection/>
    </xf>
    <xf numFmtId="189" fontId="61" fillId="0" borderId="0" xfId="65" applyNumberFormat="1" applyFont="1" applyFill="1" applyBorder="1" applyAlignment="1">
      <alignment horizontal="right" vertical="center"/>
      <protection/>
    </xf>
    <xf numFmtId="187" fontId="61" fillId="0" borderId="0" xfId="65" applyNumberFormat="1" applyFont="1" applyFill="1" applyBorder="1" applyAlignment="1">
      <alignment horizontal="right" vertical="center"/>
      <protection/>
    </xf>
    <xf numFmtId="176" fontId="60" fillId="0" borderId="14" xfId="65" applyNumberFormat="1" applyFont="1" applyFill="1" applyBorder="1" applyAlignment="1">
      <alignment vertical="center"/>
      <protection/>
    </xf>
    <xf numFmtId="186" fontId="61" fillId="0" borderId="0" xfId="65" applyNumberFormat="1" applyFont="1" applyFill="1" applyAlignment="1">
      <alignment horizontal="right" vertical="center"/>
      <protection/>
    </xf>
    <xf numFmtId="176" fontId="11" fillId="0" borderId="17" xfId="65" applyNumberFormat="1" applyFont="1" applyFill="1" applyBorder="1" applyAlignment="1" applyProtection="1">
      <alignment vertical="center"/>
      <protection locked="0"/>
    </xf>
    <xf numFmtId="176" fontId="14" fillId="0" borderId="17" xfId="65" applyNumberFormat="1" applyFont="1" applyFill="1" applyBorder="1" applyAlignment="1" applyProtection="1">
      <alignment horizontal="right" vertical="center"/>
      <protection locked="0"/>
    </xf>
    <xf numFmtId="176" fontId="15" fillId="0" borderId="17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 wrapText="1"/>
      <protection/>
    </xf>
    <xf numFmtId="189" fontId="15" fillId="0" borderId="0" xfId="65" applyNumberFormat="1" applyFont="1" applyFill="1" applyBorder="1" applyAlignment="1" applyProtection="1">
      <alignment horizontal="right" vertical="center"/>
      <protection/>
    </xf>
    <xf numFmtId="176" fontId="61" fillId="0" borderId="17" xfId="65" applyNumberFormat="1" applyFont="1" applyFill="1" applyBorder="1" applyAlignment="1">
      <alignment horizontal="right" vertical="center"/>
      <protection/>
    </xf>
    <xf numFmtId="176" fontId="14" fillId="0" borderId="17" xfId="65" applyNumberFormat="1" applyFont="1" applyFill="1" applyBorder="1" applyAlignment="1">
      <alignment horizontal="right" vertical="center"/>
      <protection/>
    </xf>
    <xf numFmtId="189" fontId="14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17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right" wrapText="1"/>
      <protection/>
    </xf>
    <xf numFmtId="189" fontId="15" fillId="0" borderId="0" xfId="65" applyNumberFormat="1" applyFont="1" applyFill="1" applyBorder="1" applyAlignment="1" applyProtection="1">
      <alignment horizontal="right"/>
      <protection/>
    </xf>
    <xf numFmtId="178" fontId="62" fillId="0" borderId="0" xfId="65" applyNumberFormat="1" applyFont="1" applyFill="1" applyBorder="1" applyAlignment="1" applyProtection="1">
      <alignment horizontal="right"/>
      <protection/>
    </xf>
    <xf numFmtId="176" fontId="9" fillId="0" borderId="0" xfId="64" applyNumberFormat="1" applyFont="1" applyFill="1" applyBorder="1" applyAlignment="1">
      <alignment/>
      <protection/>
    </xf>
    <xf numFmtId="176" fontId="9" fillId="0" borderId="0" xfId="64" applyNumberFormat="1" applyFont="1" applyFill="1" applyBorder="1" applyAlignment="1" applyProtection="1">
      <alignment horizontal="distributed"/>
      <protection/>
    </xf>
    <xf numFmtId="176" fontId="9" fillId="0" borderId="17" xfId="64" applyNumberFormat="1" applyFont="1" applyFill="1" applyBorder="1" applyAlignment="1" applyProtection="1">
      <alignment horizontal="distributed"/>
      <protection/>
    </xf>
    <xf numFmtId="176" fontId="14" fillId="0" borderId="17" xfId="65" applyNumberFormat="1" applyFont="1" applyFill="1" applyBorder="1" applyAlignment="1" applyProtection="1">
      <alignment horizontal="right"/>
      <protection/>
    </xf>
    <xf numFmtId="178" fontId="14" fillId="0" borderId="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right"/>
      <protection locked="0"/>
    </xf>
    <xf numFmtId="176" fontId="59" fillId="0" borderId="17" xfId="65" applyNumberFormat="1" applyFont="1" applyFill="1" applyBorder="1" applyAlignment="1">
      <alignment horizontal="right" vertical="center"/>
      <protection/>
    </xf>
    <xf numFmtId="176" fontId="9" fillId="0" borderId="14" xfId="64" applyNumberFormat="1" applyFont="1" applyFill="1" applyBorder="1" applyAlignment="1" applyProtection="1">
      <alignment horizontal="distributed"/>
      <protection/>
    </xf>
    <xf numFmtId="176" fontId="11" fillId="0" borderId="17" xfId="65" applyNumberFormat="1" applyFont="1" applyFill="1" applyBorder="1" applyAlignment="1">
      <alignment horizontal="left" vertical="center"/>
      <protection/>
    </xf>
    <xf numFmtId="186" fontId="15" fillId="0" borderId="0" xfId="65" applyNumberFormat="1" applyFont="1" applyFill="1" applyAlignment="1">
      <alignment horizontal="right" vertical="center"/>
      <protection/>
    </xf>
    <xf numFmtId="190" fontId="15" fillId="0" borderId="0" xfId="65" applyNumberFormat="1" applyFont="1" applyFill="1" applyAlignment="1">
      <alignment horizontal="right"/>
      <protection/>
    </xf>
    <xf numFmtId="193" fontId="15" fillId="0" borderId="0" xfId="65" applyNumberFormat="1" applyFont="1" applyFill="1" applyAlignment="1" quotePrefix="1">
      <alignment horizontal="right"/>
      <protection/>
    </xf>
    <xf numFmtId="190" fontId="15" fillId="0" borderId="0" xfId="65" applyNumberFormat="1" applyFont="1" applyFill="1" applyAlignment="1" quotePrefix="1">
      <alignment horizontal="right"/>
      <protection/>
    </xf>
    <xf numFmtId="190" fontId="15" fillId="0" borderId="0" xfId="65" applyNumberFormat="1" applyFont="1" applyFill="1" applyBorder="1" applyAlignment="1" applyProtection="1">
      <alignment horizontal="right" vertical="center"/>
      <protection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 applyProtection="1">
      <alignment horizontal="center" vertical="center" wrapText="1"/>
      <protection/>
    </xf>
    <xf numFmtId="176" fontId="11" fillId="0" borderId="23" xfId="65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4" xfId="65" applyNumberFormat="1" applyFont="1" applyFill="1" applyBorder="1" applyAlignment="1" applyProtection="1">
      <alignment horizontal="center" vertical="center"/>
      <protection/>
    </xf>
    <xf numFmtId="176" fontId="11" fillId="0" borderId="10" xfId="65" applyNumberFormat="1" applyFont="1" applyFill="1" applyBorder="1" applyAlignment="1" applyProtection="1">
      <alignment horizontal="center" vertical="center"/>
      <protection/>
    </xf>
    <xf numFmtId="176" fontId="11" fillId="0" borderId="18" xfId="65" applyNumberFormat="1" applyFont="1" applyFill="1" applyBorder="1" applyAlignment="1" applyProtection="1">
      <alignment horizontal="center" vertical="center"/>
      <protection/>
    </xf>
    <xf numFmtId="176" fontId="11" fillId="0" borderId="24" xfId="65" applyNumberFormat="1" applyFont="1" applyFill="1" applyBorder="1" applyAlignment="1" applyProtection="1">
      <alignment horizontal="center" vertical="center"/>
      <protection/>
    </xf>
    <xf numFmtId="176" fontId="11" fillId="0" borderId="25" xfId="65" applyNumberFormat="1" applyFont="1" applyFill="1" applyBorder="1" applyAlignment="1" applyProtection="1">
      <alignment horizontal="center" vertical="center"/>
      <protection/>
    </xf>
    <xf numFmtId="176" fontId="11" fillId="0" borderId="21" xfId="65" applyNumberFormat="1" applyFont="1" applyFill="1" applyBorder="1" applyAlignment="1" applyProtection="1">
      <alignment horizontal="center" vertical="center"/>
      <protection/>
    </xf>
    <xf numFmtId="176" fontId="11" fillId="0" borderId="20" xfId="65" applyNumberFormat="1" applyFont="1" applyFill="1" applyBorder="1" applyAlignment="1">
      <alignment horizontal="center" vertical="center" wrapText="1"/>
      <protection/>
    </xf>
    <xf numFmtId="176" fontId="11" fillId="0" borderId="13" xfId="65" applyNumberFormat="1" applyFont="1" applyFill="1" applyBorder="1" applyAlignment="1">
      <alignment horizontal="center" vertical="center" wrapText="1"/>
      <protection/>
    </xf>
    <xf numFmtId="176" fontId="11" fillId="0" borderId="24" xfId="65" applyNumberFormat="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11" fillId="0" borderId="23" xfId="65" applyNumberFormat="1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176" fontId="11" fillId="0" borderId="18" xfId="65" applyNumberFormat="1" applyFont="1" applyFill="1" applyBorder="1" applyAlignment="1">
      <alignment horizontal="center" vertical="center"/>
      <protection/>
    </xf>
    <xf numFmtId="176" fontId="11" fillId="0" borderId="25" xfId="65" applyNumberFormat="1" applyFont="1" applyFill="1" applyBorder="1" applyAlignment="1">
      <alignment horizontal="center" vertical="center" wrapText="1"/>
      <protection/>
    </xf>
    <xf numFmtId="176" fontId="11" fillId="0" borderId="21" xfId="65" applyNumberFormat="1" applyFont="1" applyFill="1" applyBorder="1" applyAlignment="1">
      <alignment horizontal="center" vertical="center" wrapText="1"/>
      <protection/>
    </xf>
    <xf numFmtId="176" fontId="11" fillId="0" borderId="26" xfId="65" applyNumberFormat="1" applyFont="1" applyFill="1" applyBorder="1" applyAlignment="1">
      <alignment horizontal="center" vertical="center" wrapText="1"/>
      <protection/>
    </xf>
    <xf numFmtId="176" fontId="11" fillId="0" borderId="27" xfId="65" applyNumberFormat="1" applyFont="1" applyFill="1" applyBorder="1" applyAlignment="1">
      <alignment horizontal="center" vertical="center" wrapText="1"/>
      <protection/>
    </xf>
    <xf numFmtId="176" fontId="11" fillId="0" borderId="28" xfId="65" applyNumberFormat="1" applyFont="1" applyFill="1" applyBorder="1" applyAlignment="1">
      <alignment horizontal="center" vertical="center" wrapText="1"/>
      <protection/>
    </xf>
    <xf numFmtId="176" fontId="11" fillId="0" borderId="23" xfId="65" applyNumberFormat="1" applyFont="1" applyFill="1" applyBorder="1" applyAlignment="1" applyProtection="1">
      <alignment horizontal="center" vertical="center" wrapText="1"/>
      <protection/>
    </xf>
    <xf numFmtId="176" fontId="11" fillId="0" borderId="0" xfId="65" applyNumberFormat="1" applyFont="1" applyFill="1" applyBorder="1" applyAlignment="1" applyProtection="1">
      <alignment horizontal="center" vertical="center" wrapText="1"/>
      <protection/>
    </xf>
    <xf numFmtId="176" fontId="11" fillId="0" borderId="14" xfId="65" applyNumberFormat="1" applyFont="1" applyFill="1" applyBorder="1" applyAlignment="1" applyProtection="1">
      <alignment horizontal="center" vertical="center" wrapText="1"/>
      <protection/>
    </xf>
    <xf numFmtId="176" fontId="11" fillId="0" borderId="10" xfId="65" applyNumberFormat="1" applyFont="1" applyFill="1" applyBorder="1" applyAlignment="1" applyProtection="1">
      <alignment horizontal="center" vertical="center" wrapText="1"/>
      <protection/>
    </xf>
    <xf numFmtId="176" fontId="11" fillId="0" borderId="18" xfId="65" applyNumberFormat="1" applyFont="1" applyFill="1" applyBorder="1" applyAlignment="1" applyProtection="1">
      <alignment horizontal="center" vertical="center" wrapText="1"/>
      <protection/>
    </xf>
    <xf numFmtId="176" fontId="11" fillId="0" borderId="24" xfId="65" applyNumberFormat="1" applyFont="1" applyFill="1" applyBorder="1" applyAlignment="1" applyProtection="1">
      <alignment horizontal="center" vertical="center" wrapText="1"/>
      <protection/>
    </xf>
    <xf numFmtId="176" fontId="11" fillId="0" borderId="25" xfId="65" applyNumberFormat="1" applyFont="1" applyFill="1" applyBorder="1" applyAlignment="1" applyProtection="1">
      <alignment horizontal="center" vertical="center" wrapText="1"/>
      <protection/>
    </xf>
    <xf numFmtId="176" fontId="11" fillId="0" borderId="21" xfId="65" applyNumberFormat="1" applyFont="1" applyFill="1" applyBorder="1" applyAlignment="1" applyProtection="1">
      <alignment horizontal="center" vertical="center" wrapText="1"/>
      <protection/>
    </xf>
    <xf numFmtId="189" fontId="11" fillId="0" borderId="24" xfId="65" applyNumberFormat="1" applyFont="1" applyFill="1" applyBorder="1" applyAlignment="1" applyProtection="1">
      <alignment horizontal="center" vertical="center" wrapText="1"/>
      <protection/>
    </xf>
    <xf numFmtId="189" fontId="11" fillId="0" borderId="25" xfId="65" applyNumberFormat="1" applyFont="1" applyFill="1" applyBorder="1" applyAlignment="1" applyProtection="1">
      <alignment horizontal="center" vertical="center" wrapText="1"/>
      <protection/>
    </xf>
    <xf numFmtId="189" fontId="11" fillId="0" borderId="21" xfId="65" applyNumberFormat="1" applyFont="1" applyFill="1" applyBorder="1" applyAlignment="1" applyProtection="1">
      <alignment horizontal="center" vertical="center" wrapText="1"/>
      <protection/>
    </xf>
    <xf numFmtId="186" fontId="13" fillId="0" borderId="24" xfId="65" applyNumberFormat="1" applyFont="1" applyFill="1" applyBorder="1" applyAlignment="1">
      <alignment horizontal="center" vertical="center" wrapText="1"/>
      <protection/>
    </xf>
    <xf numFmtId="186" fontId="13" fillId="0" borderId="25" xfId="65" applyNumberFormat="1" applyFont="1" applyFill="1" applyBorder="1" applyAlignment="1">
      <alignment horizontal="center" vertical="center" wrapText="1"/>
      <protection/>
    </xf>
    <xf numFmtId="186" fontId="13" fillId="0" borderId="21" xfId="65" applyNumberFormat="1" applyFont="1" applyFill="1" applyBorder="1" applyAlignment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 wrapText="1"/>
      <protection/>
    </xf>
    <xf numFmtId="176" fontId="11" fillId="0" borderId="16" xfId="65" applyNumberFormat="1" applyFont="1" applyFill="1" applyBorder="1" applyAlignment="1" applyProtection="1">
      <alignment horizontal="center" vertical="center"/>
      <protection/>
    </xf>
    <xf numFmtId="176" fontId="11" fillId="0" borderId="17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1" fillId="0" borderId="15" xfId="65" applyNumberFormat="1" applyFont="1" applyFill="1" applyBorder="1" applyAlignment="1">
      <alignment horizontal="center" vertical="center" wrapText="1"/>
      <protection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23" xfId="65" applyNumberFormat="1" applyFont="1" applyFill="1" applyBorder="1" applyAlignment="1">
      <alignment horizontal="center" vertical="center" wrapText="1"/>
      <protection/>
    </xf>
    <xf numFmtId="176" fontId="11" fillId="0" borderId="19" xfId="65" applyNumberFormat="1" applyFont="1" applyFill="1" applyBorder="1" applyAlignment="1">
      <alignment horizontal="center" vertical="center" wrapText="1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1" fillId="0" borderId="18" xfId="65" applyNumberFormat="1" applyFont="1" applyFill="1" applyBorder="1" applyAlignment="1">
      <alignment horizontal="center" vertical="center" wrapText="1"/>
      <protection/>
    </xf>
    <xf numFmtId="176" fontId="9" fillId="0" borderId="0" xfId="64" applyNumberFormat="1" applyFont="1" applyFill="1" applyBorder="1" applyAlignment="1" applyProtection="1">
      <alignment horizontal="left"/>
      <protection/>
    </xf>
    <xf numFmtId="37" fontId="10" fillId="0" borderId="0" xfId="64" applyFont="1" applyFill="1" applyBorder="1" applyAlignment="1">
      <alignment/>
      <protection/>
    </xf>
    <xf numFmtId="176" fontId="9" fillId="0" borderId="17" xfId="64" applyNumberFormat="1" applyFont="1" applyFill="1" applyBorder="1" applyAlignment="1" applyProtection="1">
      <alignment horizontal="right"/>
      <protection/>
    </xf>
    <xf numFmtId="37" fontId="10" fillId="0" borderId="0" xfId="64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 horizontal="right"/>
      <protection/>
    </xf>
    <xf numFmtId="176" fontId="9" fillId="0" borderId="17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>
      <alignment horizontal="right"/>
      <protection/>
    </xf>
    <xf numFmtId="37" fontId="9" fillId="0" borderId="0" xfId="64" applyFont="1" applyFill="1" applyBorder="1" applyAlignment="1">
      <alignment horizontal="left"/>
      <protection/>
    </xf>
    <xf numFmtId="37" fontId="9" fillId="0" borderId="0" xfId="64" applyFont="1" applyFill="1" applyBorder="1" applyAlignment="1">
      <alignment horizontal="right"/>
      <protection/>
    </xf>
    <xf numFmtId="176" fontId="9" fillId="0" borderId="14" xfId="64" applyNumberFormat="1" applyFont="1" applyFill="1" applyBorder="1" applyAlignment="1" applyProtection="1">
      <alignment horizontal="left"/>
      <protection/>
    </xf>
    <xf numFmtId="176" fontId="11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29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 applyProtection="1">
      <alignment horizontal="center" vertical="center" wrapText="1"/>
      <protection/>
    </xf>
    <xf numFmtId="176" fontId="11" fillId="0" borderId="29" xfId="65" applyNumberFormat="1" applyFont="1" applyFill="1" applyBorder="1" applyAlignment="1" applyProtection="1">
      <alignment horizontal="center" vertical="center" wrapText="1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wrapText="1"/>
      <protection/>
    </xf>
    <xf numFmtId="37" fontId="10" fillId="0" borderId="14" xfId="64" applyFont="1" applyFill="1" applyBorder="1" applyAlignment="1">
      <alignment/>
      <protection/>
    </xf>
    <xf numFmtId="176" fontId="9" fillId="0" borderId="14" xfId="64" applyNumberFormat="1" applyFont="1" applyFill="1" applyBorder="1" applyAlignment="1" applyProtection="1">
      <alignment/>
      <protection/>
    </xf>
    <xf numFmtId="37" fontId="9" fillId="0" borderId="14" xfId="64" applyFont="1" applyFill="1" applyBorder="1" applyAlignment="1">
      <alignment horizontal="left"/>
      <protection/>
    </xf>
    <xf numFmtId="186" fontId="11" fillId="0" borderId="24" xfId="65" applyNumberFormat="1" applyFont="1" applyFill="1" applyBorder="1" applyAlignment="1">
      <alignment horizontal="center" vertical="center" wrapText="1"/>
      <protection/>
    </xf>
    <xf numFmtId="186" fontId="11" fillId="0" borderId="25" xfId="65" applyNumberFormat="1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center" vertical="center"/>
      <protection/>
    </xf>
    <xf numFmtId="176" fontId="11" fillId="0" borderId="30" xfId="65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Followed Hyperlink" xfId="67"/>
    <cellStyle name="良い" xfId="68"/>
  </cellStyles>
  <dxfs count="8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21400" cy="933450"/>
    <xdr:sp>
      <xdr:nvSpPr>
        <xdr:cNvPr id="1" name="正方形/長方形 3"/>
        <xdr:cNvSpPr>
          <a:spLocks/>
        </xdr:cNvSpPr>
      </xdr:nvSpPr>
      <xdr:spPr>
        <a:xfrm>
          <a:off x="6896100" y="573405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A82"/>
  <sheetViews>
    <sheetView showGridLines="0" tabSelected="1" workbookViewId="0" topLeftCell="A1">
      <pane xSplit="2" ySplit="7" topLeftCell="C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5" width="8.58203125" style="65" customWidth="1"/>
    <col min="6" max="6" width="8.58203125" style="104" customWidth="1"/>
    <col min="7" max="7" width="8.58203125" style="65" customWidth="1"/>
    <col min="8" max="8" width="9.33203125" style="65" customWidth="1"/>
    <col min="9" max="10" width="8.58203125" style="65" customWidth="1"/>
    <col min="11" max="11" width="9.58203125" style="65" customWidth="1"/>
    <col min="12" max="13" width="8.83203125" style="5" customWidth="1"/>
    <col min="14" max="17" width="8.08203125" style="65" customWidth="1"/>
    <col min="18" max="22" width="6.08203125" style="5" customWidth="1"/>
    <col min="23" max="23" width="10.08203125" style="65" customWidth="1"/>
    <col min="24" max="25" width="10.08203125" style="54" customWidth="1"/>
    <col min="26" max="26" width="8.75" style="5" customWidth="1"/>
    <col min="27" max="27" width="1.328125" style="5" customWidth="1"/>
    <col min="28" max="28" width="8.83203125" style="5" customWidth="1"/>
    <col min="29" max="16384" width="8.75" style="5" customWidth="1"/>
  </cols>
  <sheetData>
    <row r="1" spans="1:25" ht="16.5" customHeight="1">
      <c r="A1" s="156" t="s">
        <v>120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99"/>
      <c r="O1" s="94"/>
      <c r="P1" s="94"/>
      <c r="Q1" s="98" t="s">
        <v>2</v>
      </c>
      <c r="R1" s="2"/>
      <c r="S1" s="2"/>
      <c r="T1" s="2"/>
      <c r="U1" s="2"/>
      <c r="V1" s="2"/>
      <c r="W1" s="94"/>
      <c r="X1" s="4"/>
      <c r="Y1" s="4"/>
    </row>
    <row r="2" spans="1:25" ht="16.5" customHeight="1">
      <c r="A2" s="1"/>
      <c r="B2" s="1"/>
      <c r="C2" s="1"/>
      <c r="D2" s="1"/>
      <c r="E2" s="99"/>
      <c r="F2" s="100"/>
      <c r="G2" s="99"/>
      <c r="H2" s="99"/>
      <c r="I2" s="99"/>
      <c r="J2" s="99"/>
      <c r="K2" s="99"/>
      <c r="L2" s="1"/>
      <c r="M2" s="1"/>
      <c r="N2" s="99"/>
      <c r="O2" s="94"/>
      <c r="P2" s="94"/>
      <c r="Q2" s="98"/>
      <c r="R2" s="2"/>
      <c r="S2" s="2"/>
      <c r="T2" s="2"/>
      <c r="U2" s="2"/>
      <c r="V2" s="2"/>
      <c r="W2" s="94"/>
      <c r="X2" s="4"/>
      <c r="Y2" s="4"/>
    </row>
    <row r="3" spans="1:27" ht="16.5" customHeight="1">
      <c r="A3" s="3" t="s">
        <v>50</v>
      </c>
      <c r="C3" s="32"/>
      <c r="D3" s="6"/>
      <c r="E3" s="95"/>
      <c r="F3" s="101"/>
      <c r="G3" s="95"/>
      <c r="H3" s="95"/>
      <c r="I3" s="95"/>
      <c r="J3" s="95"/>
      <c r="K3" s="95"/>
      <c r="L3" s="7"/>
      <c r="M3" s="6"/>
      <c r="N3" s="7" t="s">
        <v>79</v>
      </c>
      <c r="O3" s="95"/>
      <c r="P3" s="95"/>
      <c r="Q3" s="95"/>
      <c r="R3" s="8"/>
      <c r="S3" s="8"/>
      <c r="T3" s="8"/>
      <c r="U3" s="8"/>
      <c r="V3" s="8"/>
      <c r="W3" s="62"/>
      <c r="X3" s="9"/>
      <c r="Y3" s="9"/>
      <c r="Z3" s="8"/>
      <c r="AA3" s="10" t="s">
        <v>1</v>
      </c>
    </row>
    <row r="4" spans="1:27" ht="16.5" customHeight="1">
      <c r="A4" s="157" t="s">
        <v>114</v>
      </c>
      <c r="B4" s="158"/>
      <c r="C4" s="163" t="s">
        <v>0</v>
      </c>
      <c r="D4" s="166" t="s">
        <v>80</v>
      </c>
      <c r="E4" s="166"/>
      <c r="F4" s="166"/>
      <c r="G4" s="166"/>
      <c r="H4" s="166"/>
      <c r="I4" s="166"/>
      <c r="J4" s="167"/>
      <c r="K4" s="168" t="s">
        <v>73</v>
      </c>
      <c r="L4" s="168" t="s">
        <v>74</v>
      </c>
      <c r="M4" s="171"/>
      <c r="N4" s="168" t="s">
        <v>75</v>
      </c>
      <c r="O4" s="168" t="s">
        <v>76</v>
      </c>
      <c r="P4" s="168" t="s">
        <v>113</v>
      </c>
      <c r="Q4" s="176" t="s">
        <v>115</v>
      </c>
      <c r="R4" s="157" t="s">
        <v>77</v>
      </c>
      <c r="S4" s="157"/>
      <c r="T4" s="157"/>
      <c r="U4" s="157"/>
      <c r="V4" s="179"/>
      <c r="W4" s="184" t="s">
        <v>78</v>
      </c>
      <c r="X4" s="187" t="s">
        <v>125</v>
      </c>
      <c r="Y4" s="190" t="s">
        <v>124</v>
      </c>
      <c r="Z4" s="193" t="s">
        <v>114</v>
      </c>
      <c r="AA4" s="194"/>
    </row>
    <row r="5" spans="1:27" ht="16.5" customHeight="1">
      <c r="A5" s="159"/>
      <c r="B5" s="160"/>
      <c r="C5" s="164"/>
      <c r="D5" s="168" t="s">
        <v>49</v>
      </c>
      <c r="E5" s="197" t="s">
        <v>54</v>
      </c>
      <c r="F5" s="198"/>
      <c r="G5" s="199"/>
      <c r="H5" s="168" t="s">
        <v>100</v>
      </c>
      <c r="I5" s="166" t="s">
        <v>111</v>
      </c>
      <c r="J5" s="166" t="s">
        <v>112</v>
      </c>
      <c r="K5" s="169"/>
      <c r="L5" s="172"/>
      <c r="M5" s="173"/>
      <c r="N5" s="174"/>
      <c r="O5" s="174"/>
      <c r="P5" s="174"/>
      <c r="Q5" s="177"/>
      <c r="R5" s="180"/>
      <c r="S5" s="180"/>
      <c r="T5" s="180"/>
      <c r="U5" s="180"/>
      <c r="V5" s="181"/>
      <c r="W5" s="185"/>
      <c r="X5" s="188"/>
      <c r="Y5" s="191"/>
      <c r="Z5" s="195"/>
      <c r="AA5" s="159"/>
    </row>
    <row r="6" spans="1:27" ht="16.5" customHeight="1">
      <c r="A6" s="159"/>
      <c r="B6" s="160"/>
      <c r="C6" s="164"/>
      <c r="D6" s="174"/>
      <c r="E6" s="200"/>
      <c r="F6" s="201"/>
      <c r="G6" s="202"/>
      <c r="H6" s="174"/>
      <c r="I6" s="166"/>
      <c r="J6" s="166"/>
      <c r="K6" s="169"/>
      <c r="L6" s="168" t="s">
        <v>55</v>
      </c>
      <c r="M6" s="168" t="s">
        <v>56</v>
      </c>
      <c r="N6" s="174"/>
      <c r="O6" s="174"/>
      <c r="P6" s="174"/>
      <c r="Q6" s="177"/>
      <c r="R6" s="182"/>
      <c r="S6" s="182"/>
      <c r="T6" s="182"/>
      <c r="U6" s="182"/>
      <c r="V6" s="183"/>
      <c r="W6" s="185"/>
      <c r="X6" s="188"/>
      <c r="Y6" s="191"/>
      <c r="Z6" s="195"/>
      <c r="AA6" s="159"/>
    </row>
    <row r="7" spans="1:27" ht="16.5" customHeight="1">
      <c r="A7" s="161"/>
      <c r="B7" s="162"/>
      <c r="C7" s="165"/>
      <c r="D7" s="175"/>
      <c r="E7" s="22" t="s">
        <v>40</v>
      </c>
      <c r="F7" s="22" t="s">
        <v>41</v>
      </c>
      <c r="G7" s="22" t="s">
        <v>61</v>
      </c>
      <c r="H7" s="175"/>
      <c r="I7" s="166"/>
      <c r="J7" s="166"/>
      <c r="K7" s="170"/>
      <c r="L7" s="172"/>
      <c r="M7" s="175"/>
      <c r="N7" s="175"/>
      <c r="O7" s="175"/>
      <c r="P7" s="175"/>
      <c r="Q7" s="178"/>
      <c r="R7" s="11" t="s">
        <v>49</v>
      </c>
      <c r="S7" s="12" t="s">
        <v>81</v>
      </c>
      <c r="T7" s="12" t="s">
        <v>82</v>
      </c>
      <c r="U7" s="12" t="s">
        <v>83</v>
      </c>
      <c r="V7" s="12" t="s">
        <v>84</v>
      </c>
      <c r="W7" s="186"/>
      <c r="X7" s="189"/>
      <c r="Y7" s="192"/>
      <c r="Z7" s="196"/>
      <c r="AA7" s="161"/>
    </row>
    <row r="8" spans="1:27" ht="16.5" customHeight="1">
      <c r="A8" s="8"/>
      <c r="B8" s="8"/>
      <c r="C8" s="128"/>
      <c r="D8" s="33"/>
      <c r="E8" s="33"/>
      <c r="F8" s="106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7"/>
      <c r="Y8" s="47"/>
      <c r="Z8" s="14"/>
      <c r="AA8" s="15"/>
    </row>
    <row r="9" spans="1:27" ht="16.5" customHeight="1">
      <c r="A9" s="33"/>
      <c r="B9" s="26" t="s">
        <v>116</v>
      </c>
      <c r="C9" s="129">
        <v>21544</v>
      </c>
      <c r="D9" s="31">
        <v>21377</v>
      </c>
      <c r="E9" s="31">
        <v>20056</v>
      </c>
      <c r="F9" s="107">
        <v>437</v>
      </c>
      <c r="G9" s="31">
        <v>351</v>
      </c>
      <c r="H9" s="31">
        <v>0</v>
      </c>
      <c r="I9" s="31">
        <v>265</v>
      </c>
      <c r="J9" s="31">
        <v>268</v>
      </c>
      <c r="K9" s="31">
        <v>9</v>
      </c>
      <c r="L9" s="31">
        <v>0</v>
      </c>
      <c r="M9" s="31">
        <v>0</v>
      </c>
      <c r="N9" s="31">
        <v>2</v>
      </c>
      <c r="O9" s="31">
        <v>21</v>
      </c>
      <c r="P9" s="31">
        <v>135</v>
      </c>
      <c r="Q9" s="31">
        <v>0</v>
      </c>
      <c r="R9" s="31">
        <v>6</v>
      </c>
      <c r="S9" s="31">
        <v>6</v>
      </c>
      <c r="T9" s="31">
        <v>0</v>
      </c>
      <c r="U9" s="31">
        <v>0</v>
      </c>
      <c r="V9" s="31">
        <v>0</v>
      </c>
      <c r="W9" s="31">
        <v>573</v>
      </c>
      <c r="X9" s="48">
        <v>99.2</v>
      </c>
      <c r="Y9" s="48">
        <v>0.1</v>
      </c>
      <c r="Z9" s="19" t="s">
        <v>129</v>
      </c>
      <c r="AA9" s="16"/>
    </row>
    <row r="10" spans="1:27" s="41" customFormat="1" ht="16.5" customHeight="1">
      <c r="A10" s="49"/>
      <c r="B10" s="25" t="s">
        <v>130</v>
      </c>
      <c r="C10" s="130">
        <f>D10+K10+L10+M10+N10+O10+P10+Q10</f>
        <v>21395</v>
      </c>
      <c r="D10" s="131">
        <f>SUM(E10:J10)</f>
        <v>21218</v>
      </c>
      <c r="E10" s="131">
        <f aca="true" t="shared" si="0" ref="E10:Q10">E16+E36+E39+E44+E46+E49+E53+E57+E60+E63+E65</f>
        <v>19748</v>
      </c>
      <c r="F10" s="132">
        <f t="shared" si="0"/>
        <v>428</v>
      </c>
      <c r="G10" s="131">
        <f t="shared" si="0"/>
        <v>446</v>
      </c>
      <c r="H10" s="131">
        <f t="shared" si="0"/>
        <v>0</v>
      </c>
      <c r="I10" s="131">
        <f t="shared" si="0"/>
        <v>272</v>
      </c>
      <c r="J10" s="131">
        <f t="shared" si="0"/>
        <v>324</v>
      </c>
      <c r="K10" s="131">
        <f t="shared" si="0"/>
        <v>9</v>
      </c>
      <c r="L10" s="131">
        <f t="shared" si="0"/>
        <v>1</v>
      </c>
      <c r="M10" s="131">
        <f t="shared" si="0"/>
        <v>3</v>
      </c>
      <c r="N10" s="131">
        <f t="shared" si="0"/>
        <v>1</v>
      </c>
      <c r="O10" s="131">
        <f t="shared" si="0"/>
        <v>30</v>
      </c>
      <c r="P10" s="131">
        <f t="shared" si="0"/>
        <v>132</v>
      </c>
      <c r="Q10" s="131">
        <f t="shared" si="0"/>
        <v>1</v>
      </c>
      <c r="R10" s="131">
        <f>SUM(S10:V10)</f>
        <v>9</v>
      </c>
      <c r="S10" s="131">
        <f>S16+S36+S39+S44+S46+S49+S53+S57+S60+S63+S65</f>
        <v>9</v>
      </c>
      <c r="T10" s="131">
        <f>T16+T36+T39+T44+T46+T49+T53+T57+T60+T63+T65</f>
        <v>0</v>
      </c>
      <c r="U10" s="131">
        <f>U16+U36+U39+U44+U46+U49+U53+U57+U60+U63+U65</f>
        <v>0</v>
      </c>
      <c r="V10" s="131">
        <f>V16+V36+V39+V44+V46+V49+V53+V57+V60+V63+V65</f>
        <v>0</v>
      </c>
      <c r="W10" s="131">
        <f>W16+W36+W39+W44+W46+W49+W53+W57+W60+W63+W65</f>
        <v>619</v>
      </c>
      <c r="X10" s="133">
        <v>99.2</v>
      </c>
      <c r="Y10" s="133">
        <f>(O10+R10)/C10*100</f>
        <v>0.1822855807431643</v>
      </c>
      <c r="Z10" s="19" t="s">
        <v>131</v>
      </c>
      <c r="AA10" s="50"/>
    </row>
    <row r="11" spans="1:27" s="117" customFormat="1" ht="16.5" customHeight="1">
      <c r="A11" s="112"/>
      <c r="B11" s="118" t="s">
        <v>134</v>
      </c>
      <c r="C11" s="134"/>
      <c r="D11" s="121"/>
      <c r="E11" s="119"/>
      <c r="F11" s="120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1"/>
      <c r="S11" s="121"/>
      <c r="T11" s="121"/>
      <c r="U11" s="121"/>
      <c r="V11" s="121"/>
      <c r="W11" s="121"/>
      <c r="X11" s="124"/>
      <c r="Y11" s="124"/>
      <c r="Z11" s="115"/>
      <c r="AA11" s="116"/>
    </row>
    <row r="12" spans="1:27" ht="16.5" customHeight="1">
      <c r="A12" s="8"/>
      <c r="B12" s="24" t="s">
        <v>51</v>
      </c>
      <c r="C12" s="135">
        <f>D12+K12+L12+M12+N12+O12+P12+Q12</f>
        <v>147</v>
      </c>
      <c r="D12" s="29">
        <f>SUM(E12:J12)</f>
        <v>147</v>
      </c>
      <c r="E12" s="29">
        <v>141</v>
      </c>
      <c r="F12" s="105">
        <v>0</v>
      </c>
      <c r="G12" s="29">
        <v>1</v>
      </c>
      <c r="H12" s="29">
        <v>0</v>
      </c>
      <c r="I12" s="29">
        <v>5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f>SUM(S12:V12)</f>
        <v>0</v>
      </c>
      <c r="S12" s="29">
        <v>0</v>
      </c>
      <c r="T12" s="29">
        <v>0</v>
      </c>
      <c r="U12" s="29">
        <v>0</v>
      </c>
      <c r="V12" s="29">
        <v>0</v>
      </c>
      <c r="W12" s="29">
        <v>10</v>
      </c>
      <c r="X12" s="51">
        <f>D12/C12*100</f>
        <v>100</v>
      </c>
      <c r="Y12" s="136">
        <f>(O12+R12)/C12*100</f>
        <v>0</v>
      </c>
      <c r="Z12" s="17" t="s">
        <v>64</v>
      </c>
      <c r="AA12" s="16"/>
    </row>
    <row r="13" spans="1:27" ht="16.5" customHeight="1">
      <c r="A13" s="8"/>
      <c r="B13" s="24" t="s">
        <v>52</v>
      </c>
      <c r="C13" s="135">
        <f>D13+K13+L13+M13+N13+O13+P13+Q13</f>
        <v>20780</v>
      </c>
      <c r="D13" s="29">
        <f>SUM(E13:J13)</f>
        <v>20604</v>
      </c>
      <c r="E13" s="29">
        <v>19146</v>
      </c>
      <c r="F13" s="105">
        <v>428</v>
      </c>
      <c r="G13" s="29">
        <v>440</v>
      </c>
      <c r="H13" s="29">
        <v>0</v>
      </c>
      <c r="I13" s="29">
        <v>266</v>
      </c>
      <c r="J13" s="29">
        <v>324</v>
      </c>
      <c r="K13" s="29">
        <v>9</v>
      </c>
      <c r="L13" s="29">
        <v>1</v>
      </c>
      <c r="M13" s="29">
        <v>3</v>
      </c>
      <c r="N13" s="29">
        <v>1</v>
      </c>
      <c r="O13" s="29">
        <v>30</v>
      </c>
      <c r="P13" s="29">
        <v>131</v>
      </c>
      <c r="Q13" s="29">
        <v>1</v>
      </c>
      <c r="R13" s="29">
        <f>SUM(S13:V13)</f>
        <v>9</v>
      </c>
      <c r="S13" s="29">
        <v>9</v>
      </c>
      <c r="T13" s="29">
        <v>0</v>
      </c>
      <c r="U13" s="29">
        <v>0</v>
      </c>
      <c r="V13" s="29">
        <v>0</v>
      </c>
      <c r="W13" s="29">
        <v>597</v>
      </c>
      <c r="X13" s="51">
        <f>D13/C13*100</f>
        <v>99.15303176130895</v>
      </c>
      <c r="Y13" s="51">
        <f>(O13+R13)/C13*100</f>
        <v>0.18768046198267566</v>
      </c>
      <c r="Z13" s="17" t="s">
        <v>65</v>
      </c>
      <c r="AA13" s="16"/>
    </row>
    <row r="14" spans="1:27" ht="16.5" customHeight="1">
      <c r="A14" s="8"/>
      <c r="B14" s="24" t="s">
        <v>53</v>
      </c>
      <c r="C14" s="135">
        <f>D14+K14+L14+M14+N14+O14+P14+Q14</f>
        <v>468</v>
      </c>
      <c r="D14" s="29">
        <f>SUM(E14:J14)</f>
        <v>467</v>
      </c>
      <c r="E14" s="29">
        <v>461</v>
      </c>
      <c r="F14" s="105">
        <v>0</v>
      </c>
      <c r="G14" s="29">
        <v>5</v>
      </c>
      <c r="H14" s="29">
        <v>0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1</v>
      </c>
      <c r="Q14" s="29">
        <v>0</v>
      </c>
      <c r="R14" s="29">
        <f>SUM(S14:V14)</f>
        <v>0</v>
      </c>
      <c r="S14" s="29">
        <v>0</v>
      </c>
      <c r="T14" s="29">
        <v>0</v>
      </c>
      <c r="U14" s="29">
        <v>0</v>
      </c>
      <c r="V14" s="29">
        <v>0</v>
      </c>
      <c r="W14" s="29">
        <v>12</v>
      </c>
      <c r="X14" s="51">
        <f>D14/C14*100</f>
        <v>99.78632478632478</v>
      </c>
      <c r="Y14" s="136">
        <f>(O14+R14)/C14*100</f>
        <v>0</v>
      </c>
      <c r="Z14" s="17" t="s">
        <v>66</v>
      </c>
      <c r="AA14" s="16"/>
    </row>
    <row r="15" spans="1:27" s="117" customFormat="1" ht="15.75" customHeight="1">
      <c r="A15" s="112"/>
      <c r="B15" s="112"/>
      <c r="C15" s="134"/>
      <c r="D15" s="113"/>
      <c r="E15" s="113"/>
      <c r="F15" s="114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22"/>
      <c r="Y15" s="122"/>
      <c r="Z15" s="115"/>
      <c r="AA15" s="116"/>
    </row>
    <row r="16" spans="1:27" s="70" customFormat="1" ht="15.75" customHeight="1">
      <c r="A16" s="203" t="s">
        <v>88</v>
      </c>
      <c r="B16" s="204"/>
      <c r="C16" s="137">
        <f>SUM(C18:C35)</f>
        <v>18054</v>
      </c>
      <c r="D16" s="138">
        <f aca="true" t="shared" si="1" ref="D16:W16">SUM(D18:D35)</f>
        <v>17905</v>
      </c>
      <c r="E16" s="138">
        <f t="shared" si="1"/>
        <v>16653</v>
      </c>
      <c r="F16" s="139">
        <f t="shared" si="1"/>
        <v>373</v>
      </c>
      <c r="G16" s="138">
        <f t="shared" si="1"/>
        <v>381</v>
      </c>
      <c r="H16" s="138">
        <f t="shared" si="1"/>
        <v>0</v>
      </c>
      <c r="I16" s="138">
        <f t="shared" si="1"/>
        <v>239</v>
      </c>
      <c r="J16" s="138">
        <f t="shared" si="1"/>
        <v>259</v>
      </c>
      <c r="K16" s="138">
        <f t="shared" si="1"/>
        <v>8</v>
      </c>
      <c r="L16" s="138">
        <f t="shared" si="1"/>
        <v>1</v>
      </c>
      <c r="M16" s="138">
        <f t="shared" si="1"/>
        <v>0</v>
      </c>
      <c r="N16" s="138">
        <f t="shared" si="1"/>
        <v>1</v>
      </c>
      <c r="O16" s="138">
        <f t="shared" si="1"/>
        <v>25</v>
      </c>
      <c r="P16" s="138">
        <f t="shared" si="1"/>
        <v>114</v>
      </c>
      <c r="Q16" s="138">
        <f t="shared" si="1"/>
        <v>0</v>
      </c>
      <c r="R16" s="138">
        <f t="shared" si="1"/>
        <v>8</v>
      </c>
      <c r="S16" s="138">
        <f t="shared" si="1"/>
        <v>8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8">
        <f t="shared" si="1"/>
        <v>553</v>
      </c>
      <c r="X16" s="140">
        <f aca="true" t="shared" si="2" ref="X16:X64">D16/C16*100</f>
        <v>99.1746981278387</v>
      </c>
      <c r="Y16" s="141">
        <f aca="true" t="shared" si="3" ref="Y16:Y65">(O16+R16)/C16*100</f>
        <v>0.18278497839813893</v>
      </c>
      <c r="Z16" s="205" t="s">
        <v>88</v>
      </c>
      <c r="AA16" s="206"/>
    </row>
    <row r="17" spans="1:27" s="70" customFormat="1" ht="15.75" customHeight="1">
      <c r="A17" s="142"/>
      <c r="B17" s="143" t="s">
        <v>70</v>
      </c>
      <c r="C17" s="137">
        <f>SUM(C18:C22)</f>
        <v>9398</v>
      </c>
      <c r="D17" s="138">
        <f aca="true" t="shared" si="4" ref="D17:W17">SUM(D18:D22)</f>
        <v>9325</v>
      </c>
      <c r="E17" s="138">
        <f t="shared" si="4"/>
        <v>8665</v>
      </c>
      <c r="F17" s="139">
        <f t="shared" si="4"/>
        <v>151</v>
      </c>
      <c r="G17" s="138">
        <f t="shared" si="4"/>
        <v>219</v>
      </c>
      <c r="H17" s="138">
        <f t="shared" si="4"/>
        <v>0</v>
      </c>
      <c r="I17" s="138">
        <f t="shared" si="4"/>
        <v>153</v>
      </c>
      <c r="J17" s="138">
        <f t="shared" si="4"/>
        <v>137</v>
      </c>
      <c r="K17" s="138">
        <f t="shared" si="4"/>
        <v>3</v>
      </c>
      <c r="L17" s="138">
        <f t="shared" si="4"/>
        <v>0</v>
      </c>
      <c r="M17" s="138">
        <f t="shared" si="4"/>
        <v>0</v>
      </c>
      <c r="N17" s="138">
        <f t="shared" si="4"/>
        <v>0</v>
      </c>
      <c r="O17" s="138">
        <f t="shared" si="4"/>
        <v>13</v>
      </c>
      <c r="P17" s="138">
        <f t="shared" si="4"/>
        <v>57</v>
      </c>
      <c r="Q17" s="138">
        <f t="shared" si="4"/>
        <v>0</v>
      </c>
      <c r="R17" s="138">
        <f t="shared" si="4"/>
        <v>5</v>
      </c>
      <c r="S17" s="138">
        <f t="shared" si="4"/>
        <v>5</v>
      </c>
      <c r="T17" s="138">
        <f t="shared" si="4"/>
        <v>0</v>
      </c>
      <c r="U17" s="138">
        <f t="shared" si="4"/>
        <v>0</v>
      </c>
      <c r="V17" s="138">
        <f t="shared" si="4"/>
        <v>0</v>
      </c>
      <c r="W17" s="138">
        <f t="shared" si="4"/>
        <v>303</v>
      </c>
      <c r="X17" s="140">
        <f t="shared" si="2"/>
        <v>99.22323898701852</v>
      </c>
      <c r="Y17" s="141">
        <f t="shared" si="3"/>
        <v>0.1915301127899553</v>
      </c>
      <c r="Z17" s="144" t="s">
        <v>70</v>
      </c>
      <c r="AA17" s="142"/>
    </row>
    <row r="18" spans="1:27" s="78" customFormat="1" ht="15.75" customHeight="1">
      <c r="A18" s="71"/>
      <c r="B18" s="72" t="s">
        <v>3</v>
      </c>
      <c r="C18" s="145">
        <f aca="true" t="shared" si="5" ref="C18:C34">D18+K18+L18+M18+N18+O18+P18+Q18</f>
        <v>2462</v>
      </c>
      <c r="D18" s="73">
        <f>SUM(E18:J18)</f>
        <v>2440</v>
      </c>
      <c r="E18" s="74">
        <v>2271</v>
      </c>
      <c r="F18" s="108">
        <v>33</v>
      </c>
      <c r="G18" s="74">
        <v>58</v>
      </c>
      <c r="H18" s="74">
        <v>0</v>
      </c>
      <c r="I18" s="74">
        <v>48</v>
      </c>
      <c r="J18" s="74">
        <v>30</v>
      </c>
      <c r="K18" s="74">
        <v>1</v>
      </c>
      <c r="L18" s="74">
        <v>0</v>
      </c>
      <c r="M18" s="74">
        <v>0</v>
      </c>
      <c r="N18" s="74">
        <v>0</v>
      </c>
      <c r="O18" s="74">
        <v>4</v>
      </c>
      <c r="P18" s="74">
        <v>17</v>
      </c>
      <c r="Q18" s="74">
        <v>0</v>
      </c>
      <c r="R18" s="73">
        <f aca="true" t="shared" si="6" ref="R18:R34">SUM(S18:V18)</f>
        <v>3</v>
      </c>
      <c r="S18" s="74">
        <v>3</v>
      </c>
      <c r="T18" s="74">
        <v>0</v>
      </c>
      <c r="U18" s="74">
        <v>0</v>
      </c>
      <c r="V18" s="74">
        <v>0</v>
      </c>
      <c r="W18" s="74">
        <v>100</v>
      </c>
      <c r="X18" s="75">
        <f t="shared" si="2"/>
        <v>99.10641754670999</v>
      </c>
      <c r="Y18" s="146">
        <f t="shared" si="3"/>
        <v>0.2843216896831844</v>
      </c>
      <c r="Z18" s="76" t="s">
        <v>3</v>
      </c>
      <c r="AA18" s="77"/>
    </row>
    <row r="19" spans="1:27" s="78" customFormat="1" ht="15.75" customHeight="1">
      <c r="A19" s="71"/>
      <c r="B19" s="72" t="s">
        <v>4</v>
      </c>
      <c r="C19" s="145">
        <f t="shared" si="5"/>
        <v>1695</v>
      </c>
      <c r="D19" s="73">
        <f aca="true" t="shared" si="7" ref="D19:D35">SUM(E19:J19)</f>
        <v>1678</v>
      </c>
      <c r="E19" s="74">
        <v>1544</v>
      </c>
      <c r="F19" s="108">
        <v>42</v>
      </c>
      <c r="G19" s="74">
        <v>31</v>
      </c>
      <c r="H19" s="74">
        <v>0</v>
      </c>
      <c r="I19" s="74">
        <v>25</v>
      </c>
      <c r="J19" s="74">
        <v>36</v>
      </c>
      <c r="K19" s="74">
        <v>2</v>
      </c>
      <c r="L19" s="74">
        <v>0</v>
      </c>
      <c r="M19" s="74">
        <v>0</v>
      </c>
      <c r="N19" s="74">
        <v>0</v>
      </c>
      <c r="O19" s="74">
        <v>4</v>
      </c>
      <c r="P19" s="74">
        <v>11</v>
      </c>
      <c r="Q19" s="74">
        <v>0</v>
      </c>
      <c r="R19" s="73">
        <f t="shared" si="6"/>
        <v>0</v>
      </c>
      <c r="S19" s="74">
        <v>0</v>
      </c>
      <c r="T19" s="74">
        <v>0</v>
      </c>
      <c r="U19" s="74">
        <v>0</v>
      </c>
      <c r="V19" s="74">
        <v>0</v>
      </c>
      <c r="W19" s="74">
        <v>39</v>
      </c>
      <c r="X19" s="75">
        <f t="shared" si="2"/>
        <v>98.99705014749263</v>
      </c>
      <c r="Y19" s="146">
        <f t="shared" si="3"/>
        <v>0.2359882005899705</v>
      </c>
      <c r="Z19" s="76" t="s">
        <v>4</v>
      </c>
      <c r="AA19" s="77"/>
    </row>
    <row r="20" spans="1:27" s="78" customFormat="1" ht="15.75" customHeight="1">
      <c r="A20" s="71"/>
      <c r="B20" s="72" t="s">
        <v>5</v>
      </c>
      <c r="C20" s="145">
        <f t="shared" si="5"/>
        <v>1103</v>
      </c>
      <c r="D20" s="73">
        <f t="shared" si="7"/>
        <v>1093</v>
      </c>
      <c r="E20" s="74">
        <v>999</v>
      </c>
      <c r="F20" s="108">
        <v>33</v>
      </c>
      <c r="G20" s="74">
        <v>35</v>
      </c>
      <c r="H20" s="74">
        <v>0</v>
      </c>
      <c r="I20" s="74">
        <v>13</v>
      </c>
      <c r="J20" s="74">
        <v>13</v>
      </c>
      <c r="K20" s="74">
        <v>0</v>
      </c>
      <c r="L20" s="74">
        <v>0</v>
      </c>
      <c r="M20" s="74">
        <v>0</v>
      </c>
      <c r="N20" s="74">
        <v>0</v>
      </c>
      <c r="O20" s="74">
        <v>4</v>
      </c>
      <c r="P20" s="74">
        <v>6</v>
      </c>
      <c r="Q20" s="74">
        <v>0</v>
      </c>
      <c r="R20" s="73">
        <f t="shared" si="6"/>
        <v>0</v>
      </c>
      <c r="S20" s="74">
        <v>0</v>
      </c>
      <c r="T20" s="74">
        <v>0</v>
      </c>
      <c r="U20" s="74">
        <v>0</v>
      </c>
      <c r="V20" s="74">
        <v>0</v>
      </c>
      <c r="W20" s="74">
        <v>32</v>
      </c>
      <c r="X20" s="75">
        <f t="shared" si="2"/>
        <v>99.09338168631007</v>
      </c>
      <c r="Y20" s="146">
        <f t="shared" si="3"/>
        <v>0.3626473254759746</v>
      </c>
      <c r="Z20" s="76" t="s">
        <v>5</v>
      </c>
      <c r="AA20" s="77"/>
    </row>
    <row r="21" spans="1:27" s="78" customFormat="1" ht="15.75" customHeight="1">
      <c r="A21" s="71"/>
      <c r="B21" s="72" t="s">
        <v>6</v>
      </c>
      <c r="C21" s="145">
        <f t="shared" si="5"/>
        <v>2012</v>
      </c>
      <c r="D21" s="73">
        <f t="shared" si="7"/>
        <v>1997</v>
      </c>
      <c r="E21" s="74">
        <v>1848</v>
      </c>
      <c r="F21" s="108">
        <v>24</v>
      </c>
      <c r="G21" s="74">
        <v>51</v>
      </c>
      <c r="H21" s="74">
        <v>0</v>
      </c>
      <c r="I21" s="74">
        <v>44</v>
      </c>
      <c r="J21" s="74">
        <v>30</v>
      </c>
      <c r="K21" s="74">
        <v>0</v>
      </c>
      <c r="L21" s="74">
        <v>0</v>
      </c>
      <c r="M21" s="74">
        <v>0</v>
      </c>
      <c r="N21" s="74">
        <v>0</v>
      </c>
      <c r="O21" s="74">
        <v>1</v>
      </c>
      <c r="P21" s="74">
        <v>14</v>
      </c>
      <c r="Q21" s="74">
        <v>0</v>
      </c>
      <c r="R21" s="73">
        <f t="shared" si="6"/>
        <v>0</v>
      </c>
      <c r="S21" s="74">
        <v>0</v>
      </c>
      <c r="T21" s="74">
        <v>0</v>
      </c>
      <c r="U21" s="74">
        <v>0</v>
      </c>
      <c r="V21" s="74">
        <v>0</v>
      </c>
      <c r="W21" s="74">
        <v>69</v>
      </c>
      <c r="X21" s="75">
        <f t="shared" si="2"/>
        <v>99.2544731610338</v>
      </c>
      <c r="Y21" s="146">
        <f t="shared" si="3"/>
        <v>0.049701789264413515</v>
      </c>
      <c r="Z21" s="76" t="s">
        <v>6</v>
      </c>
      <c r="AA21" s="77"/>
    </row>
    <row r="22" spans="1:27" s="78" customFormat="1" ht="15.75" customHeight="1">
      <c r="A22" s="71"/>
      <c r="B22" s="72" t="s">
        <v>7</v>
      </c>
      <c r="C22" s="145">
        <f t="shared" si="5"/>
        <v>2126</v>
      </c>
      <c r="D22" s="73">
        <f t="shared" si="7"/>
        <v>2117</v>
      </c>
      <c r="E22" s="74">
        <v>2003</v>
      </c>
      <c r="F22" s="108">
        <v>19</v>
      </c>
      <c r="G22" s="74">
        <v>44</v>
      </c>
      <c r="H22" s="74">
        <v>0</v>
      </c>
      <c r="I22" s="74">
        <v>23</v>
      </c>
      <c r="J22" s="74">
        <v>28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9</v>
      </c>
      <c r="Q22" s="74">
        <v>0</v>
      </c>
      <c r="R22" s="73">
        <f t="shared" si="6"/>
        <v>2</v>
      </c>
      <c r="S22" s="74">
        <v>2</v>
      </c>
      <c r="T22" s="74">
        <v>0</v>
      </c>
      <c r="U22" s="74">
        <v>0</v>
      </c>
      <c r="V22" s="74">
        <v>0</v>
      </c>
      <c r="W22" s="74">
        <v>63</v>
      </c>
      <c r="X22" s="75">
        <f t="shared" si="2"/>
        <v>99.5766698024459</v>
      </c>
      <c r="Y22" s="146">
        <f t="shared" si="3"/>
        <v>0.09407337723424271</v>
      </c>
      <c r="Z22" s="76" t="s">
        <v>7</v>
      </c>
      <c r="AA22" s="77"/>
    </row>
    <row r="23" spans="1:27" s="78" customFormat="1" ht="15.75" customHeight="1">
      <c r="A23" s="71"/>
      <c r="B23" s="79" t="s">
        <v>8</v>
      </c>
      <c r="C23" s="145">
        <f t="shared" si="5"/>
        <v>1371</v>
      </c>
      <c r="D23" s="73">
        <f t="shared" si="7"/>
        <v>1359</v>
      </c>
      <c r="E23" s="74">
        <v>1255</v>
      </c>
      <c r="F23" s="108">
        <v>59</v>
      </c>
      <c r="G23" s="74">
        <v>17</v>
      </c>
      <c r="H23" s="74">
        <v>0</v>
      </c>
      <c r="I23" s="74">
        <v>7</v>
      </c>
      <c r="J23" s="74">
        <v>21</v>
      </c>
      <c r="K23" s="74">
        <v>1</v>
      </c>
      <c r="L23" s="74">
        <v>0</v>
      </c>
      <c r="M23" s="74">
        <v>0</v>
      </c>
      <c r="N23" s="74">
        <v>0</v>
      </c>
      <c r="O23" s="74">
        <v>0</v>
      </c>
      <c r="P23" s="74">
        <v>11</v>
      </c>
      <c r="Q23" s="74">
        <v>0</v>
      </c>
      <c r="R23" s="73">
        <f t="shared" si="6"/>
        <v>0</v>
      </c>
      <c r="S23" s="74">
        <v>0</v>
      </c>
      <c r="T23" s="74">
        <v>0</v>
      </c>
      <c r="U23" s="74">
        <v>0</v>
      </c>
      <c r="V23" s="74">
        <v>0</v>
      </c>
      <c r="W23" s="74">
        <v>26</v>
      </c>
      <c r="X23" s="75">
        <f t="shared" si="2"/>
        <v>99.12472647702407</v>
      </c>
      <c r="Y23" s="146">
        <f t="shared" si="3"/>
        <v>0</v>
      </c>
      <c r="Z23" s="80" t="s">
        <v>8</v>
      </c>
      <c r="AA23" s="77"/>
    </row>
    <row r="24" spans="1:27" s="78" customFormat="1" ht="15.75" customHeight="1">
      <c r="A24" s="71"/>
      <c r="B24" s="79" t="s">
        <v>72</v>
      </c>
      <c r="C24" s="145">
        <f t="shared" si="5"/>
        <v>428</v>
      </c>
      <c r="D24" s="73">
        <f t="shared" si="7"/>
        <v>420</v>
      </c>
      <c r="E24" s="74">
        <v>383</v>
      </c>
      <c r="F24" s="108">
        <v>20</v>
      </c>
      <c r="G24" s="74">
        <v>10</v>
      </c>
      <c r="H24" s="74">
        <v>0</v>
      </c>
      <c r="I24" s="74">
        <v>1</v>
      </c>
      <c r="J24" s="74">
        <v>6</v>
      </c>
      <c r="K24" s="74">
        <v>0</v>
      </c>
      <c r="L24" s="74">
        <v>1</v>
      </c>
      <c r="M24" s="74">
        <v>0</v>
      </c>
      <c r="N24" s="74">
        <v>0</v>
      </c>
      <c r="O24" s="74">
        <v>0</v>
      </c>
      <c r="P24" s="74">
        <v>7</v>
      </c>
      <c r="Q24" s="74">
        <v>0</v>
      </c>
      <c r="R24" s="73">
        <f t="shared" si="6"/>
        <v>0</v>
      </c>
      <c r="S24" s="74">
        <v>0</v>
      </c>
      <c r="T24" s="74">
        <v>0</v>
      </c>
      <c r="U24" s="74">
        <v>0</v>
      </c>
      <c r="V24" s="74">
        <v>0</v>
      </c>
      <c r="W24" s="74">
        <v>8</v>
      </c>
      <c r="X24" s="75">
        <f t="shared" si="2"/>
        <v>98.13084112149532</v>
      </c>
      <c r="Y24" s="146">
        <f t="shared" si="3"/>
        <v>0</v>
      </c>
      <c r="Z24" s="80" t="s">
        <v>71</v>
      </c>
      <c r="AA24" s="77"/>
    </row>
    <row r="25" spans="1:27" s="78" customFormat="1" ht="15.75" customHeight="1">
      <c r="A25" s="71"/>
      <c r="B25" s="79" t="s">
        <v>9</v>
      </c>
      <c r="C25" s="145">
        <f t="shared" si="5"/>
        <v>604</v>
      </c>
      <c r="D25" s="73">
        <f t="shared" si="7"/>
        <v>597</v>
      </c>
      <c r="E25" s="74">
        <v>574</v>
      </c>
      <c r="F25" s="108">
        <v>6</v>
      </c>
      <c r="G25" s="74">
        <v>5</v>
      </c>
      <c r="H25" s="74">
        <v>0</v>
      </c>
      <c r="I25" s="74">
        <v>4</v>
      </c>
      <c r="J25" s="74">
        <v>8</v>
      </c>
      <c r="K25" s="74">
        <v>0</v>
      </c>
      <c r="L25" s="74">
        <v>0</v>
      </c>
      <c r="M25" s="74">
        <v>0</v>
      </c>
      <c r="N25" s="74">
        <v>1</v>
      </c>
      <c r="O25" s="74">
        <v>0</v>
      </c>
      <c r="P25" s="74">
        <v>6</v>
      </c>
      <c r="Q25" s="74">
        <v>0</v>
      </c>
      <c r="R25" s="73">
        <f t="shared" si="6"/>
        <v>0</v>
      </c>
      <c r="S25" s="74">
        <v>0</v>
      </c>
      <c r="T25" s="74">
        <v>0</v>
      </c>
      <c r="U25" s="74">
        <v>0</v>
      </c>
      <c r="V25" s="74">
        <v>0</v>
      </c>
      <c r="W25" s="74">
        <v>21</v>
      </c>
      <c r="X25" s="75">
        <f t="shared" si="2"/>
        <v>98.84105960264901</v>
      </c>
      <c r="Y25" s="146">
        <f t="shared" si="3"/>
        <v>0</v>
      </c>
      <c r="Z25" s="80" t="s">
        <v>9</v>
      </c>
      <c r="AA25" s="77"/>
    </row>
    <row r="26" spans="1:27" s="78" customFormat="1" ht="15.75" customHeight="1">
      <c r="A26" s="71"/>
      <c r="B26" s="79" t="s">
        <v>10</v>
      </c>
      <c r="C26" s="145">
        <f t="shared" si="5"/>
        <v>359</v>
      </c>
      <c r="D26" s="73">
        <f t="shared" si="7"/>
        <v>354</v>
      </c>
      <c r="E26" s="74">
        <v>319</v>
      </c>
      <c r="F26" s="108">
        <v>17</v>
      </c>
      <c r="G26" s="74">
        <v>6</v>
      </c>
      <c r="H26" s="74">
        <v>0</v>
      </c>
      <c r="I26" s="74">
        <v>6</v>
      </c>
      <c r="J26" s="74">
        <v>6</v>
      </c>
      <c r="K26" s="74">
        <v>1</v>
      </c>
      <c r="L26" s="74">
        <v>0</v>
      </c>
      <c r="M26" s="74">
        <v>0</v>
      </c>
      <c r="N26" s="74">
        <v>0</v>
      </c>
      <c r="O26" s="74">
        <v>2</v>
      </c>
      <c r="P26" s="74">
        <v>2</v>
      </c>
      <c r="Q26" s="74">
        <v>0</v>
      </c>
      <c r="R26" s="73">
        <f t="shared" si="6"/>
        <v>0</v>
      </c>
      <c r="S26" s="74">
        <v>0</v>
      </c>
      <c r="T26" s="74">
        <v>0</v>
      </c>
      <c r="U26" s="74">
        <v>0</v>
      </c>
      <c r="V26" s="74">
        <v>0</v>
      </c>
      <c r="W26" s="74">
        <v>12</v>
      </c>
      <c r="X26" s="75">
        <f t="shared" si="2"/>
        <v>98.60724233983287</v>
      </c>
      <c r="Y26" s="146">
        <f t="shared" si="3"/>
        <v>0.5571030640668524</v>
      </c>
      <c r="Z26" s="80" t="s">
        <v>10</v>
      </c>
      <c r="AA26" s="77"/>
    </row>
    <row r="27" spans="1:27" s="78" customFormat="1" ht="15.75" customHeight="1">
      <c r="A27" s="71"/>
      <c r="B27" s="79" t="s">
        <v>11</v>
      </c>
      <c r="C27" s="145">
        <f t="shared" si="5"/>
        <v>779</v>
      </c>
      <c r="D27" s="73">
        <f t="shared" si="7"/>
        <v>770</v>
      </c>
      <c r="E27" s="74">
        <v>714</v>
      </c>
      <c r="F27" s="108">
        <v>5</v>
      </c>
      <c r="G27" s="74">
        <v>20</v>
      </c>
      <c r="H27" s="74">
        <v>0</v>
      </c>
      <c r="I27" s="74">
        <v>21</v>
      </c>
      <c r="J27" s="74">
        <v>10</v>
      </c>
      <c r="K27" s="74">
        <v>1</v>
      </c>
      <c r="L27" s="74">
        <v>0</v>
      </c>
      <c r="M27" s="74">
        <v>0</v>
      </c>
      <c r="N27" s="74">
        <v>0</v>
      </c>
      <c r="O27" s="74">
        <v>0</v>
      </c>
      <c r="P27" s="74">
        <v>8</v>
      </c>
      <c r="Q27" s="74">
        <v>0</v>
      </c>
      <c r="R27" s="73">
        <f t="shared" si="6"/>
        <v>0</v>
      </c>
      <c r="S27" s="74">
        <v>0</v>
      </c>
      <c r="T27" s="74">
        <v>0</v>
      </c>
      <c r="U27" s="74">
        <v>0</v>
      </c>
      <c r="V27" s="74">
        <v>0</v>
      </c>
      <c r="W27" s="74">
        <v>16</v>
      </c>
      <c r="X27" s="75">
        <f t="shared" si="2"/>
        <v>98.84467265725289</v>
      </c>
      <c r="Y27" s="146">
        <f t="shared" si="3"/>
        <v>0</v>
      </c>
      <c r="Z27" s="80" t="s">
        <v>11</v>
      </c>
      <c r="AA27" s="77"/>
    </row>
    <row r="28" spans="1:27" s="78" customFormat="1" ht="15.75" customHeight="1">
      <c r="A28" s="71"/>
      <c r="B28" s="79" t="s">
        <v>12</v>
      </c>
      <c r="C28" s="145">
        <f t="shared" si="5"/>
        <v>270</v>
      </c>
      <c r="D28" s="73">
        <f t="shared" si="7"/>
        <v>267</v>
      </c>
      <c r="E28" s="74">
        <v>246</v>
      </c>
      <c r="F28" s="108">
        <v>3</v>
      </c>
      <c r="G28" s="74">
        <v>10</v>
      </c>
      <c r="H28" s="74">
        <v>0</v>
      </c>
      <c r="I28" s="74">
        <v>2</v>
      </c>
      <c r="J28" s="74">
        <v>6</v>
      </c>
      <c r="K28" s="74">
        <v>0</v>
      </c>
      <c r="L28" s="74">
        <v>0</v>
      </c>
      <c r="M28" s="74">
        <v>0</v>
      </c>
      <c r="N28" s="74">
        <v>0</v>
      </c>
      <c r="O28" s="74">
        <v>2</v>
      </c>
      <c r="P28" s="74">
        <v>1</v>
      </c>
      <c r="Q28" s="74">
        <v>0</v>
      </c>
      <c r="R28" s="73">
        <f t="shared" si="6"/>
        <v>0</v>
      </c>
      <c r="S28" s="74">
        <v>0</v>
      </c>
      <c r="T28" s="74">
        <v>0</v>
      </c>
      <c r="U28" s="74">
        <v>0</v>
      </c>
      <c r="V28" s="74">
        <v>0</v>
      </c>
      <c r="W28" s="74">
        <v>6</v>
      </c>
      <c r="X28" s="75">
        <f t="shared" si="2"/>
        <v>98.88888888888889</v>
      </c>
      <c r="Y28" s="146">
        <f t="shared" si="3"/>
        <v>0.7407407407407408</v>
      </c>
      <c r="Z28" s="80" t="s">
        <v>12</v>
      </c>
      <c r="AA28" s="77"/>
    </row>
    <row r="29" spans="1:27" s="78" customFormat="1" ht="15.75" customHeight="1">
      <c r="A29" s="71"/>
      <c r="B29" s="79" t="s">
        <v>13</v>
      </c>
      <c r="C29" s="145">
        <f t="shared" si="5"/>
        <v>603</v>
      </c>
      <c r="D29" s="73">
        <f t="shared" si="7"/>
        <v>598</v>
      </c>
      <c r="E29" s="74">
        <v>548</v>
      </c>
      <c r="F29" s="108">
        <v>18</v>
      </c>
      <c r="G29" s="74">
        <v>16</v>
      </c>
      <c r="H29" s="74">
        <v>0</v>
      </c>
      <c r="I29" s="74">
        <v>7</v>
      </c>
      <c r="J29" s="74">
        <v>9</v>
      </c>
      <c r="K29" s="74">
        <v>0</v>
      </c>
      <c r="L29" s="74">
        <v>0</v>
      </c>
      <c r="M29" s="74">
        <v>0</v>
      </c>
      <c r="N29" s="74">
        <v>0</v>
      </c>
      <c r="O29" s="74">
        <v>2</v>
      </c>
      <c r="P29" s="74">
        <v>3</v>
      </c>
      <c r="Q29" s="74">
        <v>0</v>
      </c>
      <c r="R29" s="73">
        <f t="shared" si="6"/>
        <v>0</v>
      </c>
      <c r="S29" s="74">
        <v>0</v>
      </c>
      <c r="T29" s="74">
        <v>0</v>
      </c>
      <c r="U29" s="74">
        <v>0</v>
      </c>
      <c r="V29" s="74">
        <v>0</v>
      </c>
      <c r="W29" s="74">
        <v>13</v>
      </c>
      <c r="X29" s="75">
        <f t="shared" si="2"/>
        <v>99.17081260364843</v>
      </c>
      <c r="Y29" s="146">
        <f t="shared" si="3"/>
        <v>0.33167495854063017</v>
      </c>
      <c r="Z29" s="80" t="s">
        <v>13</v>
      </c>
      <c r="AA29" s="77"/>
    </row>
    <row r="30" spans="1:27" s="78" customFormat="1" ht="15.75" customHeight="1">
      <c r="A30" s="71"/>
      <c r="B30" s="79" t="s">
        <v>14</v>
      </c>
      <c r="C30" s="145">
        <f t="shared" si="5"/>
        <v>476</v>
      </c>
      <c r="D30" s="73">
        <f t="shared" si="7"/>
        <v>474</v>
      </c>
      <c r="E30" s="74">
        <v>436</v>
      </c>
      <c r="F30" s="108">
        <v>4</v>
      </c>
      <c r="G30" s="74">
        <v>13</v>
      </c>
      <c r="H30" s="74">
        <v>0</v>
      </c>
      <c r="I30" s="74">
        <v>15</v>
      </c>
      <c r="J30" s="74">
        <v>6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2</v>
      </c>
      <c r="Q30" s="74">
        <v>0</v>
      </c>
      <c r="R30" s="73">
        <f t="shared" si="6"/>
        <v>1</v>
      </c>
      <c r="S30" s="74">
        <v>1</v>
      </c>
      <c r="T30" s="74">
        <v>0</v>
      </c>
      <c r="U30" s="74">
        <v>0</v>
      </c>
      <c r="V30" s="74">
        <v>0</v>
      </c>
      <c r="W30" s="74">
        <v>15</v>
      </c>
      <c r="X30" s="75">
        <f t="shared" si="2"/>
        <v>99.57983193277312</v>
      </c>
      <c r="Y30" s="146">
        <f t="shared" si="3"/>
        <v>0.21008403361344538</v>
      </c>
      <c r="Z30" s="80" t="s">
        <v>14</v>
      </c>
      <c r="AA30" s="77"/>
    </row>
    <row r="31" spans="1:27" s="78" customFormat="1" ht="15.75" customHeight="1">
      <c r="A31" s="71"/>
      <c r="B31" s="79" t="s">
        <v>42</v>
      </c>
      <c r="C31" s="145">
        <f t="shared" si="5"/>
        <v>756</v>
      </c>
      <c r="D31" s="73">
        <f t="shared" si="7"/>
        <v>750</v>
      </c>
      <c r="E31" s="74">
        <v>695</v>
      </c>
      <c r="F31" s="108">
        <v>26</v>
      </c>
      <c r="G31" s="74">
        <v>12</v>
      </c>
      <c r="H31" s="74">
        <v>0</v>
      </c>
      <c r="I31" s="74">
        <v>3</v>
      </c>
      <c r="J31" s="74">
        <v>14</v>
      </c>
      <c r="K31" s="74">
        <v>1</v>
      </c>
      <c r="L31" s="74">
        <v>0</v>
      </c>
      <c r="M31" s="74">
        <v>0</v>
      </c>
      <c r="N31" s="74">
        <v>0</v>
      </c>
      <c r="O31" s="74">
        <v>0</v>
      </c>
      <c r="P31" s="74">
        <v>5</v>
      </c>
      <c r="Q31" s="74">
        <v>0</v>
      </c>
      <c r="R31" s="73">
        <f t="shared" si="6"/>
        <v>1</v>
      </c>
      <c r="S31" s="74">
        <v>1</v>
      </c>
      <c r="T31" s="74">
        <v>0</v>
      </c>
      <c r="U31" s="74">
        <v>0</v>
      </c>
      <c r="V31" s="74">
        <v>0</v>
      </c>
      <c r="W31" s="74">
        <v>29</v>
      </c>
      <c r="X31" s="75">
        <f t="shared" si="2"/>
        <v>99.20634920634922</v>
      </c>
      <c r="Y31" s="146">
        <f t="shared" si="3"/>
        <v>0.13227513227513227</v>
      </c>
      <c r="Z31" s="80" t="s">
        <v>43</v>
      </c>
      <c r="AA31" s="77"/>
    </row>
    <row r="32" spans="1:27" s="78" customFormat="1" ht="15.75" customHeight="1">
      <c r="A32" s="71"/>
      <c r="B32" s="79" t="s">
        <v>44</v>
      </c>
      <c r="C32" s="145">
        <f t="shared" si="5"/>
        <v>597</v>
      </c>
      <c r="D32" s="73">
        <f t="shared" si="7"/>
        <v>595</v>
      </c>
      <c r="E32" s="74">
        <v>555</v>
      </c>
      <c r="F32" s="108">
        <v>18</v>
      </c>
      <c r="G32" s="74">
        <v>9</v>
      </c>
      <c r="H32" s="74">
        <v>0</v>
      </c>
      <c r="I32" s="74">
        <v>3</v>
      </c>
      <c r="J32" s="74">
        <v>10</v>
      </c>
      <c r="K32" s="74">
        <v>0</v>
      </c>
      <c r="L32" s="74">
        <v>0</v>
      </c>
      <c r="M32" s="74">
        <v>0</v>
      </c>
      <c r="N32" s="74">
        <v>0</v>
      </c>
      <c r="O32" s="74">
        <v>2</v>
      </c>
      <c r="P32" s="74">
        <v>0</v>
      </c>
      <c r="Q32" s="74">
        <v>0</v>
      </c>
      <c r="R32" s="73">
        <f t="shared" si="6"/>
        <v>0</v>
      </c>
      <c r="S32" s="74">
        <v>0</v>
      </c>
      <c r="T32" s="74">
        <v>0</v>
      </c>
      <c r="U32" s="74">
        <v>0</v>
      </c>
      <c r="V32" s="74">
        <v>0</v>
      </c>
      <c r="W32" s="74">
        <v>37</v>
      </c>
      <c r="X32" s="75">
        <f t="shared" si="2"/>
        <v>99.66499162479062</v>
      </c>
      <c r="Y32" s="146">
        <f t="shared" si="3"/>
        <v>0.33500837520938026</v>
      </c>
      <c r="Z32" s="80" t="s">
        <v>45</v>
      </c>
      <c r="AA32" s="77"/>
    </row>
    <row r="33" spans="1:27" s="78" customFormat="1" ht="15.75" customHeight="1">
      <c r="A33" s="71"/>
      <c r="B33" s="79" t="s">
        <v>46</v>
      </c>
      <c r="C33" s="145">
        <f t="shared" si="5"/>
        <v>419</v>
      </c>
      <c r="D33" s="73">
        <f t="shared" si="7"/>
        <v>411</v>
      </c>
      <c r="E33" s="74">
        <v>370</v>
      </c>
      <c r="F33" s="108">
        <v>23</v>
      </c>
      <c r="G33" s="74">
        <v>7</v>
      </c>
      <c r="H33" s="74">
        <v>0</v>
      </c>
      <c r="I33" s="74">
        <v>5</v>
      </c>
      <c r="J33" s="74">
        <v>6</v>
      </c>
      <c r="K33" s="74">
        <v>0</v>
      </c>
      <c r="L33" s="74">
        <v>0</v>
      </c>
      <c r="M33" s="74">
        <v>0</v>
      </c>
      <c r="N33" s="74">
        <v>0</v>
      </c>
      <c r="O33" s="74">
        <v>3</v>
      </c>
      <c r="P33" s="74">
        <v>5</v>
      </c>
      <c r="Q33" s="74">
        <v>0</v>
      </c>
      <c r="R33" s="73">
        <f t="shared" si="6"/>
        <v>0</v>
      </c>
      <c r="S33" s="74">
        <v>0</v>
      </c>
      <c r="T33" s="74">
        <v>0</v>
      </c>
      <c r="U33" s="74">
        <v>0</v>
      </c>
      <c r="V33" s="74">
        <v>0</v>
      </c>
      <c r="W33" s="74">
        <v>10</v>
      </c>
      <c r="X33" s="75">
        <f t="shared" si="2"/>
        <v>98.09069212410502</v>
      </c>
      <c r="Y33" s="146">
        <f t="shared" si="3"/>
        <v>0.7159904534606205</v>
      </c>
      <c r="Z33" s="80" t="s">
        <v>47</v>
      </c>
      <c r="AA33" s="77"/>
    </row>
    <row r="34" spans="1:27" s="78" customFormat="1" ht="15.75" customHeight="1">
      <c r="A34" s="71"/>
      <c r="B34" s="79" t="s">
        <v>85</v>
      </c>
      <c r="C34" s="145">
        <f t="shared" si="5"/>
        <v>1276</v>
      </c>
      <c r="D34" s="73">
        <f t="shared" si="7"/>
        <v>1271</v>
      </c>
      <c r="E34" s="74">
        <v>1206</v>
      </c>
      <c r="F34" s="108">
        <v>21</v>
      </c>
      <c r="G34" s="74">
        <v>20</v>
      </c>
      <c r="H34" s="74">
        <v>0</v>
      </c>
      <c r="I34" s="74">
        <v>10</v>
      </c>
      <c r="J34" s="74">
        <v>14</v>
      </c>
      <c r="K34" s="74">
        <v>1</v>
      </c>
      <c r="L34" s="74">
        <v>0</v>
      </c>
      <c r="M34" s="74">
        <v>0</v>
      </c>
      <c r="N34" s="74">
        <v>0</v>
      </c>
      <c r="O34" s="74">
        <v>1</v>
      </c>
      <c r="P34" s="74">
        <v>3</v>
      </c>
      <c r="Q34" s="74">
        <v>0</v>
      </c>
      <c r="R34" s="73">
        <f t="shared" si="6"/>
        <v>0</v>
      </c>
      <c r="S34" s="74">
        <v>0</v>
      </c>
      <c r="T34" s="74">
        <v>0</v>
      </c>
      <c r="U34" s="74">
        <v>0</v>
      </c>
      <c r="V34" s="74">
        <v>0</v>
      </c>
      <c r="W34" s="74">
        <v>34</v>
      </c>
      <c r="X34" s="75">
        <f t="shared" si="2"/>
        <v>99.60815047021944</v>
      </c>
      <c r="Y34" s="146">
        <f t="shared" si="3"/>
        <v>0.07836990595611285</v>
      </c>
      <c r="Z34" s="80" t="s">
        <v>85</v>
      </c>
      <c r="AA34" s="77"/>
    </row>
    <row r="35" spans="1:27" s="78" customFormat="1" ht="15.75" customHeight="1">
      <c r="A35" s="71"/>
      <c r="B35" s="79" t="s">
        <v>132</v>
      </c>
      <c r="C35" s="145">
        <f>D35+K35+L35+M35+N35+O35+P35+Q35</f>
        <v>718</v>
      </c>
      <c r="D35" s="73">
        <f t="shared" si="7"/>
        <v>714</v>
      </c>
      <c r="E35" s="74">
        <v>687</v>
      </c>
      <c r="F35" s="108">
        <v>2</v>
      </c>
      <c r="G35" s="74">
        <v>17</v>
      </c>
      <c r="H35" s="74">
        <v>0</v>
      </c>
      <c r="I35" s="74">
        <v>2</v>
      </c>
      <c r="J35" s="74">
        <v>6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4</v>
      </c>
      <c r="Q35" s="74">
        <v>0</v>
      </c>
      <c r="R35" s="73">
        <f>SUM(S35:V35)</f>
        <v>1</v>
      </c>
      <c r="S35" s="74">
        <v>1</v>
      </c>
      <c r="T35" s="74">
        <v>0</v>
      </c>
      <c r="U35" s="74">
        <v>0</v>
      </c>
      <c r="V35" s="74">
        <v>0</v>
      </c>
      <c r="W35" s="74">
        <v>23</v>
      </c>
      <c r="X35" s="75">
        <f>D35/C35*100</f>
        <v>99.44289693593315</v>
      </c>
      <c r="Y35" s="146">
        <v>0.1</v>
      </c>
      <c r="Z35" s="80" t="s">
        <v>132</v>
      </c>
      <c r="AA35" s="77"/>
    </row>
    <row r="36" spans="1:27" s="70" customFormat="1" ht="19.5" customHeight="1">
      <c r="A36" s="207" t="s">
        <v>90</v>
      </c>
      <c r="B36" s="207"/>
      <c r="C36" s="137">
        <f>SUM(C37:C38)</f>
        <v>127</v>
      </c>
      <c r="D36" s="147">
        <f aca="true" t="shared" si="8" ref="D36:W36">SUM(D37:D38)</f>
        <v>126</v>
      </c>
      <c r="E36" s="138">
        <f t="shared" si="8"/>
        <v>119</v>
      </c>
      <c r="F36" s="139">
        <f t="shared" si="8"/>
        <v>1</v>
      </c>
      <c r="G36" s="138">
        <f t="shared" si="8"/>
        <v>0</v>
      </c>
      <c r="H36" s="138">
        <f t="shared" si="8"/>
        <v>0</v>
      </c>
      <c r="I36" s="138">
        <f t="shared" si="8"/>
        <v>3</v>
      </c>
      <c r="J36" s="138">
        <f t="shared" si="8"/>
        <v>3</v>
      </c>
      <c r="K36" s="138">
        <f t="shared" si="8"/>
        <v>0</v>
      </c>
      <c r="L36" s="138">
        <f t="shared" si="8"/>
        <v>0</v>
      </c>
      <c r="M36" s="138">
        <f t="shared" si="8"/>
        <v>0</v>
      </c>
      <c r="N36" s="138">
        <f t="shared" si="8"/>
        <v>0</v>
      </c>
      <c r="O36" s="138">
        <f t="shared" si="8"/>
        <v>0</v>
      </c>
      <c r="P36" s="138">
        <f t="shared" si="8"/>
        <v>1</v>
      </c>
      <c r="Q36" s="138">
        <f t="shared" si="8"/>
        <v>0</v>
      </c>
      <c r="R36" s="147">
        <f t="shared" si="8"/>
        <v>0</v>
      </c>
      <c r="S36" s="138">
        <f t="shared" si="8"/>
        <v>0</v>
      </c>
      <c r="T36" s="138">
        <f t="shared" si="8"/>
        <v>0</v>
      </c>
      <c r="U36" s="138">
        <f t="shared" si="8"/>
        <v>0</v>
      </c>
      <c r="V36" s="138">
        <f t="shared" si="8"/>
        <v>0</v>
      </c>
      <c r="W36" s="138">
        <f t="shared" si="8"/>
        <v>2</v>
      </c>
      <c r="X36" s="140">
        <f t="shared" si="2"/>
        <v>99.21259842519686</v>
      </c>
      <c r="Y36" s="141">
        <f t="shared" si="3"/>
        <v>0</v>
      </c>
      <c r="Z36" s="205" t="s">
        <v>90</v>
      </c>
      <c r="AA36" s="208"/>
    </row>
    <row r="37" spans="1:27" s="78" customFormat="1" ht="15.75" customHeight="1">
      <c r="A37" s="71"/>
      <c r="B37" s="79" t="s">
        <v>15</v>
      </c>
      <c r="C37" s="145">
        <f>D37+K37+L37+M37+N37+O37+P37+Q37</f>
        <v>113</v>
      </c>
      <c r="D37" s="73">
        <f>SUM(E37:J37)</f>
        <v>112</v>
      </c>
      <c r="E37" s="74">
        <v>106</v>
      </c>
      <c r="F37" s="108">
        <v>0</v>
      </c>
      <c r="G37" s="74">
        <v>0</v>
      </c>
      <c r="H37" s="74">
        <v>0</v>
      </c>
      <c r="I37" s="74">
        <v>3</v>
      </c>
      <c r="J37" s="74">
        <v>3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1</v>
      </c>
      <c r="Q37" s="74">
        <v>0</v>
      </c>
      <c r="R37" s="73">
        <f>SUM(S37:V37)</f>
        <v>0</v>
      </c>
      <c r="S37" s="74">
        <v>0</v>
      </c>
      <c r="T37" s="74">
        <v>0</v>
      </c>
      <c r="U37" s="74">
        <v>0</v>
      </c>
      <c r="V37" s="74">
        <v>0</v>
      </c>
      <c r="W37" s="74">
        <v>2</v>
      </c>
      <c r="X37" s="75">
        <f t="shared" si="2"/>
        <v>99.11504424778761</v>
      </c>
      <c r="Y37" s="146">
        <f t="shared" si="3"/>
        <v>0</v>
      </c>
      <c r="Z37" s="80" t="s">
        <v>15</v>
      </c>
      <c r="AA37" s="77"/>
    </row>
    <row r="38" spans="1:27" s="78" customFormat="1" ht="15.75" customHeight="1">
      <c r="A38" s="71"/>
      <c r="B38" s="79" t="s">
        <v>16</v>
      </c>
      <c r="C38" s="145">
        <f>D38+K38+L38+M38+N38+O38+P38+Q38</f>
        <v>14</v>
      </c>
      <c r="D38" s="73">
        <f>SUM(E38:J38)</f>
        <v>14</v>
      </c>
      <c r="E38" s="74">
        <v>13</v>
      </c>
      <c r="F38" s="108">
        <v>1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3">
        <f>SUM(S38:V38)</f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5">
        <f t="shared" si="2"/>
        <v>100</v>
      </c>
      <c r="Y38" s="146">
        <f t="shared" si="3"/>
        <v>0</v>
      </c>
      <c r="Z38" s="80" t="s">
        <v>16</v>
      </c>
      <c r="AA38" s="77"/>
    </row>
    <row r="39" spans="1:27" s="70" customFormat="1" ht="19.5" customHeight="1">
      <c r="A39" s="203" t="s">
        <v>91</v>
      </c>
      <c r="B39" s="203"/>
      <c r="C39" s="137">
        <f>SUM(C40:C43)</f>
        <v>742</v>
      </c>
      <c r="D39" s="147">
        <f aca="true" t="shared" si="9" ref="D39:W39">SUM(D40:D43)</f>
        <v>737</v>
      </c>
      <c r="E39" s="138">
        <f t="shared" si="9"/>
        <v>679</v>
      </c>
      <c r="F39" s="139">
        <f t="shared" si="9"/>
        <v>13</v>
      </c>
      <c r="G39" s="138">
        <f t="shared" si="9"/>
        <v>20</v>
      </c>
      <c r="H39" s="138">
        <f t="shared" si="9"/>
        <v>0</v>
      </c>
      <c r="I39" s="138">
        <f t="shared" si="9"/>
        <v>12</v>
      </c>
      <c r="J39" s="138">
        <f t="shared" si="9"/>
        <v>13</v>
      </c>
      <c r="K39" s="138">
        <f t="shared" si="9"/>
        <v>1</v>
      </c>
      <c r="L39" s="138">
        <f t="shared" si="9"/>
        <v>0</v>
      </c>
      <c r="M39" s="138">
        <f t="shared" si="9"/>
        <v>0</v>
      </c>
      <c r="N39" s="138">
        <f t="shared" si="9"/>
        <v>0</v>
      </c>
      <c r="O39" s="138">
        <f t="shared" si="9"/>
        <v>1</v>
      </c>
      <c r="P39" s="138">
        <f t="shared" si="9"/>
        <v>3</v>
      </c>
      <c r="Q39" s="138">
        <f t="shared" si="9"/>
        <v>0</v>
      </c>
      <c r="R39" s="147">
        <f t="shared" si="9"/>
        <v>0</v>
      </c>
      <c r="S39" s="138">
        <f t="shared" si="9"/>
        <v>0</v>
      </c>
      <c r="T39" s="138">
        <f t="shared" si="9"/>
        <v>0</v>
      </c>
      <c r="U39" s="138">
        <f t="shared" si="9"/>
        <v>0</v>
      </c>
      <c r="V39" s="138">
        <f t="shared" si="9"/>
        <v>0</v>
      </c>
      <c r="W39" s="138">
        <f t="shared" si="9"/>
        <v>17</v>
      </c>
      <c r="X39" s="140">
        <f t="shared" si="2"/>
        <v>99.32614555256065</v>
      </c>
      <c r="Y39" s="141">
        <f t="shared" si="3"/>
        <v>0.13477088948787064</v>
      </c>
      <c r="Z39" s="205" t="s">
        <v>91</v>
      </c>
      <c r="AA39" s="208"/>
    </row>
    <row r="40" spans="1:27" s="78" customFormat="1" ht="15.75" customHeight="1">
      <c r="A40" s="71"/>
      <c r="B40" s="79" t="s">
        <v>48</v>
      </c>
      <c r="C40" s="145">
        <f>D40+K40+L40+M40+N40+O40+P40+Q40</f>
        <v>244</v>
      </c>
      <c r="D40" s="73">
        <f>SUM(E40:J40)</f>
        <v>242</v>
      </c>
      <c r="E40" s="74">
        <v>217</v>
      </c>
      <c r="F40" s="108">
        <v>7</v>
      </c>
      <c r="G40" s="74">
        <v>6</v>
      </c>
      <c r="H40" s="74">
        <v>0</v>
      </c>
      <c r="I40" s="74">
        <v>8</v>
      </c>
      <c r="J40" s="74">
        <v>4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2</v>
      </c>
      <c r="Q40" s="74">
        <v>0</v>
      </c>
      <c r="R40" s="73">
        <f>SUM(S40:V40)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v>6</v>
      </c>
      <c r="X40" s="75">
        <f t="shared" si="2"/>
        <v>99.18032786885246</v>
      </c>
      <c r="Y40" s="146">
        <f t="shared" si="3"/>
        <v>0</v>
      </c>
      <c r="Z40" s="80" t="s">
        <v>32</v>
      </c>
      <c r="AA40" s="77"/>
    </row>
    <row r="41" spans="1:27" s="78" customFormat="1" ht="15.75" customHeight="1">
      <c r="A41" s="71"/>
      <c r="B41" s="79" t="s">
        <v>17</v>
      </c>
      <c r="C41" s="145">
        <f>D41+K41+L41+M41+N41+O41+P41+Q41</f>
        <v>86</v>
      </c>
      <c r="D41" s="73">
        <f>SUM(E41:J41)</f>
        <v>86</v>
      </c>
      <c r="E41" s="74">
        <v>82</v>
      </c>
      <c r="F41" s="108">
        <v>1</v>
      </c>
      <c r="G41" s="74">
        <v>1</v>
      </c>
      <c r="H41" s="74">
        <v>0</v>
      </c>
      <c r="I41" s="74">
        <v>0</v>
      </c>
      <c r="J41" s="74">
        <v>2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3">
        <f>SUM(S41:V41)</f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5">
        <f t="shared" si="2"/>
        <v>100</v>
      </c>
      <c r="Y41" s="146">
        <f t="shared" si="3"/>
        <v>0</v>
      </c>
      <c r="Z41" s="80" t="s">
        <v>33</v>
      </c>
      <c r="AA41" s="77"/>
    </row>
    <row r="42" spans="1:27" s="78" customFormat="1" ht="15.75" customHeight="1">
      <c r="A42" s="71"/>
      <c r="B42" s="79" t="s">
        <v>18</v>
      </c>
      <c r="C42" s="145">
        <f>D42+K42+L42+M42+N42+O42+P42+Q42</f>
        <v>337</v>
      </c>
      <c r="D42" s="73">
        <f>SUM(E42:J42)</f>
        <v>335</v>
      </c>
      <c r="E42" s="74">
        <v>309</v>
      </c>
      <c r="F42" s="108">
        <v>5</v>
      </c>
      <c r="G42" s="74">
        <v>12</v>
      </c>
      <c r="H42" s="74">
        <v>0</v>
      </c>
      <c r="I42" s="74">
        <v>3</v>
      </c>
      <c r="J42" s="74">
        <v>6</v>
      </c>
      <c r="K42" s="74">
        <v>1</v>
      </c>
      <c r="L42" s="74">
        <v>0</v>
      </c>
      <c r="M42" s="74">
        <v>0</v>
      </c>
      <c r="N42" s="74">
        <v>0</v>
      </c>
      <c r="O42" s="74">
        <v>1</v>
      </c>
      <c r="P42" s="74">
        <v>0</v>
      </c>
      <c r="Q42" s="74">
        <v>0</v>
      </c>
      <c r="R42" s="73">
        <f>SUM(S42:V42)</f>
        <v>0</v>
      </c>
      <c r="S42" s="74">
        <v>0</v>
      </c>
      <c r="T42" s="74">
        <v>0</v>
      </c>
      <c r="U42" s="74">
        <v>0</v>
      </c>
      <c r="V42" s="74">
        <v>0</v>
      </c>
      <c r="W42" s="74">
        <v>11</v>
      </c>
      <c r="X42" s="75">
        <f t="shared" si="2"/>
        <v>99.40652818991099</v>
      </c>
      <c r="Y42" s="146">
        <f t="shared" si="3"/>
        <v>0.2967359050445104</v>
      </c>
      <c r="Z42" s="80" t="s">
        <v>34</v>
      </c>
      <c r="AA42" s="77"/>
    </row>
    <row r="43" spans="1:27" s="78" customFormat="1" ht="15.75" customHeight="1">
      <c r="A43" s="71"/>
      <c r="B43" s="79" t="s">
        <v>19</v>
      </c>
      <c r="C43" s="145">
        <f>D43+K43+L43+M43+N43+O43+P43+Q43</f>
        <v>75</v>
      </c>
      <c r="D43" s="73">
        <f>SUM(E43:J43)</f>
        <v>74</v>
      </c>
      <c r="E43" s="74">
        <v>71</v>
      </c>
      <c r="F43" s="108">
        <v>0</v>
      </c>
      <c r="G43" s="74">
        <v>1</v>
      </c>
      <c r="H43" s="74">
        <v>0</v>
      </c>
      <c r="I43" s="74">
        <v>1</v>
      </c>
      <c r="J43" s="74">
        <v>1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1</v>
      </c>
      <c r="Q43" s="74">
        <v>0</v>
      </c>
      <c r="R43" s="73">
        <f>SUM(S43:V43)</f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5">
        <f t="shared" si="2"/>
        <v>98.66666666666667</v>
      </c>
      <c r="Y43" s="146">
        <f t="shared" si="3"/>
        <v>0</v>
      </c>
      <c r="Z43" s="80" t="s">
        <v>35</v>
      </c>
      <c r="AA43" s="77"/>
    </row>
    <row r="44" spans="1:27" s="70" customFormat="1" ht="19.5" customHeight="1">
      <c r="A44" s="203" t="s">
        <v>92</v>
      </c>
      <c r="B44" s="203"/>
      <c r="C44" s="137">
        <f>C45</f>
        <v>117</v>
      </c>
      <c r="D44" s="147">
        <f aca="true" t="shared" si="10" ref="D44:W44">D45</f>
        <v>112</v>
      </c>
      <c r="E44" s="138">
        <f t="shared" si="10"/>
        <v>107</v>
      </c>
      <c r="F44" s="139">
        <f t="shared" si="10"/>
        <v>0</v>
      </c>
      <c r="G44" s="138">
        <f t="shared" si="10"/>
        <v>1</v>
      </c>
      <c r="H44" s="138">
        <f t="shared" si="10"/>
        <v>0</v>
      </c>
      <c r="I44" s="138">
        <f t="shared" si="10"/>
        <v>1</v>
      </c>
      <c r="J44" s="138">
        <f t="shared" si="10"/>
        <v>3</v>
      </c>
      <c r="K44" s="138">
        <f t="shared" si="10"/>
        <v>0</v>
      </c>
      <c r="L44" s="138">
        <f t="shared" si="10"/>
        <v>0</v>
      </c>
      <c r="M44" s="138">
        <f t="shared" si="10"/>
        <v>1</v>
      </c>
      <c r="N44" s="138">
        <f t="shared" si="10"/>
        <v>0</v>
      </c>
      <c r="O44" s="138">
        <f t="shared" si="10"/>
        <v>2</v>
      </c>
      <c r="P44" s="138">
        <f t="shared" si="10"/>
        <v>2</v>
      </c>
      <c r="Q44" s="138">
        <f t="shared" si="10"/>
        <v>0</v>
      </c>
      <c r="R44" s="147">
        <f t="shared" si="10"/>
        <v>0</v>
      </c>
      <c r="S44" s="138">
        <f t="shared" si="10"/>
        <v>0</v>
      </c>
      <c r="T44" s="138">
        <f t="shared" si="10"/>
        <v>0</v>
      </c>
      <c r="U44" s="138">
        <f t="shared" si="10"/>
        <v>0</v>
      </c>
      <c r="V44" s="138">
        <f t="shared" si="10"/>
        <v>0</v>
      </c>
      <c r="W44" s="138">
        <f t="shared" si="10"/>
        <v>1</v>
      </c>
      <c r="X44" s="140">
        <f t="shared" si="2"/>
        <v>95.72649572649573</v>
      </c>
      <c r="Y44" s="141">
        <f t="shared" si="3"/>
        <v>1.7094017094017095</v>
      </c>
      <c r="Z44" s="209" t="s">
        <v>36</v>
      </c>
      <c r="AA44" s="210"/>
    </row>
    <row r="45" spans="1:27" s="78" customFormat="1" ht="15.75" customHeight="1">
      <c r="A45" s="71"/>
      <c r="B45" s="79" t="s">
        <v>20</v>
      </c>
      <c r="C45" s="145">
        <f>D45+K45+L45+M45+N45+O45+P45+Q45</f>
        <v>117</v>
      </c>
      <c r="D45" s="73">
        <f>SUM(E45:J45)</f>
        <v>112</v>
      </c>
      <c r="E45" s="74">
        <v>107</v>
      </c>
      <c r="F45" s="108">
        <v>0</v>
      </c>
      <c r="G45" s="74">
        <v>1</v>
      </c>
      <c r="H45" s="74">
        <v>0</v>
      </c>
      <c r="I45" s="74">
        <v>1</v>
      </c>
      <c r="J45" s="74">
        <v>3</v>
      </c>
      <c r="K45" s="74">
        <v>0</v>
      </c>
      <c r="L45" s="74">
        <v>0</v>
      </c>
      <c r="M45" s="74">
        <v>1</v>
      </c>
      <c r="N45" s="74">
        <v>0</v>
      </c>
      <c r="O45" s="74">
        <v>2</v>
      </c>
      <c r="P45" s="74">
        <v>2</v>
      </c>
      <c r="Q45" s="74">
        <v>0</v>
      </c>
      <c r="R45" s="73">
        <f>SUM(S45:V45)</f>
        <v>0</v>
      </c>
      <c r="S45" s="74">
        <v>0</v>
      </c>
      <c r="T45" s="74">
        <v>0</v>
      </c>
      <c r="U45" s="74">
        <v>0</v>
      </c>
      <c r="V45" s="74">
        <v>0</v>
      </c>
      <c r="W45" s="74">
        <v>1</v>
      </c>
      <c r="X45" s="75">
        <f t="shared" si="2"/>
        <v>95.72649572649573</v>
      </c>
      <c r="Y45" s="146">
        <f t="shared" si="3"/>
        <v>1.7094017094017095</v>
      </c>
      <c r="Z45" s="80" t="s">
        <v>20</v>
      </c>
      <c r="AA45" s="77"/>
    </row>
    <row r="46" spans="1:27" s="70" customFormat="1" ht="19.5" customHeight="1">
      <c r="A46" s="203" t="s">
        <v>93</v>
      </c>
      <c r="B46" s="203"/>
      <c r="C46" s="137">
        <f>SUM(C47:C48)</f>
        <v>423</v>
      </c>
      <c r="D46" s="147">
        <f aca="true" t="shared" si="11" ref="D46:W46">SUM(D47:D48)</f>
        <v>421</v>
      </c>
      <c r="E46" s="138">
        <f t="shared" si="11"/>
        <v>396</v>
      </c>
      <c r="F46" s="139">
        <f t="shared" si="11"/>
        <v>7</v>
      </c>
      <c r="G46" s="138">
        <f t="shared" si="11"/>
        <v>6</v>
      </c>
      <c r="H46" s="138">
        <f t="shared" si="11"/>
        <v>0</v>
      </c>
      <c r="I46" s="138">
        <f t="shared" si="11"/>
        <v>7</v>
      </c>
      <c r="J46" s="138">
        <f t="shared" si="11"/>
        <v>5</v>
      </c>
      <c r="K46" s="138">
        <f t="shared" si="11"/>
        <v>0</v>
      </c>
      <c r="L46" s="138">
        <f t="shared" si="11"/>
        <v>0</v>
      </c>
      <c r="M46" s="138">
        <f t="shared" si="11"/>
        <v>0</v>
      </c>
      <c r="N46" s="138">
        <f t="shared" si="11"/>
        <v>0</v>
      </c>
      <c r="O46" s="138">
        <f t="shared" si="11"/>
        <v>1</v>
      </c>
      <c r="P46" s="138">
        <f t="shared" si="11"/>
        <v>1</v>
      </c>
      <c r="Q46" s="138">
        <f t="shared" si="11"/>
        <v>0</v>
      </c>
      <c r="R46" s="147">
        <f t="shared" si="11"/>
        <v>0</v>
      </c>
      <c r="S46" s="138">
        <f t="shared" si="11"/>
        <v>0</v>
      </c>
      <c r="T46" s="138">
        <f t="shared" si="11"/>
        <v>0</v>
      </c>
      <c r="U46" s="138">
        <f t="shared" si="11"/>
        <v>0</v>
      </c>
      <c r="V46" s="138">
        <f t="shared" si="11"/>
        <v>0</v>
      </c>
      <c r="W46" s="138">
        <f t="shared" si="11"/>
        <v>6</v>
      </c>
      <c r="X46" s="140">
        <f t="shared" si="2"/>
        <v>99.52718676122932</v>
      </c>
      <c r="Y46" s="141">
        <f t="shared" si="3"/>
        <v>0.2364066193853428</v>
      </c>
      <c r="Z46" s="205" t="s">
        <v>93</v>
      </c>
      <c r="AA46" s="208"/>
    </row>
    <row r="47" spans="1:27" s="78" customFormat="1" ht="15.75" customHeight="1">
      <c r="A47" s="71"/>
      <c r="B47" s="79" t="s">
        <v>21</v>
      </c>
      <c r="C47" s="145">
        <f>D47+K47+L47+M47+N47+O47+P47+Q47</f>
        <v>329</v>
      </c>
      <c r="D47" s="73">
        <f>SUM(E47:J47)</f>
        <v>328</v>
      </c>
      <c r="E47" s="74">
        <v>305</v>
      </c>
      <c r="F47" s="108">
        <v>6</v>
      </c>
      <c r="G47" s="74">
        <v>6</v>
      </c>
      <c r="H47" s="74">
        <v>0</v>
      </c>
      <c r="I47" s="74">
        <v>7</v>
      </c>
      <c r="J47" s="74">
        <v>4</v>
      </c>
      <c r="K47" s="74">
        <v>0</v>
      </c>
      <c r="L47" s="74">
        <v>0</v>
      </c>
      <c r="M47" s="74">
        <v>0</v>
      </c>
      <c r="N47" s="74">
        <v>0</v>
      </c>
      <c r="O47" s="74">
        <v>1</v>
      </c>
      <c r="P47" s="74">
        <v>0</v>
      </c>
      <c r="Q47" s="74">
        <v>0</v>
      </c>
      <c r="R47" s="73">
        <f>SUM(S47:V47)</f>
        <v>0</v>
      </c>
      <c r="S47" s="74">
        <v>0</v>
      </c>
      <c r="T47" s="74">
        <v>0</v>
      </c>
      <c r="U47" s="74">
        <v>0</v>
      </c>
      <c r="V47" s="74">
        <v>0</v>
      </c>
      <c r="W47" s="74">
        <v>6</v>
      </c>
      <c r="X47" s="75">
        <f t="shared" si="2"/>
        <v>99.69604863221885</v>
      </c>
      <c r="Y47" s="146">
        <f t="shared" si="3"/>
        <v>0.303951367781155</v>
      </c>
      <c r="Z47" s="80" t="s">
        <v>21</v>
      </c>
      <c r="AA47" s="77"/>
    </row>
    <row r="48" spans="1:27" s="78" customFormat="1" ht="15.75" customHeight="1">
      <c r="A48" s="71"/>
      <c r="B48" s="79" t="s">
        <v>22</v>
      </c>
      <c r="C48" s="145">
        <f>D48+K48+L48+M48+N48+O48+P48+Q48</f>
        <v>94</v>
      </c>
      <c r="D48" s="73">
        <f>SUM(E48:J48)</f>
        <v>93</v>
      </c>
      <c r="E48" s="74">
        <v>91</v>
      </c>
      <c r="F48" s="108">
        <v>1</v>
      </c>
      <c r="G48" s="74">
        <v>0</v>
      </c>
      <c r="H48" s="74">
        <v>0</v>
      </c>
      <c r="I48" s="74">
        <v>0</v>
      </c>
      <c r="J48" s="74">
        <v>1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1</v>
      </c>
      <c r="Q48" s="74">
        <v>0</v>
      </c>
      <c r="R48" s="73">
        <f>SUM(S48:V48)</f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5">
        <f t="shared" si="2"/>
        <v>98.93617021276596</v>
      </c>
      <c r="Y48" s="146">
        <f t="shared" si="3"/>
        <v>0</v>
      </c>
      <c r="Z48" s="80" t="s">
        <v>22</v>
      </c>
      <c r="AA48" s="77"/>
    </row>
    <row r="49" spans="1:27" s="70" customFormat="1" ht="19.5" customHeight="1">
      <c r="A49" s="203" t="s">
        <v>94</v>
      </c>
      <c r="B49" s="203"/>
      <c r="C49" s="137">
        <f>SUM(C50:C52)</f>
        <v>684</v>
      </c>
      <c r="D49" s="147">
        <f aca="true" t="shared" si="12" ref="D49:V49">SUM(D50:D52)</f>
        <v>676</v>
      </c>
      <c r="E49" s="138">
        <f t="shared" si="12"/>
        <v>630</v>
      </c>
      <c r="F49" s="139">
        <f t="shared" si="12"/>
        <v>16</v>
      </c>
      <c r="G49" s="138">
        <f t="shared" si="12"/>
        <v>13</v>
      </c>
      <c r="H49" s="138">
        <f t="shared" si="12"/>
        <v>0</v>
      </c>
      <c r="I49" s="138">
        <f t="shared" si="12"/>
        <v>8</v>
      </c>
      <c r="J49" s="138">
        <f t="shared" si="12"/>
        <v>9</v>
      </c>
      <c r="K49" s="138">
        <f t="shared" si="12"/>
        <v>0</v>
      </c>
      <c r="L49" s="138">
        <f t="shared" si="12"/>
        <v>0</v>
      </c>
      <c r="M49" s="138">
        <f t="shared" si="12"/>
        <v>2</v>
      </c>
      <c r="N49" s="138">
        <f t="shared" si="12"/>
        <v>0</v>
      </c>
      <c r="O49" s="138">
        <f t="shared" si="12"/>
        <v>1</v>
      </c>
      <c r="P49" s="138">
        <f t="shared" si="12"/>
        <v>4</v>
      </c>
      <c r="Q49" s="138">
        <f t="shared" si="12"/>
        <v>1</v>
      </c>
      <c r="R49" s="147">
        <f t="shared" si="12"/>
        <v>1</v>
      </c>
      <c r="S49" s="138">
        <f t="shared" si="12"/>
        <v>1</v>
      </c>
      <c r="T49" s="138">
        <f t="shared" si="12"/>
        <v>0</v>
      </c>
      <c r="U49" s="138">
        <f t="shared" si="12"/>
        <v>0</v>
      </c>
      <c r="V49" s="138">
        <f t="shared" si="12"/>
        <v>0</v>
      </c>
      <c r="W49" s="138">
        <f>SUM(W50:W52)</f>
        <v>20</v>
      </c>
      <c r="X49" s="140">
        <f t="shared" si="2"/>
        <v>98.83040935672514</v>
      </c>
      <c r="Y49" s="141">
        <f t="shared" si="3"/>
        <v>0.29239766081871343</v>
      </c>
      <c r="Z49" s="205" t="s">
        <v>94</v>
      </c>
      <c r="AA49" s="208"/>
    </row>
    <row r="50" spans="1:27" s="78" customFormat="1" ht="15.75" customHeight="1">
      <c r="A50" s="71"/>
      <c r="B50" s="79" t="s">
        <v>23</v>
      </c>
      <c r="C50" s="145">
        <f>D50+K50+L50+M50+N50+O50+P50+Q50</f>
        <v>114</v>
      </c>
      <c r="D50" s="73">
        <f>SUM(E50:J50)</f>
        <v>114</v>
      </c>
      <c r="E50" s="74">
        <v>105</v>
      </c>
      <c r="F50" s="108">
        <v>3</v>
      </c>
      <c r="G50" s="74">
        <v>3</v>
      </c>
      <c r="H50" s="74">
        <v>0</v>
      </c>
      <c r="I50" s="74">
        <v>2</v>
      </c>
      <c r="J50" s="74">
        <v>1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3">
        <f>SUM(S50:V50)</f>
        <v>1</v>
      </c>
      <c r="S50" s="74">
        <v>1</v>
      </c>
      <c r="T50" s="74">
        <v>0</v>
      </c>
      <c r="U50" s="74">
        <v>0</v>
      </c>
      <c r="V50" s="74">
        <v>0</v>
      </c>
      <c r="W50" s="74">
        <v>6</v>
      </c>
      <c r="X50" s="75">
        <f t="shared" si="2"/>
        <v>100</v>
      </c>
      <c r="Y50" s="146">
        <f t="shared" si="3"/>
        <v>0.8771929824561403</v>
      </c>
      <c r="Z50" s="80" t="s">
        <v>23</v>
      </c>
      <c r="AA50" s="77"/>
    </row>
    <row r="51" spans="1:27" s="78" customFormat="1" ht="15.75" customHeight="1">
      <c r="A51" s="71"/>
      <c r="B51" s="79" t="s">
        <v>24</v>
      </c>
      <c r="C51" s="145">
        <f>D51+K51+L51+M51+N51+O51+P51+Q51</f>
        <v>190</v>
      </c>
      <c r="D51" s="73">
        <f>SUM(E51:J51)</f>
        <v>189</v>
      </c>
      <c r="E51" s="74">
        <v>174</v>
      </c>
      <c r="F51" s="108">
        <v>8</v>
      </c>
      <c r="G51" s="74">
        <v>4</v>
      </c>
      <c r="H51" s="74">
        <v>0</v>
      </c>
      <c r="I51" s="74">
        <v>2</v>
      </c>
      <c r="J51" s="74">
        <v>1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1</v>
      </c>
      <c r="Q51" s="74">
        <v>0</v>
      </c>
      <c r="R51" s="73">
        <f>SUM(S51:V51)</f>
        <v>0</v>
      </c>
      <c r="S51" s="74">
        <v>0</v>
      </c>
      <c r="T51" s="74">
        <v>0</v>
      </c>
      <c r="U51" s="74">
        <v>0</v>
      </c>
      <c r="V51" s="74">
        <v>0</v>
      </c>
      <c r="W51" s="74">
        <v>5</v>
      </c>
      <c r="X51" s="75">
        <f t="shared" si="2"/>
        <v>99.47368421052632</v>
      </c>
      <c r="Y51" s="146">
        <f t="shared" si="3"/>
        <v>0</v>
      </c>
      <c r="Z51" s="80" t="s">
        <v>24</v>
      </c>
      <c r="AA51" s="77"/>
    </row>
    <row r="52" spans="1:27" s="78" customFormat="1" ht="15.75" customHeight="1">
      <c r="A52" s="71"/>
      <c r="B52" s="79" t="s">
        <v>25</v>
      </c>
      <c r="C52" s="145">
        <f>D52+K52+L52+M52+N52+O52+P52+Q52</f>
        <v>380</v>
      </c>
      <c r="D52" s="73">
        <f>SUM(E52:J52)</f>
        <v>373</v>
      </c>
      <c r="E52" s="74">
        <v>351</v>
      </c>
      <c r="F52" s="108">
        <v>5</v>
      </c>
      <c r="G52" s="74">
        <v>6</v>
      </c>
      <c r="H52" s="74">
        <v>0</v>
      </c>
      <c r="I52" s="74">
        <v>4</v>
      </c>
      <c r="J52" s="74">
        <v>7</v>
      </c>
      <c r="K52" s="74">
        <v>0</v>
      </c>
      <c r="L52" s="74">
        <v>0</v>
      </c>
      <c r="M52" s="74">
        <v>2</v>
      </c>
      <c r="N52" s="74">
        <v>0</v>
      </c>
      <c r="O52" s="74">
        <v>1</v>
      </c>
      <c r="P52" s="74">
        <v>3</v>
      </c>
      <c r="Q52" s="74">
        <v>1</v>
      </c>
      <c r="R52" s="73">
        <f>SUM(S52:V52)</f>
        <v>0</v>
      </c>
      <c r="S52" s="74">
        <v>0</v>
      </c>
      <c r="T52" s="74">
        <v>0</v>
      </c>
      <c r="U52" s="74">
        <v>0</v>
      </c>
      <c r="V52" s="74">
        <v>0</v>
      </c>
      <c r="W52" s="74">
        <v>9</v>
      </c>
      <c r="X52" s="75">
        <f t="shared" si="2"/>
        <v>98.15789473684211</v>
      </c>
      <c r="Y52" s="146">
        <f t="shared" si="3"/>
        <v>0.2631578947368421</v>
      </c>
      <c r="Z52" s="80" t="s">
        <v>25</v>
      </c>
      <c r="AA52" s="77"/>
    </row>
    <row r="53" spans="1:27" s="70" customFormat="1" ht="19.5" customHeight="1">
      <c r="A53" s="203" t="s">
        <v>95</v>
      </c>
      <c r="B53" s="203"/>
      <c r="C53" s="137">
        <f aca="true" t="shared" si="13" ref="C53:W53">SUM(C54:C56)</f>
        <v>395</v>
      </c>
      <c r="D53" s="147">
        <f t="shared" si="13"/>
        <v>390</v>
      </c>
      <c r="E53" s="138">
        <f t="shared" si="13"/>
        <v>364</v>
      </c>
      <c r="F53" s="139">
        <f t="shared" si="13"/>
        <v>2</v>
      </c>
      <c r="G53" s="138">
        <f t="shared" si="13"/>
        <v>16</v>
      </c>
      <c r="H53" s="138">
        <f t="shared" si="13"/>
        <v>0</v>
      </c>
      <c r="I53" s="138">
        <f t="shared" si="13"/>
        <v>1</v>
      </c>
      <c r="J53" s="138">
        <f t="shared" si="13"/>
        <v>7</v>
      </c>
      <c r="K53" s="138">
        <f t="shared" si="13"/>
        <v>0</v>
      </c>
      <c r="L53" s="138">
        <f t="shared" si="13"/>
        <v>0</v>
      </c>
      <c r="M53" s="138">
        <f t="shared" si="13"/>
        <v>0</v>
      </c>
      <c r="N53" s="138">
        <f t="shared" si="13"/>
        <v>0</v>
      </c>
      <c r="O53" s="138">
        <f t="shared" si="13"/>
        <v>0</v>
      </c>
      <c r="P53" s="138">
        <f t="shared" si="13"/>
        <v>5</v>
      </c>
      <c r="Q53" s="138">
        <f t="shared" si="13"/>
        <v>0</v>
      </c>
      <c r="R53" s="147">
        <f t="shared" si="13"/>
        <v>0</v>
      </c>
      <c r="S53" s="138">
        <f t="shared" si="13"/>
        <v>0</v>
      </c>
      <c r="T53" s="138">
        <f t="shared" si="13"/>
        <v>0</v>
      </c>
      <c r="U53" s="138">
        <f t="shared" si="13"/>
        <v>0</v>
      </c>
      <c r="V53" s="138">
        <f t="shared" si="13"/>
        <v>0</v>
      </c>
      <c r="W53" s="138">
        <f t="shared" si="13"/>
        <v>11</v>
      </c>
      <c r="X53" s="140">
        <f t="shared" si="2"/>
        <v>98.73417721518987</v>
      </c>
      <c r="Y53" s="141">
        <f t="shared" si="3"/>
        <v>0</v>
      </c>
      <c r="Z53" s="205" t="s">
        <v>95</v>
      </c>
      <c r="AA53" s="208"/>
    </row>
    <row r="54" spans="1:27" s="78" customFormat="1" ht="15.75" customHeight="1">
      <c r="A54" s="71"/>
      <c r="B54" s="79" t="s">
        <v>26</v>
      </c>
      <c r="C54" s="145">
        <f>D54+K54+L54+M54+N54+O54+P54+Q54</f>
        <v>273</v>
      </c>
      <c r="D54" s="73">
        <f>SUM(E54:J54)</f>
        <v>270</v>
      </c>
      <c r="E54" s="74">
        <v>250</v>
      </c>
      <c r="F54" s="108">
        <v>1</v>
      </c>
      <c r="G54" s="74">
        <v>12</v>
      </c>
      <c r="H54" s="74">
        <v>0</v>
      </c>
      <c r="I54" s="74">
        <v>1</v>
      </c>
      <c r="J54" s="74">
        <v>6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3</v>
      </c>
      <c r="Q54" s="74">
        <v>0</v>
      </c>
      <c r="R54" s="73">
        <f>SUM(S54:V54)</f>
        <v>0</v>
      </c>
      <c r="S54" s="74">
        <v>0</v>
      </c>
      <c r="T54" s="74">
        <v>0</v>
      </c>
      <c r="U54" s="74">
        <v>0</v>
      </c>
      <c r="V54" s="74">
        <v>0</v>
      </c>
      <c r="W54" s="74">
        <v>10</v>
      </c>
      <c r="X54" s="75">
        <f t="shared" si="2"/>
        <v>98.9010989010989</v>
      </c>
      <c r="Y54" s="146">
        <f t="shared" si="3"/>
        <v>0</v>
      </c>
      <c r="Z54" s="80" t="s">
        <v>26</v>
      </c>
      <c r="AA54" s="77"/>
    </row>
    <row r="55" spans="1:27" s="78" customFormat="1" ht="15.75" customHeight="1">
      <c r="A55" s="71"/>
      <c r="B55" s="79" t="s">
        <v>27</v>
      </c>
      <c r="C55" s="145">
        <f>D55+K55+L55+M55+N55+O55+P55+Q55</f>
        <v>70</v>
      </c>
      <c r="D55" s="73">
        <f>SUM(E55:J55)</f>
        <v>70</v>
      </c>
      <c r="E55" s="74">
        <v>67</v>
      </c>
      <c r="F55" s="108">
        <v>1</v>
      </c>
      <c r="G55" s="74">
        <v>2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3">
        <f>SUM(S55:V55)</f>
        <v>0</v>
      </c>
      <c r="S55" s="74">
        <v>0</v>
      </c>
      <c r="T55" s="74">
        <v>0</v>
      </c>
      <c r="U55" s="74">
        <v>0</v>
      </c>
      <c r="V55" s="74">
        <v>0</v>
      </c>
      <c r="W55" s="74">
        <v>1</v>
      </c>
      <c r="X55" s="75">
        <f t="shared" si="2"/>
        <v>100</v>
      </c>
      <c r="Y55" s="146">
        <f t="shared" si="3"/>
        <v>0</v>
      </c>
      <c r="Z55" s="80" t="s">
        <v>27</v>
      </c>
      <c r="AA55" s="77"/>
    </row>
    <row r="56" spans="1:27" s="78" customFormat="1" ht="15.75" customHeight="1">
      <c r="A56" s="71"/>
      <c r="B56" s="79" t="s">
        <v>28</v>
      </c>
      <c r="C56" s="145">
        <f>D56+K56+L56+M56+N56+O56+P56+Q56</f>
        <v>52</v>
      </c>
      <c r="D56" s="73">
        <f>SUM(E56:J56)</f>
        <v>50</v>
      </c>
      <c r="E56" s="74">
        <v>47</v>
      </c>
      <c r="F56" s="108">
        <v>0</v>
      </c>
      <c r="G56" s="74">
        <v>2</v>
      </c>
      <c r="H56" s="74">
        <v>0</v>
      </c>
      <c r="I56" s="74">
        <v>0</v>
      </c>
      <c r="J56" s="74">
        <v>1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2</v>
      </c>
      <c r="Q56" s="74">
        <v>0</v>
      </c>
      <c r="R56" s="73">
        <f>SUM(S56:V56)</f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5">
        <f t="shared" si="2"/>
        <v>96.15384615384616</v>
      </c>
      <c r="Y56" s="146">
        <f t="shared" si="3"/>
        <v>0</v>
      </c>
      <c r="Z56" s="80" t="s">
        <v>28</v>
      </c>
      <c r="AA56" s="77"/>
    </row>
    <row r="57" spans="1:27" s="81" customFormat="1" ht="19.5" customHeight="1">
      <c r="A57" s="203" t="s">
        <v>96</v>
      </c>
      <c r="B57" s="203"/>
      <c r="C57" s="137">
        <f>SUM(C58:C59)</f>
        <v>282</v>
      </c>
      <c r="D57" s="147">
        <f aca="true" t="shared" si="14" ref="D57:W57">SUM(D58:D59)</f>
        <v>281</v>
      </c>
      <c r="E57" s="138">
        <f t="shared" si="14"/>
        <v>266</v>
      </c>
      <c r="F57" s="139">
        <f t="shared" si="14"/>
        <v>4</v>
      </c>
      <c r="G57" s="138">
        <f t="shared" si="14"/>
        <v>4</v>
      </c>
      <c r="H57" s="138">
        <f t="shared" si="14"/>
        <v>0</v>
      </c>
      <c r="I57" s="138">
        <f t="shared" si="14"/>
        <v>0</v>
      </c>
      <c r="J57" s="138">
        <f t="shared" si="14"/>
        <v>7</v>
      </c>
      <c r="K57" s="138">
        <f t="shared" si="14"/>
        <v>0</v>
      </c>
      <c r="L57" s="138">
        <f t="shared" si="14"/>
        <v>0</v>
      </c>
      <c r="M57" s="138">
        <f t="shared" si="14"/>
        <v>0</v>
      </c>
      <c r="N57" s="138">
        <f t="shared" si="14"/>
        <v>0</v>
      </c>
      <c r="O57" s="138">
        <f t="shared" si="14"/>
        <v>0</v>
      </c>
      <c r="P57" s="138">
        <f t="shared" si="14"/>
        <v>1</v>
      </c>
      <c r="Q57" s="138">
        <f t="shared" si="14"/>
        <v>0</v>
      </c>
      <c r="R57" s="147">
        <f t="shared" si="14"/>
        <v>0</v>
      </c>
      <c r="S57" s="138">
        <f t="shared" si="14"/>
        <v>0</v>
      </c>
      <c r="T57" s="138">
        <f t="shared" si="14"/>
        <v>0</v>
      </c>
      <c r="U57" s="138">
        <f t="shared" si="14"/>
        <v>0</v>
      </c>
      <c r="V57" s="138">
        <f t="shared" si="14"/>
        <v>0</v>
      </c>
      <c r="W57" s="138">
        <f t="shared" si="14"/>
        <v>5</v>
      </c>
      <c r="X57" s="140">
        <f t="shared" si="2"/>
        <v>99.64539007092199</v>
      </c>
      <c r="Y57" s="141">
        <f t="shared" si="3"/>
        <v>0</v>
      </c>
      <c r="Z57" s="205" t="s">
        <v>96</v>
      </c>
      <c r="AA57" s="208"/>
    </row>
    <row r="58" spans="1:27" s="78" customFormat="1" ht="15.75" customHeight="1">
      <c r="A58" s="71"/>
      <c r="B58" s="79" t="s">
        <v>29</v>
      </c>
      <c r="C58" s="145">
        <f>D58+K58+L58+M58+N58+O58+P58+Q58</f>
        <v>66</v>
      </c>
      <c r="D58" s="73">
        <f>SUM(E58:J58)</f>
        <v>66</v>
      </c>
      <c r="E58" s="74">
        <v>66</v>
      </c>
      <c r="F58" s="108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3">
        <f>SUM(S58:V58)</f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5">
        <f t="shared" si="2"/>
        <v>100</v>
      </c>
      <c r="Y58" s="146">
        <f t="shared" si="3"/>
        <v>0</v>
      </c>
      <c r="Z58" s="80" t="s">
        <v>29</v>
      </c>
      <c r="AA58" s="77"/>
    </row>
    <row r="59" spans="1:27" s="82" customFormat="1" ht="15.75" customHeight="1">
      <c r="A59" s="71"/>
      <c r="B59" s="79" t="s">
        <v>37</v>
      </c>
      <c r="C59" s="145">
        <f>D59+K59+L59+M59+N59+O59+P59+Q59</f>
        <v>216</v>
      </c>
      <c r="D59" s="73">
        <f>SUM(E59:J59)</f>
        <v>215</v>
      </c>
      <c r="E59" s="74">
        <v>200</v>
      </c>
      <c r="F59" s="108">
        <v>4</v>
      </c>
      <c r="G59" s="74">
        <v>4</v>
      </c>
      <c r="H59" s="74">
        <v>0</v>
      </c>
      <c r="I59" s="74">
        <v>0</v>
      </c>
      <c r="J59" s="74">
        <v>7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1</v>
      </c>
      <c r="Q59" s="74">
        <v>0</v>
      </c>
      <c r="R59" s="73">
        <f>SUM(S59:V59)</f>
        <v>0</v>
      </c>
      <c r="S59" s="74">
        <v>0</v>
      </c>
      <c r="T59" s="74">
        <v>0</v>
      </c>
      <c r="U59" s="74">
        <v>0</v>
      </c>
      <c r="V59" s="74">
        <v>0</v>
      </c>
      <c r="W59" s="74">
        <v>5</v>
      </c>
      <c r="X59" s="75">
        <f t="shared" si="2"/>
        <v>99.53703703703704</v>
      </c>
      <c r="Y59" s="146">
        <f t="shared" si="3"/>
        <v>0</v>
      </c>
      <c r="Z59" s="80" t="s">
        <v>37</v>
      </c>
      <c r="AA59" s="77"/>
    </row>
    <row r="60" spans="1:27" s="70" customFormat="1" ht="19.5" customHeight="1">
      <c r="A60" s="203" t="s">
        <v>97</v>
      </c>
      <c r="B60" s="211"/>
      <c r="C60" s="137">
        <f>SUM(C61:C62)</f>
        <v>395</v>
      </c>
      <c r="D60" s="147">
        <f aca="true" t="shared" si="15" ref="D60:W60">SUM(D61:D62)</f>
        <v>395</v>
      </c>
      <c r="E60" s="138">
        <f t="shared" si="15"/>
        <v>371</v>
      </c>
      <c r="F60" s="139">
        <f t="shared" si="15"/>
        <v>10</v>
      </c>
      <c r="G60" s="138">
        <f t="shared" si="15"/>
        <v>3</v>
      </c>
      <c r="H60" s="138">
        <f t="shared" si="15"/>
        <v>0</v>
      </c>
      <c r="I60" s="138">
        <f t="shared" si="15"/>
        <v>1</v>
      </c>
      <c r="J60" s="138">
        <f t="shared" si="15"/>
        <v>10</v>
      </c>
      <c r="K60" s="138">
        <f t="shared" si="15"/>
        <v>0</v>
      </c>
      <c r="L60" s="138">
        <f t="shared" si="15"/>
        <v>0</v>
      </c>
      <c r="M60" s="138">
        <f t="shared" si="15"/>
        <v>0</v>
      </c>
      <c r="N60" s="138">
        <f t="shared" si="15"/>
        <v>0</v>
      </c>
      <c r="O60" s="138">
        <f t="shared" si="15"/>
        <v>0</v>
      </c>
      <c r="P60" s="138">
        <f t="shared" si="15"/>
        <v>0</v>
      </c>
      <c r="Q60" s="138">
        <f t="shared" si="15"/>
        <v>0</v>
      </c>
      <c r="R60" s="147">
        <f t="shared" si="15"/>
        <v>0</v>
      </c>
      <c r="S60" s="138">
        <f t="shared" si="15"/>
        <v>0</v>
      </c>
      <c r="T60" s="138">
        <f t="shared" si="15"/>
        <v>0</v>
      </c>
      <c r="U60" s="138">
        <f t="shared" si="15"/>
        <v>0</v>
      </c>
      <c r="V60" s="138">
        <f t="shared" si="15"/>
        <v>0</v>
      </c>
      <c r="W60" s="138">
        <f t="shared" si="15"/>
        <v>3</v>
      </c>
      <c r="X60" s="140">
        <f t="shared" si="2"/>
        <v>100</v>
      </c>
      <c r="Y60" s="141">
        <f t="shared" si="3"/>
        <v>0</v>
      </c>
      <c r="Z60" s="205" t="s">
        <v>97</v>
      </c>
      <c r="AA60" s="212"/>
    </row>
    <row r="61" spans="1:27" s="78" customFormat="1" ht="15.75" customHeight="1">
      <c r="A61" s="83"/>
      <c r="B61" s="79" t="s">
        <v>30</v>
      </c>
      <c r="C61" s="145">
        <f>D61+K61+L61+M61+N61+O61+P61+Q61</f>
        <v>169</v>
      </c>
      <c r="D61" s="73">
        <f>SUM(E61:J61)</f>
        <v>169</v>
      </c>
      <c r="E61" s="74">
        <v>157</v>
      </c>
      <c r="F61" s="108">
        <v>5</v>
      </c>
      <c r="G61" s="74">
        <v>2</v>
      </c>
      <c r="H61" s="74">
        <v>0</v>
      </c>
      <c r="I61" s="74">
        <v>0</v>
      </c>
      <c r="J61" s="74">
        <v>5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3">
        <f>SUM(S61:V61)</f>
        <v>0</v>
      </c>
      <c r="S61" s="74">
        <v>0</v>
      </c>
      <c r="T61" s="74">
        <v>0</v>
      </c>
      <c r="U61" s="74">
        <v>0</v>
      </c>
      <c r="V61" s="74">
        <v>0</v>
      </c>
      <c r="W61" s="74">
        <v>1</v>
      </c>
      <c r="X61" s="75">
        <f t="shared" si="2"/>
        <v>100</v>
      </c>
      <c r="Y61" s="146">
        <f t="shared" si="3"/>
        <v>0</v>
      </c>
      <c r="Z61" s="80" t="s">
        <v>30</v>
      </c>
      <c r="AA61" s="77"/>
    </row>
    <row r="62" spans="1:27" s="78" customFormat="1" ht="15.75" customHeight="1">
      <c r="A62" s="83"/>
      <c r="B62" s="79" t="s">
        <v>86</v>
      </c>
      <c r="C62" s="145">
        <f>D62+K62+L62+M62+N62+O62+P62+Q62</f>
        <v>226</v>
      </c>
      <c r="D62" s="73">
        <f>SUM(E62:J62)</f>
        <v>226</v>
      </c>
      <c r="E62" s="74">
        <v>214</v>
      </c>
      <c r="F62" s="108">
        <v>5</v>
      </c>
      <c r="G62" s="74">
        <v>1</v>
      </c>
      <c r="H62" s="74">
        <v>0</v>
      </c>
      <c r="I62" s="74">
        <v>1</v>
      </c>
      <c r="J62" s="74">
        <v>5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3">
        <f>SUM(S62:V62)</f>
        <v>0</v>
      </c>
      <c r="S62" s="74">
        <v>0</v>
      </c>
      <c r="T62" s="74">
        <v>0</v>
      </c>
      <c r="U62" s="74">
        <v>0</v>
      </c>
      <c r="V62" s="74">
        <v>0</v>
      </c>
      <c r="W62" s="74">
        <v>2</v>
      </c>
      <c r="X62" s="75">
        <f t="shared" si="2"/>
        <v>100</v>
      </c>
      <c r="Y62" s="146">
        <f t="shared" si="3"/>
        <v>0</v>
      </c>
      <c r="Z62" s="80" t="s">
        <v>86</v>
      </c>
      <c r="AA62" s="77"/>
    </row>
    <row r="63" spans="1:27" s="70" customFormat="1" ht="19.5" customHeight="1">
      <c r="A63" s="203" t="s">
        <v>98</v>
      </c>
      <c r="B63" s="203"/>
      <c r="C63" s="137">
        <f>C64</f>
        <v>63</v>
      </c>
      <c r="D63" s="147">
        <f aca="true" t="shared" si="16" ref="D63:W63">D64</f>
        <v>63</v>
      </c>
      <c r="E63" s="138">
        <f t="shared" si="16"/>
        <v>60</v>
      </c>
      <c r="F63" s="139">
        <f t="shared" si="16"/>
        <v>1</v>
      </c>
      <c r="G63" s="138">
        <f t="shared" si="16"/>
        <v>0</v>
      </c>
      <c r="H63" s="138">
        <f t="shared" si="16"/>
        <v>0</v>
      </c>
      <c r="I63" s="138">
        <f t="shared" si="16"/>
        <v>0</v>
      </c>
      <c r="J63" s="138">
        <f t="shared" si="16"/>
        <v>2</v>
      </c>
      <c r="K63" s="138">
        <f t="shared" si="16"/>
        <v>0</v>
      </c>
      <c r="L63" s="138">
        <f t="shared" si="16"/>
        <v>0</v>
      </c>
      <c r="M63" s="138">
        <f t="shared" si="16"/>
        <v>0</v>
      </c>
      <c r="N63" s="138">
        <f t="shared" si="16"/>
        <v>0</v>
      </c>
      <c r="O63" s="138">
        <f t="shared" si="16"/>
        <v>0</v>
      </c>
      <c r="P63" s="138">
        <f t="shared" si="16"/>
        <v>0</v>
      </c>
      <c r="Q63" s="138">
        <f t="shared" si="16"/>
        <v>0</v>
      </c>
      <c r="R63" s="147">
        <f t="shared" si="16"/>
        <v>0</v>
      </c>
      <c r="S63" s="138">
        <f t="shared" si="16"/>
        <v>0</v>
      </c>
      <c r="T63" s="138">
        <f t="shared" si="16"/>
        <v>0</v>
      </c>
      <c r="U63" s="138">
        <f t="shared" si="16"/>
        <v>0</v>
      </c>
      <c r="V63" s="138">
        <f t="shared" si="16"/>
        <v>0</v>
      </c>
      <c r="W63" s="138">
        <f t="shared" si="16"/>
        <v>0</v>
      </c>
      <c r="X63" s="140">
        <f t="shared" si="2"/>
        <v>100</v>
      </c>
      <c r="Y63" s="141">
        <f t="shared" si="3"/>
        <v>0</v>
      </c>
      <c r="Z63" s="205" t="s">
        <v>98</v>
      </c>
      <c r="AA63" s="208"/>
    </row>
    <row r="64" spans="1:27" s="78" customFormat="1" ht="15.75" customHeight="1">
      <c r="A64" s="83"/>
      <c r="B64" s="79" t="s">
        <v>31</v>
      </c>
      <c r="C64" s="145">
        <f>D64+K64+L64+M64+N64+O64+P64+Q64</f>
        <v>63</v>
      </c>
      <c r="D64" s="73">
        <f>SUM(E64:J64)</f>
        <v>63</v>
      </c>
      <c r="E64" s="74">
        <v>60</v>
      </c>
      <c r="F64" s="108">
        <v>1</v>
      </c>
      <c r="G64" s="74">
        <v>0</v>
      </c>
      <c r="H64" s="74">
        <v>0</v>
      </c>
      <c r="I64" s="74">
        <v>0</v>
      </c>
      <c r="J64" s="74">
        <v>2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3">
        <f>SUM(S64:V64)</f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5">
        <f t="shared" si="2"/>
        <v>100</v>
      </c>
      <c r="Y64" s="146">
        <f t="shared" si="3"/>
        <v>0</v>
      </c>
      <c r="Z64" s="80" t="s">
        <v>31</v>
      </c>
      <c r="AA64" s="77"/>
    </row>
    <row r="65" spans="1:27" s="81" customFormat="1" ht="19.5" customHeight="1">
      <c r="A65" s="203" t="s">
        <v>99</v>
      </c>
      <c r="B65" s="211"/>
      <c r="C65" s="137">
        <f>C66</f>
        <v>113</v>
      </c>
      <c r="D65" s="147">
        <f aca="true" t="shared" si="17" ref="D65:W65">D66</f>
        <v>112</v>
      </c>
      <c r="E65" s="138">
        <f t="shared" si="17"/>
        <v>103</v>
      </c>
      <c r="F65" s="139">
        <f t="shared" si="17"/>
        <v>1</v>
      </c>
      <c r="G65" s="138">
        <f t="shared" si="17"/>
        <v>2</v>
      </c>
      <c r="H65" s="138">
        <f t="shared" si="17"/>
        <v>0</v>
      </c>
      <c r="I65" s="138">
        <f t="shared" si="17"/>
        <v>0</v>
      </c>
      <c r="J65" s="138">
        <f t="shared" si="17"/>
        <v>6</v>
      </c>
      <c r="K65" s="138">
        <f t="shared" si="17"/>
        <v>0</v>
      </c>
      <c r="L65" s="138">
        <f t="shared" si="17"/>
        <v>0</v>
      </c>
      <c r="M65" s="138">
        <f t="shared" si="17"/>
        <v>0</v>
      </c>
      <c r="N65" s="138">
        <f t="shared" si="17"/>
        <v>0</v>
      </c>
      <c r="O65" s="138">
        <f t="shared" si="17"/>
        <v>0</v>
      </c>
      <c r="P65" s="138">
        <f t="shared" si="17"/>
        <v>1</v>
      </c>
      <c r="Q65" s="138">
        <f t="shared" si="17"/>
        <v>0</v>
      </c>
      <c r="R65" s="147">
        <f t="shared" si="17"/>
        <v>0</v>
      </c>
      <c r="S65" s="138">
        <f t="shared" si="17"/>
        <v>0</v>
      </c>
      <c r="T65" s="138">
        <f t="shared" si="17"/>
        <v>0</v>
      </c>
      <c r="U65" s="138">
        <f t="shared" si="17"/>
        <v>0</v>
      </c>
      <c r="V65" s="138">
        <f t="shared" si="17"/>
        <v>0</v>
      </c>
      <c r="W65" s="138">
        <f t="shared" si="17"/>
        <v>1</v>
      </c>
      <c r="X65" s="140">
        <f>D65/C65*100</f>
        <v>99.11504424778761</v>
      </c>
      <c r="Y65" s="141">
        <f t="shared" si="3"/>
        <v>0</v>
      </c>
      <c r="Z65" s="205" t="s">
        <v>99</v>
      </c>
      <c r="AA65" s="212"/>
    </row>
    <row r="66" spans="1:27" s="82" customFormat="1" ht="15.75" customHeight="1">
      <c r="A66" s="83"/>
      <c r="B66" s="79" t="s">
        <v>87</v>
      </c>
      <c r="C66" s="145">
        <f>D66+K66+L66+M66+N66+O66+P66+Q66</f>
        <v>113</v>
      </c>
      <c r="D66" s="73">
        <f>SUM(E66:J66)</f>
        <v>112</v>
      </c>
      <c r="E66" s="74">
        <v>103</v>
      </c>
      <c r="F66" s="108">
        <v>1</v>
      </c>
      <c r="G66" s="74">
        <v>2</v>
      </c>
      <c r="H66" s="74">
        <v>0</v>
      </c>
      <c r="I66" s="74">
        <v>0</v>
      </c>
      <c r="J66" s="74">
        <v>6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1</v>
      </c>
      <c r="Q66" s="74">
        <v>0</v>
      </c>
      <c r="R66" s="73">
        <f>SUM(S66:V66)</f>
        <v>0</v>
      </c>
      <c r="S66" s="74">
        <v>0</v>
      </c>
      <c r="T66" s="74">
        <v>0</v>
      </c>
      <c r="U66" s="74">
        <v>0</v>
      </c>
      <c r="V66" s="74">
        <v>0</v>
      </c>
      <c r="W66" s="74">
        <v>1</v>
      </c>
      <c r="X66" s="75">
        <f>D66/C66*100</f>
        <v>99.11504424778761</v>
      </c>
      <c r="Y66" s="146">
        <f>(O66+R66)/C66*100</f>
        <v>0</v>
      </c>
      <c r="Z66" s="80" t="s">
        <v>87</v>
      </c>
      <c r="AA66" s="77"/>
    </row>
    <row r="67" spans="1:27" s="8" customFormat="1" ht="16.5" customHeight="1">
      <c r="A67" s="6"/>
      <c r="B67" s="6"/>
      <c r="C67" s="21"/>
      <c r="D67" s="6"/>
      <c r="E67" s="6"/>
      <c r="F67" s="10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2"/>
      <c r="Y67" s="52"/>
      <c r="Z67" s="21"/>
      <c r="AA67" s="6"/>
    </row>
    <row r="68" spans="2:25" ht="11.25" customHeight="1">
      <c r="B68" s="33"/>
      <c r="C68" s="33"/>
      <c r="D68" s="33"/>
      <c r="E68" s="96"/>
      <c r="F68" s="102"/>
      <c r="G68" s="96"/>
      <c r="H68" s="96"/>
      <c r="I68" s="96"/>
      <c r="J68" s="96"/>
      <c r="K68" s="97"/>
      <c r="L68" s="35"/>
      <c r="M68" s="35"/>
      <c r="N68" s="97"/>
      <c r="O68" s="97"/>
      <c r="P68" s="97"/>
      <c r="Q68" s="97"/>
      <c r="R68" s="35"/>
      <c r="S68" s="35"/>
      <c r="T68" s="35"/>
      <c r="U68" s="35"/>
      <c r="V68" s="35"/>
      <c r="W68" s="97"/>
      <c r="X68" s="53"/>
      <c r="Y68" s="53"/>
    </row>
    <row r="69" spans="2:18" ht="11.25" customHeight="1">
      <c r="B69" s="33"/>
      <c r="C69" s="33"/>
      <c r="D69" s="55"/>
      <c r="E69" s="62"/>
      <c r="F69" s="103"/>
      <c r="G69" s="62"/>
      <c r="H69" s="62"/>
      <c r="I69" s="62"/>
      <c r="J69" s="62"/>
      <c r="R69" s="55"/>
    </row>
    <row r="70" spans="2:3" ht="11.25" customHeight="1">
      <c r="B70" s="35"/>
      <c r="C70" s="35"/>
    </row>
    <row r="71" spans="2:3" ht="11.25" customHeight="1">
      <c r="B71" s="35"/>
      <c r="C71" s="35"/>
    </row>
    <row r="72" spans="2:3" ht="11.25" customHeight="1">
      <c r="B72" s="35"/>
      <c r="C72" s="35"/>
    </row>
    <row r="73" spans="2:3" ht="11.25" customHeight="1">
      <c r="B73" s="35"/>
      <c r="C73" s="35"/>
    </row>
    <row r="74" spans="2:3" ht="11.25" customHeight="1">
      <c r="B74" s="35"/>
      <c r="C74" s="35"/>
    </row>
    <row r="75" spans="2:3" ht="11.25" customHeight="1">
      <c r="B75" s="35"/>
      <c r="C75" s="35"/>
    </row>
    <row r="76" spans="2:3" ht="11.25" customHeight="1">
      <c r="B76" s="35"/>
      <c r="C76" s="35"/>
    </row>
    <row r="77" spans="2:3" ht="11.25" customHeight="1">
      <c r="B77" s="35"/>
      <c r="C77" s="35"/>
    </row>
    <row r="78" spans="2:3" ht="11.25" customHeight="1">
      <c r="B78" s="35"/>
      <c r="C78" s="35"/>
    </row>
    <row r="79" spans="2:3" ht="11.25" customHeight="1">
      <c r="B79" s="35"/>
      <c r="C79" s="35"/>
    </row>
    <row r="80" spans="2:3" ht="11.25" customHeight="1">
      <c r="B80" s="35"/>
      <c r="C80" s="35"/>
    </row>
    <row r="81" spans="2:3" ht="11.25" customHeight="1">
      <c r="B81" s="35"/>
      <c r="C81" s="35"/>
    </row>
    <row r="82" spans="2:3" ht="11.25" customHeight="1">
      <c r="B82" s="35"/>
      <c r="C82" s="35"/>
    </row>
  </sheetData>
  <sheetProtection/>
  <mergeCells count="44">
    <mergeCell ref="A63:B63"/>
    <mergeCell ref="Z63:AA63"/>
    <mergeCell ref="A65:B65"/>
    <mergeCell ref="Z65:AA65"/>
    <mergeCell ref="A53:B53"/>
    <mergeCell ref="Z53:AA53"/>
    <mergeCell ref="A57:B57"/>
    <mergeCell ref="Z57:AA57"/>
    <mergeCell ref="A60:B60"/>
    <mergeCell ref="Z60:AA60"/>
    <mergeCell ref="A44:B44"/>
    <mergeCell ref="Z44:AA44"/>
    <mergeCell ref="A46:B46"/>
    <mergeCell ref="Z46:AA46"/>
    <mergeCell ref="A49:B49"/>
    <mergeCell ref="Z49:AA49"/>
    <mergeCell ref="A16:B16"/>
    <mergeCell ref="Z16:AA16"/>
    <mergeCell ref="A36:B36"/>
    <mergeCell ref="Z36:AA36"/>
    <mergeCell ref="A39:B39"/>
    <mergeCell ref="Z39:AA39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AA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2"/>
  <colBreaks count="1" manualBreakCount="1">
    <brk id="13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82"/>
  <sheetViews>
    <sheetView showGridLines="0" zoomScalePageLayoutView="0" workbookViewId="0" topLeftCell="A1">
      <pane xSplit="2" ySplit="7" topLeftCell="C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7" width="8.08203125" style="5" customWidth="1"/>
    <col min="18" max="22" width="6.08203125" style="5" customWidth="1"/>
    <col min="23" max="23" width="10.08203125" style="5" customWidth="1"/>
    <col min="24" max="25" width="10.08203125" style="54" customWidth="1"/>
    <col min="26" max="26" width="8.75" style="5" customWidth="1"/>
    <col min="27" max="27" width="1.328125" style="5" customWidth="1"/>
    <col min="28" max="28" width="8.75" style="5" customWidth="1"/>
    <col min="29" max="29" width="8.75" style="42" customWidth="1"/>
    <col min="30" max="16384" width="8.75" style="5" customWidth="1"/>
  </cols>
  <sheetData>
    <row r="1" spans="1:25" ht="16.5" customHeight="1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62</v>
      </c>
      <c r="C3" s="32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79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157" t="s">
        <v>114</v>
      </c>
      <c r="B4" s="158"/>
      <c r="C4" s="163" t="s">
        <v>0</v>
      </c>
      <c r="D4" s="166" t="s">
        <v>80</v>
      </c>
      <c r="E4" s="166"/>
      <c r="F4" s="166"/>
      <c r="G4" s="166"/>
      <c r="H4" s="166"/>
      <c r="I4" s="166"/>
      <c r="J4" s="167"/>
      <c r="K4" s="168" t="s">
        <v>73</v>
      </c>
      <c r="L4" s="168" t="s">
        <v>74</v>
      </c>
      <c r="M4" s="171"/>
      <c r="N4" s="168" t="s">
        <v>75</v>
      </c>
      <c r="O4" s="168" t="s">
        <v>76</v>
      </c>
      <c r="P4" s="168" t="s">
        <v>113</v>
      </c>
      <c r="Q4" s="176" t="s">
        <v>115</v>
      </c>
      <c r="R4" s="157" t="s">
        <v>77</v>
      </c>
      <c r="S4" s="157"/>
      <c r="T4" s="157"/>
      <c r="U4" s="157"/>
      <c r="V4" s="179"/>
      <c r="W4" s="184" t="s">
        <v>78</v>
      </c>
      <c r="X4" s="187" t="s">
        <v>125</v>
      </c>
      <c r="Y4" s="190" t="s">
        <v>124</v>
      </c>
      <c r="Z4" s="193" t="s">
        <v>114</v>
      </c>
      <c r="AA4" s="194"/>
    </row>
    <row r="5" spans="1:27" ht="16.5" customHeight="1">
      <c r="A5" s="159"/>
      <c r="B5" s="160"/>
      <c r="C5" s="164"/>
      <c r="D5" s="168" t="s">
        <v>49</v>
      </c>
      <c r="E5" s="197" t="s">
        <v>54</v>
      </c>
      <c r="F5" s="198"/>
      <c r="G5" s="199"/>
      <c r="H5" s="166" t="s">
        <v>100</v>
      </c>
      <c r="I5" s="166" t="s">
        <v>111</v>
      </c>
      <c r="J5" s="166" t="s">
        <v>112</v>
      </c>
      <c r="K5" s="169"/>
      <c r="L5" s="172"/>
      <c r="M5" s="173"/>
      <c r="N5" s="174"/>
      <c r="O5" s="174"/>
      <c r="P5" s="174"/>
      <c r="Q5" s="177"/>
      <c r="R5" s="180"/>
      <c r="S5" s="180"/>
      <c r="T5" s="180"/>
      <c r="U5" s="180"/>
      <c r="V5" s="181"/>
      <c r="W5" s="185"/>
      <c r="X5" s="188"/>
      <c r="Y5" s="191"/>
      <c r="Z5" s="195"/>
      <c r="AA5" s="159"/>
    </row>
    <row r="6" spans="1:27" ht="16.5" customHeight="1">
      <c r="A6" s="159"/>
      <c r="B6" s="160"/>
      <c r="C6" s="164"/>
      <c r="D6" s="174"/>
      <c r="E6" s="200"/>
      <c r="F6" s="201"/>
      <c r="G6" s="202"/>
      <c r="H6" s="166"/>
      <c r="I6" s="166"/>
      <c r="J6" s="166"/>
      <c r="K6" s="169"/>
      <c r="L6" s="168" t="s">
        <v>55</v>
      </c>
      <c r="M6" s="168" t="s">
        <v>56</v>
      </c>
      <c r="N6" s="174"/>
      <c r="O6" s="174"/>
      <c r="P6" s="174"/>
      <c r="Q6" s="177"/>
      <c r="R6" s="182"/>
      <c r="S6" s="182"/>
      <c r="T6" s="182"/>
      <c r="U6" s="182"/>
      <c r="V6" s="183"/>
      <c r="W6" s="185"/>
      <c r="X6" s="188"/>
      <c r="Y6" s="191"/>
      <c r="Z6" s="195"/>
      <c r="AA6" s="159"/>
    </row>
    <row r="7" spans="1:27" ht="16.5" customHeight="1">
      <c r="A7" s="161"/>
      <c r="B7" s="162"/>
      <c r="C7" s="165"/>
      <c r="D7" s="175"/>
      <c r="E7" s="22" t="s">
        <v>40</v>
      </c>
      <c r="F7" s="22" t="s">
        <v>41</v>
      </c>
      <c r="G7" s="22" t="s">
        <v>61</v>
      </c>
      <c r="H7" s="166"/>
      <c r="I7" s="166"/>
      <c r="J7" s="166"/>
      <c r="K7" s="170"/>
      <c r="L7" s="172"/>
      <c r="M7" s="175"/>
      <c r="N7" s="175"/>
      <c r="O7" s="175"/>
      <c r="P7" s="175"/>
      <c r="Q7" s="178"/>
      <c r="R7" s="11" t="s">
        <v>49</v>
      </c>
      <c r="S7" s="12" t="s">
        <v>81</v>
      </c>
      <c r="T7" s="12" t="s">
        <v>82</v>
      </c>
      <c r="U7" s="12" t="s">
        <v>83</v>
      </c>
      <c r="V7" s="12" t="s">
        <v>84</v>
      </c>
      <c r="W7" s="186"/>
      <c r="X7" s="189"/>
      <c r="Y7" s="192"/>
      <c r="Z7" s="196"/>
      <c r="AA7" s="161"/>
    </row>
    <row r="8" spans="1:27" ht="16.5" customHeight="1">
      <c r="A8" s="8"/>
      <c r="B8" s="8"/>
      <c r="C8" s="12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7"/>
      <c r="Y8" s="47"/>
      <c r="Z8" s="14"/>
      <c r="AA8" s="15"/>
    </row>
    <row r="9" spans="1:27" ht="16.5" customHeight="1">
      <c r="A9" s="33"/>
      <c r="B9" s="26" t="s">
        <v>116</v>
      </c>
      <c r="C9" s="129">
        <v>11071</v>
      </c>
      <c r="D9" s="31">
        <v>10956</v>
      </c>
      <c r="E9" s="31">
        <v>10111</v>
      </c>
      <c r="F9" s="31">
        <v>259</v>
      </c>
      <c r="G9" s="31">
        <v>178</v>
      </c>
      <c r="H9" s="31">
        <v>0</v>
      </c>
      <c r="I9" s="31">
        <v>225</v>
      </c>
      <c r="J9" s="31">
        <v>183</v>
      </c>
      <c r="K9" s="31">
        <v>6</v>
      </c>
      <c r="L9" s="31">
        <v>0</v>
      </c>
      <c r="M9" s="31">
        <v>0</v>
      </c>
      <c r="N9" s="31">
        <v>2</v>
      </c>
      <c r="O9" s="31">
        <v>16</v>
      </c>
      <c r="P9" s="31">
        <v>91</v>
      </c>
      <c r="Q9" s="31">
        <v>0</v>
      </c>
      <c r="R9" s="31">
        <v>6</v>
      </c>
      <c r="S9" s="31">
        <v>6</v>
      </c>
      <c r="T9" s="31">
        <v>0</v>
      </c>
      <c r="U9" s="31">
        <v>0</v>
      </c>
      <c r="V9" s="31">
        <v>0</v>
      </c>
      <c r="W9" s="31">
        <v>327</v>
      </c>
      <c r="X9" s="48">
        <v>99</v>
      </c>
      <c r="Y9" s="48">
        <v>0.2</v>
      </c>
      <c r="Z9" s="66" t="s">
        <v>116</v>
      </c>
      <c r="AA9" s="16"/>
    </row>
    <row r="10" spans="1:29" s="41" customFormat="1" ht="16.5" customHeight="1">
      <c r="A10" s="49"/>
      <c r="B10" s="25" t="s">
        <v>130</v>
      </c>
      <c r="C10" s="130">
        <f aca="true" t="shared" si="0" ref="C10:W10">C16+C36+C39+C44+C46+C49+C53+C57+C60+C63+C65</f>
        <v>10925</v>
      </c>
      <c r="D10" s="131">
        <f t="shared" si="0"/>
        <v>10812</v>
      </c>
      <c r="E10" s="131">
        <f t="shared" si="0"/>
        <v>9911</v>
      </c>
      <c r="F10" s="131">
        <f t="shared" si="0"/>
        <v>260</v>
      </c>
      <c r="G10" s="131">
        <f t="shared" si="0"/>
        <v>219</v>
      </c>
      <c r="H10" s="131">
        <f t="shared" si="0"/>
        <v>0</v>
      </c>
      <c r="I10" s="131">
        <f t="shared" si="0"/>
        <v>219</v>
      </c>
      <c r="J10" s="131">
        <f t="shared" si="0"/>
        <v>203</v>
      </c>
      <c r="K10" s="131">
        <f t="shared" si="0"/>
        <v>6</v>
      </c>
      <c r="L10" s="131">
        <f t="shared" si="0"/>
        <v>1</v>
      </c>
      <c r="M10" s="131">
        <f t="shared" si="0"/>
        <v>1</v>
      </c>
      <c r="N10" s="131">
        <f t="shared" si="0"/>
        <v>1</v>
      </c>
      <c r="O10" s="131">
        <f t="shared" si="0"/>
        <v>21</v>
      </c>
      <c r="P10" s="131">
        <f t="shared" si="0"/>
        <v>82</v>
      </c>
      <c r="Q10" s="131">
        <f t="shared" si="0"/>
        <v>1</v>
      </c>
      <c r="R10" s="131">
        <f t="shared" si="0"/>
        <v>9</v>
      </c>
      <c r="S10" s="131">
        <f t="shared" si="0"/>
        <v>9</v>
      </c>
      <c r="T10" s="131">
        <f t="shared" si="0"/>
        <v>0</v>
      </c>
      <c r="U10" s="131">
        <f t="shared" si="0"/>
        <v>0</v>
      </c>
      <c r="V10" s="131">
        <f t="shared" si="0"/>
        <v>0</v>
      </c>
      <c r="W10" s="131">
        <f t="shared" si="0"/>
        <v>350</v>
      </c>
      <c r="X10" s="133">
        <f>D10/C10*100</f>
        <v>98.96567505720823</v>
      </c>
      <c r="Y10" s="133">
        <f>(O10+R10)/C10*100</f>
        <v>0.2745995423340961</v>
      </c>
      <c r="Z10" s="150" t="s">
        <v>130</v>
      </c>
      <c r="AA10" s="50"/>
      <c r="AC10" s="46"/>
    </row>
    <row r="11" spans="1:29" s="117" customFormat="1" ht="16.5" customHeight="1">
      <c r="A11" s="112"/>
      <c r="B11" s="118"/>
      <c r="C11" s="134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4"/>
      <c r="Y11" s="125"/>
      <c r="Z11" s="115"/>
      <c r="AA11" s="116"/>
      <c r="AC11" s="123"/>
    </row>
    <row r="12" spans="1:27" ht="16.5" customHeight="1">
      <c r="A12" s="8"/>
      <c r="B12" s="24" t="s">
        <v>51</v>
      </c>
      <c r="C12" s="135">
        <f>D12+K12+L12+M12+N12+O12+P12+Q12</f>
        <v>76</v>
      </c>
      <c r="D12" s="29">
        <f>SUM(E12:J12)</f>
        <v>76</v>
      </c>
      <c r="E12" s="29">
        <v>73</v>
      </c>
      <c r="F12" s="29">
        <v>0</v>
      </c>
      <c r="G12" s="29">
        <v>0</v>
      </c>
      <c r="H12" s="29">
        <v>0</v>
      </c>
      <c r="I12" s="29">
        <v>3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f>SUM(S12:V12)</f>
        <v>0</v>
      </c>
      <c r="S12" s="29">
        <v>0</v>
      </c>
      <c r="T12" s="29">
        <v>0</v>
      </c>
      <c r="U12" s="29">
        <v>0</v>
      </c>
      <c r="V12" s="29">
        <v>0</v>
      </c>
      <c r="W12" s="29">
        <v>5</v>
      </c>
      <c r="X12" s="51">
        <f>D12/C12*100</f>
        <v>100</v>
      </c>
      <c r="Y12" s="51">
        <f>(O12+R12)/C12*100</f>
        <v>0</v>
      </c>
      <c r="Z12" s="17" t="s">
        <v>64</v>
      </c>
      <c r="AA12" s="16"/>
    </row>
    <row r="13" spans="1:27" ht="16.5" customHeight="1">
      <c r="A13" s="8"/>
      <c r="B13" s="24" t="s">
        <v>52</v>
      </c>
      <c r="C13" s="135">
        <f>D13+K13+L13+M13+N13+O13+P13+Q13</f>
        <v>10623</v>
      </c>
      <c r="D13" s="29">
        <f>SUM(E13:J13)</f>
        <v>10510</v>
      </c>
      <c r="E13" s="29">
        <v>9613</v>
      </c>
      <c r="F13" s="29">
        <v>260</v>
      </c>
      <c r="G13" s="29">
        <v>219</v>
      </c>
      <c r="H13" s="29">
        <v>0</v>
      </c>
      <c r="I13" s="29">
        <v>215</v>
      </c>
      <c r="J13" s="29">
        <v>203</v>
      </c>
      <c r="K13" s="29">
        <v>6</v>
      </c>
      <c r="L13" s="29">
        <v>1</v>
      </c>
      <c r="M13" s="29">
        <v>1</v>
      </c>
      <c r="N13" s="29">
        <v>1</v>
      </c>
      <c r="O13" s="29">
        <v>21</v>
      </c>
      <c r="P13" s="29">
        <v>82</v>
      </c>
      <c r="Q13" s="29">
        <v>1</v>
      </c>
      <c r="R13" s="29">
        <f>SUM(S13:V13)</f>
        <v>9</v>
      </c>
      <c r="S13" s="29">
        <v>9</v>
      </c>
      <c r="T13" s="29">
        <v>0</v>
      </c>
      <c r="U13" s="29">
        <v>0</v>
      </c>
      <c r="V13" s="29">
        <v>0</v>
      </c>
      <c r="W13" s="29">
        <v>342</v>
      </c>
      <c r="X13" s="51">
        <f>D13/C13*100</f>
        <v>98.93627035677304</v>
      </c>
      <c r="Y13" s="51">
        <f>(O13+R13)/C13*100</f>
        <v>0.2824060999717594</v>
      </c>
      <c r="Z13" s="17" t="s">
        <v>65</v>
      </c>
      <c r="AA13" s="16"/>
    </row>
    <row r="14" spans="1:27" ht="16.5" customHeight="1">
      <c r="A14" s="8"/>
      <c r="B14" s="24" t="s">
        <v>53</v>
      </c>
      <c r="C14" s="135">
        <f>D14+K14+L14+M14+N14+O14+P14+Q14</f>
        <v>226</v>
      </c>
      <c r="D14" s="29">
        <f>SUM(E14:J14)</f>
        <v>226</v>
      </c>
      <c r="E14" s="29">
        <v>225</v>
      </c>
      <c r="F14" s="29">
        <v>0</v>
      </c>
      <c r="G14" s="29">
        <v>0</v>
      </c>
      <c r="H14" s="29">
        <v>0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>SUM(S14:V14)</f>
        <v>0</v>
      </c>
      <c r="S14" s="29">
        <v>0</v>
      </c>
      <c r="T14" s="29">
        <v>0</v>
      </c>
      <c r="U14" s="29">
        <v>0</v>
      </c>
      <c r="V14" s="29">
        <v>0</v>
      </c>
      <c r="W14" s="29">
        <v>3</v>
      </c>
      <c r="X14" s="51">
        <f>D14/C14*100</f>
        <v>100</v>
      </c>
      <c r="Y14" s="51">
        <f>(O14+R14)/C14*100</f>
        <v>0</v>
      </c>
      <c r="Z14" s="17" t="s">
        <v>66</v>
      </c>
      <c r="AA14" s="16"/>
    </row>
    <row r="15" spans="1:29" s="117" customFormat="1" ht="16.5" customHeight="1">
      <c r="A15" s="112"/>
      <c r="B15" s="112"/>
      <c r="C15" s="134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22"/>
      <c r="Y15" s="122"/>
      <c r="Z15" s="115"/>
      <c r="AA15" s="116"/>
      <c r="AC15" s="123"/>
    </row>
    <row r="16" spans="1:29" s="70" customFormat="1" ht="15.75" customHeight="1">
      <c r="A16" s="203" t="s">
        <v>88</v>
      </c>
      <c r="B16" s="204"/>
      <c r="C16" s="137">
        <f>SUM(C18:C35)</f>
        <v>9231</v>
      </c>
      <c r="D16" s="138">
        <f aca="true" t="shared" si="1" ref="D16:W16">SUM(D18:D35)</f>
        <v>9132</v>
      </c>
      <c r="E16" s="138">
        <f t="shared" si="1"/>
        <v>8366</v>
      </c>
      <c r="F16" s="138">
        <f t="shared" si="1"/>
        <v>223</v>
      </c>
      <c r="G16" s="138">
        <f t="shared" si="1"/>
        <v>188</v>
      </c>
      <c r="H16" s="138">
        <f t="shared" si="1"/>
        <v>0</v>
      </c>
      <c r="I16" s="138">
        <f t="shared" si="1"/>
        <v>195</v>
      </c>
      <c r="J16" s="138">
        <f t="shared" si="1"/>
        <v>160</v>
      </c>
      <c r="K16" s="138">
        <f t="shared" si="1"/>
        <v>6</v>
      </c>
      <c r="L16" s="138">
        <f t="shared" si="1"/>
        <v>1</v>
      </c>
      <c r="M16" s="138">
        <f t="shared" si="1"/>
        <v>0</v>
      </c>
      <c r="N16" s="138">
        <f t="shared" si="1"/>
        <v>1</v>
      </c>
      <c r="O16" s="138">
        <f t="shared" si="1"/>
        <v>17</v>
      </c>
      <c r="P16" s="138">
        <f t="shared" si="1"/>
        <v>74</v>
      </c>
      <c r="Q16" s="138">
        <f t="shared" si="1"/>
        <v>0</v>
      </c>
      <c r="R16" s="138">
        <f t="shared" si="1"/>
        <v>8</v>
      </c>
      <c r="S16" s="138">
        <f t="shared" si="1"/>
        <v>8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8">
        <f t="shared" si="1"/>
        <v>316</v>
      </c>
      <c r="X16" s="140">
        <f>D16/C16*100</f>
        <v>98.92752681182971</v>
      </c>
      <c r="Y16" s="140">
        <f>(O16+R16)/C16*100</f>
        <v>0.27082656266926664</v>
      </c>
      <c r="Z16" s="205" t="s">
        <v>88</v>
      </c>
      <c r="AA16" s="206"/>
      <c r="AC16" s="84"/>
    </row>
    <row r="17" spans="1:29" s="70" customFormat="1" ht="15.75" customHeight="1">
      <c r="A17" s="142"/>
      <c r="B17" s="143" t="s">
        <v>70</v>
      </c>
      <c r="C17" s="137">
        <f>SUM(C18:C22)</f>
        <v>4841</v>
      </c>
      <c r="D17" s="138">
        <f aca="true" t="shared" si="2" ref="D17:W17">SUM(D18:D22)</f>
        <v>4801</v>
      </c>
      <c r="E17" s="138">
        <f t="shared" si="2"/>
        <v>4384</v>
      </c>
      <c r="F17" s="138">
        <f t="shared" si="2"/>
        <v>100</v>
      </c>
      <c r="G17" s="138">
        <f t="shared" si="2"/>
        <v>110</v>
      </c>
      <c r="H17" s="138">
        <f t="shared" si="2"/>
        <v>0</v>
      </c>
      <c r="I17" s="138">
        <f t="shared" si="2"/>
        <v>121</v>
      </c>
      <c r="J17" s="138">
        <f t="shared" si="2"/>
        <v>86</v>
      </c>
      <c r="K17" s="138">
        <f t="shared" si="2"/>
        <v>2</v>
      </c>
      <c r="L17" s="138">
        <f t="shared" si="2"/>
        <v>0</v>
      </c>
      <c r="M17" s="138">
        <f t="shared" si="2"/>
        <v>0</v>
      </c>
      <c r="N17" s="138">
        <f t="shared" si="2"/>
        <v>0</v>
      </c>
      <c r="O17" s="138">
        <f t="shared" si="2"/>
        <v>8</v>
      </c>
      <c r="P17" s="138">
        <f t="shared" si="2"/>
        <v>30</v>
      </c>
      <c r="Q17" s="138">
        <f t="shared" si="2"/>
        <v>0</v>
      </c>
      <c r="R17" s="138">
        <f t="shared" si="2"/>
        <v>5</v>
      </c>
      <c r="S17" s="138">
        <f t="shared" si="2"/>
        <v>5</v>
      </c>
      <c r="T17" s="138">
        <f t="shared" si="2"/>
        <v>0</v>
      </c>
      <c r="U17" s="138">
        <f t="shared" si="2"/>
        <v>0</v>
      </c>
      <c r="V17" s="138">
        <f t="shared" si="2"/>
        <v>0</v>
      </c>
      <c r="W17" s="138">
        <f t="shared" si="2"/>
        <v>174</v>
      </c>
      <c r="X17" s="140">
        <f>D17/C17*100</f>
        <v>99.17372443709978</v>
      </c>
      <c r="Y17" s="140">
        <f>(O17+R17)/C17*100</f>
        <v>0.26853955794257384</v>
      </c>
      <c r="Z17" s="144" t="s">
        <v>70</v>
      </c>
      <c r="AA17" s="142"/>
      <c r="AC17" s="84"/>
    </row>
    <row r="18" spans="1:29" s="78" customFormat="1" ht="15.75" customHeight="1">
      <c r="A18" s="71"/>
      <c r="B18" s="72" t="s">
        <v>3</v>
      </c>
      <c r="C18" s="145">
        <f aca="true" t="shared" si="3" ref="C18:C34">D18+K18+L18+M18+N18+O18+P18+Q18</f>
        <v>1233</v>
      </c>
      <c r="D18" s="73">
        <f aca="true" t="shared" si="4" ref="D18:D34">SUM(E18:J18)</f>
        <v>1219</v>
      </c>
      <c r="E18" s="73">
        <v>1110</v>
      </c>
      <c r="F18" s="73">
        <v>20</v>
      </c>
      <c r="G18" s="73">
        <v>33</v>
      </c>
      <c r="H18" s="73">
        <v>0</v>
      </c>
      <c r="I18" s="73">
        <v>37</v>
      </c>
      <c r="J18" s="73">
        <v>19</v>
      </c>
      <c r="K18" s="73">
        <v>1</v>
      </c>
      <c r="L18" s="73">
        <v>0</v>
      </c>
      <c r="M18" s="73">
        <v>0</v>
      </c>
      <c r="N18" s="73">
        <v>0</v>
      </c>
      <c r="O18" s="73">
        <v>3</v>
      </c>
      <c r="P18" s="73">
        <v>10</v>
      </c>
      <c r="Q18" s="73">
        <v>0</v>
      </c>
      <c r="R18" s="73">
        <f>SUM(S18:V18)</f>
        <v>3</v>
      </c>
      <c r="S18" s="73">
        <v>3</v>
      </c>
      <c r="T18" s="73">
        <v>0</v>
      </c>
      <c r="U18" s="73">
        <v>0</v>
      </c>
      <c r="V18" s="73">
        <v>0</v>
      </c>
      <c r="W18" s="73">
        <v>55</v>
      </c>
      <c r="X18" s="75">
        <f aca="true" t="shared" si="5" ref="X18:X35">D18/C18*100</f>
        <v>98.86455798864559</v>
      </c>
      <c r="Y18" s="75">
        <f aca="true" t="shared" si="6" ref="Y18:Y35">(O18+R18)/C18*100</f>
        <v>0.48661800486618007</v>
      </c>
      <c r="Z18" s="76" t="s">
        <v>3</v>
      </c>
      <c r="AA18" s="77"/>
      <c r="AB18" s="85"/>
      <c r="AC18" s="86"/>
    </row>
    <row r="19" spans="1:29" s="78" customFormat="1" ht="15.75" customHeight="1">
      <c r="A19" s="71"/>
      <c r="B19" s="72" t="s">
        <v>4</v>
      </c>
      <c r="C19" s="145">
        <f t="shared" si="3"/>
        <v>946</v>
      </c>
      <c r="D19" s="73">
        <f t="shared" si="4"/>
        <v>936</v>
      </c>
      <c r="E19" s="73">
        <v>841</v>
      </c>
      <c r="F19" s="73">
        <v>29</v>
      </c>
      <c r="G19" s="73">
        <v>16</v>
      </c>
      <c r="H19" s="73">
        <v>0</v>
      </c>
      <c r="I19" s="73">
        <v>21</v>
      </c>
      <c r="J19" s="73">
        <v>29</v>
      </c>
      <c r="K19" s="73">
        <v>1</v>
      </c>
      <c r="L19" s="73">
        <v>0</v>
      </c>
      <c r="M19" s="73">
        <v>0</v>
      </c>
      <c r="N19" s="73">
        <v>0</v>
      </c>
      <c r="O19" s="73">
        <v>3</v>
      </c>
      <c r="P19" s="73">
        <v>6</v>
      </c>
      <c r="Q19" s="73">
        <v>0</v>
      </c>
      <c r="R19" s="73">
        <f aca="true" t="shared" si="7" ref="R19:R34">SUM(S19:V19)</f>
        <v>0</v>
      </c>
      <c r="S19" s="73">
        <v>0</v>
      </c>
      <c r="T19" s="73">
        <v>0</v>
      </c>
      <c r="U19" s="73">
        <v>0</v>
      </c>
      <c r="V19" s="73">
        <v>0</v>
      </c>
      <c r="W19" s="73">
        <v>24</v>
      </c>
      <c r="X19" s="75">
        <f t="shared" si="5"/>
        <v>98.94291754756871</v>
      </c>
      <c r="Y19" s="75">
        <f t="shared" si="6"/>
        <v>0.3171247357293869</v>
      </c>
      <c r="Z19" s="76" t="s">
        <v>4</v>
      </c>
      <c r="AA19" s="77"/>
      <c r="AB19" s="85"/>
      <c r="AC19" s="86"/>
    </row>
    <row r="20" spans="1:29" s="78" customFormat="1" ht="15.75" customHeight="1">
      <c r="A20" s="71"/>
      <c r="B20" s="72" t="s">
        <v>5</v>
      </c>
      <c r="C20" s="145">
        <f t="shared" si="3"/>
        <v>546</v>
      </c>
      <c r="D20" s="73">
        <f t="shared" si="4"/>
        <v>540</v>
      </c>
      <c r="E20" s="73">
        <v>487</v>
      </c>
      <c r="F20" s="73">
        <v>20</v>
      </c>
      <c r="G20" s="73">
        <v>16</v>
      </c>
      <c r="H20" s="73">
        <v>0</v>
      </c>
      <c r="I20" s="73">
        <v>10</v>
      </c>
      <c r="J20" s="73">
        <v>7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4</v>
      </c>
      <c r="Q20" s="73">
        <v>0</v>
      </c>
      <c r="R20" s="73">
        <f t="shared" si="7"/>
        <v>0</v>
      </c>
      <c r="S20" s="73">
        <v>0</v>
      </c>
      <c r="T20" s="73">
        <v>0</v>
      </c>
      <c r="U20" s="73">
        <v>0</v>
      </c>
      <c r="V20" s="73">
        <v>0</v>
      </c>
      <c r="W20" s="73">
        <v>21</v>
      </c>
      <c r="X20" s="75">
        <f t="shared" si="5"/>
        <v>98.9010989010989</v>
      </c>
      <c r="Y20" s="75">
        <f t="shared" si="6"/>
        <v>0.3663003663003663</v>
      </c>
      <c r="Z20" s="76" t="s">
        <v>5</v>
      </c>
      <c r="AA20" s="77"/>
      <c r="AB20" s="85"/>
      <c r="AC20" s="86"/>
    </row>
    <row r="21" spans="1:29" s="78" customFormat="1" ht="15.75" customHeight="1">
      <c r="A21" s="71"/>
      <c r="B21" s="72" t="s">
        <v>6</v>
      </c>
      <c r="C21" s="145">
        <f t="shared" si="3"/>
        <v>1050</v>
      </c>
      <c r="D21" s="73">
        <f t="shared" si="4"/>
        <v>1044</v>
      </c>
      <c r="E21" s="73">
        <v>950</v>
      </c>
      <c r="F21" s="73">
        <v>17</v>
      </c>
      <c r="G21" s="73">
        <v>28</v>
      </c>
      <c r="H21" s="73">
        <v>0</v>
      </c>
      <c r="I21" s="73">
        <v>32</v>
      </c>
      <c r="J21" s="73">
        <v>17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6</v>
      </c>
      <c r="Q21" s="73">
        <v>0</v>
      </c>
      <c r="R21" s="73">
        <f t="shared" si="7"/>
        <v>0</v>
      </c>
      <c r="S21" s="73">
        <v>0</v>
      </c>
      <c r="T21" s="73">
        <v>0</v>
      </c>
      <c r="U21" s="73">
        <v>0</v>
      </c>
      <c r="V21" s="73">
        <v>0</v>
      </c>
      <c r="W21" s="73">
        <v>40</v>
      </c>
      <c r="X21" s="75">
        <f t="shared" si="5"/>
        <v>99.42857142857143</v>
      </c>
      <c r="Y21" s="75">
        <f t="shared" si="6"/>
        <v>0</v>
      </c>
      <c r="Z21" s="76" t="s">
        <v>6</v>
      </c>
      <c r="AA21" s="77"/>
      <c r="AB21" s="85"/>
      <c r="AC21" s="86"/>
    </row>
    <row r="22" spans="1:29" s="78" customFormat="1" ht="15.75" customHeight="1">
      <c r="A22" s="71"/>
      <c r="B22" s="72" t="s">
        <v>7</v>
      </c>
      <c r="C22" s="145">
        <f t="shared" si="3"/>
        <v>1066</v>
      </c>
      <c r="D22" s="73">
        <f t="shared" si="4"/>
        <v>1062</v>
      </c>
      <c r="E22" s="73">
        <v>996</v>
      </c>
      <c r="F22" s="73">
        <v>14</v>
      </c>
      <c r="G22" s="73">
        <v>17</v>
      </c>
      <c r="H22" s="73">
        <v>0</v>
      </c>
      <c r="I22" s="73">
        <v>21</v>
      </c>
      <c r="J22" s="73">
        <v>14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4</v>
      </c>
      <c r="Q22" s="73">
        <v>0</v>
      </c>
      <c r="R22" s="73">
        <f t="shared" si="7"/>
        <v>2</v>
      </c>
      <c r="S22" s="73">
        <v>2</v>
      </c>
      <c r="T22" s="73">
        <v>0</v>
      </c>
      <c r="U22" s="73">
        <v>0</v>
      </c>
      <c r="V22" s="73">
        <v>0</v>
      </c>
      <c r="W22" s="73">
        <v>34</v>
      </c>
      <c r="X22" s="75">
        <f t="shared" si="5"/>
        <v>99.62476547842401</v>
      </c>
      <c r="Y22" s="75">
        <f t="shared" si="6"/>
        <v>0.18761726078799248</v>
      </c>
      <c r="Z22" s="76" t="s">
        <v>7</v>
      </c>
      <c r="AA22" s="77"/>
      <c r="AB22" s="85"/>
      <c r="AC22" s="86"/>
    </row>
    <row r="23" spans="1:29" s="78" customFormat="1" ht="15.75" customHeight="1">
      <c r="A23" s="71"/>
      <c r="B23" s="79" t="s">
        <v>8</v>
      </c>
      <c r="C23" s="145">
        <f t="shared" si="3"/>
        <v>678</v>
      </c>
      <c r="D23" s="73">
        <f t="shared" si="4"/>
        <v>667</v>
      </c>
      <c r="E23" s="73">
        <v>615</v>
      </c>
      <c r="F23" s="73">
        <v>25</v>
      </c>
      <c r="G23" s="73">
        <v>6</v>
      </c>
      <c r="H23" s="73">
        <v>0</v>
      </c>
      <c r="I23" s="73">
        <v>7</v>
      </c>
      <c r="J23" s="73">
        <v>14</v>
      </c>
      <c r="K23" s="73">
        <v>1</v>
      </c>
      <c r="L23" s="73">
        <v>0</v>
      </c>
      <c r="M23" s="73">
        <v>0</v>
      </c>
      <c r="N23" s="73">
        <v>0</v>
      </c>
      <c r="O23" s="73">
        <v>0</v>
      </c>
      <c r="P23" s="73">
        <v>10</v>
      </c>
      <c r="Q23" s="73">
        <v>0</v>
      </c>
      <c r="R23" s="73">
        <f t="shared" si="7"/>
        <v>0</v>
      </c>
      <c r="S23" s="73">
        <v>0</v>
      </c>
      <c r="T23" s="73">
        <v>0</v>
      </c>
      <c r="U23" s="73">
        <v>0</v>
      </c>
      <c r="V23" s="73">
        <v>0</v>
      </c>
      <c r="W23" s="73">
        <v>15</v>
      </c>
      <c r="X23" s="75">
        <f t="shared" si="5"/>
        <v>98.37758112094396</v>
      </c>
      <c r="Y23" s="75">
        <f t="shared" si="6"/>
        <v>0</v>
      </c>
      <c r="Z23" s="80" t="s">
        <v>8</v>
      </c>
      <c r="AA23" s="77"/>
      <c r="AB23" s="85"/>
      <c r="AC23" s="86"/>
    </row>
    <row r="24" spans="1:29" s="78" customFormat="1" ht="15.75" customHeight="1">
      <c r="A24" s="71"/>
      <c r="B24" s="79" t="s">
        <v>71</v>
      </c>
      <c r="C24" s="145">
        <f t="shared" si="3"/>
        <v>218</v>
      </c>
      <c r="D24" s="73">
        <f t="shared" si="4"/>
        <v>212</v>
      </c>
      <c r="E24" s="73">
        <v>187</v>
      </c>
      <c r="F24" s="73">
        <v>15</v>
      </c>
      <c r="G24" s="73">
        <v>5</v>
      </c>
      <c r="H24" s="73">
        <v>0</v>
      </c>
      <c r="I24" s="73">
        <v>1</v>
      </c>
      <c r="J24" s="73">
        <v>4</v>
      </c>
      <c r="K24" s="73">
        <v>0</v>
      </c>
      <c r="L24" s="73">
        <v>1</v>
      </c>
      <c r="M24" s="73">
        <v>0</v>
      </c>
      <c r="N24" s="73">
        <v>0</v>
      </c>
      <c r="O24" s="73">
        <v>0</v>
      </c>
      <c r="P24" s="73">
        <v>5</v>
      </c>
      <c r="Q24" s="73">
        <v>0</v>
      </c>
      <c r="R24" s="73">
        <f t="shared" si="7"/>
        <v>0</v>
      </c>
      <c r="S24" s="73">
        <v>0</v>
      </c>
      <c r="T24" s="73">
        <v>0</v>
      </c>
      <c r="U24" s="73">
        <v>0</v>
      </c>
      <c r="V24" s="73">
        <v>0</v>
      </c>
      <c r="W24" s="73">
        <v>5</v>
      </c>
      <c r="X24" s="75">
        <f t="shared" si="5"/>
        <v>97.24770642201835</v>
      </c>
      <c r="Y24" s="75">
        <f t="shared" si="6"/>
        <v>0</v>
      </c>
      <c r="Z24" s="80" t="s">
        <v>71</v>
      </c>
      <c r="AA24" s="77"/>
      <c r="AB24" s="85"/>
      <c r="AC24" s="86"/>
    </row>
    <row r="25" spans="1:29" s="78" customFormat="1" ht="15.75" customHeight="1">
      <c r="A25" s="71"/>
      <c r="B25" s="79" t="s">
        <v>9</v>
      </c>
      <c r="C25" s="145">
        <f t="shared" si="3"/>
        <v>320</v>
      </c>
      <c r="D25" s="73">
        <f t="shared" si="4"/>
        <v>313</v>
      </c>
      <c r="E25" s="73">
        <v>301</v>
      </c>
      <c r="F25" s="73">
        <v>1</v>
      </c>
      <c r="G25" s="73">
        <v>3</v>
      </c>
      <c r="H25" s="73">
        <v>0</v>
      </c>
      <c r="I25" s="73">
        <v>2</v>
      </c>
      <c r="J25" s="73">
        <v>6</v>
      </c>
      <c r="K25" s="73">
        <v>0</v>
      </c>
      <c r="L25" s="73">
        <v>0</v>
      </c>
      <c r="M25" s="73">
        <v>0</v>
      </c>
      <c r="N25" s="73">
        <v>1</v>
      </c>
      <c r="O25" s="73">
        <v>0</v>
      </c>
      <c r="P25" s="73">
        <v>6</v>
      </c>
      <c r="Q25" s="73">
        <v>0</v>
      </c>
      <c r="R25" s="73">
        <f t="shared" si="7"/>
        <v>0</v>
      </c>
      <c r="S25" s="73">
        <v>0</v>
      </c>
      <c r="T25" s="73">
        <v>0</v>
      </c>
      <c r="U25" s="73">
        <v>0</v>
      </c>
      <c r="V25" s="73">
        <v>0</v>
      </c>
      <c r="W25" s="73">
        <v>11</v>
      </c>
      <c r="X25" s="75">
        <f t="shared" si="5"/>
        <v>97.8125</v>
      </c>
      <c r="Y25" s="75">
        <f t="shared" si="6"/>
        <v>0</v>
      </c>
      <c r="Z25" s="80" t="s">
        <v>9</v>
      </c>
      <c r="AA25" s="77"/>
      <c r="AB25" s="85"/>
      <c r="AC25" s="86"/>
    </row>
    <row r="26" spans="1:29" s="78" customFormat="1" ht="15.75" customHeight="1">
      <c r="A26" s="71"/>
      <c r="B26" s="79" t="s">
        <v>10</v>
      </c>
      <c r="C26" s="145">
        <f t="shared" si="3"/>
        <v>178</v>
      </c>
      <c r="D26" s="73">
        <f t="shared" si="4"/>
        <v>174</v>
      </c>
      <c r="E26" s="73">
        <v>149</v>
      </c>
      <c r="F26" s="73">
        <v>12</v>
      </c>
      <c r="G26" s="73">
        <v>3</v>
      </c>
      <c r="H26" s="73">
        <v>0</v>
      </c>
      <c r="I26" s="73">
        <v>5</v>
      </c>
      <c r="J26" s="73">
        <v>5</v>
      </c>
      <c r="K26" s="73">
        <v>1</v>
      </c>
      <c r="L26" s="73">
        <v>0</v>
      </c>
      <c r="M26" s="73">
        <v>0</v>
      </c>
      <c r="N26" s="73">
        <v>0</v>
      </c>
      <c r="O26" s="73">
        <v>1</v>
      </c>
      <c r="P26" s="73">
        <v>2</v>
      </c>
      <c r="Q26" s="73">
        <v>0</v>
      </c>
      <c r="R26" s="73">
        <f t="shared" si="7"/>
        <v>0</v>
      </c>
      <c r="S26" s="73">
        <v>0</v>
      </c>
      <c r="T26" s="73">
        <v>0</v>
      </c>
      <c r="U26" s="73">
        <v>0</v>
      </c>
      <c r="V26" s="73">
        <v>0</v>
      </c>
      <c r="W26" s="73">
        <v>9</v>
      </c>
      <c r="X26" s="75">
        <f t="shared" si="5"/>
        <v>97.75280898876404</v>
      </c>
      <c r="Y26" s="75">
        <f t="shared" si="6"/>
        <v>0.5617977528089888</v>
      </c>
      <c r="Z26" s="80" t="s">
        <v>10</v>
      </c>
      <c r="AA26" s="77"/>
      <c r="AB26" s="85"/>
      <c r="AC26" s="86"/>
    </row>
    <row r="27" spans="1:29" s="78" customFormat="1" ht="15.75" customHeight="1">
      <c r="A27" s="71"/>
      <c r="B27" s="79" t="s">
        <v>11</v>
      </c>
      <c r="C27" s="145">
        <f t="shared" si="3"/>
        <v>395</v>
      </c>
      <c r="D27" s="73">
        <f t="shared" si="4"/>
        <v>387</v>
      </c>
      <c r="E27" s="73">
        <v>351</v>
      </c>
      <c r="F27" s="73">
        <v>5</v>
      </c>
      <c r="G27" s="73">
        <v>10</v>
      </c>
      <c r="H27" s="73">
        <v>0</v>
      </c>
      <c r="I27" s="73">
        <v>18</v>
      </c>
      <c r="J27" s="73">
        <v>3</v>
      </c>
      <c r="K27" s="73">
        <v>1</v>
      </c>
      <c r="L27" s="73">
        <v>0</v>
      </c>
      <c r="M27" s="73">
        <v>0</v>
      </c>
      <c r="N27" s="73">
        <v>0</v>
      </c>
      <c r="O27" s="73">
        <v>0</v>
      </c>
      <c r="P27" s="73">
        <v>7</v>
      </c>
      <c r="Q27" s="73">
        <v>0</v>
      </c>
      <c r="R27" s="73">
        <f t="shared" si="7"/>
        <v>0</v>
      </c>
      <c r="S27" s="73">
        <v>0</v>
      </c>
      <c r="T27" s="73">
        <v>0</v>
      </c>
      <c r="U27" s="73">
        <v>0</v>
      </c>
      <c r="V27" s="73">
        <v>0</v>
      </c>
      <c r="W27" s="73">
        <v>9</v>
      </c>
      <c r="X27" s="75">
        <f t="shared" si="5"/>
        <v>97.9746835443038</v>
      </c>
      <c r="Y27" s="75">
        <f t="shared" si="6"/>
        <v>0</v>
      </c>
      <c r="Z27" s="80" t="s">
        <v>11</v>
      </c>
      <c r="AA27" s="77"/>
      <c r="AB27" s="85"/>
      <c r="AC27" s="86"/>
    </row>
    <row r="28" spans="1:29" s="78" customFormat="1" ht="15.75" customHeight="1">
      <c r="A28" s="71"/>
      <c r="B28" s="79" t="s">
        <v>12</v>
      </c>
      <c r="C28" s="145">
        <f t="shared" si="3"/>
        <v>135</v>
      </c>
      <c r="D28" s="73">
        <f t="shared" si="4"/>
        <v>134</v>
      </c>
      <c r="E28" s="73">
        <v>124</v>
      </c>
      <c r="F28" s="73">
        <v>2</v>
      </c>
      <c r="G28" s="73">
        <v>4</v>
      </c>
      <c r="H28" s="73">
        <v>0</v>
      </c>
      <c r="I28" s="73">
        <v>2</v>
      </c>
      <c r="J28" s="73">
        <v>2</v>
      </c>
      <c r="K28" s="73">
        <v>0</v>
      </c>
      <c r="L28" s="73">
        <v>0</v>
      </c>
      <c r="M28" s="73">
        <v>0</v>
      </c>
      <c r="N28" s="73">
        <v>0</v>
      </c>
      <c r="O28" s="73">
        <v>1</v>
      </c>
      <c r="P28" s="73">
        <v>0</v>
      </c>
      <c r="Q28" s="73">
        <v>0</v>
      </c>
      <c r="R28" s="73">
        <f t="shared" si="7"/>
        <v>0</v>
      </c>
      <c r="S28" s="73">
        <v>0</v>
      </c>
      <c r="T28" s="73">
        <v>0</v>
      </c>
      <c r="U28" s="73">
        <v>0</v>
      </c>
      <c r="V28" s="73">
        <v>0</v>
      </c>
      <c r="W28" s="73">
        <v>2</v>
      </c>
      <c r="X28" s="75">
        <f t="shared" si="5"/>
        <v>99.25925925925925</v>
      </c>
      <c r="Y28" s="75">
        <f t="shared" si="6"/>
        <v>0.7407407407407408</v>
      </c>
      <c r="Z28" s="80" t="s">
        <v>12</v>
      </c>
      <c r="AA28" s="77"/>
      <c r="AB28" s="85"/>
      <c r="AC28" s="86"/>
    </row>
    <row r="29" spans="1:29" s="78" customFormat="1" ht="15.75" customHeight="1">
      <c r="A29" s="71"/>
      <c r="B29" s="79" t="s">
        <v>13</v>
      </c>
      <c r="C29" s="145">
        <f t="shared" si="3"/>
        <v>287</v>
      </c>
      <c r="D29" s="73">
        <f t="shared" si="4"/>
        <v>284</v>
      </c>
      <c r="E29" s="73">
        <v>257</v>
      </c>
      <c r="F29" s="73">
        <v>10</v>
      </c>
      <c r="G29" s="73">
        <v>7</v>
      </c>
      <c r="H29" s="73">
        <v>0</v>
      </c>
      <c r="I29" s="73">
        <v>6</v>
      </c>
      <c r="J29" s="73">
        <v>4</v>
      </c>
      <c r="K29" s="73">
        <v>0</v>
      </c>
      <c r="L29" s="73">
        <v>0</v>
      </c>
      <c r="M29" s="73">
        <v>0</v>
      </c>
      <c r="N29" s="73">
        <v>0</v>
      </c>
      <c r="O29" s="73">
        <v>2</v>
      </c>
      <c r="P29" s="73">
        <v>1</v>
      </c>
      <c r="Q29" s="73">
        <v>0</v>
      </c>
      <c r="R29" s="73">
        <f t="shared" si="7"/>
        <v>0</v>
      </c>
      <c r="S29" s="73">
        <v>0</v>
      </c>
      <c r="T29" s="73">
        <v>0</v>
      </c>
      <c r="U29" s="73">
        <v>0</v>
      </c>
      <c r="V29" s="73">
        <v>0</v>
      </c>
      <c r="W29" s="73">
        <v>7</v>
      </c>
      <c r="X29" s="75">
        <f t="shared" si="5"/>
        <v>98.95470383275261</v>
      </c>
      <c r="Y29" s="75">
        <f t="shared" si="6"/>
        <v>0.6968641114982579</v>
      </c>
      <c r="Z29" s="80" t="s">
        <v>13</v>
      </c>
      <c r="AA29" s="77"/>
      <c r="AB29" s="85"/>
      <c r="AC29" s="86"/>
    </row>
    <row r="30" spans="1:29" s="78" customFormat="1" ht="15.75" customHeight="1">
      <c r="A30" s="71"/>
      <c r="B30" s="79" t="s">
        <v>14</v>
      </c>
      <c r="C30" s="145">
        <f t="shared" si="3"/>
        <v>241</v>
      </c>
      <c r="D30" s="73">
        <f t="shared" si="4"/>
        <v>239</v>
      </c>
      <c r="E30" s="73">
        <v>213</v>
      </c>
      <c r="F30" s="73">
        <v>2</v>
      </c>
      <c r="G30" s="73">
        <v>7</v>
      </c>
      <c r="H30" s="73">
        <v>0</v>
      </c>
      <c r="I30" s="73">
        <v>12</v>
      </c>
      <c r="J30" s="73">
        <v>5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2</v>
      </c>
      <c r="Q30" s="73">
        <v>0</v>
      </c>
      <c r="R30" s="73">
        <f t="shared" si="7"/>
        <v>1</v>
      </c>
      <c r="S30" s="73">
        <v>1</v>
      </c>
      <c r="T30" s="73">
        <v>0</v>
      </c>
      <c r="U30" s="73">
        <v>0</v>
      </c>
      <c r="V30" s="73">
        <v>0</v>
      </c>
      <c r="W30" s="73">
        <v>9</v>
      </c>
      <c r="X30" s="75">
        <f t="shared" si="5"/>
        <v>99.1701244813278</v>
      </c>
      <c r="Y30" s="75">
        <f t="shared" si="6"/>
        <v>0.4149377593360996</v>
      </c>
      <c r="Z30" s="80" t="s">
        <v>14</v>
      </c>
      <c r="AA30" s="77"/>
      <c r="AB30" s="85"/>
      <c r="AC30" s="86"/>
    </row>
    <row r="31" spans="1:29" s="78" customFormat="1" ht="15.75" customHeight="1">
      <c r="A31" s="71"/>
      <c r="B31" s="79" t="s">
        <v>42</v>
      </c>
      <c r="C31" s="145">
        <f t="shared" si="3"/>
        <v>388</v>
      </c>
      <c r="D31" s="73">
        <f t="shared" si="4"/>
        <v>384</v>
      </c>
      <c r="E31" s="73">
        <v>353</v>
      </c>
      <c r="F31" s="73">
        <v>14</v>
      </c>
      <c r="G31" s="73">
        <v>5</v>
      </c>
      <c r="H31" s="73">
        <v>0</v>
      </c>
      <c r="I31" s="73">
        <v>3</v>
      </c>
      <c r="J31" s="73">
        <v>9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3</v>
      </c>
      <c r="Q31" s="73">
        <v>0</v>
      </c>
      <c r="R31" s="73">
        <f t="shared" si="7"/>
        <v>1</v>
      </c>
      <c r="S31" s="73">
        <v>1</v>
      </c>
      <c r="T31" s="73">
        <v>0</v>
      </c>
      <c r="U31" s="73">
        <v>0</v>
      </c>
      <c r="V31" s="73">
        <v>0</v>
      </c>
      <c r="W31" s="73">
        <v>18</v>
      </c>
      <c r="X31" s="75">
        <f t="shared" si="5"/>
        <v>98.96907216494846</v>
      </c>
      <c r="Y31" s="75">
        <f t="shared" si="6"/>
        <v>0.25773195876288657</v>
      </c>
      <c r="Z31" s="80" t="s">
        <v>43</v>
      </c>
      <c r="AA31" s="77"/>
      <c r="AB31" s="85"/>
      <c r="AC31" s="86"/>
    </row>
    <row r="32" spans="1:29" s="78" customFormat="1" ht="15.75" customHeight="1">
      <c r="A32" s="71"/>
      <c r="B32" s="79" t="s">
        <v>44</v>
      </c>
      <c r="C32" s="145">
        <f t="shared" si="3"/>
        <v>312</v>
      </c>
      <c r="D32" s="73">
        <f t="shared" si="4"/>
        <v>310</v>
      </c>
      <c r="E32" s="73">
        <v>288</v>
      </c>
      <c r="F32" s="73">
        <v>9</v>
      </c>
      <c r="G32" s="73">
        <v>5</v>
      </c>
      <c r="H32" s="73">
        <v>0</v>
      </c>
      <c r="I32" s="73">
        <v>2</v>
      </c>
      <c r="J32" s="73">
        <v>6</v>
      </c>
      <c r="K32" s="73">
        <v>0</v>
      </c>
      <c r="L32" s="73">
        <v>0</v>
      </c>
      <c r="M32" s="73">
        <v>0</v>
      </c>
      <c r="N32" s="73">
        <v>0</v>
      </c>
      <c r="O32" s="73">
        <v>2</v>
      </c>
      <c r="P32" s="73">
        <v>0</v>
      </c>
      <c r="Q32" s="73">
        <v>0</v>
      </c>
      <c r="R32" s="73">
        <f t="shared" si="7"/>
        <v>0</v>
      </c>
      <c r="S32" s="73">
        <v>0</v>
      </c>
      <c r="T32" s="73">
        <v>0</v>
      </c>
      <c r="U32" s="73">
        <v>0</v>
      </c>
      <c r="V32" s="73">
        <v>0</v>
      </c>
      <c r="W32" s="73">
        <v>20</v>
      </c>
      <c r="X32" s="75">
        <f t="shared" si="5"/>
        <v>99.35897435897436</v>
      </c>
      <c r="Y32" s="75">
        <f t="shared" si="6"/>
        <v>0.641025641025641</v>
      </c>
      <c r="Z32" s="80" t="s">
        <v>45</v>
      </c>
      <c r="AA32" s="77"/>
      <c r="AB32" s="85"/>
      <c r="AC32" s="86"/>
    </row>
    <row r="33" spans="1:29" s="78" customFormat="1" ht="15.75" customHeight="1">
      <c r="A33" s="71"/>
      <c r="B33" s="79" t="s">
        <v>46</v>
      </c>
      <c r="C33" s="145">
        <f t="shared" si="3"/>
        <v>224</v>
      </c>
      <c r="D33" s="73">
        <f t="shared" si="4"/>
        <v>219</v>
      </c>
      <c r="E33" s="73">
        <v>192</v>
      </c>
      <c r="F33" s="73">
        <v>14</v>
      </c>
      <c r="G33" s="73">
        <v>6</v>
      </c>
      <c r="H33" s="73">
        <v>0</v>
      </c>
      <c r="I33" s="73">
        <v>5</v>
      </c>
      <c r="J33" s="73">
        <v>2</v>
      </c>
      <c r="K33" s="73">
        <v>0</v>
      </c>
      <c r="L33" s="73">
        <v>0</v>
      </c>
      <c r="M33" s="73">
        <v>0</v>
      </c>
      <c r="N33" s="73">
        <v>0</v>
      </c>
      <c r="O33" s="73">
        <v>2</v>
      </c>
      <c r="P33" s="73">
        <v>3</v>
      </c>
      <c r="Q33" s="73">
        <v>0</v>
      </c>
      <c r="R33" s="73">
        <f t="shared" si="7"/>
        <v>0</v>
      </c>
      <c r="S33" s="73">
        <v>0</v>
      </c>
      <c r="T33" s="73">
        <v>0</v>
      </c>
      <c r="U33" s="73">
        <v>0</v>
      </c>
      <c r="V33" s="73">
        <v>0</v>
      </c>
      <c r="W33" s="73">
        <v>7</v>
      </c>
      <c r="X33" s="75">
        <f t="shared" si="5"/>
        <v>97.76785714285714</v>
      </c>
      <c r="Y33" s="75">
        <f t="shared" si="6"/>
        <v>0.8928571428571428</v>
      </c>
      <c r="Z33" s="80" t="s">
        <v>47</v>
      </c>
      <c r="AA33" s="77"/>
      <c r="AB33" s="85"/>
      <c r="AC33" s="86"/>
    </row>
    <row r="34" spans="1:29" s="78" customFormat="1" ht="15.75" customHeight="1">
      <c r="A34" s="71"/>
      <c r="B34" s="79" t="s">
        <v>85</v>
      </c>
      <c r="C34" s="145">
        <f t="shared" si="3"/>
        <v>660</v>
      </c>
      <c r="D34" s="73">
        <f t="shared" si="4"/>
        <v>656</v>
      </c>
      <c r="E34" s="73">
        <v>614</v>
      </c>
      <c r="F34" s="73">
        <v>13</v>
      </c>
      <c r="G34" s="73">
        <v>8</v>
      </c>
      <c r="H34" s="73">
        <v>0</v>
      </c>
      <c r="I34" s="73">
        <v>10</v>
      </c>
      <c r="J34" s="73">
        <v>11</v>
      </c>
      <c r="K34" s="73">
        <v>0</v>
      </c>
      <c r="L34" s="73">
        <v>0</v>
      </c>
      <c r="M34" s="73">
        <v>0</v>
      </c>
      <c r="N34" s="73">
        <v>0</v>
      </c>
      <c r="O34" s="73">
        <v>1</v>
      </c>
      <c r="P34" s="73">
        <v>3</v>
      </c>
      <c r="Q34" s="73">
        <v>0</v>
      </c>
      <c r="R34" s="73">
        <f t="shared" si="7"/>
        <v>0</v>
      </c>
      <c r="S34" s="73">
        <v>0</v>
      </c>
      <c r="T34" s="73">
        <v>0</v>
      </c>
      <c r="U34" s="73">
        <v>0</v>
      </c>
      <c r="V34" s="73">
        <v>0</v>
      </c>
      <c r="W34" s="73">
        <v>18</v>
      </c>
      <c r="X34" s="75">
        <f t="shared" si="5"/>
        <v>99.39393939393939</v>
      </c>
      <c r="Y34" s="75">
        <f t="shared" si="6"/>
        <v>0.15151515151515152</v>
      </c>
      <c r="Z34" s="80" t="s">
        <v>85</v>
      </c>
      <c r="AA34" s="77"/>
      <c r="AB34" s="85"/>
      <c r="AC34" s="86"/>
    </row>
    <row r="35" spans="1:29" s="78" customFormat="1" ht="15.75" customHeight="1">
      <c r="A35" s="71"/>
      <c r="B35" s="79" t="s">
        <v>132</v>
      </c>
      <c r="C35" s="145">
        <f>D35+K35+L35+M35+N35+O35+P35+Q35</f>
        <v>354</v>
      </c>
      <c r="D35" s="73">
        <f>SUM(E35:J35)</f>
        <v>352</v>
      </c>
      <c r="E35" s="73">
        <v>338</v>
      </c>
      <c r="F35" s="73">
        <v>1</v>
      </c>
      <c r="G35" s="73">
        <v>9</v>
      </c>
      <c r="H35" s="73">
        <v>0</v>
      </c>
      <c r="I35" s="73">
        <v>1</v>
      </c>
      <c r="J35" s="73">
        <v>3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f>SUM(S35:V35)</f>
        <v>1</v>
      </c>
      <c r="S35" s="73">
        <v>1</v>
      </c>
      <c r="T35" s="73">
        <v>0</v>
      </c>
      <c r="U35" s="73">
        <v>0</v>
      </c>
      <c r="V35" s="73">
        <v>0</v>
      </c>
      <c r="W35" s="73">
        <v>12</v>
      </c>
      <c r="X35" s="75">
        <f t="shared" si="5"/>
        <v>99.43502824858757</v>
      </c>
      <c r="Y35" s="75">
        <f t="shared" si="6"/>
        <v>0.2824858757062147</v>
      </c>
      <c r="Z35" s="80" t="s">
        <v>132</v>
      </c>
      <c r="AA35" s="77"/>
      <c r="AB35" s="85"/>
      <c r="AC35" s="86"/>
    </row>
    <row r="36" spans="1:29" s="70" customFormat="1" ht="19.5" customHeight="1">
      <c r="A36" s="207" t="s">
        <v>90</v>
      </c>
      <c r="B36" s="207"/>
      <c r="C36" s="137">
        <f>SUM(C37:C38)</f>
        <v>69</v>
      </c>
      <c r="D36" s="147">
        <f aca="true" t="shared" si="8" ref="D36:W36">SUM(D37:D38)</f>
        <v>68</v>
      </c>
      <c r="E36" s="138">
        <f t="shared" si="8"/>
        <v>62</v>
      </c>
      <c r="F36" s="138">
        <f t="shared" si="8"/>
        <v>0</v>
      </c>
      <c r="G36" s="138">
        <f t="shared" si="8"/>
        <v>0</v>
      </c>
      <c r="H36" s="138">
        <f t="shared" si="8"/>
        <v>0</v>
      </c>
      <c r="I36" s="138">
        <f t="shared" si="8"/>
        <v>3</v>
      </c>
      <c r="J36" s="138">
        <f t="shared" si="8"/>
        <v>3</v>
      </c>
      <c r="K36" s="138">
        <f t="shared" si="8"/>
        <v>0</v>
      </c>
      <c r="L36" s="138">
        <f t="shared" si="8"/>
        <v>0</v>
      </c>
      <c r="M36" s="138">
        <f t="shared" si="8"/>
        <v>0</v>
      </c>
      <c r="N36" s="138">
        <f t="shared" si="8"/>
        <v>0</v>
      </c>
      <c r="O36" s="138">
        <f t="shared" si="8"/>
        <v>0</v>
      </c>
      <c r="P36" s="138">
        <f t="shared" si="8"/>
        <v>1</v>
      </c>
      <c r="Q36" s="138">
        <f t="shared" si="8"/>
        <v>0</v>
      </c>
      <c r="R36" s="147">
        <f t="shared" si="8"/>
        <v>0</v>
      </c>
      <c r="S36" s="138">
        <f t="shared" si="8"/>
        <v>0</v>
      </c>
      <c r="T36" s="138">
        <f t="shared" si="8"/>
        <v>0</v>
      </c>
      <c r="U36" s="138">
        <f t="shared" si="8"/>
        <v>0</v>
      </c>
      <c r="V36" s="138">
        <f t="shared" si="8"/>
        <v>0</v>
      </c>
      <c r="W36" s="138">
        <f t="shared" si="8"/>
        <v>2</v>
      </c>
      <c r="X36" s="140">
        <f aca="true" t="shared" si="9" ref="X36:X66">D36/C36*100</f>
        <v>98.55072463768117</v>
      </c>
      <c r="Y36" s="140">
        <f aca="true" t="shared" si="10" ref="Y36:Y66">(O36+R36)/C36*100</f>
        <v>0</v>
      </c>
      <c r="Z36" s="205" t="s">
        <v>90</v>
      </c>
      <c r="AA36" s="208"/>
      <c r="AB36" s="85"/>
      <c r="AC36" s="86"/>
    </row>
    <row r="37" spans="1:29" s="78" customFormat="1" ht="15.75" customHeight="1">
      <c r="A37" s="71"/>
      <c r="B37" s="79" t="s">
        <v>15</v>
      </c>
      <c r="C37" s="145">
        <f>D37+K37+L37+M37+N37+O37+P37+Q37</f>
        <v>61</v>
      </c>
      <c r="D37" s="73">
        <f>SUM(E37:J37)</f>
        <v>60</v>
      </c>
      <c r="E37" s="73">
        <v>54</v>
      </c>
      <c r="F37" s="73">
        <v>0</v>
      </c>
      <c r="G37" s="73">
        <v>0</v>
      </c>
      <c r="H37" s="73">
        <v>0</v>
      </c>
      <c r="I37" s="73">
        <v>3</v>
      </c>
      <c r="J37" s="73">
        <v>3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f>SUM(S37:V37)</f>
        <v>0</v>
      </c>
      <c r="S37" s="73">
        <v>0</v>
      </c>
      <c r="T37" s="73">
        <v>0</v>
      </c>
      <c r="U37" s="73">
        <v>0</v>
      </c>
      <c r="V37" s="73">
        <v>0</v>
      </c>
      <c r="W37" s="73">
        <v>2</v>
      </c>
      <c r="X37" s="75">
        <f t="shared" si="9"/>
        <v>98.36065573770492</v>
      </c>
      <c r="Y37" s="75">
        <f t="shared" si="10"/>
        <v>0</v>
      </c>
      <c r="Z37" s="80" t="s">
        <v>15</v>
      </c>
      <c r="AA37" s="77"/>
      <c r="AB37" s="85"/>
      <c r="AC37" s="86"/>
    </row>
    <row r="38" spans="1:29" s="78" customFormat="1" ht="15.75" customHeight="1">
      <c r="A38" s="71"/>
      <c r="B38" s="79" t="s">
        <v>16</v>
      </c>
      <c r="C38" s="145">
        <f>D38+K38+L38+M38+N38+O38+P38+Q38</f>
        <v>8</v>
      </c>
      <c r="D38" s="73">
        <f>SUM(E38:J38)</f>
        <v>8</v>
      </c>
      <c r="E38" s="73">
        <v>8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f>SUM(S38:V38)</f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5">
        <f t="shared" si="9"/>
        <v>100</v>
      </c>
      <c r="Y38" s="75">
        <f t="shared" si="10"/>
        <v>0</v>
      </c>
      <c r="Z38" s="80" t="s">
        <v>16</v>
      </c>
      <c r="AA38" s="77"/>
      <c r="AB38" s="85"/>
      <c r="AC38" s="86"/>
    </row>
    <row r="39" spans="1:29" s="70" customFormat="1" ht="19.5" customHeight="1">
      <c r="A39" s="203" t="s">
        <v>91</v>
      </c>
      <c r="B39" s="203"/>
      <c r="C39" s="137">
        <f aca="true" t="shared" si="11" ref="C39:V39">SUM(C40:C43)</f>
        <v>375</v>
      </c>
      <c r="D39" s="147">
        <f t="shared" si="11"/>
        <v>374</v>
      </c>
      <c r="E39" s="138">
        <f t="shared" si="11"/>
        <v>340</v>
      </c>
      <c r="F39" s="138">
        <f t="shared" si="11"/>
        <v>10</v>
      </c>
      <c r="G39" s="138">
        <f t="shared" si="11"/>
        <v>9</v>
      </c>
      <c r="H39" s="138">
        <f t="shared" si="11"/>
        <v>0</v>
      </c>
      <c r="I39" s="138">
        <f t="shared" si="11"/>
        <v>8</v>
      </c>
      <c r="J39" s="138">
        <f t="shared" si="11"/>
        <v>7</v>
      </c>
      <c r="K39" s="138">
        <f t="shared" si="11"/>
        <v>0</v>
      </c>
      <c r="L39" s="138">
        <f t="shared" si="11"/>
        <v>0</v>
      </c>
      <c r="M39" s="138">
        <f t="shared" si="11"/>
        <v>0</v>
      </c>
      <c r="N39" s="138">
        <f t="shared" si="11"/>
        <v>0</v>
      </c>
      <c r="O39" s="138">
        <f t="shared" si="11"/>
        <v>1</v>
      </c>
      <c r="P39" s="138">
        <f t="shared" si="11"/>
        <v>0</v>
      </c>
      <c r="Q39" s="138">
        <f t="shared" si="11"/>
        <v>0</v>
      </c>
      <c r="R39" s="147">
        <f t="shared" si="11"/>
        <v>0</v>
      </c>
      <c r="S39" s="138">
        <f t="shared" si="11"/>
        <v>0</v>
      </c>
      <c r="T39" s="138">
        <f t="shared" si="11"/>
        <v>0</v>
      </c>
      <c r="U39" s="138">
        <f t="shared" si="11"/>
        <v>0</v>
      </c>
      <c r="V39" s="138">
        <f t="shared" si="11"/>
        <v>0</v>
      </c>
      <c r="W39" s="138">
        <f>SUM(W40:W43)</f>
        <v>7</v>
      </c>
      <c r="X39" s="140">
        <f t="shared" si="9"/>
        <v>99.73333333333333</v>
      </c>
      <c r="Y39" s="140">
        <f t="shared" si="10"/>
        <v>0.26666666666666666</v>
      </c>
      <c r="Z39" s="205" t="s">
        <v>91</v>
      </c>
      <c r="AA39" s="208"/>
      <c r="AB39" s="85"/>
      <c r="AC39" s="86"/>
    </row>
    <row r="40" spans="1:29" s="78" customFormat="1" ht="15.75" customHeight="1">
      <c r="A40" s="71"/>
      <c r="B40" s="79" t="s">
        <v>48</v>
      </c>
      <c r="C40" s="145">
        <f>D40+K40+L40+M40+N40+O40+P40+Q40</f>
        <v>123</v>
      </c>
      <c r="D40" s="73">
        <f>SUM(E40:J40)</f>
        <v>123</v>
      </c>
      <c r="E40" s="73">
        <v>107</v>
      </c>
      <c r="F40" s="73">
        <v>4</v>
      </c>
      <c r="G40" s="73">
        <v>4</v>
      </c>
      <c r="H40" s="73">
        <v>0</v>
      </c>
      <c r="I40" s="73">
        <v>5</v>
      </c>
      <c r="J40" s="73">
        <v>3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f>SUM(S40:V40)</f>
        <v>0</v>
      </c>
      <c r="S40" s="73">
        <v>0</v>
      </c>
      <c r="T40" s="73">
        <v>0</v>
      </c>
      <c r="U40" s="73">
        <v>0</v>
      </c>
      <c r="V40" s="73">
        <v>0</v>
      </c>
      <c r="W40" s="73">
        <v>3</v>
      </c>
      <c r="X40" s="75">
        <f t="shared" si="9"/>
        <v>100</v>
      </c>
      <c r="Y40" s="75">
        <f t="shared" si="10"/>
        <v>0</v>
      </c>
      <c r="Z40" s="80" t="s">
        <v>32</v>
      </c>
      <c r="AA40" s="77"/>
      <c r="AB40" s="85"/>
      <c r="AC40" s="86"/>
    </row>
    <row r="41" spans="1:29" s="78" customFormat="1" ht="15.75" customHeight="1">
      <c r="A41" s="71"/>
      <c r="B41" s="79" t="s">
        <v>17</v>
      </c>
      <c r="C41" s="145">
        <f>D41+K41+L41+M41+N41+O41+P41+Q41</f>
        <v>49</v>
      </c>
      <c r="D41" s="73">
        <f>SUM(E41:J41)</f>
        <v>49</v>
      </c>
      <c r="E41" s="73">
        <v>47</v>
      </c>
      <c r="F41" s="73">
        <v>1</v>
      </c>
      <c r="G41" s="73">
        <v>0</v>
      </c>
      <c r="H41" s="73">
        <v>0</v>
      </c>
      <c r="I41" s="73">
        <v>0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f>SUM(S41:V41)</f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5">
        <f t="shared" si="9"/>
        <v>100</v>
      </c>
      <c r="Y41" s="75">
        <f t="shared" si="10"/>
        <v>0</v>
      </c>
      <c r="Z41" s="80" t="s">
        <v>33</v>
      </c>
      <c r="AA41" s="77"/>
      <c r="AB41" s="85"/>
      <c r="AC41" s="86"/>
    </row>
    <row r="42" spans="1:29" s="78" customFormat="1" ht="15.75" customHeight="1">
      <c r="A42" s="71"/>
      <c r="B42" s="79" t="s">
        <v>18</v>
      </c>
      <c r="C42" s="145">
        <f>D42+K42+L42+M42+N42+O42+P42+Q42</f>
        <v>166</v>
      </c>
      <c r="D42" s="73">
        <f>SUM(E42:J42)</f>
        <v>165</v>
      </c>
      <c r="E42" s="73">
        <v>151</v>
      </c>
      <c r="F42" s="73">
        <v>5</v>
      </c>
      <c r="G42" s="73">
        <v>5</v>
      </c>
      <c r="H42" s="73">
        <v>0</v>
      </c>
      <c r="I42" s="73">
        <v>2</v>
      </c>
      <c r="J42" s="73">
        <v>2</v>
      </c>
      <c r="K42" s="73">
        <v>0</v>
      </c>
      <c r="L42" s="73">
        <v>0</v>
      </c>
      <c r="M42" s="73">
        <v>0</v>
      </c>
      <c r="N42" s="73">
        <v>0</v>
      </c>
      <c r="O42" s="73">
        <v>1</v>
      </c>
      <c r="P42" s="73">
        <v>0</v>
      </c>
      <c r="Q42" s="73">
        <v>0</v>
      </c>
      <c r="R42" s="73">
        <f>SUM(S42:V42)</f>
        <v>0</v>
      </c>
      <c r="S42" s="73">
        <v>0</v>
      </c>
      <c r="T42" s="73">
        <v>0</v>
      </c>
      <c r="U42" s="73">
        <v>0</v>
      </c>
      <c r="V42" s="73">
        <v>0</v>
      </c>
      <c r="W42" s="73">
        <v>4</v>
      </c>
      <c r="X42" s="75">
        <f t="shared" si="9"/>
        <v>99.3975903614458</v>
      </c>
      <c r="Y42" s="75">
        <f t="shared" si="10"/>
        <v>0.6024096385542169</v>
      </c>
      <c r="Z42" s="80" t="s">
        <v>34</v>
      </c>
      <c r="AA42" s="77"/>
      <c r="AB42" s="85"/>
      <c r="AC42" s="86"/>
    </row>
    <row r="43" spans="1:29" s="78" customFormat="1" ht="15.75" customHeight="1">
      <c r="A43" s="71"/>
      <c r="B43" s="79" t="s">
        <v>19</v>
      </c>
      <c r="C43" s="145">
        <f>D43+K43+L43+M43+N43+O43+P43+Q43</f>
        <v>37</v>
      </c>
      <c r="D43" s="73">
        <f>SUM(E43:J43)</f>
        <v>37</v>
      </c>
      <c r="E43" s="73">
        <v>35</v>
      </c>
      <c r="F43" s="73">
        <v>0</v>
      </c>
      <c r="G43" s="73">
        <v>0</v>
      </c>
      <c r="H43" s="73">
        <v>0</v>
      </c>
      <c r="I43" s="73">
        <v>1</v>
      </c>
      <c r="J43" s="73">
        <v>1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f>SUM(S43:V43)</f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5">
        <f t="shared" si="9"/>
        <v>100</v>
      </c>
      <c r="Y43" s="75">
        <f t="shared" si="10"/>
        <v>0</v>
      </c>
      <c r="Z43" s="80" t="s">
        <v>35</v>
      </c>
      <c r="AA43" s="77"/>
      <c r="AB43" s="85"/>
      <c r="AC43" s="86"/>
    </row>
    <row r="44" spans="1:29" s="70" customFormat="1" ht="19.5" customHeight="1">
      <c r="A44" s="203" t="s">
        <v>92</v>
      </c>
      <c r="B44" s="203"/>
      <c r="C44" s="137">
        <f>C45</f>
        <v>56</v>
      </c>
      <c r="D44" s="147">
        <f aca="true" t="shared" si="12" ref="D44:W44">D45</f>
        <v>54</v>
      </c>
      <c r="E44" s="138">
        <f t="shared" si="12"/>
        <v>53</v>
      </c>
      <c r="F44" s="138">
        <f t="shared" si="12"/>
        <v>0</v>
      </c>
      <c r="G44" s="138">
        <f t="shared" si="12"/>
        <v>0</v>
      </c>
      <c r="H44" s="138">
        <f t="shared" si="12"/>
        <v>0</v>
      </c>
      <c r="I44" s="138">
        <f t="shared" si="12"/>
        <v>1</v>
      </c>
      <c r="J44" s="138">
        <f t="shared" si="12"/>
        <v>0</v>
      </c>
      <c r="K44" s="138">
        <f t="shared" si="12"/>
        <v>0</v>
      </c>
      <c r="L44" s="138">
        <f t="shared" si="12"/>
        <v>0</v>
      </c>
      <c r="M44" s="138">
        <f t="shared" si="12"/>
        <v>0</v>
      </c>
      <c r="N44" s="138">
        <f t="shared" si="12"/>
        <v>0</v>
      </c>
      <c r="O44" s="138">
        <f t="shared" si="12"/>
        <v>1</v>
      </c>
      <c r="P44" s="138">
        <f t="shared" si="12"/>
        <v>1</v>
      </c>
      <c r="Q44" s="138">
        <f t="shared" si="12"/>
        <v>0</v>
      </c>
      <c r="R44" s="147">
        <f t="shared" si="12"/>
        <v>0</v>
      </c>
      <c r="S44" s="138">
        <f t="shared" si="12"/>
        <v>0</v>
      </c>
      <c r="T44" s="138">
        <f t="shared" si="12"/>
        <v>0</v>
      </c>
      <c r="U44" s="138">
        <f t="shared" si="12"/>
        <v>0</v>
      </c>
      <c r="V44" s="138">
        <f t="shared" si="12"/>
        <v>0</v>
      </c>
      <c r="W44" s="138">
        <f t="shared" si="12"/>
        <v>0</v>
      </c>
      <c r="X44" s="140">
        <f t="shared" si="9"/>
        <v>96.42857142857143</v>
      </c>
      <c r="Y44" s="140">
        <f t="shared" si="10"/>
        <v>1.7857142857142856</v>
      </c>
      <c r="Z44" s="209" t="s">
        <v>36</v>
      </c>
      <c r="AA44" s="210"/>
      <c r="AC44" s="84"/>
    </row>
    <row r="45" spans="1:29" s="78" customFormat="1" ht="15.75" customHeight="1">
      <c r="A45" s="71"/>
      <c r="B45" s="79" t="s">
        <v>20</v>
      </c>
      <c r="C45" s="145">
        <f>D45+K45+L45+M45+N45+O45+P45+Q45</f>
        <v>56</v>
      </c>
      <c r="D45" s="73">
        <f>SUM(E45:J45)</f>
        <v>54</v>
      </c>
      <c r="E45" s="73">
        <v>53</v>
      </c>
      <c r="F45" s="73">
        <v>0</v>
      </c>
      <c r="G45" s="73">
        <v>0</v>
      </c>
      <c r="H45" s="73">
        <v>0</v>
      </c>
      <c r="I45" s="73">
        <v>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1</v>
      </c>
      <c r="P45" s="73">
        <v>1</v>
      </c>
      <c r="Q45" s="73">
        <v>0</v>
      </c>
      <c r="R45" s="73">
        <f>SUM(S45:V45)</f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5">
        <f t="shared" si="9"/>
        <v>96.42857142857143</v>
      </c>
      <c r="Y45" s="75">
        <f t="shared" si="10"/>
        <v>1.7857142857142856</v>
      </c>
      <c r="Z45" s="80" t="s">
        <v>20</v>
      </c>
      <c r="AA45" s="77"/>
      <c r="AB45" s="85"/>
      <c r="AC45" s="87"/>
    </row>
    <row r="46" spans="1:29" s="70" customFormat="1" ht="19.5" customHeight="1">
      <c r="A46" s="203" t="s">
        <v>93</v>
      </c>
      <c r="B46" s="203"/>
      <c r="C46" s="137">
        <f>SUM(C47:C48)</f>
        <v>219</v>
      </c>
      <c r="D46" s="147">
        <f aca="true" t="shared" si="13" ref="D46:W46">SUM(D47:D48)</f>
        <v>218</v>
      </c>
      <c r="E46" s="138">
        <f t="shared" si="13"/>
        <v>201</v>
      </c>
      <c r="F46" s="138">
        <f t="shared" si="13"/>
        <v>5</v>
      </c>
      <c r="G46" s="138">
        <f t="shared" si="13"/>
        <v>3</v>
      </c>
      <c r="H46" s="138">
        <f t="shared" si="13"/>
        <v>0</v>
      </c>
      <c r="I46" s="138">
        <f t="shared" si="13"/>
        <v>4</v>
      </c>
      <c r="J46" s="138">
        <f t="shared" si="13"/>
        <v>5</v>
      </c>
      <c r="K46" s="138">
        <f t="shared" si="13"/>
        <v>0</v>
      </c>
      <c r="L46" s="138">
        <f t="shared" si="13"/>
        <v>0</v>
      </c>
      <c r="M46" s="138">
        <f t="shared" si="13"/>
        <v>0</v>
      </c>
      <c r="N46" s="138">
        <f t="shared" si="13"/>
        <v>0</v>
      </c>
      <c r="O46" s="138">
        <f t="shared" si="13"/>
        <v>1</v>
      </c>
      <c r="P46" s="138">
        <f t="shared" si="13"/>
        <v>0</v>
      </c>
      <c r="Q46" s="138">
        <f t="shared" si="13"/>
        <v>0</v>
      </c>
      <c r="R46" s="147">
        <f t="shared" si="13"/>
        <v>0</v>
      </c>
      <c r="S46" s="138">
        <f t="shared" si="13"/>
        <v>0</v>
      </c>
      <c r="T46" s="138">
        <f t="shared" si="13"/>
        <v>0</v>
      </c>
      <c r="U46" s="138">
        <f t="shared" si="13"/>
        <v>0</v>
      </c>
      <c r="V46" s="138">
        <f t="shared" si="13"/>
        <v>0</v>
      </c>
      <c r="W46" s="138">
        <f t="shared" si="13"/>
        <v>3</v>
      </c>
      <c r="X46" s="140">
        <f t="shared" si="9"/>
        <v>99.54337899543378</v>
      </c>
      <c r="Y46" s="140">
        <f t="shared" si="10"/>
        <v>0.45662100456621</v>
      </c>
      <c r="Z46" s="205" t="s">
        <v>93</v>
      </c>
      <c r="AA46" s="208"/>
      <c r="AC46" s="84"/>
    </row>
    <row r="47" spans="1:29" s="78" customFormat="1" ht="15.75" customHeight="1">
      <c r="A47" s="71"/>
      <c r="B47" s="79" t="s">
        <v>21</v>
      </c>
      <c r="C47" s="145">
        <f>D47+K47+L47+M47+N47+O47+P47+Q47</f>
        <v>178</v>
      </c>
      <c r="D47" s="73">
        <f>SUM(E47:J47)</f>
        <v>177</v>
      </c>
      <c r="E47" s="73">
        <v>162</v>
      </c>
      <c r="F47" s="73">
        <v>4</v>
      </c>
      <c r="G47" s="73">
        <v>3</v>
      </c>
      <c r="H47" s="73">
        <v>0</v>
      </c>
      <c r="I47" s="73">
        <v>4</v>
      </c>
      <c r="J47" s="73">
        <v>4</v>
      </c>
      <c r="K47" s="73">
        <v>0</v>
      </c>
      <c r="L47" s="73">
        <v>0</v>
      </c>
      <c r="M47" s="73">
        <v>0</v>
      </c>
      <c r="N47" s="73">
        <v>0</v>
      </c>
      <c r="O47" s="73">
        <v>1</v>
      </c>
      <c r="P47" s="73">
        <v>0</v>
      </c>
      <c r="Q47" s="73">
        <v>0</v>
      </c>
      <c r="R47" s="73">
        <f>SUM(S47:V47)</f>
        <v>0</v>
      </c>
      <c r="S47" s="73">
        <v>0</v>
      </c>
      <c r="T47" s="73">
        <v>0</v>
      </c>
      <c r="U47" s="73">
        <v>0</v>
      </c>
      <c r="V47" s="73">
        <v>0</v>
      </c>
      <c r="W47" s="73">
        <v>3</v>
      </c>
      <c r="X47" s="75">
        <f t="shared" si="9"/>
        <v>99.43820224719101</v>
      </c>
      <c r="Y47" s="75">
        <f t="shared" si="10"/>
        <v>0.5617977528089888</v>
      </c>
      <c r="Z47" s="80" t="s">
        <v>21</v>
      </c>
      <c r="AA47" s="77"/>
      <c r="AB47" s="85"/>
      <c r="AC47" s="86"/>
    </row>
    <row r="48" spans="1:29" s="78" customFormat="1" ht="15.75" customHeight="1">
      <c r="A48" s="71"/>
      <c r="B48" s="79" t="s">
        <v>22</v>
      </c>
      <c r="C48" s="145">
        <f>D48+K48+L48+M48+N48+O48+P48+Q48</f>
        <v>41</v>
      </c>
      <c r="D48" s="73">
        <f>SUM(E48:J48)</f>
        <v>41</v>
      </c>
      <c r="E48" s="73">
        <v>39</v>
      </c>
      <c r="F48" s="73">
        <v>1</v>
      </c>
      <c r="G48" s="73">
        <v>0</v>
      </c>
      <c r="H48" s="73">
        <v>0</v>
      </c>
      <c r="I48" s="73">
        <v>0</v>
      </c>
      <c r="J48" s="73">
        <v>1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f>SUM(S48:V48)</f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5">
        <f t="shared" si="9"/>
        <v>100</v>
      </c>
      <c r="Y48" s="75">
        <f t="shared" si="10"/>
        <v>0</v>
      </c>
      <c r="Z48" s="80" t="s">
        <v>22</v>
      </c>
      <c r="AA48" s="77"/>
      <c r="AB48" s="85"/>
      <c r="AC48" s="86"/>
    </row>
    <row r="49" spans="1:29" s="70" customFormat="1" ht="19.5" customHeight="1">
      <c r="A49" s="203" t="s">
        <v>94</v>
      </c>
      <c r="B49" s="203"/>
      <c r="C49" s="137">
        <f>SUM(C50:C52)</f>
        <v>347</v>
      </c>
      <c r="D49" s="147">
        <f aca="true" t="shared" si="14" ref="D49:W49">SUM(D50:D52)</f>
        <v>340</v>
      </c>
      <c r="E49" s="138">
        <f t="shared" si="14"/>
        <v>306</v>
      </c>
      <c r="F49" s="138">
        <f t="shared" si="14"/>
        <v>13</v>
      </c>
      <c r="G49" s="138">
        <f t="shared" si="14"/>
        <v>10</v>
      </c>
      <c r="H49" s="138">
        <f t="shared" si="14"/>
        <v>0</v>
      </c>
      <c r="I49" s="138">
        <f t="shared" si="14"/>
        <v>6</v>
      </c>
      <c r="J49" s="138">
        <f t="shared" si="14"/>
        <v>5</v>
      </c>
      <c r="K49" s="138">
        <f t="shared" si="14"/>
        <v>0</v>
      </c>
      <c r="L49" s="138">
        <f t="shared" si="14"/>
        <v>0</v>
      </c>
      <c r="M49" s="138">
        <f t="shared" si="14"/>
        <v>1</v>
      </c>
      <c r="N49" s="138">
        <f t="shared" si="14"/>
        <v>0</v>
      </c>
      <c r="O49" s="138">
        <f t="shared" si="14"/>
        <v>1</v>
      </c>
      <c r="P49" s="138">
        <f t="shared" si="14"/>
        <v>4</v>
      </c>
      <c r="Q49" s="138">
        <f t="shared" si="14"/>
        <v>1</v>
      </c>
      <c r="R49" s="147">
        <f t="shared" si="14"/>
        <v>1</v>
      </c>
      <c r="S49" s="138">
        <f t="shared" si="14"/>
        <v>1</v>
      </c>
      <c r="T49" s="138">
        <f t="shared" si="14"/>
        <v>0</v>
      </c>
      <c r="U49" s="138">
        <f t="shared" si="14"/>
        <v>0</v>
      </c>
      <c r="V49" s="138">
        <f t="shared" si="14"/>
        <v>0</v>
      </c>
      <c r="W49" s="138">
        <f t="shared" si="14"/>
        <v>14</v>
      </c>
      <c r="X49" s="140">
        <f t="shared" si="9"/>
        <v>97.98270893371757</v>
      </c>
      <c r="Y49" s="140">
        <f t="shared" si="10"/>
        <v>0.5763688760806917</v>
      </c>
      <c r="Z49" s="205" t="s">
        <v>94</v>
      </c>
      <c r="AA49" s="208"/>
      <c r="AC49" s="84"/>
    </row>
    <row r="50" spans="1:29" s="78" customFormat="1" ht="15.75" customHeight="1">
      <c r="A50" s="71"/>
      <c r="B50" s="79" t="s">
        <v>23</v>
      </c>
      <c r="C50" s="145">
        <f>D50+K50+L50+M50+N50+O50+P50+Q50</f>
        <v>51</v>
      </c>
      <c r="D50" s="73">
        <f>SUM(E50:J50)</f>
        <v>51</v>
      </c>
      <c r="E50" s="73">
        <v>45</v>
      </c>
      <c r="F50" s="73">
        <v>2</v>
      </c>
      <c r="G50" s="73">
        <v>3</v>
      </c>
      <c r="H50" s="73">
        <v>0</v>
      </c>
      <c r="I50" s="73">
        <v>1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f>SUM(S50:V50)</f>
        <v>1</v>
      </c>
      <c r="S50" s="73">
        <v>1</v>
      </c>
      <c r="T50" s="73">
        <v>0</v>
      </c>
      <c r="U50" s="73">
        <v>0</v>
      </c>
      <c r="V50" s="73">
        <v>0</v>
      </c>
      <c r="W50" s="73">
        <v>5</v>
      </c>
      <c r="X50" s="75">
        <f t="shared" si="9"/>
        <v>100</v>
      </c>
      <c r="Y50" s="75">
        <f t="shared" si="10"/>
        <v>1.9607843137254901</v>
      </c>
      <c r="Z50" s="80" t="s">
        <v>23</v>
      </c>
      <c r="AA50" s="77"/>
      <c r="AB50" s="85"/>
      <c r="AC50" s="86"/>
    </row>
    <row r="51" spans="1:29" s="78" customFormat="1" ht="15.75" customHeight="1">
      <c r="A51" s="71"/>
      <c r="B51" s="79" t="s">
        <v>24</v>
      </c>
      <c r="C51" s="145">
        <f>D51+K51+L51+M51+N51+O51+P51+Q51</f>
        <v>94</v>
      </c>
      <c r="D51" s="73">
        <f>SUM(E51:J51)</f>
        <v>93</v>
      </c>
      <c r="E51" s="73">
        <v>83</v>
      </c>
      <c r="F51" s="73">
        <v>6</v>
      </c>
      <c r="G51" s="73">
        <v>2</v>
      </c>
      <c r="H51" s="73">
        <v>0</v>
      </c>
      <c r="I51" s="73">
        <v>2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1</v>
      </c>
      <c r="Q51" s="73">
        <v>0</v>
      </c>
      <c r="R51" s="73">
        <f>SUM(S51:V51)</f>
        <v>0</v>
      </c>
      <c r="S51" s="73">
        <v>0</v>
      </c>
      <c r="T51" s="73">
        <v>0</v>
      </c>
      <c r="U51" s="73">
        <v>0</v>
      </c>
      <c r="V51" s="73">
        <v>0</v>
      </c>
      <c r="W51" s="73">
        <v>2</v>
      </c>
      <c r="X51" s="75">
        <f t="shared" si="9"/>
        <v>98.93617021276596</v>
      </c>
      <c r="Y51" s="75">
        <f t="shared" si="10"/>
        <v>0</v>
      </c>
      <c r="Z51" s="80" t="s">
        <v>24</v>
      </c>
      <c r="AA51" s="77"/>
      <c r="AB51" s="85"/>
      <c r="AC51" s="86"/>
    </row>
    <row r="52" spans="1:29" s="78" customFormat="1" ht="15.75" customHeight="1">
      <c r="A52" s="71"/>
      <c r="B52" s="79" t="s">
        <v>25</v>
      </c>
      <c r="C52" s="145">
        <f>D52+K52+L52+M52+N52+O52+P52+Q52</f>
        <v>202</v>
      </c>
      <c r="D52" s="73">
        <f>SUM(E52:J52)</f>
        <v>196</v>
      </c>
      <c r="E52" s="73">
        <v>178</v>
      </c>
      <c r="F52" s="73">
        <v>5</v>
      </c>
      <c r="G52" s="73">
        <v>5</v>
      </c>
      <c r="H52" s="73">
        <v>0</v>
      </c>
      <c r="I52" s="73">
        <v>3</v>
      </c>
      <c r="J52" s="73">
        <v>5</v>
      </c>
      <c r="K52" s="73">
        <v>0</v>
      </c>
      <c r="L52" s="73">
        <v>0</v>
      </c>
      <c r="M52" s="73">
        <v>1</v>
      </c>
      <c r="N52" s="73">
        <v>0</v>
      </c>
      <c r="O52" s="73">
        <v>1</v>
      </c>
      <c r="P52" s="73">
        <v>3</v>
      </c>
      <c r="Q52" s="73">
        <v>1</v>
      </c>
      <c r="R52" s="73">
        <f>SUM(S52:V52)</f>
        <v>0</v>
      </c>
      <c r="S52" s="73">
        <v>0</v>
      </c>
      <c r="T52" s="73">
        <v>0</v>
      </c>
      <c r="U52" s="73">
        <v>0</v>
      </c>
      <c r="V52" s="73">
        <v>0</v>
      </c>
      <c r="W52" s="73">
        <v>7</v>
      </c>
      <c r="X52" s="75">
        <f t="shared" si="9"/>
        <v>97.02970297029702</v>
      </c>
      <c r="Y52" s="75">
        <f t="shared" si="10"/>
        <v>0.49504950495049505</v>
      </c>
      <c r="Z52" s="80" t="s">
        <v>25</v>
      </c>
      <c r="AA52" s="77"/>
      <c r="AB52" s="85"/>
      <c r="AC52" s="86"/>
    </row>
    <row r="53" spans="1:29" s="70" customFormat="1" ht="19.5" customHeight="1">
      <c r="A53" s="203" t="s">
        <v>95</v>
      </c>
      <c r="B53" s="203"/>
      <c r="C53" s="137">
        <f aca="true" t="shared" si="15" ref="C53:W53">SUM(C54:C56)</f>
        <v>202</v>
      </c>
      <c r="D53" s="147">
        <f t="shared" si="15"/>
        <v>200</v>
      </c>
      <c r="E53" s="138">
        <f t="shared" si="15"/>
        <v>186</v>
      </c>
      <c r="F53" s="138">
        <f t="shared" si="15"/>
        <v>1</v>
      </c>
      <c r="G53" s="138">
        <f t="shared" si="15"/>
        <v>7</v>
      </c>
      <c r="H53" s="138">
        <f t="shared" si="15"/>
        <v>0</v>
      </c>
      <c r="I53" s="138">
        <f t="shared" si="15"/>
        <v>1</v>
      </c>
      <c r="J53" s="138">
        <f t="shared" si="15"/>
        <v>5</v>
      </c>
      <c r="K53" s="138">
        <f t="shared" si="15"/>
        <v>0</v>
      </c>
      <c r="L53" s="138">
        <f t="shared" si="15"/>
        <v>0</v>
      </c>
      <c r="M53" s="138">
        <f t="shared" si="15"/>
        <v>0</v>
      </c>
      <c r="N53" s="138">
        <f t="shared" si="15"/>
        <v>0</v>
      </c>
      <c r="O53" s="138">
        <f t="shared" si="15"/>
        <v>0</v>
      </c>
      <c r="P53" s="138">
        <f t="shared" si="15"/>
        <v>2</v>
      </c>
      <c r="Q53" s="138">
        <f t="shared" si="15"/>
        <v>0</v>
      </c>
      <c r="R53" s="147">
        <f t="shared" si="15"/>
        <v>0</v>
      </c>
      <c r="S53" s="138">
        <f t="shared" si="15"/>
        <v>0</v>
      </c>
      <c r="T53" s="138">
        <f t="shared" si="15"/>
        <v>0</v>
      </c>
      <c r="U53" s="138">
        <f t="shared" si="15"/>
        <v>0</v>
      </c>
      <c r="V53" s="138">
        <f t="shared" si="15"/>
        <v>0</v>
      </c>
      <c r="W53" s="138">
        <f t="shared" si="15"/>
        <v>6</v>
      </c>
      <c r="X53" s="140">
        <f t="shared" si="9"/>
        <v>99.00990099009901</v>
      </c>
      <c r="Y53" s="140">
        <f t="shared" si="10"/>
        <v>0</v>
      </c>
      <c r="Z53" s="205" t="s">
        <v>95</v>
      </c>
      <c r="AA53" s="208"/>
      <c r="AB53" s="85"/>
      <c r="AC53" s="86"/>
    </row>
    <row r="54" spans="1:29" s="78" customFormat="1" ht="15.75" customHeight="1">
      <c r="A54" s="71"/>
      <c r="B54" s="79" t="s">
        <v>26</v>
      </c>
      <c r="C54" s="145">
        <f>D54+K54+L54+M54+N54+O54+P54+Q54</f>
        <v>138</v>
      </c>
      <c r="D54" s="73">
        <f>SUM(E54:J54)</f>
        <v>137</v>
      </c>
      <c r="E54" s="73">
        <v>125</v>
      </c>
      <c r="F54" s="73">
        <v>1</v>
      </c>
      <c r="G54" s="73">
        <v>6</v>
      </c>
      <c r="H54" s="73">
        <v>0</v>
      </c>
      <c r="I54" s="73">
        <v>1</v>
      </c>
      <c r="J54" s="73">
        <v>4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1</v>
      </c>
      <c r="Q54" s="73">
        <v>0</v>
      </c>
      <c r="R54" s="73">
        <f>SUM(S54:V54)</f>
        <v>0</v>
      </c>
      <c r="S54" s="73">
        <v>0</v>
      </c>
      <c r="T54" s="73">
        <v>0</v>
      </c>
      <c r="U54" s="73">
        <v>0</v>
      </c>
      <c r="V54" s="73">
        <v>0</v>
      </c>
      <c r="W54" s="73">
        <v>6</v>
      </c>
      <c r="X54" s="75">
        <f t="shared" si="9"/>
        <v>99.27536231884058</v>
      </c>
      <c r="Y54" s="75">
        <f t="shared" si="10"/>
        <v>0</v>
      </c>
      <c r="Z54" s="80" t="s">
        <v>26</v>
      </c>
      <c r="AA54" s="77"/>
      <c r="AB54" s="85"/>
      <c r="AC54" s="86"/>
    </row>
    <row r="55" spans="1:29" s="78" customFormat="1" ht="15.75" customHeight="1">
      <c r="A55" s="71"/>
      <c r="B55" s="79" t="s">
        <v>27</v>
      </c>
      <c r="C55" s="145">
        <f>D55+K55+L55+M55+N55+O55+P55+Q55</f>
        <v>36</v>
      </c>
      <c r="D55" s="73">
        <f>SUM(E55:J55)</f>
        <v>36</v>
      </c>
      <c r="E55" s="73">
        <v>36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f>SUM(S55:V55)</f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5">
        <f t="shared" si="9"/>
        <v>100</v>
      </c>
      <c r="Y55" s="75">
        <f t="shared" si="10"/>
        <v>0</v>
      </c>
      <c r="Z55" s="80" t="s">
        <v>27</v>
      </c>
      <c r="AA55" s="77"/>
      <c r="AB55" s="85"/>
      <c r="AC55" s="86"/>
    </row>
    <row r="56" spans="1:29" s="78" customFormat="1" ht="15.75" customHeight="1">
      <c r="A56" s="71"/>
      <c r="B56" s="79" t="s">
        <v>28</v>
      </c>
      <c r="C56" s="145">
        <f>D56+K56+L56+M56+N56+O56+P56+Q56</f>
        <v>28</v>
      </c>
      <c r="D56" s="73">
        <f>SUM(E56:J56)</f>
        <v>27</v>
      </c>
      <c r="E56" s="73">
        <v>25</v>
      </c>
      <c r="F56" s="73">
        <v>0</v>
      </c>
      <c r="G56" s="73">
        <v>1</v>
      </c>
      <c r="H56" s="73">
        <v>0</v>
      </c>
      <c r="I56" s="73">
        <v>0</v>
      </c>
      <c r="J56" s="73">
        <v>1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1</v>
      </c>
      <c r="Q56" s="73">
        <v>0</v>
      </c>
      <c r="R56" s="73">
        <f>SUM(S56:V56)</f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5">
        <f t="shared" si="9"/>
        <v>96.42857142857143</v>
      </c>
      <c r="Y56" s="75">
        <f t="shared" si="10"/>
        <v>0</v>
      </c>
      <c r="Z56" s="80" t="s">
        <v>28</v>
      </c>
      <c r="AA56" s="77"/>
      <c r="AB56" s="85"/>
      <c r="AC56" s="86"/>
    </row>
    <row r="57" spans="1:29" s="81" customFormat="1" ht="19.5" customHeight="1">
      <c r="A57" s="203" t="s">
        <v>96</v>
      </c>
      <c r="B57" s="203"/>
      <c r="C57" s="137">
        <f>SUM(C58:C59)</f>
        <v>137</v>
      </c>
      <c r="D57" s="147">
        <f aca="true" t="shared" si="16" ref="D57:W57">SUM(D58:D59)</f>
        <v>137</v>
      </c>
      <c r="E57" s="138">
        <f t="shared" si="16"/>
        <v>131</v>
      </c>
      <c r="F57" s="138">
        <f t="shared" si="16"/>
        <v>1</v>
      </c>
      <c r="G57" s="138">
        <f t="shared" si="16"/>
        <v>0</v>
      </c>
      <c r="H57" s="138">
        <f t="shared" si="16"/>
        <v>0</v>
      </c>
      <c r="I57" s="138">
        <f t="shared" si="16"/>
        <v>0</v>
      </c>
      <c r="J57" s="138">
        <f t="shared" si="16"/>
        <v>5</v>
      </c>
      <c r="K57" s="138">
        <f t="shared" si="16"/>
        <v>0</v>
      </c>
      <c r="L57" s="138">
        <f t="shared" si="16"/>
        <v>0</v>
      </c>
      <c r="M57" s="138">
        <f t="shared" si="16"/>
        <v>0</v>
      </c>
      <c r="N57" s="138">
        <f t="shared" si="16"/>
        <v>0</v>
      </c>
      <c r="O57" s="138">
        <f t="shared" si="16"/>
        <v>0</v>
      </c>
      <c r="P57" s="138">
        <f t="shared" si="16"/>
        <v>0</v>
      </c>
      <c r="Q57" s="138">
        <f t="shared" si="16"/>
        <v>0</v>
      </c>
      <c r="R57" s="147">
        <f t="shared" si="16"/>
        <v>0</v>
      </c>
      <c r="S57" s="138">
        <f t="shared" si="16"/>
        <v>0</v>
      </c>
      <c r="T57" s="138">
        <f t="shared" si="16"/>
        <v>0</v>
      </c>
      <c r="U57" s="138">
        <f t="shared" si="16"/>
        <v>0</v>
      </c>
      <c r="V57" s="138">
        <f t="shared" si="16"/>
        <v>0</v>
      </c>
      <c r="W57" s="138">
        <f t="shared" si="16"/>
        <v>1</v>
      </c>
      <c r="X57" s="140">
        <f t="shared" si="9"/>
        <v>100</v>
      </c>
      <c r="Y57" s="140">
        <f t="shared" si="10"/>
        <v>0</v>
      </c>
      <c r="Z57" s="205" t="s">
        <v>96</v>
      </c>
      <c r="AA57" s="208"/>
      <c r="AB57" s="85"/>
      <c r="AC57" s="86"/>
    </row>
    <row r="58" spans="1:29" s="78" customFormat="1" ht="15.75" customHeight="1">
      <c r="A58" s="71"/>
      <c r="B58" s="79" t="s">
        <v>29</v>
      </c>
      <c r="C58" s="145">
        <f>D58+K58+L58+M58+N58+O58+P58+Q58</f>
        <v>38</v>
      </c>
      <c r="D58" s="73">
        <f>SUM(E58:J58)</f>
        <v>38</v>
      </c>
      <c r="E58" s="73">
        <v>38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f>SUM(S58:V58)</f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5">
        <f t="shared" si="9"/>
        <v>100</v>
      </c>
      <c r="Y58" s="75">
        <f t="shared" si="10"/>
        <v>0</v>
      </c>
      <c r="Z58" s="80" t="s">
        <v>29</v>
      </c>
      <c r="AA58" s="77"/>
      <c r="AB58" s="85"/>
      <c r="AC58" s="86"/>
    </row>
    <row r="59" spans="1:29" s="82" customFormat="1" ht="15.75" customHeight="1">
      <c r="A59" s="71"/>
      <c r="B59" s="79" t="s">
        <v>37</v>
      </c>
      <c r="C59" s="145">
        <f>D59+K59+L59+M59+N59+O59+P59+Q59</f>
        <v>99</v>
      </c>
      <c r="D59" s="73">
        <f>SUM(E59:J59)</f>
        <v>99</v>
      </c>
      <c r="E59" s="73">
        <v>93</v>
      </c>
      <c r="F59" s="73">
        <v>1</v>
      </c>
      <c r="G59" s="73">
        <v>0</v>
      </c>
      <c r="H59" s="73">
        <v>0</v>
      </c>
      <c r="I59" s="73">
        <v>0</v>
      </c>
      <c r="J59" s="73">
        <v>5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f>SUM(S59:V59)</f>
        <v>0</v>
      </c>
      <c r="S59" s="73">
        <v>0</v>
      </c>
      <c r="T59" s="73">
        <v>0</v>
      </c>
      <c r="U59" s="73">
        <v>0</v>
      </c>
      <c r="V59" s="73">
        <v>0</v>
      </c>
      <c r="W59" s="73">
        <v>1</v>
      </c>
      <c r="X59" s="75">
        <f t="shared" si="9"/>
        <v>100</v>
      </c>
      <c r="Y59" s="75">
        <f t="shared" si="10"/>
        <v>0</v>
      </c>
      <c r="Z59" s="80" t="s">
        <v>37</v>
      </c>
      <c r="AA59" s="77"/>
      <c r="AB59" s="85"/>
      <c r="AC59" s="86"/>
    </row>
    <row r="60" spans="1:29" s="70" customFormat="1" ht="19.5" customHeight="1">
      <c r="A60" s="203" t="s">
        <v>97</v>
      </c>
      <c r="B60" s="211"/>
      <c r="C60" s="137">
        <f>SUM(C61:C62)</f>
        <v>199</v>
      </c>
      <c r="D60" s="147">
        <f aca="true" t="shared" si="17" ref="D60:W60">SUM(D61:D62)</f>
        <v>199</v>
      </c>
      <c r="E60" s="138">
        <f t="shared" si="17"/>
        <v>184</v>
      </c>
      <c r="F60" s="138">
        <f t="shared" si="17"/>
        <v>6</v>
      </c>
      <c r="G60" s="138">
        <f t="shared" si="17"/>
        <v>1</v>
      </c>
      <c r="H60" s="138">
        <f t="shared" si="17"/>
        <v>0</v>
      </c>
      <c r="I60" s="138">
        <f t="shared" si="17"/>
        <v>1</v>
      </c>
      <c r="J60" s="138">
        <f t="shared" si="17"/>
        <v>7</v>
      </c>
      <c r="K60" s="138">
        <f t="shared" si="17"/>
        <v>0</v>
      </c>
      <c r="L60" s="138">
        <f t="shared" si="17"/>
        <v>0</v>
      </c>
      <c r="M60" s="138">
        <f t="shared" si="17"/>
        <v>0</v>
      </c>
      <c r="N60" s="138">
        <f t="shared" si="17"/>
        <v>0</v>
      </c>
      <c r="O60" s="138">
        <f t="shared" si="17"/>
        <v>0</v>
      </c>
      <c r="P60" s="138">
        <f t="shared" si="17"/>
        <v>0</v>
      </c>
      <c r="Q60" s="138">
        <f t="shared" si="17"/>
        <v>0</v>
      </c>
      <c r="R60" s="147">
        <f t="shared" si="17"/>
        <v>0</v>
      </c>
      <c r="S60" s="138">
        <f t="shared" si="17"/>
        <v>0</v>
      </c>
      <c r="T60" s="138">
        <f t="shared" si="17"/>
        <v>0</v>
      </c>
      <c r="U60" s="138">
        <f t="shared" si="17"/>
        <v>0</v>
      </c>
      <c r="V60" s="138">
        <f t="shared" si="17"/>
        <v>0</v>
      </c>
      <c r="W60" s="138">
        <f t="shared" si="17"/>
        <v>1</v>
      </c>
      <c r="X60" s="140">
        <f t="shared" si="9"/>
        <v>100</v>
      </c>
      <c r="Y60" s="140">
        <f t="shared" si="10"/>
        <v>0</v>
      </c>
      <c r="Z60" s="205" t="s">
        <v>97</v>
      </c>
      <c r="AA60" s="212"/>
      <c r="AB60" s="85"/>
      <c r="AC60" s="86"/>
    </row>
    <row r="61" spans="1:29" s="78" customFormat="1" ht="15.75" customHeight="1">
      <c r="A61" s="83"/>
      <c r="B61" s="79" t="s">
        <v>30</v>
      </c>
      <c r="C61" s="145">
        <f>D61+K61+L61+M61+N61+O61+P61+Q61</f>
        <v>88</v>
      </c>
      <c r="D61" s="73">
        <f>SUM(E61:J61)</f>
        <v>88</v>
      </c>
      <c r="E61" s="73">
        <v>79</v>
      </c>
      <c r="F61" s="73">
        <v>4</v>
      </c>
      <c r="G61" s="73">
        <v>1</v>
      </c>
      <c r="H61" s="73">
        <v>0</v>
      </c>
      <c r="I61" s="73">
        <v>0</v>
      </c>
      <c r="J61" s="73">
        <v>4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f>SUM(S61:V61)</f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5">
        <f t="shared" si="9"/>
        <v>100</v>
      </c>
      <c r="Y61" s="75">
        <f t="shared" si="10"/>
        <v>0</v>
      </c>
      <c r="Z61" s="80" t="s">
        <v>30</v>
      </c>
      <c r="AA61" s="77"/>
      <c r="AB61" s="85"/>
      <c r="AC61" s="86"/>
    </row>
    <row r="62" spans="1:29" s="78" customFormat="1" ht="15.75" customHeight="1">
      <c r="A62" s="83"/>
      <c r="B62" s="79" t="s">
        <v>86</v>
      </c>
      <c r="C62" s="145">
        <f>D62+K62+L62+M62+N62+O62+P62+Q62</f>
        <v>111</v>
      </c>
      <c r="D62" s="73">
        <f>SUM(E62:J62)</f>
        <v>111</v>
      </c>
      <c r="E62" s="73">
        <v>105</v>
      </c>
      <c r="F62" s="73">
        <v>2</v>
      </c>
      <c r="G62" s="73">
        <v>0</v>
      </c>
      <c r="H62" s="73">
        <v>0</v>
      </c>
      <c r="I62" s="73">
        <v>1</v>
      </c>
      <c r="J62" s="73">
        <v>3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f>SUM(S62:V62)</f>
        <v>0</v>
      </c>
      <c r="S62" s="73">
        <v>0</v>
      </c>
      <c r="T62" s="73">
        <v>0</v>
      </c>
      <c r="U62" s="73">
        <v>0</v>
      </c>
      <c r="V62" s="73">
        <v>0</v>
      </c>
      <c r="W62" s="73">
        <v>1</v>
      </c>
      <c r="X62" s="75">
        <f t="shared" si="9"/>
        <v>100</v>
      </c>
      <c r="Y62" s="75">
        <f t="shared" si="10"/>
        <v>0</v>
      </c>
      <c r="Z62" s="80" t="s">
        <v>86</v>
      </c>
      <c r="AA62" s="77"/>
      <c r="AB62" s="85"/>
      <c r="AC62" s="86"/>
    </row>
    <row r="63" spans="1:29" s="70" customFormat="1" ht="19.5" customHeight="1">
      <c r="A63" s="203" t="s">
        <v>98</v>
      </c>
      <c r="B63" s="203"/>
      <c r="C63" s="137">
        <f>C64</f>
        <v>25</v>
      </c>
      <c r="D63" s="147">
        <f aca="true" t="shared" si="18" ref="D63:W63">D64</f>
        <v>25</v>
      </c>
      <c r="E63" s="138">
        <f t="shared" si="18"/>
        <v>23</v>
      </c>
      <c r="F63" s="138">
        <f t="shared" si="18"/>
        <v>0</v>
      </c>
      <c r="G63" s="138">
        <f t="shared" si="18"/>
        <v>0</v>
      </c>
      <c r="H63" s="138">
        <f t="shared" si="18"/>
        <v>0</v>
      </c>
      <c r="I63" s="138">
        <f t="shared" si="18"/>
        <v>0</v>
      </c>
      <c r="J63" s="138">
        <f t="shared" si="18"/>
        <v>2</v>
      </c>
      <c r="K63" s="138">
        <f t="shared" si="18"/>
        <v>0</v>
      </c>
      <c r="L63" s="138">
        <f t="shared" si="18"/>
        <v>0</v>
      </c>
      <c r="M63" s="138">
        <f t="shared" si="18"/>
        <v>0</v>
      </c>
      <c r="N63" s="138">
        <f t="shared" si="18"/>
        <v>0</v>
      </c>
      <c r="O63" s="138">
        <f t="shared" si="18"/>
        <v>0</v>
      </c>
      <c r="P63" s="138">
        <f t="shared" si="18"/>
        <v>0</v>
      </c>
      <c r="Q63" s="138">
        <f t="shared" si="18"/>
        <v>0</v>
      </c>
      <c r="R63" s="147">
        <f t="shared" si="18"/>
        <v>0</v>
      </c>
      <c r="S63" s="138">
        <f t="shared" si="18"/>
        <v>0</v>
      </c>
      <c r="T63" s="138">
        <f t="shared" si="18"/>
        <v>0</v>
      </c>
      <c r="U63" s="138">
        <f t="shared" si="18"/>
        <v>0</v>
      </c>
      <c r="V63" s="138">
        <f t="shared" si="18"/>
        <v>0</v>
      </c>
      <c r="W63" s="138">
        <f t="shared" si="18"/>
        <v>0</v>
      </c>
      <c r="X63" s="140">
        <f t="shared" si="9"/>
        <v>100</v>
      </c>
      <c r="Y63" s="140">
        <f t="shared" si="10"/>
        <v>0</v>
      </c>
      <c r="Z63" s="205" t="s">
        <v>98</v>
      </c>
      <c r="AA63" s="208"/>
      <c r="AB63" s="85"/>
      <c r="AC63" s="86"/>
    </row>
    <row r="64" spans="1:29" s="78" customFormat="1" ht="15.75" customHeight="1">
      <c r="A64" s="83"/>
      <c r="B64" s="79" t="s">
        <v>31</v>
      </c>
      <c r="C64" s="145">
        <f>D64+K64+L64+M64+N64+O64+P64+Q64</f>
        <v>25</v>
      </c>
      <c r="D64" s="73">
        <f>SUM(E64:J64)</f>
        <v>25</v>
      </c>
      <c r="E64" s="73">
        <v>23</v>
      </c>
      <c r="F64" s="73">
        <v>0</v>
      </c>
      <c r="G64" s="73">
        <v>0</v>
      </c>
      <c r="H64" s="73">
        <v>0</v>
      </c>
      <c r="I64" s="73">
        <v>0</v>
      </c>
      <c r="J64" s="73">
        <v>2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f>SUM(S64:V64)</f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5">
        <f t="shared" si="9"/>
        <v>100</v>
      </c>
      <c r="Y64" s="75">
        <f t="shared" si="10"/>
        <v>0</v>
      </c>
      <c r="Z64" s="80" t="s">
        <v>31</v>
      </c>
      <c r="AA64" s="77"/>
      <c r="AB64" s="85"/>
      <c r="AC64" s="86"/>
    </row>
    <row r="65" spans="1:29" s="81" customFormat="1" ht="19.5" customHeight="1">
      <c r="A65" s="203" t="s">
        <v>99</v>
      </c>
      <c r="B65" s="211"/>
      <c r="C65" s="137">
        <f>C66</f>
        <v>65</v>
      </c>
      <c r="D65" s="147">
        <f aca="true" t="shared" si="19" ref="D65:W65">D66</f>
        <v>65</v>
      </c>
      <c r="E65" s="138">
        <f t="shared" si="19"/>
        <v>59</v>
      </c>
      <c r="F65" s="138">
        <f t="shared" si="19"/>
        <v>1</v>
      </c>
      <c r="G65" s="138">
        <f t="shared" si="19"/>
        <v>1</v>
      </c>
      <c r="H65" s="138">
        <f t="shared" si="19"/>
        <v>0</v>
      </c>
      <c r="I65" s="138">
        <f t="shared" si="19"/>
        <v>0</v>
      </c>
      <c r="J65" s="138">
        <f t="shared" si="19"/>
        <v>4</v>
      </c>
      <c r="K65" s="138">
        <f t="shared" si="19"/>
        <v>0</v>
      </c>
      <c r="L65" s="138">
        <f t="shared" si="19"/>
        <v>0</v>
      </c>
      <c r="M65" s="138">
        <f t="shared" si="19"/>
        <v>0</v>
      </c>
      <c r="N65" s="138">
        <f t="shared" si="19"/>
        <v>0</v>
      </c>
      <c r="O65" s="138">
        <f t="shared" si="19"/>
        <v>0</v>
      </c>
      <c r="P65" s="138">
        <f t="shared" si="19"/>
        <v>0</v>
      </c>
      <c r="Q65" s="138">
        <f t="shared" si="19"/>
        <v>0</v>
      </c>
      <c r="R65" s="147">
        <f t="shared" si="19"/>
        <v>0</v>
      </c>
      <c r="S65" s="138">
        <f t="shared" si="19"/>
        <v>0</v>
      </c>
      <c r="T65" s="138">
        <f t="shared" si="19"/>
        <v>0</v>
      </c>
      <c r="U65" s="138">
        <f t="shared" si="19"/>
        <v>0</v>
      </c>
      <c r="V65" s="138">
        <f t="shared" si="19"/>
        <v>0</v>
      </c>
      <c r="W65" s="138">
        <f t="shared" si="19"/>
        <v>0</v>
      </c>
      <c r="X65" s="140">
        <f t="shared" si="9"/>
        <v>100</v>
      </c>
      <c r="Y65" s="140">
        <f t="shared" si="10"/>
        <v>0</v>
      </c>
      <c r="Z65" s="205" t="s">
        <v>99</v>
      </c>
      <c r="AA65" s="212"/>
      <c r="AB65" s="85"/>
      <c r="AC65" s="86"/>
    </row>
    <row r="66" spans="1:29" s="82" customFormat="1" ht="15.75" customHeight="1">
      <c r="A66" s="83"/>
      <c r="B66" s="79" t="s">
        <v>87</v>
      </c>
      <c r="C66" s="145">
        <f>D66+K66+L66+M66+N66+O66+P66+Q66</f>
        <v>65</v>
      </c>
      <c r="D66" s="73">
        <f>SUM(E66:J66)</f>
        <v>65</v>
      </c>
      <c r="E66" s="73">
        <v>59</v>
      </c>
      <c r="F66" s="73">
        <v>1</v>
      </c>
      <c r="G66" s="73">
        <v>1</v>
      </c>
      <c r="H66" s="73">
        <v>0</v>
      </c>
      <c r="I66" s="73">
        <v>0</v>
      </c>
      <c r="J66" s="73">
        <v>4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f>SUM(S66:V66)</f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5">
        <f t="shared" si="9"/>
        <v>100</v>
      </c>
      <c r="Y66" s="75">
        <f t="shared" si="10"/>
        <v>0</v>
      </c>
      <c r="Z66" s="80" t="s">
        <v>87</v>
      </c>
      <c r="AA66" s="77"/>
      <c r="AB66" s="85"/>
      <c r="AC66" s="86"/>
    </row>
    <row r="67" spans="1:29" s="8" customFormat="1" ht="16.5" customHeight="1">
      <c r="A67" s="6"/>
      <c r="B67" s="6"/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2"/>
      <c r="Y67" s="52"/>
      <c r="Z67" s="21"/>
      <c r="AA67" s="6"/>
      <c r="AC67" s="45"/>
    </row>
    <row r="68" spans="2:25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53"/>
      <c r="Y68" s="53"/>
    </row>
    <row r="69" spans="2:10" ht="11.25" customHeight="1">
      <c r="B69" s="33"/>
      <c r="C69" s="33"/>
      <c r="D69" s="8"/>
      <c r="E69" s="8"/>
      <c r="F69" s="8"/>
      <c r="G69" s="8"/>
      <c r="H69" s="8"/>
      <c r="I69" s="8"/>
      <c r="J69" s="8"/>
    </row>
    <row r="70" spans="2:3" ht="11.25" customHeight="1">
      <c r="B70" s="35"/>
      <c r="C70" s="35"/>
    </row>
    <row r="71" ht="11.25" customHeight="1">
      <c r="C71" s="35"/>
    </row>
    <row r="72" spans="2:3" ht="11.25" customHeight="1">
      <c r="B72" s="35"/>
      <c r="C72" s="35"/>
    </row>
    <row r="73" spans="2:3" ht="11.25" customHeight="1">
      <c r="B73" s="35"/>
      <c r="C73" s="35"/>
    </row>
    <row r="74" spans="2:3" ht="11.25" customHeight="1">
      <c r="B74" s="35"/>
      <c r="C74" s="35"/>
    </row>
    <row r="75" spans="2:3" ht="11.25" customHeight="1">
      <c r="B75" s="35"/>
      <c r="C75" s="35"/>
    </row>
    <row r="76" spans="2:3" ht="11.25" customHeight="1">
      <c r="B76" s="35"/>
      <c r="C76" s="35"/>
    </row>
    <row r="77" spans="2:3" ht="11.25" customHeight="1">
      <c r="B77" s="35"/>
      <c r="C77" s="35"/>
    </row>
    <row r="78" spans="2:3" ht="11.25" customHeight="1">
      <c r="B78" s="35"/>
      <c r="C78" s="35"/>
    </row>
    <row r="79" spans="2:3" ht="11.25" customHeight="1">
      <c r="B79" s="35"/>
      <c r="C79" s="35"/>
    </row>
    <row r="80" spans="2:3" ht="11.25" customHeight="1">
      <c r="B80" s="35"/>
      <c r="C80" s="35"/>
    </row>
    <row r="81" spans="2:3" ht="11.25" customHeight="1">
      <c r="B81" s="35"/>
      <c r="C81" s="35"/>
    </row>
    <row r="82" spans="2:3" ht="11.25" customHeight="1">
      <c r="B82" s="35"/>
      <c r="C82" s="35"/>
    </row>
  </sheetData>
  <sheetProtection/>
  <mergeCells count="44">
    <mergeCell ref="A63:B63"/>
    <mergeCell ref="Z63:AA63"/>
    <mergeCell ref="A65:B65"/>
    <mergeCell ref="Z65:AA65"/>
    <mergeCell ref="A53:B53"/>
    <mergeCell ref="Z53:AA53"/>
    <mergeCell ref="A57:B57"/>
    <mergeCell ref="Z57:AA57"/>
    <mergeCell ref="A60:B60"/>
    <mergeCell ref="Z60:AA60"/>
    <mergeCell ref="A44:B44"/>
    <mergeCell ref="Z44:AA44"/>
    <mergeCell ref="A46:B46"/>
    <mergeCell ref="Z46:AA46"/>
    <mergeCell ref="A49:B49"/>
    <mergeCell ref="Z49:AA49"/>
    <mergeCell ref="A16:B16"/>
    <mergeCell ref="Z16:AA16"/>
    <mergeCell ref="A36:B36"/>
    <mergeCell ref="Z36:AA36"/>
    <mergeCell ref="A39:B39"/>
    <mergeCell ref="Z39:AA39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AA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7" width="8.08203125" style="5" customWidth="1"/>
    <col min="18" max="22" width="6.08203125" style="5" customWidth="1"/>
    <col min="23" max="23" width="10.08203125" style="5" customWidth="1"/>
    <col min="24" max="25" width="10.08203125" style="54" customWidth="1"/>
    <col min="26" max="26" width="8.75" style="5" customWidth="1"/>
    <col min="27" max="27" width="1.328125" style="5" customWidth="1"/>
    <col min="28" max="16384" width="8.75" style="5" customWidth="1"/>
  </cols>
  <sheetData>
    <row r="1" spans="1:25" ht="16.5" customHeight="1">
      <c r="A1" s="156" t="s">
        <v>121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63</v>
      </c>
      <c r="C3" s="32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79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157" t="s">
        <v>114</v>
      </c>
      <c r="B4" s="158"/>
      <c r="C4" s="163" t="s">
        <v>0</v>
      </c>
      <c r="D4" s="166" t="s">
        <v>80</v>
      </c>
      <c r="E4" s="166"/>
      <c r="F4" s="166"/>
      <c r="G4" s="166"/>
      <c r="H4" s="166"/>
      <c r="I4" s="166"/>
      <c r="J4" s="167"/>
      <c r="K4" s="168" t="s">
        <v>73</v>
      </c>
      <c r="L4" s="168" t="s">
        <v>74</v>
      </c>
      <c r="M4" s="171"/>
      <c r="N4" s="168" t="s">
        <v>75</v>
      </c>
      <c r="O4" s="168" t="s">
        <v>76</v>
      </c>
      <c r="P4" s="168" t="s">
        <v>113</v>
      </c>
      <c r="Q4" s="176" t="s">
        <v>115</v>
      </c>
      <c r="R4" s="157" t="s">
        <v>77</v>
      </c>
      <c r="S4" s="157"/>
      <c r="T4" s="157"/>
      <c r="U4" s="157"/>
      <c r="V4" s="179"/>
      <c r="W4" s="184" t="s">
        <v>78</v>
      </c>
      <c r="X4" s="187" t="s">
        <v>125</v>
      </c>
      <c r="Y4" s="190" t="s">
        <v>124</v>
      </c>
      <c r="Z4" s="193" t="s">
        <v>114</v>
      </c>
      <c r="AA4" s="194"/>
    </row>
    <row r="5" spans="1:27" ht="16.5" customHeight="1">
      <c r="A5" s="159"/>
      <c r="B5" s="160"/>
      <c r="C5" s="164"/>
      <c r="D5" s="168" t="s">
        <v>49</v>
      </c>
      <c r="E5" s="197" t="s">
        <v>54</v>
      </c>
      <c r="F5" s="198"/>
      <c r="G5" s="199"/>
      <c r="H5" s="166" t="s">
        <v>100</v>
      </c>
      <c r="I5" s="166" t="s">
        <v>111</v>
      </c>
      <c r="J5" s="166" t="s">
        <v>112</v>
      </c>
      <c r="K5" s="169"/>
      <c r="L5" s="172"/>
      <c r="M5" s="173"/>
      <c r="N5" s="174"/>
      <c r="O5" s="174"/>
      <c r="P5" s="174"/>
      <c r="Q5" s="177"/>
      <c r="R5" s="180"/>
      <c r="S5" s="180"/>
      <c r="T5" s="180"/>
      <c r="U5" s="180"/>
      <c r="V5" s="181"/>
      <c r="W5" s="185"/>
      <c r="X5" s="188"/>
      <c r="Y5" s="191"/>
      <c r="Z5" s="195"/>
      <c r="AA5" s="159"/>
    </row>
    <row r="6" spans="1:27" ht="16.5" customHeight="1">
      <c r="A6" s="159"/>
      <c r="B6" s="160"/>
      <c r="C6" s="164"/>
      <c r="D6" s="174"/>
      <c r="E6" s="200"/>
      <c r="F6" s="201"/>
      <c r="G6" s="202"/>
      <c r="H6" s="166"/>
      <c r="I6" s="166"/>
      <c r="J6" s="166"/>
      <c r="K6" s="169"/>
      <c r="L6" s="168" t="s">
        <v>55</v>
      </c>
      <c r="M6" s="168" t="s">
        <v>56</v>
      </c>
      <c r="N6" s="174"/>
      <c r="O6" s="174"/>
      <c r="P6" s="174"/>
      <c r="Q6" s="177"/>
      <c r="R6" s="182"/>
      <c r="S6" s="182"/>
      <c r="T6" s="182"/>
      <c r="U6" s="182"/>
      <c r="V6" s="183"/>
      <c r="W6" s="185"/>
      <c r="X6" s="188"/>
      <c r="Y6" s="191"/>
      <c r="Z6" s="195"/>
      <c r="AA6" s="159"/>
    </row>
    <row r="7" spans="1:27" ht="16.5" customHeight="1">
      <c r="A7" s="161"/>
      <c r="B7" s="162"/>
      <c r="C7" s="165"/>
      <c r="D7" s="175"/>
      <c r="E7" s="22" t="s">
        <v>40</v>
      </c>
      <c r="F7" s="22" t="s">
        <v>41</v>
      </c>
      <c r="G7" s="22" t="s">
        <v>61</v>
      </c>
      <c r="H7" s="166"/>
      <c r="I7" s="166"/>
      <c r="J7" s="166"/>
      <c r="K7" s="170"/>
      <c r="L7" s="172"/>
      <c r="M7" s="175"/>
      <c r="N7" s="175"/>
      <c r="O7" s="175"/>
      <c r="P7" s="175"/>
      <c r="Q7" s="178"/>
      <c r="R7" s="11" t="s">
        <v>49</v>
      </c>
      <c r="S7" s="12" t="s">
        <v>81</v>
      </c>
      <c r="T7" s="12" t="s">
        <v>82</v>
      </c>
      <c r="U7" s="12" t="s">
        <v>83</v>
      </c>
      <c r="V7" s="12" t="s">
        <v>84</v>
      </c>
      <c r="W7" s="186"/>
      <c r="X7" s="189"/>
      <c r="Y7" s="192"/>
      <c r="Z7" s="196"/>
      <c r="AA7" s="161"/>
    </row>
    <row r="8" spans="1:27" ht="16.5" customHeight="1">
      <c r="A8" s="8"/>
      <c r="B8" s="8"/>
      <c r="C8" s="12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7"/>
      <c r="Y8" s="47"/>
      <c r="Z8" s="14"/>
      <c r="AA8" s="15"/>
    </row>
    <row r="9" spans="1:27" ht="16.5" customHeight="1">
      <c r="A9" s="33"/>
      <c r="B9" s="26" t="s">
        <v>116</v>
      </c>
      <c r="C9" s="129">
        <v>10473</v>
      </c>
      <c r="D9" s="31">
        <v>10421</v>
      </c>
      <c r="E9" s="31">
        <v>9945</v>
      </c>
      <c r="F9" s="31">
        <v>178</v>
      </c>
      <c r="G9" s="31">
        <v>173</v>
      </c>
      <c r="H9" s="31">
        <v>0</v>
      </c>
      <c r="I9" s="31">
        <v>40</v>
      </c>
      <c r="J9" s="31">
        <v>85</v>
      </c>
      <c r="K9" s="31">
        <v>3</v>
      </c>
      <c r="L9" s="31">
        <v>0</v>
      </c>
      <c r="M9" s="31">
        <v>0</v>
      </c>
      <c r="N9" s="31">
        <v>0</v>
      </c>
      <c r="O9" s="31">
        <v>5</v>
      </c>
      <c r="P9" s="31">
        <v>44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246</v>
      </c>
      <c r="X9" s="48">
        <v>99.5</v>
      </c>
      <c r="Y9" s="56">
        <v>0</v>
      </c>
      <c r="Z9" s="66" t="s">
        <v>116</v>
      </c>
      <c r="AA9" s="16"/>
    </row>
    <row r="10" spans="1:27" s="41" customFormat="1" ht="16.5" customHeight="1">
      <c r="A10" s="49"/>
      <c r="B10" s="25" t="s">
        <v>130</v>
      </c>
      <c r="C10" s="130">
        <f aca="true" t="shared" si="0" ref="C10:W10">C16+C36+C39+C44+C46+C49+C53+C57+C60+C63+C65</f>
        <v>10470</v>
      </c>
      <c r="D10" s="131">
        <f t="shared" si="0"/>
        <v>10406</v>
      </c>
      <c r="E10" s="131">
        <f t="shared" si="0"/>
        <v>9837</v>
      </c>
      <c r="F10" s="131">
        <f t="shared" si="0"/>
        <v>168</v>
      </c>
      <c r="G10" s="131">
        <f t="shared" si="0"/>
        <v>227</v>
      </c>
      <c r="H10" s="131">
        <f t="shared" si="0"/>
        <v>0</v>
      </c>
      <c r="I10" s="131">
        <f t="shared" si="0"/>
        <v>53</v>
      </c>
      <c r="J10" s="131">
        <f t="shared" si="0"/>
        <v>121</v>
      </c>
      <c r="K10" s="131">
        <f t="shared" si="0"/>
        <v>3</v>
      </c>
      <c r="L10" s="131">
        <f t="shared" si="0"/>
        <v>0</v>
      </c>
      <c r="M10" s="131">
        <f t="shared" si="0"/>
        <v>2</v>
      </c>
      <c r="N10" s="131">
        <f t="shared" si="0"/>
        <v>0</v>
      </c>
      <c r="O10" s="131">
        <f t="shared" si="0"/>
        <v>9</v>
      </c>
      <c r="P10" s="131">
        <f t="shared" si="0"/>
        <v>50</v>
      </c>
      <c r="Q10" s="131">
        <f t="shared" si="0"/>
        <v>0</v>
      </c>
      <c r="R10" s="131">
        <f t="shared" si="0"/>
        <v>0</v>
      </c>
      <c r="S10" s="131">
        <f t="shared" si="0"/>
        <v>0</v>
      </c>
      <c r="T10" s="131">
        <f t="shared" si="0"/>
        <v>0</v>
      </c>
      <c r="U10" s="131">
        <f t="shared" si="0"/>
        <v>0</v>
      </c>
      <c r="V10" s="131">
        <f t="shared" si="0"/>
        <v>0</v>
      </c>
      <c r="W10" s="131">
        <f t="shared" si="0"/>
        <v>269</v>
      </c>
      <c r="X10" s="133">
        <f>D10/C10*100</f>
        <v>99.38872970391594</v>
      </c>
      <c r="Y10" s="155">
        <f>(O10+R10)/C10*100</f>
        <v>0.08595988538681948</v>
      </c>
      <c r="Z10" s="150" t="s">
        <v>130</v>
      </c>
      <c r="AA10" s="50"/>
    </row>
    <row r="11" spans="1:27" s="117" customFormat="1" ht="16.5" customHeight="1">
      <c r="A11" s="112"/>
      <c r="B11" s="118"/>
      <c r="C11" s="134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4"/>
      <c r="Y11" s="124"/>
      <c r="Z11" s="115"/>
      <c r="AA11" s="116"/>
    </row>
    <row r="12" spans="1:27" ht="16.5" customHeight="1">
      <c r="A12" s="8"/>
      <c r="B12" s="24" t="s">
        <v>51</v>
      </c>
      <c r="C12" s="135">
        <f>D12+K12+L12+M12+N12+O12+P12+Q12</f>
        <v>71</v>
      </c>
      <c r="D12" s="29">
        <f>SUM(E12:J12)</f>
        <v>71</v>
      </c>
      <c r="E12" s="29">
        <v>68</v>
      </c>
      <c r="F12" s="29">
        <v>0</v>
      </c>
      <c r="G12" s="29">
        <v>1</v>
      </c>
      <c r="H12" s="29">
        <v>0</v>
      </c>
      <c r="I12" s="29">
        <v>2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f>SUM(S12:V12)</f>
        <v>0</v>
      </c>
      <c r="S12" s="29">
        <v>0</v>
      </c>
      <c r="T12" s="29">
        <v>0</v>
      </c>
      <c r="U12" s="29">
        <v>0</v>
      </c>
      <c r="V12" s="29">
        <v>0</v>
      </c>
      <c r="W12" s="29">
        <v>5</v>
      </c>
      <c r="X12" s="51">
        <f>D12/C12*100</f>
        <v>100</v>
      </c>
      <c r="Y12" s="51">
        <f>(O12+R12)/C12*100</f>
        <v>0</v>
      </c>
      <c r="Z12" s="17" t="s">
        <v>64</v>
      </c>
      <c r="AA12" s="16"/>
    </row>
    <row r="13" spans="1:27" ht="16.5" customHeight="1">
      <c r="A13" s="8"/>
      <c r="B13" s="24" t="s">
        <v>52</v>
      </c>
      <c r="C13" s="135">
        <f>D13+K13+L13+M13+N13+O13+P13+Q13</f>
        <v>10157</v>
      </c>
      <c r="D13" s="29">
        <f>SUM(E13:J13)</f>
        <v>10094</v>
      </c>
      <c r="E13" s="29">
        <v>9533</v>
      </c>
      <c r="F13" s="29">
        <v>168</v>
      </c>
      <c r="G13" s="29">
        <v>221</v>
      </c>
      <c r="H13" s="29">
        <v>0</v>
      </c>
      <c r="I13" s="29">
        <v>51</v>
      </c>
      <c r="J13" s="29">
        <v>121</v>
      </c>
      <c r="K13" s="29">
        <v>3</v>
      </c>
      <c r="L13" s="29">
        <v>0</v>
      </c>
      <c r="M13" s="29">
        <v>2</v>
      </c>
      <c r="N13" s="29">
        <v>0</v>
      </c>
      <c r="O13" s="29">
        <v>9</v>
      </c>
      <c r="P13" s="29">
        <v>49</v>
      </c>
      <c r="Q13" s="29">
        <v>0</v>
      </c>
      <c r="R13" s="29">
        <f>SUM(S13:V13)</f>
        <v>0</v>
      </c>
      <c r="S13" s="29">
        <v>0</v>
      </c>
      <c r="T13" s="29">
        <v>0</v>
      </c>
      <c r="U13" s="29">
        <v>0</v>
      </c>
      <c r="V13" s="29">
        <v>0</v>
      </c>
      <c r="W13" s="29">
        <v>255</v>
      </c>
      <c r="X13" s="51">
        <f>D13/C13*100</f>
        <v>99.37973811164714</v>
      </c>
      <c r="Y13" s="93">
        <f>(O13+R13)/C13*100</f>
        <v>0.08860884119326573</v>
      </c>
      <c r="Z13" s="17" t="s">
        <v>65</v>
      </c>
      <c r="AA13" s="16"/>
    </row>
    <row r="14" spans="1:27" ht="16.5" customHeight="1">
      <c r="A14" s="8"/>
      <c r="B14" s="24" t="s">
        <v>53</v>
      </c>
      <c r="C14" s="135">
        <f>D14+K14+L14+M14+N14+O14+P14+Q14</f>
        <v>242</v>
      </c>
      <c r="D14" s="29">
        <f>SUM(E14:J14)</f>
        <v>241</v>
      </c>
      <c r="E14" s="29">
        <v>236</v>
      </c>
      <c r="F14" s="29">
        <v>0</v>
      </c>
      <c r="G14" s="29">
        <v>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1</v>
      </c>
      <c r="Q14" s="29">
        <v>0</v>
      </c>
      <c r="R14" s="29">
        <f>SUM(S14:V14)</f>
        <v>0</v>
      </c>
      <c r="S14" s="29">
        <v>0</v>
      </c>
      <c r="T14" s="29">
        <v>0</v>
      </c>
      <c r="U14" s="29">
        <v>0</v>
      </c>
      <c r="V14" s="29">
        <v>0</v>
      </c>
      <c r="W14" s="29">
        <v>9</v>
      </c>
      <c r="X14" s="51">
        <f>D14/C14*100</f>
        <v>99.58677685950413</v>
      </c>
      <c r="Y14" s="51">
        <f>(O14+R14)/C14*100</f>
        <v>0</v>
      </c>
      <c r="Z14" s="17" t="s">
        <v>66</v>
      </c>
      <c r="AA14" s="16"/>
    </row>
    <row r="15" spans="1:27" s="117" customFormat="1" ht="16.5" customHeight="1">
      <c r="A15" s="112"/>
      <c r="B15" s="112"/>
      <c r="C15" s="134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22"/>
      <c r="Y15" s="122"/>
      <c r="Z15" s="115"/>
      <c r="AA15" s="116"/>
    </row>
    <row r="16" spans="1:27" s="70" customFormat="1" ht="15.75" customHeight="1">
      <c r="A16" s="203" t="s">
        <v>88</v>
      </c>
      <c r="B16" s="204"/>
      <c r="C16" s="137">
        <f>SUM(C18:C35)</f>
        <v>8823</v>
      </c>
      <c r="D16" s="138">
        <f aca="true" t="shared" si="1" ref="D16:W16">SUM(D18:D35)</f>
        <v>8773</v>
      </c>
      <c r="E16" s="138">
        <f t="shared" si="1"/>
        <v>8287</v>
      </c>
      <c r="F16" s="138">
        <f t="shared" si="1"/>
        <v>150</v>
      </c>
      <c r="G16" s="138">
        <f t="shared" si="1"/>
        <v>193</v>
      </c>
      <c r="H16" s="138">
        <f t="shared" si="1"/>
        <v>0</v>
      </c>
      <c r="I16" s="138">
        <f t="shared" si="1"/>
        <v>44</v>
      </c>
      <c r="J16" s="138">
        <f t="shared" si="1"/>
        <v>99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8</v>
      </c>
      <c r="P16" s="138">
        <f t="shared" si="1"/>
        <v>40</v>
      </c>
      <c r="Q16" s="138">
        <f t="shared" si="1"/>
        <v>0</v>
      </c>
      <c r="R16" s="138">
        <f t="shared" si="1"/>
        <v>0</v>
      </c>
      <c r="S16" s="138">
        <f t="shared" si="1"/>
        <v>0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8">
        <f t="shared" si="1"/>
        <v>237</v>
      </c>
      <c r="X16" s="140">
        <f aca="true" t="shared" si="2" ref="X16:X47">D16/C16*100</f>
        <v>99.43329933129321</v>
      </c>
      <c r="Y16" s="140">
        <f aca="true" t="shared" si="3" ref="Y16:Y47">(O16+R16)/C16*100</f>
        <v>0.09067210699308625</v>
      </c>
      <c r="Z16" s="205" t="s">
        <v>88</v>
      </c>
      <c r="AA16" s="206"/>
    </row>
    <row r="17" spans="1:27" s="70" customFormat="1" ht="15.75" customHeight="1">
      <c r="A17" s="142"/>
      <c r="B17" s="143" t="s">
        <v>70</v>
      </c>
      <c r="C17" s="137">
        <f>SUM(C18:C22)</f>
        <v>4557</v>
      </c>
      <c r="D17" s="138">
        <f aca="true" t="shared" si="4" ref="D17:W17">SUM(D18:D22)</f>
        <v>4524</v>
      </c>
      <c r="E17" s="138">
        <f t="shared" si="4"/>
        <v>4281</v>
      </c>
      <c r="F17" s="138">
        <f t="shared" si="4"/>
        <v>51</v>
      </c>
      <c r="G17" s="138">
        <f t="shared" si="4"/>
        <v>109</v>
      </c>
      <c r="H17" s="138">
        <f t="shared" si="4"/>
        <v>0</v>
      </c>
      <c r="I17" s="138">
        <f t="shared" si="4"/>
        <v>32</v>
      </c>
      <c r="J17" s="138">
        <f t="shared" si="4"/>
        <v>51</v>
      </c>
      <c r="K17" s="138">
        <f t="shared" si="4"/>
        <v>1</v>
      </c>
      <c r="L17" s="138">
        <f t="shared" si="4"/>
        <v>0</v>
      </c>
      <c r="M17" s="138">
        <f t="shared" si="4"/>
        <v>0</v>
      </c>
      <c r="N17" s="138">
        <f t="shared" si="4"/>
        <v>0</v>
      </c>
      <c r="O17" s="138">
        <f t="shared" si="4"/>
        <v>5</v>
      </c>
      <c r="P17" s="138">
        <f t="shared" si="4"/>
        <v>27</v>
      </c>
      <c r="Q17" s="138">
        <f t="shared" si="4"/>
        <v>0</v>
      </c>
      <c r="R17" s="138">
        <f t="shared" si="4"/>
        <v>0</v>
      </c>
      <c r="S17" s="138">
        <f t="shared" si="4"/>
        <v>0</v>
      </c>
      <c r="T17" s="138">
        <f t="shared" si="4"/>
        <v>0</v>
      </c>
      <c r="U17" s="138">
        <f t="shared" si="4"/>
        <v>0</v>
      </c>
      <c r="V17" s="138">
        <f t="shared" si="4"/>
        <v>0</v>
      </c>
      <c r="W17" s="138">
        <f t="shared" si="4"/>
        <v>129</v>
      </c>
      <c r="X17" s="140">
        <f t="shared" si="2"/>
        <v>99.27583936800526</v>
      </c>
      <c r="Y17" s="140">
        <f t="shared" si="3"/>
        <v>0.10972130787798992</v>
      </c>
      <c r="Z17" s="144" t="s">
        <v>70</v>
      </c>
      <c r="AA17" s="142"/>
    </row>
    <row r="18" spans="1:27" s="78" customFormat="1" ht="15.75" customHeight="1">
      <c r="A18" s="71"/>
      <c r="B18" s="72" t="s">
        <v>3</v>
      </c>
      <c r="C18" s="145">
        <f aca="true" t="shared" si="5" ref="C18:C34">D18+K18+L18+M18+N18+O18+P18+Q18</f>
        <v>1229</v>
      </c>
      <c r="D18" s="73">
        <f aca="true" t="shared" si="6" ref="D18:D34">SUM(E18:J18)</f>
        <v>1221</v>
      </c>
      <c r="E18" s="73">
        <v>1161</v>
      </c>
      <c r="F18" s="73">
        <v>13</v>
      </c>
      <c r="G18" s="73">
        <v>25</v>
      </c>
      <c r="H18" s="73">
        <v>0</v>
      </c>
      <c r="I18" s="73">
        <v>11</v>
      </c>
      <c r="J18" s="73">
        <v>11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7</v>
      </c>
      <c r="Q18" s="73">
        <v>0</v>
      </c>
      <c r="R18" s="73">
        <f aca="true" t="shared" si="7" ref="R18:R35">SUM(S18:V18)</f>
        <v>0</v>
      </c>
      <c r="S18" s="73">
        <v>0</v>
      </c>
      <c r="T18" s="73">
        <v>0</v>
      </c>
      <c r="U18" s="73">
        <v>0</v>
      </c>
      <c r="V18" s="73">
        <v>0</v>
      </c>
      <c r="W18" s="73">
        <v>45</v>
      </c>
      <c r="X18" s="75">
        <f t="shared" si="2"/>
        <v>99.34906427990235</v>
      </c>
      <c r="Y18" s="75">
        <f t="shared" si="3"/>
        <v>0.08136696501220504</v>
      </c>
      <c r="Z18" s="76" t="s">
        <v>3</v>
      </c>
      <c r="AA18" s="77"/>
    </row>
    <row r="19" spans="1:27" s="78" customFormat="1" ht="15.75" customHeight="1">
      <c r="A19" s="71"/>
      <c r="B19" s="72" t="s">
        <v>4</v>
      </c>
      <c r="C19" s="145">
        <f t="shared" si="5"/>
        <v>749</v>
      </c>
      <c r="D19" s="73">
        <f t="shared" si="6"/>
        <v>742</v>
      </c>
      <c r="E19" s="73">
        <v>703</v>
      </c>
      <c r="F19" s="73">
        <v>13</v>
      </c>
      <c r="G19" s="73">
        <v>15</v>
      </c>
      <c r="H19" s="73">
        <v>0</v>
      </c>
      <c r="I19" s="73">
        <v>4</v>
      </c>
      <c r="J19" s="73">
        <v>7</v>
      </c>
      <c r="K19" s="73">
        <v>1</v>
      </c>
      <c r="L19" s="73"/>
      <c r="M19" s="73">
        <v>0</v>
      </c>
      <c r="N19" s="73">
        <v>0</v>
      </c>
      <c r="O19" s="73">
        <v>1</v>
      </c>
      <c r="P19" s="73">
        <v>5</v>
      </c>
      <c r="Q19" s="73">
        <v>0</v>
      </c>
      <c r="R19" s="73">
        <f t="shared" si="7"/>
        <v>0</v>
      </c>
      <c r="S19" s="73">
        <v>0</v>
      </c>
      <c r="T19" s="73">
        <v>0</v>
      </c>
      <c r="U19" s="73">
        <v>0</v>
      </c>
      <c r="V19" s="73">
        <v>0</v>
      </c>
      <c r="W19" s="73">
        <v>15</v>
      </c>
      <c r="X19" s="75">
        <f t="shared" si="2"/>
        <v>99.06542056074767</v>
      </c>
      <c r="Y19" s="75">
        <f t="shared" si="3"/>
        <v>0.13351134846461948</v>
      </c>
      <c r="Z19" s="76" t="s">
        <v>4</v>
      </c>
      <c r="AA19" s="77"/>
    </row>
    <row r="20" spans="1:27" s="78" customFormat="1" ht="15.75" customHeight="1">
      <c r="A20" s="71"/>
      <c r="B20" s="72" t="s">
        <v>5</v>
      </c>
      <c r="C20" s="145">
        <f t="shared" si="5"/>
        <v>557</v>
      </c>
      <c r="D20" s="73">
        <f t="shared" si="6"/>
        <v>553</v>
      </c>
      <c r="E20" s="73">
        <v>512</v>
      </c>
      <c r="F20" s="73">
        <v>13</v>
      </c>
      <c r="G20" s="73">
        <v>19</v>
      </c>
      <c r="H20" s="73">
        <v>0</v>
      </c>
      <c r="I20" s="73">
        <v>3</v>
      </c>
      <c r="J20" s="73">
        <v>6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2</v>
      </c>
      <c r="Q20" s="73">
        <v>0</v>
      </c>
      <c r="R20" s="73">
        <f t="shared" si="7"/>
        <v>0</v>
      </c>
      <c r="S20" s="73">
        <v>0</v>
      </c>
      <c r="T20" s="73">
        <v>0</v>
      </c>
      <c r="U20" s="73">
        <v>0</v>
      </c>
      <c r="V20" s="73">
        <v>0</v>
      </c>
      <c r="W20" s="73">
        <v>11</v>
      </c>
      <c r="X20" s="75">
        <f t="shared" si="2"/>
        <v>99.2818671454219</v>
      </c>
      <c r="Y20" s="75">
        <f t="shared" si="3"/>
        <v>0.3590664272890485</v>
      </c>
      <c r="Z20" s="76" t="s">
        <v>5</v>
      </c>
      <c r="AA20" s="77"/>
    </row>
    <row r="21" spans="1:27" s="78" customFormat="1" ht="15.75" customHeight="1">
      <c r="A21" s="71"/>
      <c r="B21" s="72" t="s">
        <v>6</v>
      </c>
      <c r="C21" s="145">
        <f t="shared" si="5"/>
        <v>962</v>
      </c>
      <c r="D21" s="73">
        <f t="shared" si="6"/>
        <v>953</v>
      </c>
      <c r="E21" s="73">
        <v>898</v>
      </c>
      <c r="F21" s="73">
        <v>7</v>
      </c>
      <c r="G21" s="73">
        <v>23</v>
      </c>
      <c r="H21" s="73">
        <v>0</v>
      </c>
      <c r="I21" s="73">
        <v>12</v>
      </c>
      <c r="J21" s="73">
        <v>13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8</v>
      </c>
      <c r="Q21" s="73">
        <v>0</v>
      </c>
      <c r="R21" s="73">
        <f t="shared" si="7"/>
        <v>0</v>
      </c>
      <c r="S21" s="73">
        <v>0</v>
      </c>
      <c r="T21" s="73">
        <v>0</v>
      </c>
      <c r="U21" s="73">
        <v>0</v>
      </c>
      <c r="V21" s="73">
        <v>0</v>
      </c>
      <c r="W21" s="73">
        <v>29</v>
      </c>
      <c r="X21" s="75">
        <f t="shared" si="2"/>
        <v>99.06444906444906</v>
      </c>
      <c r="Y21" s="75">
        <f t="shared" si="3"/>
        <v>0.10395010395010396</v>
      </c>
      <c r="Z21" s="76" t="s">
        <v>6</v>
      </c>
      <c r="AA21" s="77"/>
    </row>
    <row r="22" spans="1:27" s="78" customFormat="1" ht="15.75" customHeight="1">
      <c r="A22" s="71"/>
      <c r="B22" s="72" t="s">
        <v>7</v>
      </c>
      <c r="C22" s="145">
        <f t="shared" si="5"/>
        <v>1060</v>
      </c>
      <c r="D22" s="73">
        <f t="shared" si="6"/>
        <v>1055</v>
      </c>
      <c r="E22" s="73">
        <v>1007</v>
      </c>
      <c r="F22" s="73">
        <v>5</v>
      </c>
      <c r="G22" s="73">
        <v>27</v>
      </c>
      <c r="H22" s="73">
        <v>0</v>
      </c>
      <c r="I22" s="73">
        <v>2</v>
      </c>
      <c r="J22" s="73">
        <v>14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5</v>
      </c>
      <c r="Q22" s="73">
        <v>0</v>
      </c>
      <c r="R22" s="73">
        <f t="shared" si="7"/>
        <v>0</v>
      </c>
      <c r="S22" s="73">
        <v>0</v>
      </c>
      <c r="T22" s="73">
        <v>0</v>
      </c>
      <c r="U22" s="73">
        <v>0</v>
      </c>
      <c r="V22" s="73">
        <v>0</v>
      </c>
      <c r="W22" s="73">
        <v>29</v>
      </c>
      <c r="X22" s="75">
        <f t="shared" si="2"/>
        <v>99.52830188679245</v>
      </c>
      <c r="Y22" s="75">
        <f t="shared" si="3"/>
        <v>0</v>
      </c>
      <c r="Z22" s="76" t="s">
        <v>7</v>
      </c>
      <c r="AA22" s="77"/>
    </row>
    <row r="23" spans="1:27" s="78" customFormat="1" ht="15.75" customHeight="1">
      <c r="A23" s="71"/>
      <c r="B23" s="79" t="s">
        <v>8</v>
      </c>
      <c r="C23" s="145">
        <f t="shared" si="5"/>
        <v>693</v>
      </c>
      <c r="D23" s="73">
        <f t="shared" si="6"/>
        <v>692</v>
      </c>
      <c r="E23" s="73">
        <v>640</v>
      </c>
      <c r="F23" s="73">
        <v>34</v>
      </c>
      <c r="G23" s="73">
        <v>11</v>
      </c>
      <c r="H23" s="73">
        <v>0</v>
      </c>
      <c r="I23" s="73">
        <v>0</v>
      </c>
      <c r="J23" s="73">
        <v>7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f t="shared" si="7"/>
        <v>0</v>
      </c>
      <c r="S23" s="73">
        <v>0</v>
      </c>
      <c r="T23" s="73">
        <v>0</v>
      </c>
      <c r="U23" s="73">
        <v>0</v>
      </c>
      <c r="V23" s="73">
        <v>0</v>
      </c>
      <c r="W23" s="73">
        <v>11</v>
      </c>
      <c r="X23" s="75">
        <f t="shared" si="2"/>
        <v>99.85569985569985</v>
      </c>
      <c r="Y23" s="75">
        <f t="shared" si="3"/>
        <v>0</v>
      </c>
      <c r="Z23" s="80" t="s">
        <v>8</v>
      </c>
      <c r="AA23" s="77"/>
    </row>
    <row r="24" spans="1:27" s="78" customFormat="1" ht="15.75" customHeight="1">
      <c r="A24" s="71"/>
      <c r="B24" s="79" t="s">
        <v>71</v>
      </c>
      <c r="C24" s="145">
        <f t="shared" si="5"/>
        <v>210</v>
      </c>
      <c r="D24" s="73">
        <f t="shared" si="6"/>
        <v>208</v>
      </c>
      <c r="E24" s="73">
        <v>196</v>
      </c>
      <c r="F24" s="73">
        <v>5</v>
      </c>
      <c r="G24" s="73">
        <v>5</v>
      </c>
      <c r="H24" s="73">
        <v>0</v>
      </c>
      <c r="I24" s="73">
        <v>0</v>
      </c>
      <c r="J24" s="73">
        <v>2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2</v>
      </c>
      <c r="Q24" s="73">
        <v>0</v>
      </c>
      <c r="R24" s="73">
        <f t="shared" si="7"/>
        <v>0</v>
      </c>
      <c r="S24" s="73">
        <v>0</v>
      </c>
      <c r="T24" s="73">
        <v>0</v>
      </c>
      <c r="U24" s="73">
        <v>0</v>
      </c>
      <c r="V24" s="73">
        <v>0</v>
      </c>
      <c r="W24" s="73">
        <v>3</v>
      </c>
      <c r="X24" s="75">
        <f t="shared" si="2"/>
        <v>99.04761904761905</v>
      </c>
      <c r="Y24" s="75">
        <f t="shared" si="3"/>
        <v>0</v>
      </c>
      <c r="Z24" s="80" t="s">
        <v>71</v>
      </c>
      <c r="AA24" s="77"/>
    </row>
    <row r="25" spans="1:27" s="78" customFormat="1" ht="15.75" customHeight="1">
      <c r="A25" s="71"/>
      <c r="B25" s="79" t="s">
        <v>9</v>
      </c>
      <c r="C25" s="145">
        <f t="shared" si="5"/>
        <v>284</v>
      </c>
      <c r="D25" s="73">
        <f t="shared" si="6"/>
        <v>284</v>
      </c>
      <c r="E25" s="73">
        <v>273</v>
      </c>
      <c r="F25" s="73">
        <v>5</v>
      </c>
      <c r="G25" s="73">
        <v>2</v>
      </c>
      <c r="H25" s="73">
        <v>0</v>
      </c>
      <c r="I25" s="73">
        <v>2</v>
      </c>
      <c r="J25" s="73">
        <v>2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f t="shared" si="7"/>
        <v>0</v>
      </c>
      <c r="S25" s="73">
        <v>0</v>
      </c>
      <c r="T25" s="73">
        <v>0</v>
      </c>
      <c r="U25" s="73">
        <v>0</v>
      </c>
      <c r="V25" s="73">
        <v>0</v>
      </c>
      <c r="W25" s="73">
        <v>10</v>
      </c>
      <c r="X25" s="75">
        <f t="shared" si="2"/>
        <v>100</v>
      </c>
      <c r="Y25" s="75">
        <f t="shared" si="3"/>
        <v>0</v>
      </c>
      <c r="Z25" s="80" t="s">
        <v>9</v>
      </c>
      <c r="AA25" s="77"/>
    </row>
    <row r="26" spans="1:27" s="78" customFormat="1" ht="15.75" customHeight="1">
      <c r="A26" s="71"/>
      <c r="B26" s="79" t="s">
        <v>10</v>
      </c>
      <c r="C26" s="145">
        <f t="shared" si="5"/>
        <v>181</v>
      </c>
      <c r="D26" s="73">
        <f t="shared" si="6"/>
        <v>180</v>
      </c>
      <c r="E26" s="73">
        <v>170</v>
      </c>
      <c r="F26" s="73">
        <v>5</v>
      </c>
      <c r="G26" s="73">
        <v>3</v>
      </c>
      <c r="H26" s="73">
        <v>0</v>
      </c>
      <c r="I26" s="73">
        <v>1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73">
        <v>1</v>
      </c>
      <c r="P26" s="73">
        <v>0</v>
      </c>
      <c r="Q26" s="73">
        <v>0</v>
      </c>
      <c r="R26" s="73">
        <f t="shared" si="7"/>
        <v>0</v>
      </c>
      <c r="S26" s="73">
        <v>0</v>
      </c>
      <c r="T26" s="73">
        <v>0</v>
      </c>
      <c r="U26" s="73">
        <v>0</v>
      </c>
      <c r="V26" s="73">
        <v>0</v>
      </c>
      <c r="W26" s="73">
        <v>3</v>
      </c>
      <c r="X26" s="75">
        <f t="shared" si="2"/>
        <v>99.4475138121547</v>
      </c>
      <c r="Y26" s="75">
        <f t="shared" si="3"/>
        <v>0.5524861878453038</v>
      </c>
      <c r="Z26" s="80" t="s">
        <v>10</v>
      </c>
      <c r="AA26" s="77"/>
    </row>
    <row r="27" spans="1:27" s="78" customFormat="1" ht="15.75" customHeight="1">
      <c r="A27" s="71"/>
      <c r="B27" s="79" t="s">
        <v>11</v>
      </c>
      <c r="C27" s="145">
        <f t="shared" si="5"/>
        <v>384</v>
      </c>
      <c r="D27" s="73">
        <f t="shared" si="6"/>
        <v>383</v>
      </c>
      <c r="E27" s="73">
        <v>363</v>
      </c>
      <c r="F27" s="73">
        <v>0</v>
      </c>
      <c r="G27" s="73">
        <v>10</v>
      </c>
      <c r="H27" s="73">
        <v>0</v>
      </c>
      <c r="I27" s="73">
        <v>3</v>
      </c>
      <c r="J27" s="73">
        <v>7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f t="shared" si="7"/>
        <v>0</v>
      </c>
      <c r="S27" s="73">
        <v>0</v>
      </c>
      <c r="T27" s="73">
        <v>0</v>
      </c>
      <c r="U27" s="73">
        <v>0</v>
      </c>
      <c r="V27" s="73">
        <v>0</v>
      </c>
      <c r="W27" s="73">
        <v>7</v>
      </c>
      <c r="X27" s="75">
        <f t="shared" si="2"/>
        <v>99.73958333333334</v>
      </c>
      <c r="Y27" s="75">
        <f t="shared" si="3"/>
        <v>0</v>
      </c>
      <c r="Z27" s="80" t="s">
        <v>11</v>
      </c>
      <c r="AA27" s="77"/>
    </row>
    <row r="28" spans="1:27" s="78" customFormat="1" ht="15.75" customHeight="1">
      <c r="A28" s="71"/>
      <c r="B28" s="79" t="s">
        <v>12</v>
      </c>
      <c r="C28" s="145">
        <f t="shared" si="5"/>
        <v>135</v>
      </c>
      <c r="D28" s="73">
        <f t="shared" si="6"/>
        <v>133</v>
      </c>
      <c r="E28" s="73">
        <v>122</v>
      </c>
      <c r="F28" s="73">
        <v>1</v>
      </c>
      <c r="G28" s="73">
        <v>6</v>
      </c>
      <c r="H28" s="73">
        <v>0</v>
      </c>
      <c r="I28" s="73">
        <v>0</v>
      </c>
      <c r="J28" s="73">
        <v>4</v>
      </c>
      <c r="K28" s="73">
        <v>0</v>
      </c>
      <c r="L28" s="73">
        <v>0</v>
      </c>
      <c r="M28" s="73">
        <v>0</v>
      </c>
      <c r="N28" s="73">
        <v>0</v>
      </c>
      <c r="O28" s="73">
        <v>1</v>
      </c>
      <c r="P28" s="73">
        <v>1</v>
      </c>
      <c r="Q28" s="73">
        <v>0</v>
      </c>
      <c r="R28" s="73">
        <f t="shared" si="7"/>
        <v>0</v>
      </c>
      <c r="S28" s="73">
        <v>0</v>
      </c>
      <c r="T28" s="73">
        <v>0</v>
      </c>
      <c r="U28" s="73">
        <v>0</v>
      </c>
      <c r="V28" s="73">
        <v>0</v>
      </c>
      <c r="W28" s="73">
        <v>4</v>
      </c>
      <c r="X28" s="75">
        <f t="shared" si="2"/>
        <v>98.51851851851852</v>
      </c>
      <c r="Y28" s="75">
        <f t="shared" si="3"/>
        <v>0.7407407407407408</v>
      </c>
      <c r="Z28" s="80" t="s">
        <v>12</v>
      </c>
      <c r="AA28" s="77"/>
    </row>
    <row r="29" spans="1:27" s="78" customFormat="1" ht="15.75" customHeight="1">
      <c r="A29" s="71"/>
      <c r="B29" s="79" t="s">
        <v>13</v>
      </c>
      <c r="C29" s="145">
        <f t="shared" si="5"/>
        <v>316</v>
      </c>
      <c r="D29" s="73">
        <f t="shared" si="6"/>
        <v>314</v>
      </c>
      <c r="E29" s="73">
        <v>291</v>
      </c>
      <c r="F29" s="73">
        <v>8</v>
      </c>
      <c r="G29" s="73">
        <v>9</v>
      </c>
      <c r="H29" s="73">
        <v>0</v>
      </c>
      <c r="I29" s="73">
        <v>1</v>
      </c>
      <c r="J29" s="73">
        <v>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2</v>
      </c>
      <c r="Q29" s="73">
        <v>0</v>
      </c>
      <c r="R29" s="73">
        <f t="shared" si="7"/>
        <v>0</v>
      </c>
      <c r="S29" s="73">
        <v>0</v>
      </c>
      <c r="T29" s="73">
        <v>0</v>
      </c>
      <c r="U29" s="73">
        <v>0</v>
      </c>
      <c r="V29" s="73">
        <v>0</v>
      </c>
      <c r="W29" s="73">
        <v>6</v>
      </c>
      <c r="X29" s="75">
        <f t="shared" si="2"/>
        <v>99.36708860759494</v>
      </c>
      <c r="Y29" s="75">
        <f t="shared" si="3"/>
        <v>0</v>
      </c>
      <c r="Z29" s="80" t="s">
        <v>13</v>
      </c>
      <c r="AA29" s="77"/>
    </row>
    <row r="30" spans="1:27" s="78" customFormat="1" ht="15.75" customHeight="1">
      <c r="A30" s="71"/>
      <c r="B30" s="79" t="s">
        <v>14</v>
      </c>
      <c r="C30" s="145">
        <f t="shared" si="5"/>
        <v>235</v>
      </c>
      <c r="D30" s="73">
        <f t="shared" si="6"/>
        <v>235</v>
      </c>
      <c r="E30" s="73">
        <v>223</v>
      </c>
      <c r="F30" s="73">
        <v>2</v>
      </c>
      <c r="G30" s="73">
        <v>6</v>
      </c>
      <c r="H30" s="73">
        <v>0</v>
      </c>
      <c r="I30" s="73">
        <v>3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f t="shared" si="7"/>
        <v>0</v>
      </c>
      <c r="S30" s="73">
        <v>0</v>
      </c>
      <c r="T30" s="73">
        <v>0</v>
      </c>
      <c r="U30" s="73">
        <v>0</v>
      </c>
      <c r="V30" s="73">
        <v>0</v>
      </c>
      <c r="W30" s="73">
        <v>6</v>
      </c>
      <c r="X30" s="75">
        <f t="shared" si="2"/>
        <v>100</v>
      </c>
      <c r="Y30" s="75">
        <f t="shared" si="3"/>
        <v>0</v>
      </c>
      <c r="Z30" s="80" t="s">
        <v>14</v>
      </c>
      <c r="AA30" s="77"/>
    </row>
    <row r="31" spans="1:27" s="78" customFormat="1" ht="15.75" customHeight="1">
      <c r="A31" s="71"/>
      <c r="B31" s="79" t="s">
        <v>42</v>
      </c>
      <c r="C31" s="145">
        <f t="shared" si="5"/>
        <v>368</v>
      </c>
      <c r="D31" s="73">
        <f t="shared" si="6"/>
        <v>366</v>
      </c>
      <c r="E31" s="73">
        <v>342</v>
      </c>
      <c r="F31" s="73">
        <v>12</v>
      </c>
      <c r="G31" s="73">
        <v>7</v>
      </c>
      <c r="H31" s="73">
        <v>0</v>
      </c>
      <c r="I31" s="73">
        <v>0</v>
      </c>
      <c r="J31" s="73">
        <v>5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2</v>
      </c>
      <c r="Q31" s="73">
        <v>0</v>
      </c>
      <c r="R31" s="73">
        <f t="shared" si="7"/>
        <v>0</v>
      </c>
      <c r="S31" s="73">
        <v>0</v>
      </c>
      <c r="T31" s="73">
        <v>0</v>
      </c>
      <c r="U31" s="73">
        <v>0</v>
      </c>
      <c r="V31" s="73">
        <v>0</v>
      </c>
      <c r="W31" s="73">
        <v>11</v>
      </c>
      <c r="X31" s="75">
        <f t="shared" si="2"/>
        <v>99.45652173913044</v>
      </c>
      <c r="Y31" s="75">
        <f t="shared" si="3"/>
        <v>0</v>
      </c>
      <c r="Z31" s="80" t="s">
        <v>43</v>
      </c>
      <c r="AA31" s="77"/>
    </row>
    <row r="32" spans="1:27" s="78" customFormat="1" ht="15.75" customHeight="1">
      <c r="A32" s="71"/>
      <c r="B32" s="79" t="s">
        <v>44</v>
      </c>
      <c r="C32" s="145">
        <f t="shared" si="5"/>
        <v>285</v>
      </c>
      <c r="D32" s="73">
        <f t="shared" si="6"/>
        <v>285</v>
      </c>
      <c r="E32" s="73">
        <v>267</v>
      </c>
      <c r="F32" s="73">
        <v>9</v>
      </c>
      <c r="G32" s="73">
        <v>4</v>
      </c>
      <c r="H32" s="73">
        <v>0</v>
      </c>
      <c r="I32" s="73">
        <v>1</v>
      </c>
      <c r="J32" s="73">
        <v>4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f t="shared" si="7"/>
        <v>0</v>
      </c>
      <c r="S32" s="73">
        <v>0</v>
      </c>
      <c r="T32" s="73">
        <v>0</v>
      </c>
      <c r="U32" s="73">
        <v>0</v>
      </c>
      <c r="V32" s="73">
        <v>0</v>
      </c>
      <c r="W32" s="73">
        <v>17</v>
      </c>
      <c r="X32" s="75">
        <f t="shared" si="2"/>
        <v>100</v>
      </c>
      <c r="Y32" s="75">
        <f t="shared" si="3"/>
        <v>0</v>
      </c>
      <c r="Z32" s="80" t="s">
        <v>45</v>
      </c>
      <c r="AA32" s="77"/>
    </row>
    <row r="33" spans="1:27" s="78" customFormat="1" ht="15.75" customHeight="1">
      <c r="A33" s="71"/>
      <c r="B33" s="79" t="s">
        <v>46</v>
      </c>
      <c r="C33" s="145">
        <f t="shared" si="5"/>
        <v>195</v>
      </c>
      <c r="D33" s="73">
        <f t="shared" si="6"/>
        <v>192</v>
      </c>
      <c r="E33" s="73">
        <v>178</v>
      </c>
      <c r="F33" s="73">
        <v>9</v>
      </c>
      <c r="G33" s="73">
        <v>1</v>
      </c>
      <c r="H33" s="73">
        <v>0</v>
      </c>
      <c r="I33" s="73">
        <v>0</v>
      </c>
      <c r="J33" s="73">
        <v>4</v>
      </c>
      <c r="K33" s="73">
        <v>0</v>
      </c>
      <c r="L33" s="73">
        <v>0</v>
      </c>
      <c r="M33" s="73">
        <v>0</v>
      </c>
      <c r="N33" s="73">
        <v>0</v>
      </c>
      <c r="O33" s="73">
        <v>1</v>
      </c>
      <c r="P33" s="73">
        <v>2</v>
      </c>
      <c r="Q33" s="73">
        <v>0</v>
      </c>
      <c r="R33" s="73">
        <f t="shared" si="7"/>
        <v>0</v>
      </c>
      <c r="S33" s="73">
        <v>0</v>
      </c>
      <c r="T33" s="73">
        <v>0</v>
      </c>
      <c r="U33" s="73">
        <v>0</v>
      </c>
      <c r="V33" s="73">
        <v>0</v>
      </c>
      <c r="W33" s="73">
        <v>3</v>
      </c>
      <c r="X33" s="75">
        <f t="shared" si="2"/>
        <v>98.46153846153847</v>
      </c>
      <c r="Y33" s="75">
        <f t="shared" si="3"/>
        <v>0.5128205128205128</v>
      </c>
      <c r="Z33" s="80" t="s">
        <v>47</v>
      </c>
      <c r="AA33" s="77"/>
    </row>
    <row r="34" spans="1:27" s="78" customFormat="1" ht="15.75" customHeight="1">
      <c r="A34" s="71"/>
      <c r="B34" s="79" t="s">
        <v>85</v>
      </c>
      <c r="C34" s="145">
        <f t="shared" si="5"/>
        <v>616</v>
      </c>
      <c r="D34" s="73">
        <f t="shared" si="6"/>
        <v>615</v>
      </c>
      <c r="E34" s="73">
        <v>592</v>
      </c>
      <c r="F34" s="73">
        <v>8</v>
      </c>
      <c r="G34" s="73">
        <v>12</v>
      </c>
      <c r="H34" s="73">
        <v>0</v>
      </c>
      <c r="I34" s="73">
        <v>0</v>
      </c>
      <c r="J34" s="73">
        <v>3</v>
      </c>
      <c r="K34" s="73">
        <v>1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f t="shared" si="7"/>
        <v>0</v>
      </c>
      <c r="S34" s="73">
        <v>0</v>
      </c>
      <c r="T34" s="73">
        <v>0</v>
      </c>
      <c r="U34" s="73">
        <v>0</v>
      </c>
      <c r="V34" s="73">
        <v>0</v>
      </c>
      <c r="W34" s="73">
        <v>16</v>
      </c>
      <c r="X34" s="75">
        <f t="shared" si="2"/>
        <v>99.83766233766234</v>
      </c>
      <c r="Y34" s="75">
        <f t="shared" si="3"/>
        <v>0</v>
      </c>
      <c r="Z34" s="80" t="s">
        <v>85</v>
      </c>
      <c r="AA34" s="77"/>
    </row>
    <row r="35" spans="1:27" s="78" customFormat="1" ht="15.75" customHeight="1">
      <c r="A35" s="71"/>
      <c r="B35" s="79" t="s">
        <v>132</v>
      </c>
      <c r="C35" s="145">
        <f>D35+K35+L35+M35+N35+O35+P35+Q35</f>
        <v>364</v>
      </c>
      <c r="D35" s="73">
        <f>SUM(E35:J35)</f>
        <v>362</v>
      </c>
      <c r="E35" s="73">
        <v>349</v>
      </c>
      <c r="F35" s="73">
        <v>1</v>
      </c>
      <c r="G35" s="73">
        <v>8</v>
      </c>
      <c r="H35" s="73">
        <v>0</v>
      </c>
      <c r="I35" s="73">
        <v>1</v>
      </c>
      <c r="J35" s="73">
        <v>3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f t="shared" si="7"/>
        <v>0</v>
      </c>
      <c r="S35" s="73">
        <v>0</v>
      </c>
      <c r="T35" s="73">
        <v>0</v>
      </c>
      <c r="U35" s="73">
        <v>0</v>
      </c>
      <c r="V35" s="73">
        <v>0</v>
      </c>
      <c r="W35" s="73">
        <v>11</v>
      </c>
      <c r="X35" s="75">
        <f t="shared" si="2"/>
        <v>99.45054945054946</v>
      </c>
      <c r="Y35" s="75">
        <f t="shared" si="3"/>
        <v>0</v>
      </c>
      <c r="Z35" s="80" t="s">
        <v>132</v>
      </c>
      <c r="AA35" s="77"/>
    </row>
    <row r="36" spans="1:27" s="70" customFormat="1" ht="19.5" customHeight="1">
      <c r="A36" s="207" t="s">
        <v>90</v>
      </c>
      <c r="B36" s="207"/>
      <c r="C36" s="137">
        <f>SUM(C37:C38)</f>
        <v>58</v>
      </c>
      <c r="D36" s="147">
        <f aca="true" t="shared" si="8" ref="D36:W36">SUM(D37:D38)</f>
        <v>58</v>
      </c>
      <c r="E36" s="138">
        <f t="shared" si="8"/>
        <v>57</v>
      </c>
      <c r="F36" s="138">
        <f t="shared" si="8"/>
        <v>1</v>
      </c>
      <c r="G36" s="138">
        <f t="shared" si="8"/>
        <v>0</v>
      </c>
      <c r="H36" s="138">
        <f t="shared" si="8"/>
        <v>0</v>
      </c>
      <c r="I36" s="138">
        <f t="shared" si="8"/>
        <v>0</v>
      </c>
      <c r="J36" s="138">
        <f t="shared" si="8"/>
        <v>0</v>
      </c>
      <c r="K36" s="138">
        <f t="shared" si="8"/>
        <v>0</v>
      </c>
      <c r="L36" s="138">
        <f t="shared" si="8"/>
        <v>0</v>
      </c>
      <c r="M36" s="138">
        <f t="shared" si="8"/>
        <v>0</v>
      </c>
      <c r="N36" s="138">
        <f t="shared" si="8"/>
        <v>0</v>
      </c>
      <c r="O36" s="138">
        <f t="shared" si="8"/>
        <v>0</v>
      </c>
      <c r="P36" s="138">
        <f t="shared" si="8"/>
        <v>0</v>
      </c>
      <c r="Q36" s="138">
        <f t="shared" si="8"/>
        <v>0</v>
      </c>
      <c r="R36" s="147">
        <f t="shared" si="8"/>
        <v>0</v>
      </c>
      <c r="S36" s="138">
        <f t="shared" si="8"/>
        <v>0</v>
      </c>
      <c r="T36" s="138">
        <f t="shared" si="8"/>
        <v>0</v>
      </c>
      <c r="U36" s="138">
        <f t="shared" si="8"/>
        <v>0</v>
      </c>
      <c r="V36" s="138">
        <f t="shared" si="8"/>
        <v>0</v>
      </c>
      <c r="W36" s="138">
        <f t="shared" si="8"/>
        <v>0</v>
      </c>
      <c r="X36" s="140">
        <f t="shared" si="2"/>
        <v>100</v>
      </c>
      <c r="Y36" s="140">
        <f t="shared" si="3"/>
        <v>0</v>
      </c>
      <c r="Z36" s="205" t="s">
        <v>90</v>
      </c>
      <c r="AA36" s="208"/>
    </row>
    <row r="37" spans="1:27" s="78" customFormat="1" ht="15.75" customHeight="1">
      <c r="A37" s="71"/>
      <c r="B37" s="79" t="s">
        <v>15</v>
      </c>
      <c r="C37" s="145">
        <f>D37+K37+L37+M37+N37+O37+P37+Q37</f>
        <v>52</v>
      </c>
      <c r="D37" s="73">
        <f>SUM(E37:J37)</f>
        <v>52</v>
      </c>
      <c r="E37" s="73">
        <v>52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f>SUM(S37:V37)</f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5">
        <f t="shared" si="2"/>
        <v>100</v>
      </c>
      <c r="Y37" s="75">
        <f t="shared" si="3"/>
        <v>0</v>
      </c>
      <c r="Z37" s="80" t="s">
        <v>15</v>
      </c>
      <c r="AA37" s="77"/>
    </row>
    <row r="38" spans="1:27" s="78" customFormat="1" ht="15.75" customHeight="1">
      <c r="A38" s="71"/>
      <c r="B38" s="79" t="s">
        <v>16</v>
      </c>
      <c r="C38" s="145">
        <f>D38+K38+L38+M38+N38+O38+P38+Q38</f>
        <v>6</v>
      </c>
      <c r="D38" s="73">
        <f>SUM(E38:J38)</f>
        <v>6</v>
      </c>
      <c r="E38" s="73">
        <v>5</v>
      </c>
      <c r="F38" s="73">
        <v>1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f>SUM(S38:V38)</f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5">
        <f t="shared" si="2"/>
        <v>100</v>
      </c>
      <c r="Y38" s="75">
        <f t="shared" si="3"/>
        <v>0</v>
      </c>
      <c r="Z38" s="80" t="s">
        <v>16</v>
      </c>
      <c r="AA38" s="77"/>
    </row>
    <row r="39" spans="1:27" s="70" customFormat="1" ht="19.5" customHeight="1">
      <c r="A39" s="203" t="s">
        <v>91</v>
      </c>
      <c r="B39" s="203"/>
      <c r="C39" s="137">
        <f aca="true" t="shared" si="9" ref="C39:V39">SUM(C40:C43)</f>
        <v>367</v>
      </c>
      <c r="D39" s="147">
        <f t="shared" si="9"/>
        <v>363</v>
      </c>
      <c r="E39" s="138">
        <f t="shared" si="9"/>
        <v>339</v>
      </c>
      <c r="F39" s="138">
        <f t="shared" si="9"/>
        <v>3</v>
      </c>
      <c r="G39" s="138">
        <f t="shared" si="9"/>
        <v>11</v>
      </c>
      <c r="H39" s="138">
        <f t="shared" si="9"/>
        <v>0</v>
      </c>
      <c r="I39" s="138">
        <f t="shared" si="9"/>
        <v>4</v>
      </c>
      <c r="J39" s="138">
        <f t="shared" si="9"/>
        <v>6</v>
      </c>
      <c r="K39" s="138">
        <f t="shared" si="9"/>
        <v>1</v>
      </c>
      <c r="L39" s="138">
        <f t="shared" si="9"/>
        <v>0</v>
      </c>
      <c r="M39" s="138">
        <f t="shared" si="9"/>
        <v>0</v>
      </c>
      <c r="N39" s="138">
        <f t="shared" si="9"/>
        <v>0</v>
      </c>
      <c r="O39" s="138">
        <f t="shared" si="9"/>
        <v>0</v>
      </c>
      <c r="P39" s="138">
        <f t="shared" si="9"/>
        <v>3</v>
      </c>
      <c r="Q39" s="138">
        <f t="shared" si="9"/>
        <v>0</v>
      </c>
      <c r="R39" s="147">
        <f t="shared" si="9"/>
        <v>0</v>
      </c>
      <c r="S39" s="138">
        <f t="shared" si="9"/>
        <v>0</v>
      </c>
      <c r="T39" s="138">
        <f t="shared" si="9"/>
        <v>0</v>
      </c>
      <c r="U39" s="138">
        <f t="shared" si="9"/>
        <v>0</v>
      </c>
      <c r="V39" s="138">
        <f t="shared" si="9"/>
        <v>0</v>
      </c>
      <c r="W39" s="138">
        <f>SUM(W40:W43)</f>
        <v>10</v>
      </c>
      <c r="X39" s="140">
        <f t="shared" si="2"/>
        <v>98.9100817438692</v>
      </c>
      <c r="Y39" s="140">
        <f t="shared" si="3"/>
        <v>0</v>
      </c>
      <c r="Z39" s="205" t="s">
        <v>91</v>
      </c>
      <c r="AA39" s="208"/>
    </row>
    <row r="40" spans="1:27" s="78" customFormat="1" ht="15.75" customHeight="1">
      <c r="A40" s="71"/>
      <c r="B40" s="79" t="s">
        <v>48</v>
      </c>
      <c r="C40" s="145">
        <f>D40+K40+L40+M40+N40+O40+P40+Q40</f>
        <v>121</v>
      </c>
      <c r="D40" s="73">
        <f>SUM(E40:J40)</f>
        <v>119</v>
      </c>
      <c r="E40" s="73">
        <v>110</v>
      </c>
      <c r="F40" s="73">
        <v>3</v>
      </c>
      <c r="G40" s="73">
        <v>2</v>
      </c>
      <c r="H40" s="73">
        <v>0</v>
      </c>
      <c r="I40" s="73">
        <v>3</v>
      </c>
      <c r="J40" s="73">
        <v>1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2</v>
      </c>
      <c r="Q40" s="73">
        <v>0</v>
      </c>
      <c r="R40" s="73">
        <f>SUM(S40:V40)</f>
        <v>0</v>
      </c>
      <c r="S40" s="73">
        <v>0</v>
      </c>
      <c r="T40" s="73">
        <v>0</v>
      </c>
      <c r="U40" s="73">
        <v>0</v>
      </c>
      <c r="V40" s="73">
        <v>0</v>
      </c>
      <c r="W40" s="73">
        <v>3</v>
      </c>
      <c r="X40" s="75">
        <f t="shared" si="2"/>
        <v>98.34710743801654</v>
      </c>
      <c r="Y40" s="75">
        <f t="shared" si="3"/>
        <v>0</v>
      </c>
      <c r="Z40" s="80" t="s">
        <v>32</v>
      </c>
      <c r="AA40" s="77"/>
    </row>
    <row r="41" spans="1:27" s="78" customFormat="1" ht="15.75" customHeight="1">
      <c r="A41" s="71"/>
      <c r="B41" s="79" t="s">
        <v>17</v>
      </c>
      <c r="C41" s="145">
        <f>D41+K41+L41+M41+N41+O41+P41+Q41</f>
        <v>37</v>
      </c>
      <c r="D41" s="73">
        <f>SUM(E41:J41)</f>
        <v>37</v>
      </c>
      <c r="E41" s="73">
        <v>35</v>
      </c>
      <c r="F41" s="73">
        <v>0</v>
      </c>
      <c r="G41" s="73">
        <v>1</v>
      </c>
      <c r="H41" s="73">
        <v>0</v>
      </c>
      <c r="I41" s="73">
        <v>0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f>SUM(S41:V41)</f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5">
        <f t="shared" si="2"/>
        <v>100</v>
      </c>
      <c r="Y41" s="75">
        <f t="shared" si="3"/>
        <v>0</v>
      </c>
      <c r="Z41" s="80" t="s">
        <v>33</v>
      </c>
      <c r="AA41" s="77"/>
    </row>
    <row r="42" spans="1:27" s="78" customFormat="1" ht="15.75" customHeight="1">
      <c r="A42" s="71"/>
      <c r="B42" s="79" t="s">
        <v>18</v>
      </c>
      <c r="C42" s="145">
        <f>D42+K42+L42+M42+N42+O42+P42+Q42</f>
        <v>171</v>
      </c>
      <c r="D42" s="73">
        <f>SUM(E42:J42)</f>
        <v>170</v>
      </c>
      <c r="E42" s="73">
        <v>158</v>
      </c>
      <c r="F42" s="73">
        <v>0</v>
      </c>
      <c r="G42" s="73">
        <v>7</v>
      </c>
      <c r="H42" s="73">
        <v>0</v>
      </c>
      <c r="I42" s="73">
        <v>1</v>
      </c>
      <c r="J42" s="73">
        <v>4</v>
      </c>
      <c r="K42" s="73">
        <v>1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f>SUM(S42:V42)</f>
        <v>0</v>
      </c>
      <c r="S42" s="73">
        <v>0</v>
      </c>
      <c r="T42" s="73">
        <v>0</v>
      </c>
      <c r="U42" s="73">
        <v>0</v>
      </c>
      <c r="V42" s="73">
        <v>0</v>
      </c>
      <c r="W42" s="73">
        <v>7</v>
      </c>
      <c r="X42" s="75">
        <f t="shared" si="2"/>
        <v>99.41520467836257</v>
      </c>
      <c r="Y42" s="75">
        <f t="shared" si="3"/>
        <v>0</v>
      </c>
      <c r="Z42" s="80" t="s">
        <v>34</v>
      </c>
      <c r="AA42" s="77"/>
    </row>
    <row r="43" spans="1:27" s="78" customFormat="1" ht="15.75" customHeight="1">
      <c r="A43" s="71"/>
      <c r="B43" s="79" t="s">
        <v>19</v>
      </c>
      <c r="C43" s="145">
        <f>D43+K43+L43+M43+N43+O43+P43+Q43</f>
        <v>38</v>
      </c>
      <c r="D43" s="73">
        <f>SUM(E43:J43)</f>
        <v>37</v>
      </c>
      <c r="E43" s="73">
        <v>36</v>
      </c>
      <c r="F43" s="73">
        <v>0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1</v>
      </c>
      <c r="Q43" s="73">
        <v>0</v>
      </c>
      <c r="R43" s="73">
        <f>SUM(S43:V43)</f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5">
        <f t="shared" si="2"/>
        <v>97.36842105263158</v>
      </c>
      <c r="Y43" s="75">
        <f t="shared" si="3"/>
        <v>0</v>
      </c>
      <c r="Z43" s="80" t="s">
        <v>35</v>
      </c>
      <c r="AA43" s="77"/>
    </row>
    <row r="44" spans="1:27" s="70" customFormat="1" ht="19.5" customHeight="1">
      <c r="A44" s="203" t="s">
        <v>92</v>
      </c>
      <c r="B44" s="203"/>
      <c r="C44" s="137">
        <f>C45</f>
        <v>61</v>
      </c>
      <c r="D44" s="147">
        <f aca="true" t="shared" si="10" ref="D44:W44">D45</f>
        <v>58</v>
      </c>
      <c r="E44" s="138">
        <f t="shared" si="10"/>
        <v>54</v>
      </c>
      <c r="F44" s="138">
        <f t="shared" si="10"/>
        <v>0</v>
      </c>
      <c r="G44" s="138">
        <f t="shared" si="10"/>
        <v>1</v>
      </c>
      <c r="H44" s="138">
        <f t="shared" si="10"/>
        <v>0</v>
      </c>
      <c r="I44" s="138">
        <f t="shared" si="10"/>
        <v>0</v>
      </c>
      <c r="J44" s="138">
        <f t="shared" si="10"/>
        <v>3</v>
      </c>
      <c r="K44" s="138">
        <f t="shared" si="10"/>
        <v>0</v>
      </c>
      <c r="L44" s="138">
        <f t="shared" si="10"/>
        <v>0</v>
      </c>
      <c r="M44" s="138">
        <f t="shared" si="10"/>
        <v>1</v>
      </c>
      <c r="N44" s="138">
        <f t="shared" si="10"/>
        <v>0</v>
      </c>
      <c r="O44" s="138">
        <f t="shared" si="10"/>
        <v>1</v>
      </c>
      <c r="P44" s="138">
        <f t="shared" si="10"/>
        <v>1</v>
      </c>
      <c r="Q44" s="138">
        <f t="shared" si="10"/>
        <v>0</v>
      </c>
      <c r="R44" s="147">
        <f t="shared" si="10"/>
        <v>0</v>
      </c>
      <c r="S44" s="138">
        <f t="shared" si="10"/>
        <v>0</v>
      </c>
      <c r="T44" s="138">
        <f t="shared" si="10"/>
        <v>0</v>
      </c>
      <c r="U44" s="138">
        <f t="shared" si="10"/>
        <v>0</v>
      </c>
      <c r="V44" s="138">
        <f t="shared" si="10"/>
        <v>0</v>
      </c>
      <c r="W44" s="138">
        <f t="shared" si="10"/>
        <v>1</v>
      </c>
      <c r="X44" s="140">
        <f t="shared" si="2"/>
        <v>95.08196721311475</v>
      </c>
      <c r="Y44" s="140">
        <f t="shared" si="3"/>
        <v>1.639344262295082</v>
      </c>
      <c r="Z44" s="209" t="s">
        <v>36</v>
      </c>
      <c r="AA44" s="210"/>
    </row>
    <row r="45" spans="1:27" s="78" customFormat="1" ht="15.75" customHeight="1">
      <c r="A45" s="71"/>
      <c r="B45" s="79" t="s">
        <v>20</v>
      </c>
      <c r="C45" s="145">
        <f>D45+K45+L45+M45+N45+O45+P45+Q45</f>
        <v>61</v>
      </c>
      <c r="D45" s="73">
        <f>SUM(E45:J45)</f>
        <v>58</v>
      </c>
      <c r="E45" s="73">
        <v>54</v>
      </c>
      <c r="F45" s="73">
        <v>0</v>
      </c>
      <c r="G45" s="73">
        <v>1</v>
      </c>
      <c r="H45" s="73">
        <v>0</v>
      </c>
      <c r="I45" s="73">
        <v>0</v>
      </c>
      <c r="J45" s="73">
        <v>3</v>
      </c>
      <c r="K45" s="73">
        <v>0</v>
      </c>
      <c r="L45" s="73">
        <v>0</v>
      </c>
      <c r="M45" s="73">
        <v>1</v>
      </c>
      <c r="N45" s="73">
        <v>0</v>
      </c>
      <c r="O45" s="73">
        <v>1</v>
      </c>
      <c r="P45" s="73">
        <v>1</v>
      </c>
      <c r="Q45" s="73">
        <v>0</v>
      </c>
      <c r="R45" s="73">
        <f>SUM(S45:V45)</f>
        <v>0</v>
      </c>
      <c r="S45" s="73">
        <v>0</v>
      </c>
      <c r="T45" s="73">
        <v>0</v>
      </c>
      <c r="U45" s="73">
        <v>0</v>
      </c>
      <c r="V45" s="73">
        <v>0</v>
      </c>
      <c r="W45" s="73">
        <v>1</v>
      </c>
      <c r="X45" s="75">
        <f t="shared" si="2"/>
        <v>95.08196721311475</v>
      </c>
      <c r="Y45" s="75">
        <f t="shared" si="3"/>
        <v>1.639344262295082</v>
      </c>
      <c r="Z45" s="80" t="s">
        <v>20</v>
      </c>
      <c r="AA45" s="77"/>
    </row>
    <row r="46" spans="1:27" s="70" customFormat="1" ht="19.5" customHeight="1">
      <c r="A46" s="203" t="s">
        <v>93</v>
      </c>
      <c r="B46" s="203"/>
      <c r="C46" s="137">
        <f>SUM(C47:C48)</f>
        <v>204</v>
      </c>
      <c r="D46" s="147">
        <f aca="true" t="shared" si="11" ref="D46:W46">SUM(D47:D48)</f>
        <v>203</v>
      </c>
      <c r="E46" s="138">
        <f t="shared" si="11"/>
        <v>195</v>
      </c>
      <c r="F46" s="138">
        <f t="shared" si="11"/>
        <v>2</v>
      </c>
      <c r="G46" s="138">
        <f t="shared" si="11"/>
        <v>3</v>
      </c>
      <c r="H46" s="138">
        <f t="shared" si="11"/>
        <v>0</v>
      </c>
      <c r="I46" s="138">
        <f t="shared" si="11"/>
        <v>3</v>
      </c>
      <c r="J46" s="138">
        <f t="shared" si="11"/>
        <v>0</v>
      </c>
      <c r="K46" s="138">
        <f t="shared" si="11"/>
        <v>0</v>
      </c>
      <c r="L46" s="138">
        <f t="shared" si="11"/>
        <v>0</v>
      </c>
      <c r="M46" s="138">
        <f t="shared" si="11"/>
        <v>0</v>
      </c>
      <c r="N46" s="138">
        <f t="shared" si="11"/>
        <v>0</v>
      </c>
      <c r="O46" s="138">
        <f t="shared" si="11"/>
        <v>0</v>
      </c>
      <c r="P46" s="138">
        <f t="shared" si="11"/>
        <v>1</v>
      </c>
      <c r="Q46" s="138">
        <f t="shared" si="11"/>
        <v>0</v>
      </c>
      <c r="R46" s="147">
        <f t="shared" si="11"/>
        <v>0</v>
      </c>
      <c r="S46" s="138">
        <f t="shared" si="11"/>
        <v>0</v>
      </c>
      <c r="T46" s="138">
        <f t="shared" si="11"/>
        <v>0</v>
      </c>
      <c r="U46" s="138">
        <f t="shared" si="11"/>
        <v>0</v>
      </c>
      <c r="V46" s="138">
        <f t="shared" si="11"/>
        <v>0</v>
      </c>
      <c r="W46" s="138">
        <f t="shared" si="11"/>
        <v>3</v>
      </c>
      <c r="X46" s="140">
        <f t="shared" si="2"/>
        <v>99.50980392156863</v>
      </c>
      <c r="Y46" s="140">
        <f t="shared" si="3"/>
        <v>0</v>
      </c>
      <c r="Z46" s="205" t="s">
        <v>93</v>
      </c>
      <c r="AA46" s="208"/>
    </row>
    <row r="47" spans="1:27" s="78" customFormat="1" ht="15.75" customHeight="1">
      <c r="A47" s="71"/>
      <c r="B47" s="79" t="s">
        <v>21</v>
      </c>
      <c r="C47" s="145">
        <f>D47+K47+L47+M47+N47+O47+P47+Q47</f>
        <v>151</v>
      </c>
      <c r="D47" s="73">
        <f>SUM(E47:J47)</f>
        <v>151</v>
      </c>
      <c r="E47" s="73">
        <v>143</v>
      </c>
      <c r="F47" s="73">
        <v>2</v>
      </c>
      <c r="G47" s="73">
        <v>3</v>
      </c>
      <c r="H47" s="73">
        <v>0</v>
      </c>
      <c r="I47" s="73">
        <v>3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f>SUM(S47:V47)</f>
        <v>0</v>
      </c>
      <c r="S47" s="73">
        <v>0</v>
      </c>
      <c r="T47" s="73">
        <v>0</v>
      </c>
      <c r="U47" s="73">
        <v>0</v>
      </c>
      <c r="V47" s="73">
        <v>0</v>
      </c>
      <c r="W47" s="73">
        <v>3</v>
      </c>
      <c r="X47" s="75">
        <f t="shared" si="2"/>
        <v>100</v>
      </c>
      <c r="Y47" s="75">
        <f t="shared" si="3"/>
        <v>0</v>
      </c>
      <c r="Z47" s="80" t="s">
        <v>21</v>
      </c>
      <c r="AA47" s="77"/>
    </row>
    <row r="48" spans="1:27" s="78" customFormat="1" ht="15.75" customHeight="1">
      <c r="A48" s="71"/>
      <c r="B48" s="79" t="s">
        <v>22</v>
      </c>
      <c r="C48" s="145">
        <f>D48+K48+L48+M48+N48+O48+P48+Q48</f>
        <v>53</v>
      </c>
      <c r="D48" s="73">
        <f>SUM(E48:J48)</f>
        <v>52</v>
      </c>
      <c r="E48" s="73">
        <v>52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1</v>
      </c>
      <c r="Q48" s="73">
        <v>0</v>
      </c>
      <c r="R48" s="73">
        <f>SUM(S48:V48)</f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5">
        <f aca="true" t="shared" si="12" ref="X48:X66">D48/C48*100</f>
        <v>98.11320754716981</v>
      </c>
      <c r="Y48" s="75">
        <f aca="true" t="shared" si="13" ref="Y48:Y66">(O48+R48)/C48*100</f>
        <v>0</v>
      </c>
      <c r="Z48" s="80" t="s">
        <v>22</v>
      </c>
      <c r="AA48" s="77"/>
    </row>
    <row r="49" spans="1:27" s="70" customFormat="1" ht="19.5" customHeight="1">
      <c r="A49" s="203" t="s">
        <v>94</v>
      </c>
      <c r="B49" s="203"/>
      <c r="C49" s="137">
        <f>SUM(C50:C52)</f>
        <v>337</v>
      </c>
      <c r="D49" s="147">
        <f aca="true" t="shared" si="14" ref="D49:W49">SUM(D50:D52)</f>
        <v>336</v>
      </c>
      <c r="E49" s="138">
        <f t="shared" si="14"/>
        <v>324</v>
      </c>
      <c r="F49" s="138">
        <f t="shared" si="14"/>
        <v>3</v>
      </c>
      <c r="G49" s="138">
        <f t="shared" si="14"/>
        <v>3</v>
      </c>
      <c r="H49" s="138">
        <f t="shared" si="14"/>
        <v>0</v>
      </c>
      <c r="I49" s="138">
        <f t="shared" si="14"/>
        <v>2</v>
      </c>
      <c r="J49" s="138">
        <f t="shared" si="14"/>
        <v>4</v>
      </c>
      <c r="K49" s="138">
        <f t="shared" si="14"/>
        <v>0</v>
      </c>
      <c r="L49" s="138">
        <f t="shared" si="14"/>
        <v>0</v>
      </c>
      <c r="M49" s="138">
        <f t="shared" si="14"/>
        <v>1</v>
      </c>
      <c r="N49" s="138">
        <f t="shared" si="14"/>
        <v>0</v>
      </c>
      <c r="O49" s="138">
        <f t="shared" si="14"/>
        <v>0</v>
      </c>
      <c r="P49" s="138">
        <f t="shared" si="14"/>
        <v>0</v>
      </c>
      <c r="Q49" s="138">
        <f t="shared" si="14"/>
        <v>0</v>
      </c>
      <c r="R49" s="147">
        <f t="shared" si="14"/>
        <v>0</v>
      </c>
      <c r="S49" s="138">
        <f t="shared" si="14"/>
        <v>0</v>
      </c>
      <c r="T49" s="138">
        <f t="shared" si="14"/>
        <v>0</v>
      </c>
      <c r="U49" s="138">
        <f t="shared" si="14"/>
        <v>0</v>
      </c>
      <c r="V49" s="138">
        <f t="shared" si="14"/>
        <v>0</v>
      </c>
      <c r="W49" s="138">
        <f t="shared" si="14"/>
        <v>6</v>
      </c>
      <c r="X49" s="140">
        <f t="shared" si="12"/>
        <v>99.70326409495549</v>
      </c>
      <c r="Y49" s="140">
        <f t="shared" si="13"/>
        <v>0</v>
      </c>
      <c r="Z49" s="205" t="s">
        <v>94</v>
      </c>
      <c r="AA49" s="208"/>
    </row>
    <row r="50" spans="1:27" s="78" customFormat="1" ht="15.75" customHeight="1">
      <c r="A50" s="71"/>
      <c r="B50" s="79" t="s">
        <v>23</v>
      </c>
      <c r="C50" s="145">
        <f>D50+K50+L50+M50+N50+O50+P50+Q50</f>
        <v>63</v>
      </c>
      <c r="D50" s="73">
        <f>SUM(E50:J50)</f>
        <v>63</v>
      </c>
      <c r="E50" s="73">
        <v>60</v>
      </c>
      <c r="F50" s="73">
        <v>1</v>
      </c>
      <c r="G50" s="73">
        <v>0</v>
      </c>
      <c r="H50" s="73">
        <v>0</v>
      </c>
      <c r="I50" s="73">
        <v>1</v>
      </c>
      <c r="J50" s="73">
        <v>1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f>SUM(S50:V50)</f>
        <v>0</v>
      </c>
      <c r="S50" s="73">
        <v>0</v>
      </c>
      <c r="T50" s="73">
        <v>0</v>
      </c>
      <c r="U50" s="73">
        <v>0</v>
      </c>
      <c r="V50" s="73">
        <v>0</v>
      </c>
      <c r="W50" s="73">
        <v>1</v>
      </c>
      <c r="X50" s="75">
        <f t="shared" si="12"/>
        <v>100</v>
      </c>
      <c r="Y50" s="75">
        <f t="shared" si="13"/>
        <v>0</v>
      </c>
      <c r="Z50" s="80" t="s">
        <v>23</v>
      </c>
      <c r="AA50" s="77"/>
    </row>
    <row r="51" spans="1:27" s="78" customFormat="1" ht="15.75" customHeight="1">
      <c r="A51" s="71"/>
      <c r="B51" s="79" t="s">
        <v>24</v>
      </c>
      <c r="C51" s="145">
        <f>D51+K51+L51+M51+N51+O51+P51+Q51</f>
        <v>96</v>
      </c>
      <c r="D51" s="73">
        <f>SUM(E51:J51)</f>
        <v>96</v>
      </c>
      <c r="E51" s="73">
        <v>91</v>
      </c>
      <c r="F51" s="73">
        <v>2</v>
      </c>
      <c r="G51" s="73">
        <v>2</v>
      </c>
      <c r="H51" s="73">
        <v>0</v>
      </c>
      <c r="I51" s="73">
        <v>0</v>
      </c>
      <c r="J51" s="73">
        <v>1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f>SUM(S51:V51)</f>
        <v>0</v>
      </c>
      <c r="S51" s="73">
        <v>0</v>
      </c>
      <c r="T51" s="73">
        <v>0</v>
      </c>
      <c r="U51" s="73">
        <v>0</v>
      </c>
      <c r="V51" s="73">
        <v>0</v>
      </c>
      <c r="W51" s="73">
        <v>3</v>
      </c>
      <c r="X51" s="75">
        <f t="shared" si="12"/>
        <v>100</v>
      </c>
      <c r="Y51" s="75">
        <f t="shared" si="13"/>
        <v>0</v>
      </c>
      <c r="Z51" s="80" t="s">
        <v>24</v>
      </c>
      <c r="AA51" s="77"/>
    </row>
    <row r="52" spans="1:27" s="78" customFormat="1" ht="15.75" customHeight="1">
      <c r="A52" s="71"/>
      <c r="B52" s="79" t="s">
        <v>25</v>
      </c>
      <c r="C52" s="145">
        <f>D52+K52+L52+M52+N52+O52+P52+Q52</f>
        <v>178</v>
      </c>
      <c r="D52" s="73">
        <f>SUM(E52:J52)</f>
        <v>177</v>
      </c>
      <c r="E52" s="73">
        <v>173</v>
      </c>
      <c r="F52" s="73">
        <v>0</v>
      </c>
      <c r="G52" s="73">
        <v>1</v>
      </c>
      <c r="H52" s="73">
        <v>0</v>
      </c>
      <c r="I52" s="73">
        <v>1</v>
      </c>
      <c r="J52" s="73">
        <v>2</v>
      </c>
      <c r="K52" s="73">
        <v>0</v>
      </c>
      <c r="L52" s="73">
        <v>0</v>
      </c>
      <c r="M52" s="73">
        <v>1</v>
      </c>
      <c r="N52" s="73">
        <v>0</v>
      </c>
      <c r="O52" s="73">
        <v>0</v>
      </c>
      <c r="P52" s="73">
        <v>0</v>
      </c>
      <c r="Q52" s="73">
        <v>0</v>
      </c>
      <c r="R52" s="73">
        <f>SUM(S52:V52)</f>
        <v>0</v>
      </c>
      <c r="S52" s="73">
        <v>0</v>
      </c>
      <c r="T52" s="73">
        <v>0</v>
      </c>
      <c r="U52" s="73">
        <v>0</v>
      </c>
      <c r="V52" s="73">
        <v>0</v>
      </c>
      <c r="W52" s="73">
        <v>2</v>
      </c>
      <c r="X52" s="75">
        <f t="shared" si="12"/>
        <v>99.43820224719101</v>
      </c>
      <c r="Y52" s="75">
        <f t="shared" si="13"/>
        <v>0</v>
      </c>
      <c r="Z52" s="80" t="s">
        <v>25</v>
      </c>
      <c r="AA52" s="77"/>
    </row>
    <row r="53" spans="1:27" s="70" customFormat="1" ht="19.5" customHeight="1">
      <c r="A53" s="203" t="s">
        <v>95</v>
      </c>
      <c r="B53" s="203"/>
      <c r="C53" s="137">
        <f aca="true" t="shared" si="15" ref="C53:W53">SUM(C54:C56)</f>
        <v>193</v>
      </c>
      <c r="D53" s="147">
        <f t="shared" si="15"/>
        <v>190</v>
      </c>
      <c r="E53" s="138">
        <f t="shared" si="15"/>
        <v>178</v>
      </c>
      <c r="F53" s="138">
        <f t="shared" si="15"/>
        <v>1</v>
      </c>
      <c r="G53" s="138">
        <f t="shared" si="15"/>
        <v>9</v>
      </c>
      <c r="H53" s="138">
        <f t="shared" si="15"/>
        <v>0</v>
      </c>
      <c r="I53" s="138">
        <f t="shared" si="15"/>
        <v>0</v>
      </c>
      <c r="J53" s="138">
        <f t="shared" si="15"/>
        <v>2</v>
      </c>
      <c r="K53" s="138">
        <f t="shared" si="15"/>
        <v>0</v>
      </c>
      <c r="L53" s="138">
        <f t="shared" si="15"/>
        <v>0</v>
      </c>
      <c r="M53" s="138">
        <f t="shared" si="15"/>
        <v>0</v>
      </c>
      <c r="N53" s="138">
        <f t="shared" si="15"/>
        <v>0</v>
      </c>
      <c r="O53" s="138">
        <f t="shared" si="15"/>
        <v>0</v>
      </c>
      <c r="P53" s="138">
        <f t="shared" si="15"/>
        <v>3</v>
      </c>
      <c r="Q53" s="138">
        <f t="shared" si="15"/>
        <v>0</v>
      </c>
      <c r="R53" s="147">
        <f t="shared" si="15"/>
        <v>0</v>
      </c>
      <c r="S53" s="138">
        <f t="shared" si="15"/>
        <v>0</v>
      </c>
      <c r="T53" s="138">
        <f t="shared" si="15"/>
        <v>0</v>
      </c>
      <c r="U53" s="138">
        <f t="shared" si="15"/>
        <v>0</v>
      </c>
      <c r="V53" s="138">
        <f t="shared" si="15"/>
        <v>0</v>
      </c>
      <c r="W53" s="138">
        <f t="shared" si="15"/>
        <v>5</v>
      </c>
      <c r="X53" s="140">
        <f t="shared" si="12"/>
        <v>98.44559585492227</v>
      </c>
      <c r="Y53" s="140">
        <f t="shared" si="13"/>
        <v>0</v>
      </c>
      <c r="Z53" s="205" t="s">
        <v>95</v>
      </c>
      <c r="AA53" s="208"/>
    </row>
    <row r="54" spans="1:27" s="78" customFormat="1" ht="15.75" customHeight="1">
      <c r="A54" s="71"/>
      <c r="B54" s="79" t="s">
        <v>26</v>
      </c>
      <c r="C54" s="145">
        <f>D54+K54+L54+M54+N54+O54+P54+Q54</f>
        <v>135</v>
      </c>
      <c r="D54" s="73">
        <f>SUM(E54:J54)</f>
        <v>133</v>
      </c>
      <c r="E54" s="73">
        <v>125</v>
      </c>
      <c r="F54" s="73">
        <v>0</v>
      </c>
      <c r="G54" s="73">
        <v>6</v>
      </c>
      <c r="H54" s="73">
        <v>0</v>
      </c>
      <c r="I54" s="73">
        <v>0</v>
      </c>
      <c r="J54" s="73">
        <v>2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2</v>
      </c>
      <c r="Q54" s="73">
        <v>0</v>
      </c>
      <c r="R54" s="73">
        <f>SUM(S54:V54)</f>
        <v>0</v>
      </c>
      <c r="S54" s="73">
        <v>0</v>
      </c>
      <c r="T54" s="73">
        <v>0</v>
      </c>
      <c r="U54" s="73">
        <v>0</v>
      </c>
      <c r="V54" s="73">
        <v>0</v>
      </c>
      <c r="W54" s="73">
        <v>4</v>
      </c>
      <c r="X54" s="75">
        <f t="shared" si="12"/>
        <v>98.51851851851852</v>
      </c>
      <c r="Y54" s="75">
        <f t="shared" si="13"/>
        <v>0</v>
      </c>
      <c r="Z54" s="80" t="s">
        <v>26</v>
      </c>
      <c r="AA54" s="77"/>
    </row>
    <row r="55" spans="1:27" s="78" customFormat="1" ht="15.75" customHeight="1">
      <c r="A55" s="71"/>
      <c r="B55" s="79" t="s">
        <v>27</v>
      </c>
      <c r="C55" s="145">
        <f>D55+K55+L55+M55+N55+O55+P55+Q55</f>
        <v>34</v>
      </c>
      <c r="D55" s="73">
        <f>SUM(E55:J55)</f>
        <v>34</v>
      </c>
      <c r="E55" s="73">
        <v>31</v>
      </c>
      <c r="F55" s="73">
        <v>1</v>
      </c>
      <c r="G55" s="73">
        <v>2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f>SUM(S55:V55)</f>
        <v>0</v>
      </c>
      <c r="S55" s="73">
        <v>0</v>
      </c>
      <c r="T55" s="73">
        <v>0</v>
      </c>
      <c r="U55" s="73">
        <v>0</v>
      </c>
      <c r="V55" s="73">
        <v>0</v>
      </c>
      <c r="W55" s="73">
        <v>1</v>
      </c>
      <c r="X55" s="75">
        <f t="shared" si="12"/>
        <v>100</v>
      </c>
      <c r="Y55" s="75">
        <f t="shared" si="13"/>
        <v>0</v>
      </c>
      <c r="Z55" s="80" t="s">
        <v>27</v>
      </c>
      <c r="AA55" s="77"/>
    </row>
    <row r="56" spans="1:27" s="78" customFormat="1" ht="15.75" customHeight="1">
      <c r="A56" s="71"/>
      <c r="B56" s="79" t="s">
        <v>28</v>
      </c>
      <c r="C56" s="145">
        <f>D56+K56+L56+M56+N56+O56+P56+Q56</f>
        <v>24</v>
      </c>
      <c r="D56" s="73">
        <f>SUM(E56:J56)</f>
        <v>23</v>
      </c>
      <c r="E56" s="73">
        <v>22</v>
      </c>
      <c r="F56" s="73">
        <v>0</v>
      </c>
      <c r="G56" s="73">
        <v>1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1</v>
      </c>
      <c r="Q56" s="73">
        <v>0</v>
      </c>
      <c r="R56" s="73">
        <f>SUM(S56:V56)</f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5">
        <f t="shared" si="12"/>
        <v>95.83333333333334</v>
      </c>
      <c r="Y56" s="75">
        <f t="shared" si="13"/>
        <v>0</v>
      </c>
      <c r="Z56" s="80" t="s">
        <v>28</v>
      </c>
      <c r="AA56" s="77"/>
    </row>
    <row r="57" spans="1:27" s="81" customFormat="1" ht="19.5" customHeight="1">
      <c r="A57" s="203" t="s">
        <v>96</v>
      </c>
      <c r="B57" s="203"/>
      <c r="C57" s="137">
        <f>SUM(C58:C59)</f>
        <v>145</v>
      </c>
      <c r="D57" s="147">
        <f aca="true" t="shared" si="16" ref="D57:W57">SUM(D58:D59)</f>
        <v>144</v>
      </c>
      <c r="E57" s="138">
        <f t="shared" si="16"/>
        <v>135</v>
      </c>
      <c r="F57" s="138">
        <f t="shared" si="16"/>
        <v>3</v>
      </c>
      <c r="G57" s="138">
        <f t="shared" si="16"/>
        <v>4</v>
      </c>
      <c r="H57" s="138">
        <f t="shared" si="16"/>
        <v>0</v>
      </c>
      <c r="I57" s="138">
        <f t="shared" si="16"/>
        <v>0</v>
      </c>
      <c r="J57" s="138">
        <f t="shared" si="16"/>
        <v>2</v>
      </c>
      <c r="K57" s="138">
        <f t="shared" si="16"/>
        <v>0</v>
      </c>
      <c r="L57" s="138">
        <f t="shared" si="16"/>
        <v>0</v>
      </c>
      <c r="M57" s="138">
        <f t="shared" si="16"/>
        <v>0</v>
      </c>
      <c r="N57" s="138">
        <f t="shared" si="16"/>
        <v>0</v>
      </c>
      <c r="O57" s="138">
        <f t="shared" si="16"/>
        <v>0</v>
      </c>
      <c r="P57" s="138">
        <f t="shared" si="16"/>
        <v>1</v>
      </c>
      <c r="Q57" s="138">
        <f t="shared" si="16"/>
        <v>0</v>
      </c>
      <c r="R57" s="147">
        <f t="shared" si="16"/>
        <v>0</v>
      </c>
      <c r="S57" s="138">
        <f t="shared" si="16"/>
        <v>0</v>
      </c>
      <c r="T57" s="138">
        <f t="shared" si="16"/>
        <v>0</v>
      </c>
      <c r="U57" s="138">
        <f t="shared" si="16"/>
        <v>0</v>
      </c>
      <c r="V57" s="138">
        <f t="shared" si="16"/>
        <v>0</v>
      </c>
      <c r="W57" s="138">
        <f t="shared" si="16"/>
        <v>4</v>
      </c>
      <c r="X57" s="140">
        <f t="shared" si="12"/>
        <v>99.3103448275862</v>
      </c>
      <c r="Y57" s="140">
        <f t="shared" si="13"/>
        <v>0</v>
      </c>
      <c r="Z57" s="205" t="s">
        <v>96</v>
      </c>
      <c r="AA57" s="208"/>
    </row>
    <row r="58" spans="1:27" s="78" customFormat="1" ht="15.75" customHeight="1">
      <c r="A58" s="71"/>
      <c r="B58" s="79" t="s">
        <v>29</v>
      </c>
      <c r="C58" s="145">
        <f>D58+K58+L58+M58+N58+O58+P58+Q58</f>
        <v>28</v>
      </c>
      <c r="D58" s="73">
        <f>SUM(E58:J58)</f>
        <v>28</v>
      </c>
      <c r="E58" s="73">
        <v>28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f>SUM(S58:V58)</f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5">
        <f t="shared" si="12"/>
        <v>100</v>
      </c>
      <c r="Y58" s="75">
        <f t="shared" si="13"/>
        <v>0</v>
      </c>
      <c r="Z58" s="80" t="s">
        <v>29</v>
      </c>
      <c r="AA58" s="77"/>
    </row>
    <row r="59" spans="1:27" s="82" customFormat="1" ht="15.75" customHeight="1">
      <c r="A59" s="71"/>
      <c r="B59" s="79" t="s">
        <v>37</v>
      </c>
      <c r="C59" s="145">
        <f>D59+K59+L59+M59+N59+O59+P59+Q59</f>
        <v>117</v>
      </c>
      <c r="D59" s="73">
        <f>SUM(E59:J59)</f>
        <v>116</v>
      </c>
      <c r="E59" s="73">
        <v>107</v>
      </c>
      <c r="F59" s="73">
        <v>3</v>
      </c>
      <c r="G59" s="73">
        <v>4</v>
      </c>
      <c r="H59" s="73">
        <v>0</v>
      </c>
      <c r="I59" s="73">
        <v>0</v>
      </c>
      <c r="J59" s="73">
        <v>2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1</v>
      </c>
      <c r="Q59" s="73">
        <v>0</v>
      </c>
      <c r="R59" s="73">
        <f>SUM(S59:V59)</f>
        <v>0</v>
      </c>
      <c r="S59" s="73">
        <v>0</v>
      </c>
      <c r="T59" s="73">
        <v>0</v>
      </c>
      <c r="U59" s="73">
        <v>0</v>
      </c>
      <c r="V59" s="73">
        <v>0</v>
      </c>
      <c r="W59" s="73">
        <v>4</v>
      </c>
      <c r="X59" s="75">
        <f t="shared" si="12"/>
        <v>99.14529914529915</v>
      </c>
      <c r="Y59" s="75">
        <f t="shared" si="13"/>
        <v>0</v>
      </c>
      <c r="Z59" s="80" t="s">
        <v>37</v>
      </c>
      <c r="AA59" s="77"/>
    </row>
    <row r="60" spans="1:27" s="70" customFormat="1" ht="19.5" customHeight="1">
      <c r="A60" s="203" t="s">
        <v>97</v>
      </c>
      <c r="B60" s="211"/>
      <c r="C60" s="137">
        <f>SUM(C61:C62)</f>
        <v>196</v>
      </c>
      <c r="D60" s="147">
        <f aca="true" t="shared" si="17" ref="D60:W60">SUM(D61:D62)</f>
        <v>196</v>
      </c>
      <c r="E60" s="138">
        <f t="shared" si="17"/>
        <v>187</v>
      </c>
      <c r="F60" s="138">
        <f t="shared" si="17"/>
        <v>4</v>
      </c>
      <c r="G60" s="138">
        <f t="shared" si="17"/>
        <v>2</v>
      </c>
      <c r="H60" s="138">
        <f t="shared" si="17"/>
        <v>0</v>
      </c>
      <c r="I60" s="138">
        <f t="shared" si="17"/>
        <v>0</v>
      </c>
      <c r="J60" s="138">
        <f t="shared" si="17"/>
        <v>3</v>
      </c>
      <c r="K60" s="138">
        <f t="shared" si="17"/>
        <v>0</v>
      </c>
      <c r="L60" s="138">
        <f t="shared" si="17"/>
        <v>0</v>
      </c>
      <c r="M60" s="138">
        <f t="shared" si="17"/>
        <v>0</v>
      </c>
      <c r="N60" s="138">
        <f t="shared" si="17"/>
        <v>0</v>
      </c>
      <c r="O60" s="138">
        <f t="shared" si="17"/>
        <v>0</v>
      </c>
      <c r="P60" s="138">
        <f t="shared" si="17"/>
        <v>0</v>
      </c>
      <c r="Q60" s="138">
        <f t="shared" si="17"/>
        <v>0</v>
      </c>
      <c r="R60" s="147">
        <f t="shared" si="17"/>
        <v>0</v>
      </c>
      <c r="S60" s="138">
        <f t="shared" si="17"/>
        <v>0</v>
      </c>
      <c r="T60" s="138">
        <f t="shared" si="17"/>
        <v>0</v>
      </c>
      <c r="U60" s="138">
        <f t="shared" si="17"/>
        <v>0</v>
      </c>
      <c r="V60" s="138">
        <f t="shared" si="17"/>
        <v>0</v>
      </c>
      <c r="W60" s="138">
        <f t="shared" si="17"/>
        <v>2</v>
      </c>
      <c r="X60" s="140">
        <f t="shared" si="12"/>
        <v>100</v>
      </c>
      <c r="Y60" s="140">
        <f t="shared" si="13"/>
        <v>0</v>
      </c>
      <c r="Z60" s="205" t="s">
        <v>97</v>
      </c>
      <c r="AA60" s="212"/>
    </row>
    <row r="61" spans="1:27" s="78" customFormat="1" ht="15.75" customHeight="1">
      <c r="A61" s="83"/>
      <c r="B61" s="79" t="s">
        <v>30</v>
      </c>
      <c r="C61" s="145">
        <f>D61+K61+L61+M61+N61+O61+P61+Q61</f>
        <v>81</v>
      </c>
      <c r="D61" s="73">
        <f>SUM(E61:J61)</f>
        <v>81</v>
      </c>
      <c r="E61" s="73">
        <v>78</v>
      </c>
      <c r="F61" s="73">
        <v>1</v>
      </c>
      <c r="G61" s="73">
        <v>1</v>
      </c>
      <c r="H61" s="73">
        <v>0</v>
      </c>
      <c r="I61" s="73">
        <v>0</v>
      </c>
      <c r="J61" s="73">
        <v>1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f>SUM(S61:V61)</f>
        <v>0</v>
      </c>
      <c r="S61" s="73">
        <v>0</v>
      </c>
      <c r="T61" s="73">
        <v>0</v>
      </c>
      <c r="U61" s="73">
        <v>0</v>
      </c>
      <c r="V61" s="73">
        <v>0</v>
      </c>
      <c r="W61" s="73">
        <v>1</v>
      </c>
      <c r="X61" s="75">
        <f t="shared" si="12"/>
        <v>100</v>
      </c>
      <c r="Y61" s="75">
        <f t="shared" si="13"/>
        <v>0</v>
      </c>
      <c r="Z61" s="80" t="s">
        <v>30</v>
      </c>
      <c r="AA61" s="77"/>
    </row>
    <row r="62" spans="1:27" s="78" customFormat="1" ht="15.75" customHeight="1">
      <c r="A62" s="83"/>
      <c r="B62" s="79" t="s">
        <v>86</v>
      </c>
      <c r="C62" s="145">
        <f>D62+K62+L62+M62+N62+O62+P62+Q62</f>
        <v>115</v>
      </c>
      <c r="D62" s="73">
        <f>SUM(E62:J62)</f>
        <v>115</v>
      </c>
      <c r="E62" s="73">
        <v>109</v>
      </c>
      <c r="F62" s="73">
        <v>3</v>
      </c>
      <c r="G62" s="73">
        <v>1</v>
      </c>
      <c r="H62" s="73">
        <v>0</v>
      </c>
      <c r="I62" s="73">
        <v>0</v>
      </c>
      <c r="J62" s="73">
        <v>2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f>SUM(S62:V62)</f>
        <v>0</v>
      </c>
      <c r="S62" s="73">
        <v>0</v>
      </c>
      <c r="T62" s="73">
        <v>0</v>
      </c>
      <c r="U62" s="73">
        <v>0</v>
      </c>
      <c r="V62" s="73">
        <v>0</v>
      </c>
      <c r="W62" s="73">
        <v>1</v>
      </c>
      <c r="X62" s="75">
        <f t="shared" si="12"/>
        <v>100</v>
      </c>
      <c r="Y62" s="75">
        <f t="shared" si="13"/>
        <v>0</v>
      </c>
      <c r="Z62" s="80" t="s">
        <v>86</v>
      </c>
      <c r="AA62" s="77"/>
    </row>
    <row r="63" spans="1:27" s="70" customFormat="1" ht="19.5" customHeight="1">
      <c r="A63" s="203" t="s">
        <v>98</v>
      </c>
      <c r="B63" s="203"/>
      <c r="C63" s="137">
        <f>C64</f>
        <v>38</v>
      </c>
      <c r="D63" s="147">
        <f aca="true" t="shared" si="18" ref="D63:W63">D64</f>
        <v>38</v>
      </c>
      <c r="E63" s="138">
        <f t="shared" si="18"/>
        <v>37</v>
      </c>
      <c r="F63" s="138">
        <f t="shared" si="18"/>
        <v>1</v>
      </c>
      <c r="G63" s="138">
        <f t="shared" si="18"/>
        <v>0</v>
      </c>
      <c r="H63" s="138">
        <f t="shared" si="18"/>
        <v>0</v>
      </c>
      <c r="I63" s="138">
        <f t="shared" si="18"/>
        <v>0</v>
      </c>
      <c r="J63" s="138">
        <f t="shared" si="18"/>
        <v>0</v>
      </c>
      <c r="K63" s="138">
        <f t="shared" si="18"/>
        <v>0</v>
      </c>
      <c r="L63" s="138">
        <f t="shared" si="18"/>
        <v>0</v>
      </c>
      <c r="M63" s="138">
        <f t="shared" si="18"/>
        <v>0</v>
      </c>
      <c r="N63" s="138">
        <f t="shared" si="18"/>
        <v>0</v>
      </c>
      <c r="O63" s="138">
        <f t="shared" si="18"/>
        <v>0</v>
      </c>
      <c r="P63" s="138">
        <f t="shared" si="18"/>
        <v>0</v>
      </c>
      <c r="Q63" s="138">
        <f t="shared" si="18"/>
        <v>0</v>
      </c>
      <c r="R63" s="147">
        <f t="shared" si="18"/>
        <v>0</v>
      </c>
      <c r="S63" s="138">
        <f t="shared" si="18"/>
        <v>0</v>
      </c>
      <c r="T63" s="138">
        <f t="shared" si="18"/>
        <v>0</v>
      </c>
      <c r="U63" s="138">
        <f t="shared" si="18"/>
        <v>0</v>
      </c>
      <c r="V63" s="138">
        <f t="shared" si="18"/>
        <v>0</v>
      </c>
      <c r="W63" s="138">
        <f t="shared" si="18"/>
        <v>0</v>
      </c>
      <c r="X63" s="140">
        <f t="shared" si="12"/>
        <v>100</v>
      </c>
      <c r="Y63" s="140">
        <f t="shared" si="13"/>
        <v>0</v>
      </c>
      <c r="Z63" s="205" t="s">
        <v>98</v>
      </c>
      <c r="AA63" s="208"/>
    </row>
    <row r="64" spans="1:27" s="78" customFormat="1" ht="15.75" customHeight="1">
      <c r="A64" s="83"/>
      <c r="B64" s="79" t="s">
        <v>31</v>
      </c>
      <c r="C64" s="145">
        <f>D64+K64+L64+M64+N64+O64+P64+Q64</f>
        <v>38</v>
      </c>
      <c r="D64" s="73">
        <f>SUM(E64:J64)</f>
        <v>38</v>
      </c>
      <c r="E64" s="73">
        <v>37</v>
      </c>
      <c r="F64" s="73">
        <v>1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f>SUM(S64:V64)</f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5">
        <f t="shared" si="12"/>
        <v>100</v>
      </c>
      <c r="Y64" s="75">
        <f t="shared" si="13"/>
        <v>0</v>
      </c>
      <c r="Z64" s="80" t="s">
        <v>31</v>
      </c>
      <c r="AA64" s="77"/>
    </row>
    <row r="65" spans="1:27" s="81" customFormat="1" ht="19.5" customHeight="1">
      <c r="A65" s="203" t="s">
        <v>99</v>
      </c>
      <c r="B65" s="211"/>
      <c r="C65" s="137">
        <f>C66</f>
        <v>48</v>
      </c>
      <c r="D65" s="147">
        <f aca="true" t="shared" si="19" ref="D65:W65">D66</f>
        <v>47</v>
      </c>
      <c r="E65" s="138">
        <f t="shared" si="19"/>
        <v>44</v>
      </c>
      <c r="F65" s="138">
        <f t="shared" si="19"/>
        <v>0</v>
      </c>
      <c r="G65" s="138">
        <f t="shared" si="19"/>
        <v>1</v>
      </c>
      <c r="H65" s="138">
        <f t="shared" si="19"/>
        <v>0</v>
      </c>
      <c r="I65" s="138">
        <f t="shared" si="19"/>
        <v>0</v>
      </c>
      <c r="J65" s="138">
        <f t="shared" si="19"/>
        <v>2</v>
      </c>
      <c r="K65" s="138">
        <f t="shared" si="19"/>
        <v>0</v>
      </c>
      <c r="L65" s="138">
        <f t="shared" si="19"/>
        <v>0</v>
      </c>
      <c r="M65" s="138">
        <f t="shared" si="19"/>
        <v>0</v>
      </c>
      <c r="N65" s="138">
        <f t="shared" si="19"/>
        <v>0</v>
      </c>
      <c r="O65" s="138">
        <f t="shared" si="19"/>
        <v>0</v>
      </c>
      <c r="P65" s="138">
        <f t="shared" si="19"/>
        <v>1</v>
      </c>
      <c r="Q65" s="138">
        <f t="shared" si="19"/>
        <v>0</v>
      </c>
      <c r="R65" s="147">
        <f t="shared" si="19"/>
        <v>0</v>
      </c>
      <c r="S65" s="138">
        <f t="shared" si="19"/>
        <v>0</v>
      </c>
      <c r="T65" s="138">
        <f t="shared" si="19"/>
        <v>0</v>
      </c>
      <c r="U65" s="138">
        <f t="shared" si="19"/>
        <v>0</v>
      </c>
      <c r="V65" s="138">
        <f t="shared" si="19"/>
        <v>0</v>
      </c>
      <c r="W65" s="138">
        <f t="shared" si="19"/>
        <v>1</v>
      </c>
      <c r="X65" s="140">
        <f t="shared" si="12"/>
        <v>97.91666666666666</v>
      </c>
      <c r="Y65" s="140">
        <f t="shared" si="13"/>
        <v>0</v>
      </c>
      <c r="Z65" s="205" t="s">
        <v>99</v>
      </c>
      <c r="AA65" s="212"/>
    </row>
    <row r="66" spans="1:27" s="82" customFormat="1" ht="15.75" customHeight="1">
      <c r="A66" s="83"/>
      <c r="B66" s="79" t="s">
        <v>87</v>
      </c>
      <c r="C66" s="145">
        <f>D66+K66+L66+M66+N66+O66+P66+Q66</f>
        <v>48</v>
      </c>
      <c r="D66" s="73">
        <f>SUM(E66:J66)</f>
        <v>47</v>
      </c>
      <c r="E66" s="73">
        <v>44</v>
      </c>
      <c r="F66" s="73">
        <v>0</v>
      </c>
      <c r="G66" s="73">
        <v>1</v>
      </c>
      <c r="H66" s="73">
        <v>0</v>
      </c>
      <c r="I66" s="73">
        <v>0</v>
      </c>
      <c r="J66" s="73">
        <v>2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1</v>
      </c>
      <c r="Q66" s="73">
        <v>0</v>
      </c>
      <c r="R66" s="73">
        <f>SUM(S66:V66)</f>
        <v>0</v>
      </c>
      <c r="S66" s="73">
        <v>0</v>
      </c>
      <c r="T66" s="73">
        <v>0</v>
      </c>
      <c r="U66" s="73">
        <v>0</v>
      </c>
      <c r="V66" s="73">
        <v>0</v>
      </c>
      <c r="W66" s="73">
        <v>1</v>
      </c>
      <c r="X66" s="75">
        <f t="shared" si="12"/>
        <v>97.91666666666666</v>
      </c>
      <c r="Y66" s="75">
        <f t="shared" si="13"/>
        <v>0</v>
      </c>
      <c r="Z66" s="80" t="s">
        <v>87</v>
      </c>
      <c r="AA66" s="77"/>
    </row>
    <row r="67" spans="1:27" s="8" customFormat="1" ht="16.5" customHeight="1">
      <c r="A67" s="6"/>
      <c r="B67" s="6"/>
      <c r="C67" s="5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58"/>
      <c r="Y67" s="58"/>
      <c r="Z67" s="21"/>
      <c r="AA67" s="6"/>
    </row>
    <row r="68" spans="2:25" ht="11.25" customHeight="1">
      <c r="B68" s="33"/>
      <c r="C68" s="38"/>
      <c r="D68" s="38"/>
      <c r="E68" s="38"/>
      <c r="F68" s="38"/>
      <c r="G68" s="38"/>
      <c r="H68" s="38"/>
      <c r="I68" s="38"/>
      <c r="J68" s="38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59"/>
      <c r="Y68" s="59"/>
    </row>
    <row r="69" spans="2:25" ht="11.25" customHeight="1">
      <c r="B69" s="33"/>
      <c r="C69" s="38"/>
      <c r="D69" s="34"/>
      <c r="E69" s="34"/>
      <c r="F69" s="34"/>
      <c r="G69" s="34"/>
      <c r="H69" s="34"/>
      <c r="I69" s="34"/>
      <c r="J69" s="34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60"/>
      <c r="Y69" s="60"/>
    </row>
    <row r="70" spans="2:3" ht="11.25" customHeight="1">
      <c r="B70" s="35"/>
      <c r="C70" s="35"/>
    </row>
    <row r="71" spans="2:3" ht="11.25" customHeight="1">
      <c r="B71" s="35"/>
      <c r="C71" s="35"/>
    </row>
    <row r="72" spans="2:3" ht="11.25" customHeight="1">
      <c r="B72" s="35"/>
      <c r="C72" s="35"/>
    </row>
    <row r="73" spans="2:3" ht="11.25" customHeight="1">
      <c r="B73" s="35"/>
      <c r="C73" s="35"/>
    </row>
    <row r="74" spans="2:3" ht="11.25" customHeight="1">
      <c r="B74" s="35"/>
      <c r="C74" s="35"/>
    </row>
    <row r="75" spans="2:3" ht="11.25" customHeight="1">
      <c r="B75" s="35"/>
      <c r="C75" s="35"/>
    </row>
    <row r="76" spans="2:3" ht="11.25" customHeight="1">
      <c r="B76" s="35"/>
      <c r="C76" s="35"/>
    </row>
    <row r="77" spans="2:3" ht="11.25" customHeight="1">
      <c r="B77" s="35"/>
      <c r="C77" s="35"/>
    </row>
    <row r="78" spans="2:3" ht="11.25" customHeight="1">
      <c r="B78" s="35"/>
      <c r="C78" s="35"/>
    </row>
    <row r="79" spans="2:3" ht="11.25" customHeight="1">
      <c r="B79" s="35"/>
      <c r="C79" s="35"/>
    </row>
    <row r="80" spans="2:3" ht="11.25" customHeight="1">
      <c r="B80" s="35"/>
      <c r="C80" s="35"/>
    </row>
    <row r="81" spans="2:3" ht="11.25" customHeight="1">
      <c r="B81" s="35"/>
      <c r="C81" s="35"/>
    </row>
    <row r="82" spans="2:3" ht="11.25" customHeight="1">
      <c r="B82" s="35"/>
      <c r="C82" s="35"/>
    </row>
  </sheetData>
  <sheetProtection/>
  <mergeCells count="44">
    <mergeCell ref="A63:B63"/>
    <mergeCell ref="Z63:AA63"/>
    <mergeCell ref="A65:B65"/>
    <mergeCell ref="Z65:AA65"/>
    <mergeCell ref="A53:B53"/>
    <mergeCell ref="Z53:AA53"/>
    <mergeCell ref="A57:B57"/>
    <mergeCell ref="Z57:AA57"/>
    <mergeCell ref="A60:B60"/>
    <mergeCell ref="Z60:AA60"/>
    <mergeCell ref="A44:B44"/>
    <mergeCell ref="Z44:AA44"/>
    <mergeCell ref="A46:B46"/>
    <mergeCell ref="Z46:AA46"/>
    <mergeCell ref="A49:B49"/>
    <mergeCell ref="Z49:AA49"/>
    <mergeCell ref="A16:B16"/>
    <mergeCell ref="Z16:AA16"/>
    <mergeCell ref="A36:B36"/>
    <mergeCell ref="Z36:AA36"/>
    <mergeCell ref="A39:B39"/>
    <mergeCell ref="Z39:AA39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AA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D80"/>
  <sheetViews>
    <sheetView showGridLines="0" zoomScalePageLayoutView="0" workbookViewId="0" topLeftCell="A1">
      <pane xSplit="2" ySplit="6" topLeftCell="C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7" width="7.58203125" style="5" customWidth="1"/>
    <col min="8" max="11" width="6.58203125" style="5" customWidth="1"/>
    <col min="12" max="19" width="7.58203125" style="5" customWidth="1"/>
    <col min="20" max="27" width="6.58203125" style="5" customWidth="1"/>
    <col min="28" max="28" width="7.5" style="42" customWidth="1"/>
    <col min="29" max="29" width="9.08203125" style="5" customWidth="1"/>
    <col min="30" max="30" width="1.75" style="5" customWidth="1"/>
    <col min="31" max="16384" width="8.75" style="5" customWidth="1"/>
  </cols>
  <sheetData>
    <row r="1" spans="1:13" ht="16.5" customHeight="1">
      <c r="A1" s="156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0" ht="16.5" customHeight="1">
      <c r="A3" s="3" t="s">
        <v>69</v>
      </c>
      <c r="C3" s="32"/>
      <c r="D3" s="32"/>
      <c r="E3" s="32"/>
      <c r="F3" s="32"/>
      <c r="G3" s="32"/>
      <c r="H3" s="6"/>
      <c r="I3" s="6"/>
      <c r="J3" s="6"/>
      <c r="K3" s="6"/>
      <c r="L3" s="6"/>
      <c r="M3" s="40"/>
      <c r="N3" s="7"/>
      <c r="P3" s="7" t="s">
        <v>79</v>
      </c>
      <c r="AC3" s="8"/>
      <c r="AD3" s="10" t="s">
        <v>1</v>
      </c>
    </row>
    <row r="4" spans="1:30" ht="16.5" customHeight="1">
      <c r="A4" s="157" t="s">
        <v>114</v>
      </c>
      <c r="B4" s="158"/>
      <c r="C4" s="214" t="s">
        <v>0</v>
      </c>
      <c r="D4" s="218"/>
      <c r="E4" s="218"/>
      <c r="F4" s="218"/>
      <c r="G4" s="215"/>
      <c r="H4" s="216" t="s">
        <v>126</v>
      </c>
      <c r="I4" s="219"/>
      <c r="J4" s="219"/>
      <c r="K4" s="219"/>
      <c r="L4" s="216" t="s">
        <v>127</v>
      </c>
      <c r="M4" s="219"/>
      <c r="N4" s="219"/>
      <c r="O4" s="217"/>
      <c r="P4" s="216" t="s">
        <v>128</v>
      </c>
      <c r="Q4" s="219"/>
      <c r="R4" s="219"/>
      <c r="S4" s="219"/>
      <c r="T4" s="216" t="s">
        <v>67</v>
      </c>
      <c r="U4" s="219"/>
      <c r="V4" s="219"/>
      <c r="W4" s="219"/>
      <c r="X4" s="226" t="s">
        <v>117</v>
      </c>
      <c r="Y4" s="218"/>
      <c r="Z4" s="218"/>
      <c r="AA4" s="215"/>
      <c r="AB4" s="223" t="s">
        <v>68</v>
      </c>
      <c r="AC4" s="193" t="s">
        <v>114</v>
      </c>
      <c r="AD4" s="194"/>
    </row>
    <row r="5" spans="1:30" ht="16.5" customHeight="1">
      <c r="A5" s="159"/>
      <c r="B5" s="160"/>
      <c r="C5" s="23"/>
      <c r="D5" s="216" t="s">
        <v>57</v>
      </c>
      <c r="E5" s="217"/>
      <c r="F5" s="214" t="s">
        <v>60</v>
      </c>
      <c r="G5" s="215"/>
      <c r="H5" s="216" t="s">
        <v>57</v>
      </c>
      <c r="I5" s="217"/>
      <c r="J5" s="214" t="s">
        <v>60</v>
      </c>
      <c r="K5" s="215"/>
      <c r="L5" s="216" t="s">
        <v>57</v>
      </c>
      <c r="M5" s="217"/>
      <c r="N5" s="214" t="s">
        <v>60</v>
      </c>
      <c r="O5" s="215"/>
      <c r="P5" s="216" t="s">
        <v>57</v>
      </c>
      <c r="Q5" s="217"/>
      <c r="R5" s="214" t="s">
        <v>60</v>
      </c>
      <c r="S5" s="215"/>
      <c r="T5" s="216" t="s">
        <v>57</v>
      </c>
      <c r="U5" s="217"/>
      <c r="V5" s="214" t="s">
        <v>60</v>
      </c>
      <c r="W5" s="218"/>
      <c r="X5" s="226" t="s">
        <v>38</v>
      </c>
      <c r="Y5" s="215"/>
      <c r="Z5" s="214" t="s">
        <v>39</v>
      </c>
      <c r="AA5" s="215"/>
      <c r="AB5" s="224"/>
      <c r="AC5" s="195"/>
      <c r="AD5" s="159"/>
    </row>
    <row r="6" spans="1:30" ht="16.5" customHeight="1">
      <c r="A6" s="161"/>
      <c r="B6" s="162"/>
      <c r="C6" s="28" t="s">
        <v>0</v>
      </c>
      <c r="D6" s="27" t="s">
        <v>58</v>
      </c>
      <c r="E6" s="27" t="s">
        <v>59</v>
      </c>
      <c r="F6" s="27" t="s">
        <v>38</v>
      </c>
      <c r="G6" s="27" t="s">
        <v>39</v>
      </c>
      <c r="H6" s="27" t="s">
        <v>58</v>
      </c>
      <c r="I6" s="27" t="s">
        <v>59</v>
      </c>
      <c r="J6" s="27" t="s">
        <v>38</v>
      </c>
      <c r="K6" s="27" t="s">
        <v>39</v>
      </c>
      <c r="L6" s="27" t="s">
        <v>58</v>
      </c>
      <c r="M6" s="27" t="s">
        <v>59</v>
      </c>
      <c r="N6" s="27" t="s">
        <v>38</v>
      </c>
      <c r="O6" s="27" t="s">
        <v>39</v>
      </c>
      <c r="P6" s="27" t="s">
        <v>58</v>
      </c>
      <c r="Q6" s="27" t="s">
        <v>59</v>
      </c>
      <c r="R6" s="27" t="s">
        <v>38</v>
      </c>
      <c r="S6" s="27" t="s">
        <v>39</v>
      </c>
      <c r="T6" s="27" t="s">
        <v>58</v>
      </c>
      <c r="U6" s="27" t="s">
        <v>59</v>
      </c>
      <c r="V6" s="27" t="s">
        <v>38</v>
      </c>
      <c r="W6" s="28" t="s">
        <v>39</v>
      </c>
      <c r="X6" s="68" t="s">
        <v>118</v>
      </c>
      <c r="Y6" s="28" t="s">
        <v>119</v>
      </c>
      <c r="Z6" s="28" t="s">
        <v>118</v>
      </c>
      <c r="AA6" s="27" t="s">
        <v>119</v>
      </c>
      <c r="AB6" s="225"/>
      <c r="AC6" s="196"/>
      <c r="AD6" s="161"/>
    </row>
    <row r="7" spans="1:30" ht="13.5" customHeight="1">
      <c r="A7" s="8"/>
      <c r="B7" s="13"/>
      <c r="C7" s="23"/>
      <c r="D7" s="33"/>
      <c r="E7" s="33"/>
      <c r="F7" s="33"/>
      <c r="G7" s="33"/>
      <c r="H7" s="8"/>
      <c r="I7" s="33"/>
      <c r="J7" s="33"/>
      <c r="K7" s="8"/>
      <c r="L7" s="33"/>
      <c r="M7" s="33"/>
      <c r="AC7" s="69"/>
      <c r="AD7" s="8"/>
    </row>
    <row r="8" spans="1:30" ht="16.5" customHeight="1">
      <c r="A8" s="33"/>
      <c r="B8" s="26" t="s">
        <v>116</v>
      </c>
      <c r="C8" s="129">
        <v>27</v>
      </c>
      <c r="D8" s="31">
        <v>21</v>
      </c>
      <c r="E8" s="31">
        <v>6</v>
      </c>
      <c r="F8" s="31">
        <v>22</v>
      </c>
      <c r="G8" s="31">
        <v>5</v>
      </c>
      <c r="H8" s="31">
        <v>1</v>
      </c>
      <c r="I8" s="31">
        <v>0</v>
      </c>
      <c r="J8" s="31">
        <v>1</v>
      </c>
      <c r="K8" s="31">
        <v>0</v>
      </c>
      <c r="L8" s="31">
        <v>11</v>
      </c>
      <c r="M8" s="31">
        <v>0</v>
      </c>
      <c r="N8" s="30">
        <v>10</v>
      </c>
      <c r="O8" s="30">
        <v>1</v>
      </c>
      <c r="P8" s="30">
        <v>9</v>
      </c>
      <c r="Q8" s="30">
        <v>6</v>
      </c>
      <c r="R8" s="30">
        <v>11</v>
      </c>
      <c r="S8" s="30">
        <v>4</v>
      </c>
      <c r="T8" s="30">
        <v>0</v>
      </c>
      <c r="U8" s="30">
        <v>0</v>
      </c>
      <c r="V8" s="30">
        <v>0</v>
      </c>
      <c r="W8" s="30">
        <v>0</v>
      </c>
      <c r="X8" s="30">
        <v>16</v>
      </c>
      <c r="Y8" s="30">
        <v>6</v>
      </c>
      <c r="Z8" s="30">
        <v>5</v>
      </c>
      <c r="AA8" s="30">
        <v>0</v>
      </c>
      <c r="AB8" s="43">
        <v>22.2</v>
      </c>
      <c r="AC8" s="66" t="s">
        <v>116</v>
      </c>
      <c r="AD8" s="16"/>
    </row>
    <row r="9" spans="1:30" s="41" customFormat="1" ht="16.5" customHeight="1">
      <c r="A9" s="49"/>
      <c r="B9" s="25" t="s">
        <v>130</v>
      </c>
      <c r="C9" s="130">
        <f aca="true" t="shared" si="0" ref="C9:AA9">C15+C35+C38+C43+C45+C48+C52+C56+C59+C62+C64</f>
        <v>39</v>
      </c>
      <c r="D9" s="131">
        <f>D15+D35+D38+D43+D45+D48+D52+D56+D59+D62+D64</f>
        <v>29</v>
      </c>
      <c r="E9" s="131">
        <f t="shared" si="0"/>
        <v>10</v>
      </c>
      <c r="F9" s="131">
        <f t="shared" si="0"/>
        <v>30</v>
      </c>
      <c r="G9" s="131">
        <f t="shared" si="0"/>
        <v>9</v>
      </c>
      <c r="H9" s="131">
        <f t="shared" si="0"/>
        <v>1</v>
      </c>
      <c r="I9" s="131">
        <f t="shared" si="0"/>
        <v>0</v>
      </c>
      <c r="J9" s="131">
        <f t="shared" si="0"/>
        <v>1</v>
      </c>
      <c r="K9" s="131">
        <f t="shared" si="0"/>
        <v>0</v>
      </c>
      <c r="L9" s="131">
        <f t="shared" si="0"/>
        <v>11</v>
      </c>
      <c r="M9" s="131">
        <f t="shared" si="0"/>
        <v>0</v>
      </c>
      <c r="N9" s="131">
        <f t="shared" si="0"/>
        <v>9</v>
      </c>
      <c r="O9" s="131">
        <f t="shared" si="0"/>
        <v>2</v>
      </c>
      <c r="P9" s="131">
        <f t="shared" si="0"/>
        <v>16</v>
      </c>
      <c r="Q9" s="131">
        <f t="shared" si="0"/>
        <v>9</v>
      </c>
      <c r="R9" s="131">
        <f t="shared" si="0"/>
        <v>18</v>
      </c>
      <c r="S9" s="131">
        <f t="shared" si="0"/>
        <v>7</v>
      </c>
      <c r="T9" s="131">
        <f t="shared" si="0"/>
        <v>1</v>
      </c>
      <c r="U9" s="131">
        <f t="shared" si="0"/>
        <v>1</v>
      </c>
      <c r="V9" s="131">
        <f t="shared" si="0"/>
        <v>2</v>
      </c>
      <c r="W9" s="131">
        <f t="shared" si="0"/>
        <v>0</v>
      </c>
      <c r="X9" s="131">
        <f t="shared" si="0"/>
        <v>20</v>
      </c>
      <c r="Y9" s="131">
        <f t="shared" si="0"/>
        <v>10</v>
      </c>
      <c r="Z9" s="131">
        <f t="shared" si="0"/>
        <v>9</v>
      </c>
      <c r="AA9" s="131">
        <f t="shared" si="0"/>
        <v>0</v>
      </c>
      <c r="AB9" s="151">
        <v>25.6</v>
      </c>
      <c r="AC9" s="150" t="s">
        <v>130</v>
      </c>
      <c r="AD9" s="50"/>
    </row>
    <row r="10" spans="1:30" s="65" customFormat="1" ht="13.5" customHeight="1">
      <c r="A10" s="62"/>
      <c r="B10" s="61"/>
      <c r="C10" s="14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7"/>
      <c r="AD10" s="64"/>
    </row>
    <row r="11" spans="1:30" ht="16.5" customHeight="1">
      <c r="A11" s="8"/>
      <c r="B11" s="18" t="s">
        <v>51</v>
      </c>
      <c r="C11" s="29">
        <f>SUM(D11:E11)</f>
        <v>0</v>
      </c>
      <c r="D11" s="29">
        <f aca="true" t="shared" si="1" ref="D11:G13">H11+L11+P11+T11</f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17" t="s">
        <v>64</v>
      </c>
      <c r="AD11" s="16"/>
    </row>
    <row r="12" spans="1:30" ht="16.5" customHeight="1">
      <c r="A12" s="8"/>
      <c r="B12" s="18" t="s">
        <v>52</v>
      </c>
      <c r="C12" s="29">
        <f>SUM(D12:E12)</f>
        <v>39</v>
      </c>
      <c r="D12" s="29">
        <f t="shared" si="1"/>
        <v>29</v>
      </c>
      <c r="E12" s="29">
        <f t="shared" si="1"/>
        <v>10</v>
      </c>
      <c r="F12" s="29">
        <f t="shared" si="1"/>
        <v>30</v>
      </c>
      <c r="G12" s="29">
        <f t="shared" si="1"/>
        <v>9</v>
      </c>
      <c r="H12" s="29">
        <v>1</v>
      </c>
      <c r="I12" s="29">
        <v>0</v>
      </c>
      <c r="J12" s="29">
        <v>1</v>
      </c>
      <c r="K12" s="29">
        <v>0</v>
      </c>
      <c r="L12" s="29">
        <v>11</v>
      </c>
      <c r="M12" s="29">
        <v>0</v>
      </c>
      <c r="N12" s="30">
        <v>9</v>
      </c>
      <c r="O12" s="30">
        <v>2</v>
      </c>
      <c r="P12" s="30">
        <v>16</v>
      </c>
      <c r="Q12" s="30">
        <v>9</v>
      </c>
      <c r="R12" s="30">
        <v>18</v>
      </c>
      <c r="S12" s="30">
        <v>7</v>
      </c>
      <c r="T12" s="30">
        <v>1</v>
      </c>
      <c r="U12" s="30">
        <v>1</v>
      </c>
      <c r="V12" s="30">
        <v>2</v>
      </c>
      <c r="W12" s="30">
        <v>0</v>
      </c>
      <c r="X12" s="30">
        <v>20</v>
      </c>
      <c r="Y12" s="30">
        <v>10</v>
      </c>
      <c r="Z12" s="30">
        <v>9</v>
      </c>
      <c r="AA12" s="30">
        <v>0</v>
      </c>
      <c r="AB12" s="111">
        <f>E12/C12*100</f>
        <v>25.64102564102564</v>
      </c>
      <c r="AC12" s="17" t="s">
        <v>65</v>
      </c>
      <c r="AD12" s="16"/>
    </row>
    <row r="13" spans="1:30" ht="16.5" customHeight="1">
      <c r="A13" s="8"/>
      <c r="B13" s="18" t="s">
        <v>53</v>
      </c>
      <c r="C13" s="29">
        <f>SUM(D13:E13)</f>
        <v>0</v>
      </c>
      <c r="D13" s="29">
        <f t="shared" si="1"/>
        <v>0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111">
        <v>0</v>
      </c>
      <c r="AC13" s="17" t="s">
        <v>66</v>
      </c>
      <c r="AD13" s="16"/>
    </row>
    <row r="14" spans="1:30" s="117" customFormat="1" ht="13.5" customHeight="1">
      <c r="A14" s="112"/>
      <c r="B14" s="126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27"/>
      <c r="AC14" s="115"/>
      <c r="AD14" s="116"/>
    </row>
    <row r="15" spans="1:30" s="70" customFormat="1" ht="16.5" customHeight="1">
      <c r="A15" s="203" t="s">
        <v>88</v>
      </c>
      <c r="B15" s="220"/>
      <c r="C15" s="137">
        <f>SUM(C17:C34)</f>
        <v>33</v>
      </c>
      <c r="D15" s="138">
        <f aca="true" t="shared" si="2" ref="D15:AA15">SUM(D17:D34)</f>
        <v>25</v>
      </c>
      <c r="E15" s="138">
        <f t="shared" si="2"/>
        <v>8</v>
      </c>
      <c r="F15" s="138">
        <f t="shared" si="2"/>
        <v>25</v>
      </c>
      <c r="G15" s="138">
        <f t="shared" si="2"/>
        <v>8</v>
      </c>
      <c r="H15" s="138">
        <f t="shared" si="2"/>
        <v>1</v>
      </c>
      <c r="I15" s="138">
        <f t="shared" si="2"/>
        <v>0</v>
      </c>
      <c r="J15" s="138">
        <f t="shared" si="2"/>
        <v>1</v>
      </c>
      <c r="K15" s="138">
        <f t="shared" si="2"/>
        <v>0</v>
      </c>
      <c r="L15" s="138">
        <f t="shared" si="2"/>
        <v>9</v>
      </c>
      <c r="M15" s="138">
        <f t="shared" si="2"/>
        <v>0</v>
      </c>
      <c r="N15" s="138">
        <f t="shared" si="2"/>
        <v>8</v>
      </c>
      <c r="O15" s="138">
        <f t="shared" si="2"/>
        <v>1</v>
      </c>
      <c r="P15" s="138">
        <f t="shared" si="2"/>
        <v>14</v>
      </c>
      <c r="Q15" s="138">
        <f t="shared" si="2"/>
        <v>7</v>
      </c>
      <c r="R15" s="138">
        <f t="shared" si="2"/>
        <v>14</v>
      </c>
      <c r="S15" s="138">
        <f t="shared" si="2"/>
        <v>7</v>
      </c>
      <c r="T15" s="138">
        <f t="shared" si="2"/>
        <v>1</v>
      </c>
      <c r="U15" s="138">
        <f t="shared" si="2"/>
        <v>1</v>
      </c>
      <c r="V15" s="138">
        <f t="shared" si="2"/>
        <v>2</v>
      </c>
      <c r="W15" s="138">
        <f t="shared" si="2"/>
        <v>0</v>
      </c>
      <c r="X15" s="138">
        <f t="shared" si="2"/>
        <v>17</v>
      </c>
      <c r="Y15" s="138">
        <f t="shared" si="2"/>
        <v>8</v>
      </c>
      <c r="Z15" s="138">
        <f t="shared" si="2"/>
        <v>8</v>
      </c>
      <c r="AA15" s="138">
        <f t="shared" si="2"/>
        <v>0</v>
      </c>
      <c r="AB15" s="152">
        <f>E15/C15*100</f>
        <v>24.242424242424242</v>
      </c>
      <c r="AC15" s="205" t="s">
        <v>88</v>
      </c>
      <c r="AD15" s="206"/>
    </row>
    <row r="16" spans="1:30" s="70" customFormat="1" ht="16.5" customHeight="1">
      <c r="A16" s="142"/>
      <c r="B16" s="149" t="s">
        <v>89</v>
      </c>
      <c r="C16" s="137">
        <f>SUM(C17:C21)</f>
        <v>18</v>
      </c>
      <c r="D16" s="138">
        <f>SUM(D17:D21)</f>
        <v>13</v>
      </c>
      <c r="E16" s="138">
        <f aca="true" t="shared" si="3" ref="E16:W16">SUM(E17:E21)</f>
        <v>5</v>
      </c>
      <c r="F16" s="138">
        <f t="shared" si="3"/>
        <v>13</v>
      </c>
      <c r="G16" s="138">
        <f t="shared" si="3"/>
        <v>5</v>
      </c>
      <c r="H16" s="138">
        <f t="shared" si="3"/>
        <v>0</v>
      </c>
      <c r="I16" s="138">
        <f t="shared" si="3"/>
        <v>0</v>
      </c>
      <c r="J16" s="138">
        <f t="shared" si="3"/>
        <v>0</v>
      </c>
      <c r="K16" s="138">
        <f t="shared" si="3"/>
        <v>0</v>
      </c>
      <c r="L16" s="138">
        <f t="shared" si="3"/>
        <v>6</v>
      </c>
      <c r="M16" s="138">
        <f t="shared" si="3"/>
        <v>0</v>
      </c>
      <c r="N16" s="138">
        <f t="shared" si="3"/>
        <v>5</v>
      </c>
      <c r="O16" s="138">
        <f t="shared" si="3"/>
        <v>1</v>
      </c>
      <c r="P16" s="138">
        <f t="shared" si="3"/>
        <v>6</v>
      </c>
      <c r="Q16" s="138">
        <f t="shared" si="3"/>
        <v>5</v>
      </c>
      <c r="R16" s="138">
        <f t="shared" si="3"/>
        <v>7</v>
      </c>
      <c r="S16" s="138">
        <f t="shared" si="3"/>
        <v>4</v>
      </c>
      <c r="T16" s="138">
        <f t="shared" si="3"/>
        <v>1</v>
      </c>
      <c r="U16" s="138">
        <f t="shared" si="3"/>
        <v>0</v>
      </c>
      <c r="V16" s="138">
        <f t="shared" si="3"/>
        <v>1</v>
      </c>
      <c r="W16" s="138">
        <f t="shared" si="3"/>
        <v>0</v>
      </c>
      <c r="X16" s="138">
        <f>SUM(X17:X21)</f>
        <v>8</v>
      </c>
      <c r="Y16" s="138">
        <f>SUM(Y17:Y21)</f>
        <v>5</v>
      </c>
      <c r="Z16" s="138">
        <f>SUM(Z17:Z21)</f>
        <v>5</v>
      </c>
      <c r="AA16" s="138">
        <f>SUM(AA17:AA21)</f>
        <v>0</v>
      </c>
      <c r="AB16" s="152">
        <f>E16/C16*100</f>
        <v>27.77777777777778</v>
      </c>
      <c r="AC16" s="144" t="s">
        <v>89</v>
      </c>
      <c r="AD16" s="142"/>
    </row>
    <row r="17" spans="1:30" s="78" customFormat="1" ht="16.5" customHeight="1">
      <c r="A17" s="71"/>
      <c r="B17" s="88" t="s">
        <v>3</v>
      </c>
      <c r="C17" s="145">
        <f>SUM(D17:E17)</f>
        <v>7</v>
      </c>
      <c r="D17" s="89">
        <f>H17+L17+P17+T17</f>
        <v>4</v>
      </c>
      <c r="E17" s="89">
        <f>I17+M17+Q17+U17</f>
        <v>3</v>
      </c>
      <c r="F17" s="89">
        <f>J17+N17+R17+V17</f>
        <v>6</v>
      </c>
      <c r="G17" s="89">
        <f>K17+O17+S17+W17</f>
        <v>1</v>
      </c>
      <c r="H17" s="89">
        <v>0</v>
      </c>
      <c r="I17" s="73">
        <v>0</v>
      </c>
      <c r="J17" s="73">
        <v>0</v>
      </c>
      <c r="K17" s="89">
        <v>0</v>
      </c>
      <c r="L17" s="73">
        <v>4</v>
      </c>
      <c r="M17" s="73">
        <v>0</v>
      </c>
      <c r="N17" s="73">
        <v>3</v>
      </c>
      <c r="O17" s="73">
        <v>1</v>
      </c>
      <c r="P17" s="90">
        <v>0</v>
      </c>
      <c r="Q17" s="90">
        <v>3</v>
      </c>
      <c r="R17" s="90">
        <v>3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3</v>
      </c>
      <c r="Y17" s="90">
        <v>3</v>
      </c>
      <c r="Z17" s="90">
        <v>1</v>
      </c>
      <c r="AA17" s="90">
        <v>0</v>
      </c>
      <c r="AB17" s="110">
        <v>42.9</v>
      </c>
      <c r="AC17" s="76" t="s">
        <v>3</v>
      </c>
      <c r="AD17" s="77"/>
    </row>
    <row r="18" spans="1:30" s="78" customFormat="1" ht="16.5" customHeight="1">
      <c r="A18" s="71"/>
      <c r="B18" s="88" t="s">
        <v>4</v>
      </c>
      <c r="C18" s="145">
        <f aca="true" t="shared" si="4" ref="C18:C34">SUM(D18:E18)</f>
        <v>4</v>
      </c>
      <c r="D18" s="89">
        <f aca="true" t="shared" si="5" ref="D18:D34">H18+L18+P18+T18</f>
        <v>4</v>
      </c>
      <c r="E18" s="89">
        <f aca="true" t="shared" si="6" ref="E18:E34">I18+M18+Q18+U18</f>
        <v>0</v>
      </c>
      <c r="F18" s="89">
        <f aca="true" t="shared" si="7" ref="F18:F34">J18+N18+R18+V18</f>
        <v>3</v>
      </c>
      <c r="G18" s="89">
        <f aca="true" t="shared" si="8" ref="G18:G34">K18+O18+S18+W18</f>
        <v>1</v>
      </c>
      <c r="H18" s="89">
        <v>0</v>
      </c>
      <c r="I18" s="73">
        <v>0</v>
      </c>
      <c r="J18" s="73">
        <v>0</v>
      </c>
      <c r="K18" s="89">
        <v>0</v>
      </c>
      <c r="L18" s="73">
        <v>1</v>
      </c>
      <c r="M18" s="73">
        <v>0</v>
      </c>
      <c r="N18" s="73">
        <v>1</v>
      </c>
      <c r="O18" s="73">
        <v>0</v>
      </c>
      <c r="P18" s="90">
        <v>3</v>
      </c>
      <c r="Q18" s="90">
        <v>0</v>
      </c>
      <c r="R18" s="90">
        <v>2</v>
      </c>
      <c r="S18" s="90">
        <v>1</v>
      </c>
      <c r="T18" s="90">
        <v>0</v>
      </c>
      <c r="U18" s="90">
        <v>0</v>
      </c>
      <c r="V18" s="90">
        <v>0</v>
      </c>
      <c r="W18" s="90">
        <v>0</v>
      </c>
      <c r="X18" s="90">
        <v>3</v>
      </c>
      <c r="Y18" s="90">
        <v>0</v>
      </c>
      <c r="Z18" s="90">
        <v>1</v>
      </c>
      <c r="AA18" s="90">
        <v>0</v>
      </c>
      <c r="AB18" s="110">
        <v>0</v>
      </c>
      <c r="AC18" s="76" t="s">
        <v>4</v>
      </c>
      <c r="AD18" s="77"/>
    </row>
    <row r="19" spans="1:30" s="78" customFormat="1" ht="16.5" customHeight="1">
      <c r="A19" s="71"/>
      <c r="B19" s="88" t="s">
        <v>5</v>
      </c>
      <c r="C19" s="145">
        <f t="shared" si="4"/>
        <v>4</v>
      </c>
      <c r="D19" s="89">
        <f t="shared" si="5"/>
        <v>4</v>
      </c>
      <c r="E19" s="89">
        <f t="shared" si="6"/>
        <v>0</v>
      </c>
      <c r="F19" s="89">
        <f t="shared" si="7"/>
        <v>2</v>
      </c>
      <c r="G19" s="89">
        <f t="shared" si="8"/>
        <v>2</v>
      </c>
      <c r="H19" s="89">
        <v>0</v>
      </c>
      <c r="I19" s="73">
        <v>0</v>
      </c>
      <c r="J19" s="73">
        <v>0</v>
      </c>
      <c r="K19" s="89">
        <v>0</v>
      </c>
      <c r="L19" s="73">
        <v>1</v>
      </c>
      <c r="M19" s="73">
        <v>0</v>
      </c>
      <c r="N19" s="73">
        <v>1</v>
      </c>
      <c r="O19" s="73">
        <v>0</v>
      </c>
      <c r="P19" s="90">
        <v>2</v>
      </c>
      <c r="Q19" s="90">
        <v>0</v>
      </c>
      <c r="R19" s="90">
        <v>0</v>
      </c>
      <c r="S19" s="90">
        <v>2</v>
      </c>
      <c r="T19" s="90">
        <v>1</v>
      </c>
      <c r="U19" s="90">
        <v>0</v>
      </c>
      <c r="V19" s="90">
        <v>1</v>
      </c>
      <c r="W19" s="90">
        <v>0</v>
      </c>
      <c r="X19" s="90">
        <v>2</v>
      </c>
      <c r="Y19" s="90">
        <v>0</v>
      </c>
      <c r="Z19" s="90">
        <v>2</v>
      </c>
      <c r="AA19" s="90">
        <v>0</v>
      </c>
      <c r="AB19" s="110">
        <v>0</v>
      </c>
      <c r="AC19" s="76" t="s">
        <v>5</v>
      </c>
      <c r="AD19" s="77"/>
    </row>
    <row r="20" spans="1:30" s="78" customFormat="1" ht="16.5" customHeight="1">
      <c r="A20" s="71"/>
      <c r="B20" s="88" t="s">
        <v>6</v>
      </c>
      <c r="C20" s="145">
        <f t="shared" si="4"/>
        <v>1</v>
      </c>
      <c r="D20" s="89">
        <f t="shared" si="5"/>
        <v>1</v>
      </c>
      <c r="E20" s="89">
        <f t="shared" si="6"/>
        <v>0</v>
      </c>
      <c r="F20" s="89">
        <f t="shared" si="7"/>
        <v>0</v>
      </c>
      <c r="G20" s="89">
        <f t="shared" si="8"/>
        <v>1</v>
      </c>
      <c r="H20" s="89">
        <v>0</v>
      </c>
      <c r="I20" s="73">
        <v>0</v>
      </c>
      <c r="J20" s="73">
        <v>0</v>
      </c>
      <c r="K20" s="89">
        <v>0</v>
      </c>
      <c r="L20" s="73">
        <v>0</v>
      </c>
      <c r="M20" s="73">
        <v>0</v>
      </c>
      <c r="N20" s="73">
        <v>0</v>
      </c>
      <c r="O20" s="73">
        <v>0</v>
      </c>
      <c r="P20" s="90">
        <v>1</v>
      </c>
      <c r="Q20" s="90">
        <v>0</v>
      </c>
      <c r="R20" s="90">
        <v>0</v>
      </c>
      <c r="S20" s="90">
        <v>1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1</v>
      </c>
      <c r="AA20" s="90">
        <v>0</v>
      </c>
      <c r="AB20" s="110">
        <v>0</v>
      </c>
      <c r="AC20" s="76" t="s">
        <v>6</v>
      </c>
      <c r="AD20" s="77"/>
    </row>
    <row r="21" spans="1:30" s="78" customFormat="1" ht="16.5" customHeight="1">
      <c r="A21" s="71"/>
      <c r="B21" s="88" t="s">
        <v>7</v>
      </c>
      <c r="C21" s="145">
        <f t="shared" si="4"/>
        <v>2</v>
      </c>
      <c r="D21" s="89">
        <f t="shared" si="5"/>
        <v>0</v>
      </c>
      <c r="E21" s="89">
        <f t="shared" si="6"/>
        <v>2</v>
      </c>
      <c r="F21" s="89">
        <f t="shared" si="7"/>
        <v>2</v>
      </c>
      <c r="G21" s="89">
        <f t="shared" si="8"/>
        <v>0</v>
      </c>
      <c r="H21" s="89">
        <v>0</v>
      </c>
      <c r="I21" s="73">
        <v>0</v>
      </c>
      <c r="J21" s="73">
        <v>0</v>
      </c>
      <c r="K21" s="89">
        <v>0</v>
      </c>
      <c r="L21" s="73">
        <v>0</v>
      </c>
      <c r="M21" s="73">
        <v>0</v>
      </c>
      <c r="N21" s="73">
        <v>0</v>
      </c>
      <c r="O21" s="73">
        <v>0</v>
      </c>
      <c r="P21" s="90">
        <v>0</v>
      </c>
      <c r="Q21" s="90">
        <v>2</v>
      </c>
      <c r="R21" s="90">
        <v>2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2</v>
      </c>
      <c r="Z21" s="90">
        <v>0</v>
      </c>
      <c r="AA21" s="90">
        <v>0</v>
      </c>
      <c r="AB21" s="110">
        <v>100</v>
      </c>
      <c r="AC21" s="76" t="s">
        <v>7</v>
      </c>
      <c r="AD21" s="77"/>
    </row>
    <row r="22" spans="1:30" s="78" customFormat="1" ht="16.5" customHeight="1">
      <c r="A22" s="71"/>
      <c r="B22" s="91" t="s">
        <v>8</v>
      </c>
      <c r="C22" s="145">
        <f t="shared" si="4"/>
        <v>0</v>
      </c>
      <c r="D22" s="89">
        <f t="shared" si="5"/>
        <v>0</v>
      </c>
      <c r="E22" s="89">
        <f t="shared" si="6"/>
        <v>0</v>
      </c>
      <c r="F22" s="89">
        <f t="shared" si="7"/>
        <v>0</v>
      </c>
      <c r="G22" s="89">
        <f t="shared" si="8"/>
        <v>0</v>
      </c>
      <c r="H22" s="89">
        <v>0</v>
      </c>
      <c r="I22" s="73">
        <v>0</v>
      </c>
      <c r="J22" s="73">
        <v>0</v>
      </c>
      <c r="K22" s="89">
        <v>0</v>
      </c>
      <c r="L22" s="73">
        <v>0</v>
      </c>
      <c r="M22" s="73">
        <v>0</v>
      </c>
      <c r="N22" s="73">
        <v>0</v>
      </c>
      <c r="O22" s="73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110">
        <v>0</v>
      </c>
      <c r="AC22" s="80" t="s">
        <v>8</v>
      </c>
      <c r="AD22" s="77"/>
    </row>
    <row r="23" spans="1:30" s="78" customFormat="1" ht="16.5" customHeight="1">
      <c r="A23" s="71"/>
      <c r="B23" s="91" t="s">
        <v>71</v>
      </c>
      <c r="C23" s="145">
        <f t="shared" si="4"/>
        <v>0</v>
      </c>
      <c r="D23" s="89">
        <f t="shared" si="5"/>
        <v>0</v>
      </c>
      <c r="E23" s="89">
        <f t="shared" si="6"/>
        <v>0</v>
      </c>
      <c r="F23" s="89">
        <f t="shared" si="7"/>
        <v>0</v>
      </c>
      <c r="G23" s="89">
        <f t="shared" si="8"/>
        <v>0</v>
      </c>
      <c r="H23" s="89">
        <v>0</v>
      </c>
      <c r="I23" s="73">
        <v>0</v>
      </c>
      <c r="J23" s="73">
        <v>0</v>
      </c>
      <c r="K23" s="89">
        <v>0</v>
      </c>
      <c r="L23" s="73">
        <v>0</v>
      </c>
      <c r="M23" s="73">
        <v>0</v>
      </c>
      <c r="N23" s="73">
        <v>0</v>
      </c>
      <c r="O23" s="73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110">
        <v>0</v>
      </c>
      <c r="AC23" s="80" t="s">
        <v>71</v>
      </c>
      <c r="AD23" s="77"/>
    </row>
    <row r="24" spans="1:30" s="78" customFormat="1" ht="16.5" customHeight="1">
      <c r="A24" s="71"/>
      <c r="B24" s="91" t="s">
        <v>9</v>
      </c>
      <c r="C24" s="145">
        <f t="shared" si="4"/>
        <v>0</v>
      </c>
      <c r="D24" s="89">
        <f t="shared" si="5"/>
        <v>0</v>
      </c>
      <c r="E24" s="89">
        <f t="shared" si="6"/>
        <v>0</v>
      </c>
      <c r="F24" s="89">
        <f t="shared" si="7"/>
        <v>0</v>
      </c>
      <c r="G24" s="89">
        <f t="shared" si="8"/>
        <v>0</v>
      </c>
      <c r="H24" s="89">
        <v>0</v>
      </c>
      <c r="I24" s="73">
        <v>0</v>
      </c>
      <c r="J24" s="73">
        <v>0</v>
      </c>
      <c r="K24" s="89">
        <v>0</v>
      </c>
      <c r="L24" s="73">
        <v>0</v>
      </c>
      <c r="M24" s="73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110">
        <v>0</v>
      </c>
      <c r="AC24" s="80" t="s">
        <v>9</v>
      </c>
      <c r="AD24" s="77"/>
    </row>
    <row r="25" spans="1:30" s="78" customFormat="1" ht="16.5" customHeight="1">
      <c r="A25" s="71"/>
      <c r="B25" s="91" t="s">
        <v>10</v>
      </c>
      <c r="C25" s="145">
        <f t="shared" si="4"/>
        <v>2</v>
      </c>
      <c r="D25" s="89">
        <f t="shared" si="5"/>
        <v>2</v>
      </c>
      <c r="E25" s="89">
        <f t="shared" si="6"/>
        <v>0</v>
      </c>
      <c r="F25" s="89">
        <f t="shared" si="7"/>
        <v>1</v>
      </c>
      <c r="G25" s="89">
        <f t="shared" si="8"/>
        <v>1</v>
      </c>
      <c r="H25" s="89">
        <v>0</v>
      </c>
      <c r="I25" s="73">
        <v>0</v>
      </c>
      <c r="J25" s="73">
        <v>0</v>
      </c>
      <c r="K25" s="89">
        <v>0</v>
      </c>
      <c r="L25" s="73">
        <v>1</v>
      </c>
      <c r="M25" s="73">
        <v>0</v>
      </c>
      <c r="N25" s="73">
        <v>1</v>
      </c>
      <c r="O25" s="73">
        <v>0</v>
      </c>
      <c r="P25" s="90">
        <v>1</v>
      </c>
      <c r="Q25" s="90">
        <v>0</v>
      </c>
      <c r="R25" s="90">
        <v>0</v>
      </c>
      <c r="S25" s="90">
        <v>1</v>
      </c>
      <c r="T25" s="90">
        <v>0</v>
      </c>
      <c r="U25" s="90">
        <v>0</v>
      </c>
      <c r="V25" s="90">
        <v>0</v>
      </c>
      <c r="W25" s="90">
        <v>0</v>
      </c>
      <c r="X25" s="90">
        <v>1</v>
      </c>
      <c r="Y25" s="90">
        <v>0</v>
      </c>
      <c r="Z25" s="90">
        <v>1</v>
      </c>
      <c r="AA25" s="90">
        <v>0</v>
      </c>
      <c r="AB25" s="110">
        <v>0</v>
      </c>
      <c r="AC25" s="80" t="s">
        <v>10</v>
      </c>
      <c r="AD25" s="77"/>
    </row>
    <row r="26" spans="1:30" s="78" customFormat="1" ht="16.5" customHeight="1">
      <c r="A26" s="71"/>
      <c r="B26" s="91" t="s">
        <v>11</v>
      </c>
      <c r="C26" s="145">
        <f t="shared" si="4"/>
        <v>0</v>
      </c>
      <c r="D26" s="89">
        <f t="shared" si="5"/>
        <v>0</v>
      </c>
      <c r="E26" s="89">
        <f t="shared" si="6"/>
        <v>0</v>
      </c>
      <c r="F26" s="89">
        <f t="shared" si="7"/>
        <v>0</v>
      </c>
      <c r="G26" s="89">
        <f t="shared" si="8"/>
        <v>0</v>
      </c>
      <c r="H26" s="89">
        <v>0</v>
      </c>
      <c r="I26" s="73">
        <v>0</v>
      </c>
      <c r="J26" s="73">
        <v>0</v>
      </c>
      <c r="K26" s="89">
        <v>0</v>
      </c>
      <c r="L26" s="73">
        <v>0</v>
      </c>
      <c r="M26" s="73">
        <v>0</v>
      </c>
      <c r="N26" s="73">
        <v>0</v>
      </c>
      <c r="O26" s="73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110">
        <v>0</v>
      </c>
      <c r="AC26" s="80" t="s">
        <v>11</v>
      </c>
      <c r="AD26" s="77"/>
    </row>
    <row r="27" spans="1:30" s="78" customFormat="1" ht="16.5" customHeight="1">
      <c r="A27" s="71"/>
      <c r="B27" s="91" t="s">
        <v>12</v>
      </c>
      <c r="C27" s="145">
        <f t="shared" si="4"/>
        <v>2</v>
      </c>
      <c r="D27" s="89">
        <f t="shared" si="5"/>
        <v>2</v>
      </c>
      <c r="E27" s="89">
        <f t="shared" si="6"/>
        <v>0</v>
      </c>
      <c r="F27" s="89">
        <f t="shared" si="7"/>
        <v>1</v>
      </c>
      <c r="G27" s="89">
        <f t="shared" si="8"/>
        <v>1</v>
      </c>
      <c r="H27" s="89">
        <v>0</v>
      </c>
      <c r="I27" s="73">
        <v>0</v>
      </c>
      <c r="J27" s="73">
        <v>0</v>
      </c>
      <c r="K27" s="89">
        <v>0</v>
      </c>
      <c r="L27" s="73">
        <v>1</v>
      </c>
      <c r="M27" s="73">
        <v>0</v>
      </c>
      <c r="N27" s="90">
        <v>1</v>
      </c>
      <c r="O27" s="90">
        <v>0</v>
      </c>
      <c r="P27" s="90">
        <v>1</v>
      </c>
      <c r="Q27" s="90">
        <v>0</v>
      </c>
      <c r="R27" s="90">
        <v>0</v>
      </c>
      <c r="S27" s="90">
        <v>1</v>
      </c>
      <c r="T27" s="90">
        <v>0</v>
      </c>
      <c r="U27" s="90">
        <v>0</v>
      </c>
      <c r="V27" s="90">
        <v>0</v>
      </c>
      <c r="W27" s="90">
        <v>0</v>
      </c>
      <c r="X27" s="90">
        <v>1</v>
      </c>
      <c r="Y27" s="90">
        <v>0</v>
      </c>
      <c r="Z27" s="90">
        <v>1</v>
      </c>
      <c r="AA27" s="90">
        <v>0</v>
      </c>
      <c r="AB27" s="110">
        <v>0</v>
      </c>
      <c r="AC27" s="80" t="s">
        <v>12</v>
      </c>
      <c r="AD27" s="77"/>
    </row>
    <row r="28" spans="1:30" s="78" customFormat="1" ht="16.5" customHeight="1">
      <c r="A28" s="71"/>
      <c r="B28" s="91" t="s">
        <v>13</v>
      </c>
      <c r="C28" s="145">
        <f t="shared" si="4"/>
        <v>2</v>
      </c>
      <c r="D28" s="89">
        <f t="shared" si="5"/>
        <v>2</v>
      </c>
      <c r="E28" s="89">
        <f t="shared" si="6"/>
        <v>0</v>
      </c>
      <c r="F28" s="89">
        <f t="shared" si="7"/>
        <v>2</v>
      </c>
      <c r="G28" s="89">
        <f t="shared" si="8"/>
        <v>0</v>
      </c>
      <c r="H28" s="89">
        <v>0</v>
      </c>
      <c r="I28" s="73">
        <v>0</v>
      </c>
      <c r="J28" s="73">
        <v>0</v>
      </c>
      <c r="K28" s="89">
        <v>0</v>
      </c>
      <c r="L28" s="73">
        <v>0</v>
      </c>
      <c r="M28" s="73">
        <v>0</v>
      </c>
      <c r="N28" s="73">
        <v>0</v>
      </c>
      <c r="O28" s="73">
        <v>0</v>
      </c>
      <c r="P28" s="90">
        <v>2</v>
      </c>
      <c r="Q28" s="90">
        <v>0</v>
      </c>
      <c r="R28" s="90">
        <v>2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2</v>
      </c>
      <c r="Y28" s="90">
        <v>0</v>
      </c>
      <c r="Z28" s="90">
        <v>0</v>
      </c>
      <c r="AA28" s="90">
        <v>0</v>
      </c>
      <c r="AB28" s="110">
        <v>0</v>
      </c>
      <c r="AC28" s="80" t="s">
        <v>13</v>
      </c>
      <c r="AD28" s="77"/>
    </row>
    <row r="29" spans="1:30" s="78" customFormat="1" ht="16.5" customHeight="1">
      <c r="A29" s="71"/>
      <c r="B29" s="91" t="s">
        <v>14</v>
      </c>
      <c r="C29" s="145">
        <f t="shared" si="4"/>
        <v>1</v>
      </c>
      <c r="D29" s="89">
        <f t="shared" si="5"/>
        <v>0</v>
      </c>
      <c r="E29" s="89">
        <f t="shared" si="6"/>
        <v>1</v>
      </c>
      <c r="F29" s="89">
        <f t="shared" si="7"/>
        <v>1</v>
      </c>
      <c r="G29" s="89">
        <f t="shared" si="8"/>
        <v>0</v>
      </c>
      <c r="H29" s="89">
        <v>0</v>
      </c>
      <c r="I29" s="73">
        <v>0</v>
      </c>
      <c r="J29" s="73">
        <v>0</v>
      </c>
      <c r="K29" s="89">
        <v>0</v>
      </c>
      <c r="L29" s="73">
        <v>0</v>
      </c>
      <c r="M29" s="73">
        <v>0</v>
      </c>
      <c r="N29" s="73">
        <v>0</v>
      </c>
      <c r="O29" s="73">
        <v>0</v>
      </c>
      <c r="P29" s="90">
        <v>0</v>
      </c>
      <c r="Q29" s="90">
        <v>1</v>
      </c>
      <c r="R29" s="90">
        <v>1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1</v>
      </c>
      <c r="Z29" s="90">
        <v>0</v>
      </c>
      <c r="AA29" s="90">
        <v>0</v>
      </c>
      <c r="AB29" s="110">
        <v>100</v>
      </c>
      <c r="AC29" s="80" t="s">
        <v>14</v>
      </c>
      <c r="AD29" s="77"/>
    </row>
    <row r="30" spans="1:30" s="78" customFormat="1" ht="16.5" customHeight="1">
      <c r="A30" s="71"/>
      <c r="B30" s="79" t="s">
        <v>42</v>
      </c>
      <c r="C30" s="145">
        <f t="shared" si="4"/>
        <v>1</v>
      </c>
      <c r="D30" s="89">
        <f t="shared" si="5"/>
        <v>0</v>
      </c>
      <c r="E30" s="89">
        <f t="shared" si="6"/>
        <v>1</v>
      </c>
      <c r="F30" s="89">
        <f t="shared" si="7"/>
        <v>1</v>
      </c>
      <c r="G30" s="89">
        <f t="shared" si="8"/>
        <v>0</v>
      </c>
      <c r="H30" s="89">
        <v>0</v>
      </c>
      <c r="I30" s="73">
        <v>0</v>
      </c>
      <c r="J30" s="73">
        <v>0</v>
      </c>
      <c r="K30" s="89">
        <v>0</v>
      </c>
      <c r="L30" s="73">
        <v>0</v>
      </c>
      <c r="M30" s="73">
        <v>0</v>
      </c>
      <c r="N30" s="73">
        <v>0</v>
      </c>
      <c r="O30" s="73">
        <v>0</v>
      </c>
      <c r="P30" s="90">
        <v>0</v>
      </c>
      <c r="Q30" s="90">
        <v>1</v>
      </c>
      <c r="R30" s="90">
        <v>1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  <c r="Z30" s="90">
        <v>0</v>
      </c>
      <c r="AA30" s="90">
        <v>0</v>
      </c>
      <c r="AB30" s="110">
        <v>100</v>
      </c>
      <c r="AC30" s="80" t="s">
        <v>43</v>
      </c>
      <c r="AD30" s="77"/>
    </row>
    <row r="31" spans="1:30" s="78" customFormat="1" ht="16.5" customHeight="1">
      <c r="A31" s="71"/>
      <c r="B31" s="79" t="s">
        <v>44</v>
      </c>
      <c r="C31" s="145">
        <f t="shared" si="4"/>
        <v>2</v>
      </c>
      <c r="D31" s="89">
        <f t="shared" si="5"/>
        <v>2</v>
      </c>
      <c r="E31" s="89">
        <f t="shared" si="6"/>
        <v>0</v>
      </c>
      <c r="F31" s="89">
        <f t="shared" si="7"/>
        <v>2</v>
      </c>
      <c r="G31" s="89">
        <f t="shared" si="8"/>
        <v>0</v>
      </c>
      <c r="H31" s="89">
        <v>1</v>
      </c>
      <c r="I31" s="73">
        <v>0</v>
      </c>
      <c r="J31" s="73">
        <v>1</v>
      </c>
      <c r="K31" s="89">
        <v>0</v>
      </c>
      <c r="L31" s="73">
        <v>0</v>
      </c>
      <c r="M31" s="73">
        <v>0</v>
      </c>
      <c r="N31" s="73">
        <v>0</v>
      </c>
      <c r="O31" s="73">
        <v>0</v>
      </c>
      <c r="P31" s="90">
        <v>1</v>
      </c>
      <c r="Q31" s="90">
        <v>0</v>
      </c>
      <c r="R31" s="90">
        <v>1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2</v>
      </c>
      <c r="Y31" s="90">
        <v>0</v>
      </c>
      <c r="Z31" s="90">
        <v>0</v>
      </c>
      <c r="AA31" s="90">
        <v>0</v>
      </c>
      <c r="AB31" s="110">
        <v>0</v>
      </c>
      <c r="AC31" s="80" t="s">
        <v>45</v>
      </c>
      <c r="AD31" s="77"/>
    </row>
    <row r="32" spans="1:30" s="78" customFormat="1" ht="16.5" customHeight="1">
      <c r="A32" s="71"/>
      <c r="B32" s="79" t="s">
        <v>46</v>
      </c>
      <c r="C32" s="145">
        <f t="shared" si="4"/>
        <v>3</v>
      </c>
      <c r="D32" s="89">
        <f t="shared" si="5"/>
        <v>3</v>
      </c>
      <c r="E32" s="89">
        <f t="shared" si="6"/>
        <v>0</v>
      </c>
      <c r="F32" s="89">
        <f t="shared" si="7"/>
        <v>2</v>
      </c>
      <c r="G32" s="89">
        <f t="shared" si="8"/>
        <v>1</v>
      </c>
      <c r="H32" s="89">
        <v>0</v>
      </c>
      <c r="I32" s="73">
        <v>0</v>
      </c>
      <c r="J32" s="73">
        <v>0</v>
      </c>
      <c r="K32" s="89">
        <v>0</v>
      </c>
      <c r="L32" s="73">
        <v>1</v>
      </c>
      <c r="M32" s="73">
        <v>0</v>
      </c>
      <c r="N32" s="73">
        <v>1</v>
      </c>
      <c r="O32" s="73">
        <v>0</v>
      </c>
      <c r="P32" s="90">
        <v>2</v>
      </c>
      <c r="Q32" s="90">
        <v>0</v>
      </c>
      <c r="R32" s="90">
        <v>1</v>
      </c>
      <c r="S32" s="90">
        <v>1</v>
      </c>
      <c r="T32" s="90">
        <v>0</v>
      </c>
      <c r="U32" s="90">
        <v>0</v>
      </c>
      <c r="V32" s="90">
        <v>0</v>
      </c>
      <c r="W32" s="90">
        <v>0</v>
      </c>
      <c r="X32" s="90">
        <v>2</v>
      </c>
      <c r="Y32" s="90">
        <v>0</v>
      </c>
      <c r="Z32" s="90">
        <v>1</v>
      </c>
      <c r="AA32" s="90">
        <v>0</v>
      </c>
      <c r="AB32" s="110">
        <v>0</v>
      </c>
      <c r="AC32" s="80" t="s">
        <v>47</v>
      </c>
      <c r="AD32" s="77"/>
    </row>
    <row r="33" spans="1:30" s="78" customFormat="1" ht="16.5" customHeight="1">
      <c r="A33" s="71"/>
      <c r="B33" s="79" t="s">
        <v>85</v>
      </c>
      <c r="C33" s="145">
        <f t="shared" si="4"/>
        <v>1</v>
      </c>
      <c r="D33" s="89">
        <f t="shared" si="5"/>
        <v>1</v>
      </c>
      <c r="E33" s="89">
        <f t="shared" si="6"/>
        <v>0</v>
      </c>
      <c r="F33" s="89">
        <f t="shared" si="7"/>
        <v>1</v>
      </c>
      <c r="G33" s="89">
        <f t="shared" si="8"/>
        <v>0</v>
      </c>
      <c r="H33" s="89">
        <v>0</v>
      </c>
      <c r="I33" s="73">
        <v>0</v>
      </c>
      <c r="J33" s="73">
        <v>0</v>
      </c>
      <c r="K33" s="89">
        <v>0</v>
      </c>
      <c r="L33" s="73">
        <v>0</v>
      </c>
      <c r="M33" s="73">
        <v>0</v>
      </c>
      <c r="N33" s="73">
        <v>0</v>
      </c>
      <c r="O33" s="73">
        <v>0</v>
      </c>
      <c r="P33" s="90">
        <v>1</v>
      </c>
      <c r="Q33" s="90">
        <v>0</v>
      </c>
      <c r="R33" s="90">
        <v>1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1</v>
      </c>
      <c r="Y33" s="90">
        <v>0</v>
      </c>
      <c r="Z33" s="90">
        <v>0</v>
      </c>
      <c r="AA33" s="90">
        <v>0</v>
      </c>
      <c r="AB33" s="110">
        <v>0</v>
      </c>
      <c r="AC33" s="80" t="s">
        <v>85</v>
      </c>
      <c r="AD33" s="77"/>
    </row>
    <row r="34" spans="1:30" s="78" customFormat="1" ht="16.5" customHeight="1">
      <c r="A34" s="71"/>
      <c r="B34" s="91" t="s">
        <v>133</v>
      </c>
      <c r="C34" s="145">
        <f t="shared" si="4"/>
        <v>1</v>
      </c>
      <c r="D34" s="89">
        <f t="shared" si="5"/>
        <v>0</v>
      </c>
      <c r="E34" s="89">
        <f t="shared" si="6"/>
        <v>1</v>
      </c>
      <c r="F34" s="89">
        <f t="shared" si="7"/>
        <v>1</v>
      </c>
      <c r="G34" s="89">
        <f t="shared" si="8"/>
        <v>0</v>
      </c>
      <c r="H34" s="89">
        <v>0</v>
      </c>
      <c r="I34" s="73">
        <v>0</v>
      </c>
      <c r="J34" s="73">
        <v>0</v>
      </c>
      <c r="K34" s="89">
        <v>0</v>
      </c>
      <c r="L34" s="73">
        <v>0</v>
      </c>
      <c r="M34" s="73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1</v>
      </c>
      <c r="V34" s="90">
        <v>1</v>
      </c>
      <c r="W34" s="90">
        <v>0</v>
      </c>
      <c r="X34" s="90">
        <v>0</v>
      </c>
      <c r="Y34" s="90">
        <v>1</v>
      </c>
      <c r="Z34" s="90">
        <v>0</v>
      </c>
      <c r="AA34" s="90">
        <v>0</v>
      </c>
      <c r="AB34" s="110">
        <v>100</v>
      </c>
      <c r="AC34" s="80" t="s">
        <v>133</v>
      </c>
      <c r="AD34" s="77"/>
    </row>
    <row r="35" spans="1:30" s="70" customFormat="1" ht="20.25" customHeight="1">
      <c r="A35" s="207" t="s">
        <v>101</v>
      </c>
      <c r="B35" s="221"/>
      <c r="C35" s="137">
        <f>SUM(C36:C37)</f>
        <v>0</v>
      </c>
      <c r="D35" s="138">
        <f aca="true" t="shared" si="9" ref="D35:Z35">SUM(D36:D37)</f>
        <v>0</v>
      </c>
      <c r="E35" s="138">
        <f t="shared" si="9"/>
        <v>0</v>
      </c>
      <c r="F35" s="138">
        <f t="shared" si="9"/>
        <v>0</v>
      </c>
      <c r="G35" s="138">
        <f t="shared" si="9"/>
        <v>0</v>
      </c>
      <c r="H35" s="138">
        <f t="shared" si="9"/>
        <v>0</v>
      </c>
      <c r="I35" s="138">
        <f t="shared" si="9"/>
        <v>0</v>
      </c>
      <c r="J35" s="138">
        <f t="shared" si="9"/>
        <v>0</v>
      </c>
      <c r="K35" s="138">
        <f t="shared" si="9"/>
        <v>0</v>
      </c>
      <c r="L35" s="138">
        <f t="shared" si="9"/>
        <v>0</v>
      </c>
      <c r="M35" s="138">
        <f t="shared" si="9"/>
        <v>0</v>
      </c>
      <c r="N35" s="138">
        <f t="shared" si="9"/>
        <v>0</v>
      </c>
      <c r="O35" s="138">
        <f t="shared" si="9"/>
        <v>0</v>
      </c>
      <c r="P35" s="138">
        <f t="shared" si="9"/>
        <v>0</v>
      </c>
      <c r="Q35" s="138">
        <f t="shared" si="9"/>
        <v>0</v>
      </c>
      <c r="R35" s="138">
        <f t="shared" si="9"/>
        <v>0</v>
      </c>
      <c r="S35" s="138">
        <f t="shared" si="9"/>
        <v>0</v>
      </c>
      <c r="T35" s="138">
        <f t="shared" si="9"/>
        <v>0</v>
      </c>
      <c r="U35" s="138">
        <f t="shared" si="9"/>
        <v>0</v>
      </c>
      <c r="V35" s="138">
        <f t="shared" si="9"/>
        <v>0</v>
      </c>
      <c r="W35" s="138">
        <f t="shared" si="9"/>
        <v>0</v>
      </c>
      <c r="X35" s="138">
        <f t="shared" si="9"/>
        <v>0</v>
      </c>
      <c r="Y35" s="138">
        <f t="shared" si="9"/>
        <v>0</v>
      </c>
      <c r="Z35" s="138">
        <f t="shared" si="9"/>
        <v>0</v>
      </c>
      <c r="AA35" s="138">
        <f>SUM(AA36:AA37)</f>
        <v>0</v>
      </c>
      <c r="AB35" s="138">
        <f>SUM(AB36:AB37)</f>
        <v>0</v>
      </c>
      <c r="AC35" s="205" t="s">
        <v>101</v>
      </c>
      <c r="AD35" s="208"/>
    </row>
    <row r="36" spans="1:30" s="78" customFormat="1" ht="16.5" customHeight="1">
      <c r="A36" s="71"/>
      <c r="B36" s="91" t="s">
        <v>15</v>
      </c>
      <c r="C36" s="145">
        <f>SUM(D36:E36)</f>
        <v>0</v>
      </c>
      <c r="D36" s="89">
        <f aca="true" t="shared" si="10" ref="D36:G37">H36+L36+P36+T36</f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v>0</v>
      </c>
      <c r="I36" s="73">
        <v>0</v>
      </c>
      <c r="J36" s="73">
        <v>0</v>
      </c>
      <c r="K36" s="89">
        <v>0</v>
      </c>
      <c r="L36" s="73">
        <v>0</v>
      </c>
      <c r="M36" s="73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110">
        <v>0</v>
      </c>
      <c r="AC36" s="80" t="s">
        <v>15</v>
      </c>
      <c r="AD36" s="77"/>
    </row>
    <row r="37" spans="1:30" s="78" customFormat="1" ht="16.5" customHeight="1">
      <c r="A37" s="71"/>
      <c r="B37" s="91" t="s">
        <v>16</v>
      </c>
      <c r="C37" s="145">
        <f>SUM(D37:E37)</f>
        <v>0</v>
      </c>
      <c r="D37" s="89">
        <f t="shared" si="10"/>
        <v>0</v>
      </c>
      <c r="E37" s="89">
        <f t="shared" si="10"/>
        <v>0</v>
      </c>
      <c r="F37" s="89">
        <f t="shared" si="10"/>
        <v>0</v>
      </c>
      <c r="G37" s="89">
        <f t="shared" si="10"/>
        <v>0</v>
      </c>
      <c r="H37" s="89">
        <v>0</v>
      </c>
      <c r="I37" s="73">
        <v>0</v>
      </c>
      <c r="J37" s="73">
        <v>0</v>
      </c>
      <c r="K37" s="89">
        <v>0</v>
      </c>
      <c r="L37" s="73">
        <v>0</v>
      </c>
      <c r="M37" s="73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110">
        <v>0</v>
      </c>
      <c r="AC37" s="80" t="s">
        <v>16</v>
      </c>
      <c r="AD37" s="77"/>
    </row>
    <row r="38" spans="1:30" s="70" customFormat="1" ht="20.25" customHeight="1">
      <c r="A38" s="203" t="s">
        <v>102</v>
      </c>
      <c r="B38" s="213"/>
      <c r="C38" s="137">
        <f>SUM(C39:C42)</f>
        <v>1</v>
      </c>
      <c r="D38" s="138">
        <f aca="true" t="shared" si="11" ref="D38:AA38">SUM(D39:D42)</f>
        <v>1</v>
      </c>
      <c r="E38" s="138">
        <f t="shared" si="11"/>
        <v>0</v>
      </c>
      <c r="F38" s="138">
        <f t="shared" si="11"/>
        <v>1</v>
      </c>
      <c r="G38" s="138">
        <f t="shared" si="11"/>
        <v>0</v>
      </c>
      <c r="H38" s="138">
        <f t="shared" si="11"/>
        <v>0</v>
      </c>
      <c r="I38" s="138">
        <f t="shared" si="11"/>
        <v>0</v>
      </c>
      <c r="J38" s="138">
        <f t="shared" si="11"/>
        <v>0</v>
      </c>
      <c r="K38" s="138">
        <f t="shared" si="11"/>
        <v>0</v>
      </c>
      <c r="L38" s="138">
        <f t="shared" si="11"/>
        <v>0</v>
      </c>
      <c r="M38" s="138">
        <f t="shared" si="11"/>
        <v>0</v>
      </c>
      <c r="N38" s="138">
        <f t="shared" si="11"/>
        <v>0</v>
      </c>
      <c r="O38" s="138">
        <f t="shared" si="11"/>
        <v>0</v>
      </c>
      <c r="P38" s="138">
        <f t="shared" si="11"/>
        <v>1</v>
      </c>
      <c r="Q38" s="138">
        <f t="shared" si="11"/>
        <v>0</v>
      </c>
      <c r="R38" s="138">
        <f t="shared" si="11"/>
        <v>1</v>
      </c>
      <c r="S38" s="138">
        <f t="shared" si="11"/>
        <v>0</v>
      </c>
      <c r="T38" s="138">
        <f t="shared" si="11"/>
        <v>0</v>
      </c>
      <c r="U38" s="138">
        <f t="shared" si="11"/>
        <v>0</v>
      </c>
      <c r="V38" s="138">
        <f t="shared" si="11"/>
        <v>0</v>
      </c>
      <c r="W38" s="138">
        <f t="shared" si="11"/>
        <v>0</v>
      </c>
      <c r="X38" s="138">
        <f t="shared" si="11"/>
        <v>1</v>
      </c>
      <c r="Y38" s="138">
        <f t="shared" si="11"/>
        <v>0</v>
      </c>
      <c r="Z38" s="138">
        <f t="shared" si="11"/>
        <v>0</v>
      </c>
      <c r="AA38" s="138">
        <f t="shared" si="11"/>
        <v>0</v>
      </c>
      <c r="AB38" s="153">
        <f>E38/C38*100</f>
        <v>0</v>
      </c>
      <c r="AC38" s="205" t="s">
        <v>102</v>
      </c>
      <c r="AD38" s="208"/>
    </row>
    <row r="39" spans="1:30" s="78" customFormat="1" ht="16.5" customHeight="1">
      <c r="A39" s="71"/>
      <c r="B39" s="91" t="s">
        <v>48</v>
      </c>
      <c r="C39" s="145">
        <f>SUM(D39:E39)</f>
        <v>0</v>
      </c>
      <c r="D39" s="89">
        <f aca="true" t="shared" si="12" ref="D39:G42">H39+L39+P39+T39</f>
        <v>0</v>
      </c>
      <c r="E39" s="89">
        <f t="shared" si="12"/>
        <v>0</v>
      </c>
      <c r="F39" s="89">
        <f t="shared" si="12"/>
        <v>0</v>
      </c>
      <c r="G39" s="89">
        <f t="shared" si="12"/>
        <v>0</v>
      </c>
      <c r="H39" s="89">
        <v>0</v>
      </c>
      <c r="I39" s="73">
        <v>0</v>
      </c>
      <c r="J39" s="73">
        <v>0</v>
      </c>
      <c r="K39" s="89">
        <v>0</v>
      </c>
      <c r="L39" s="73">
        <v>0</v>
      </c>
      <c r="M39" s="73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110">
        <v>0</v>
      </c>
      <c r="AC39" s="80" t="s">
        <v>32</v>
      </c>
      <c r="AD39" s="77"/>
    </row>
    <row r="40" spans="1:30" s="78" customFormat="1" ht="16.5" customHeight="1">
      <c r="A40" s="71"/>
      <c r="B40" s="91" t="s">
        <v>17</v>
      </c>
      <c r="C40" s="145">
        <f>SUM(D40:E40)</f>
        <v>0</v>
      </c>
      <c r="D40" s="89">
        <f t="shared" si="12"/>
        <v>0</v>
      </c>
      <c r="E40" s="89">
        <f t="shared" si="12"/>
        <v>0</v>
      </c>
      <c r="F40" s="89">
        <f t="shared" si="12"/>
        <v>0</v>
      </c>
      <c r="G40" s="89">
        <f t="shared" si="12"/>
        <v>0</v>
      </c>
      <c r="H40" s="89">
        <v>0</v>
      </c>
      <c r="I40" s="73">
        <v>0</v>
      </c>
      <c r="J40" s="73">
        <v>0</v>
      </c>
      <c r="K40" s="89">
        <v>0</v>
      </c>
      <c r="L40" s="73">
        <v>0</v>
      </c>
      <c r="M40" s="73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110">
        <v>0</v>
      </c>
      <c r="AC40" s="80" t="s">
        <v>33</v>
      </c>
      <c r="AD40" s="77"/>
    </row>
    <row r="41" spans="1:30" s="78" customFormat="1" ht="16.5" customHeight="1">
      <c r="A41" s="71"/>
      <c r="B41" s="91" t="s">
        <v>18</v>
      </c>
      <c r="C41" s="145">
        <f>SUM(D41:E41)</f>
        <v>1</v>
      </c>
      <c r="D41" s="89">
        <f t="shared" si="12"/>
        <v>1</v>
      </c>
      <c r="E41" s="89">
        <f t="shared" si="12"/>
        <v>0</v>
      </c>
      <c r="F41" s="89">
        <f t="shared" si="12"/>
        <v>1</v>
      </c>
      <c r="G41" s="89">
        <f t="shared" si="12"/>
        <v>0</v>
      </c>
      <c r="H41" s="89">
        <v>0</v>
      </c>
      <c r="I41" s="73">
        <v>0</v>
      </c>
      <c r="J41" s="73">
        <v>0</v>
      </c>
      <c r="K41" s="89">
        <v>0</v>
      </c>
      <c r="L41" s="73">
        <v>0</v>
      </c>
      <c r="M41" s="73">
        <v>0</v>
      </c>
      <c r="N41" s="90">
        <v>0</v>
      </c>
      <c r="O41" s="90">
        <v>0</v>
      </c>
      <c r="P41" s="90">
        <v>1</v>
      </c>
      <c r="Q41" s="90">
        <v>0</v>
      </c>
      <c r="R41" s="90">
        <v>1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1</v>
      </c>
      <c r="Y41" s="90">
        <v>0</v>
      </c>
      <c r="Z41" s="90">
        <v>0</v>
      </c>
      <c r="AA41" s="90">
        <v>0</v>
      </c>
      <c r="AB41" s="110">
        <v>0</v>
      </c>
      <c r="AC41" s="80" t="s">
        <v>34</v>
      </c>
      <c r="AD41" s="77"/>
    </row>
    <row r="42" spans="1:30" s="78" customFormat="1" ht="16.5" customHeight="1">
      <c r="A42" s="71"/>
      <c r="B42" s="91" t="s">
        <v>19</v>
      </c>
      <c r="C42" s="145">
        <f>SUM(D42:E42)</f>
        <v>0</v>
      </c>
      <c r="D42" s="89">
        <f t="shared" si="12"/>
        <v>0</v>
      </c>
      <c r="E42" s="89">
        <f t="shared" si="12"/>
        <v>0</v>
      </c>
      <c r="F42" s="89">
        <f t="shared" si="12"/>
        <v>0</v>
      </c>
      <c r="G42" s="89">
        <f t="shared" si="12"/>
        <v>0</v>
      </c>
      <c r="H42" s="89">
        <v>0</v>
      </c>
      <c r="I42" s="73">
        <v>0</v>
      </c>
      <c r="J42" s="73">
        <v>0</v>
      </c>
      <c r="K42" s="89">
        <v>0</v>
      </c>
      <c r="L42" s="73">
        <v>0</v>
      </c>
      <c r="M42" s="73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110">
        <v>0</v>
      </c>
      <c r="AC42" s="80" t="s">
        <v>35</v>
      </c>
      <c r="AD42" s="77"/>
    </row>
    <row r="43" spans="1:30" s="70" customFormat="1" ht="20.25" customHeight="1">
      <c r="A43" s="203" t="s">
        <v>103</v>
      </c>
      <c r="B43" s="213"/>
      <c r="C43" s="137">
        <f>C44</f>
        <v>2</v>
      </c>
      <c r="D43" s="138">
        <f aca="true" t="shared" si="13" ref="D43:AA43">D44</f>
        <v>1</v>
      </c>
      <c r="E43" s="138">
        <f t="shared" si="13"/>
        <v>1</v>
      </c>
      <c r="F43" s="138">
        <f t="shared" si="13"/>
        <v>1</v>
      </c>
      <c r="G43" s="138">
        <f t="shared" si="13"/>
        <v>1</v>
      </c>
      <c r="H43" s="138">
        <f t="shared" si="13"/>
        <v>0</v>
      </c>
      <c r="I43" s="138">
        <f t="shared" si="13"/>
        <v>0</v>
      </c>
      <c r="J43" s="138">
        <f t="shared" si="13"/>
        <v>0</v>
      </c>
      <c r="K43" s="138">
        <f t="shared" si="13"/>
        <v>0</v>
      </c>
      <c r="L43" s="138">
        <f t="shared" si="13"/>
        <v>1</v>
      </c>
      <c r="M43" s="138">
        <f t="shared" si="13"/>
        <v>0</v>
      </c>
      <c r="N43" s="138">
        <f t="shared" si="13"/>
        <v>0</v>
      </c>
      <c r="O43" s="138">
        <f t="shared" si="13"/>
        <v>1</v>
      </c>
      <c r="P43" s="138">
        <f t="shared" si="13"/>
        <v>0</v>
      </c>
      <c r="Q43" s="138">
        <f t="shared" si="13"/>
        <v>1</v>
      </c>
      <c r="R43" s="138">
        <f t="shared" si="13"/>
        <v>1</v>
      </c>
      <c r="S43" s="138">
        <f t="shared" si="13"/>
        <v>0</v>
      </c>
      <c r="T43" s="138">
        <f t="shared" si="13"/>
        <v>0</v>
      </c>
      <c r="U43" s="138">
        <f t="shared" si="13"/>
        <v>0</v>
      </c>
      <c r="V43" s="138">
        <f t="shared" si="13"/>
        <v>0</v>
      </c>
      <c r="W43" s="138">
        <f t="shared" si="13"/>
        <v>0</v>
      </c>
      <c r="X43" s="138">
        <f t="shared" si="13"/>
        <v>0</v>
      </c>
      <c r="Y43" s="138">
        <f t="shared" si="13"/>
        <v>1</v>
      </c>
      <c r="Z43" s="138">
        <f t="shared" si="13"/>
        <v>1</v>
      </c>
      <c r="AA43" s="138">
        <f t="shared" si="13"/>
        <v>0</v>
      </c>
      <c r="AB43" s="154">
        <f>E43/C43*100</f>
        <v>50</v>
      </c>
      <c r="AC43" s="209" t="s">
        <v>36</v>
      </c>
      <c r="AD43" s="210"/>
    </row>
    <row r="44" spans="1:30" s="78" customFormat="1" ht="16.5" customHeight="1">
      <c r="A44" s="71"/>
      <c r="B44" s="91" t="s">
        <v>20</v>
      </c>
      <c r="C44" s="145">
        <f>SUM(D44:E44)</f>
        <v>2</v>
      </c>
      <c r="D44" s="89">
        <f>H44+L44+P44+T44</f>
        <v>1</v>
      </c>
      <c r="E44" s="89">
        <f>I44+M44+Q44+U44</f>
        <v>1</v>
      </c>
      <c r="F44" s="89">
        <f>J44+N44+R44+V44</f>
        <v>1</v>
      </c>
      <c r="G44" s="89">
        <f>K44+O44+S44+W44</f>
        <v>1</v>
      </c>
      <c r="H44" s="89">
        <v>0</v>
      </c>
      <c r="I44" s="73">
        <v>0</v>
      </c>
      <c r="J44" s="73">
        <v>0</v>
      </c>
      <c r="K44" s="89">
        <v>0</v>
      </c>
      <c r="L44" s="73">
        <v>1</v>
      </c>
      <c r="M44" s="73">
        <v>0</v>
      </c>
      <c r="N44" s="90">
        <v>0</v>
      </c>
      <c r="O44" s="90">
        <v>1</v>
      </c>
      <c r="P44" s="90">
        <v>0</v>
      </c>
      <c r="Q44" s="90">
        <v>1</v>
      </c>
      <c r="R44" s="90">
        <v>1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1</v>
      </c>
      <c r="Z44" s="90">
        <v>1</v>
      </c>
      <c r="AA44" s="90">
        <v>0</v>
      </c>
      <c r="AB44" s="110">
        <v>50</v>
      </c>
      <c r="AC44" s="80" t="s">
        <v>20</v>
      </c>
      <c r="AD44" s="77"/>
    </row>
    <row r="45" spans="1:30" s="70" customFormat="1" ht="20.25" customHeight="1">
      <c r="A45" s="203" t="s">
        <v>104</v>
      </c>
      <c r="B45" s="213"/>
      <c r="C45" s="137">
        <f>SUM(C46:C47)</f>
        <v>1</v>
      </c>
      <c r="D45" s="138">
        <f aca="true" t="shared" si="14" ref="D45:AA45">SUM(D46:D47)</f>
        <v>1</v>
      </c>
      <c r="E45" s="138">
        <f t="shared" si="14"/>
        <v>0</v>
      </c>
      <c r="F45" s="138">
        <f t="shared" si="14"/>
        <v>1</v>
      </c>
      <c r="G45" s="138">
        <f t="shared" si="14"/>
        <v>0</v>
      </c>
      <c r="H45" s="138">
        <f t="shared" si="14"/>
        <v>0</v>
      </c>
      <c r="I45" s="138">
        <f t="shared" si="14"/>
        <v>0</v>
      </c>
      <c r="J45" s="138">
        <f t="shared" si="14"/>
        <v>0</v>
      </c>
      <c r="K45" s="138">
        <f t="shared" si="14"/>
        <v>0</v>
      </c>
      <c r="L45" s="138">
        <f t="shared" si="14"/>
        <v>0</v>
      </c>
      <c r="M45" s="138">
        <f t="shared" si="14"/>
        <v>0</v>
      </c>
      <c r="N45" s="138">
        <f t="shared" si="14"/>
        <v>0</v>
      </c>
      <c r="O45" s="138">
        <f t="shared" si="14"/>
        <v>0</v>
      </c>
      <c r="P45" s="138">
        <f t="shared" si="14"/>
        <v>1</v>
      </c>
      <c r="Q45" s="138">
        <f t="shared" si="14"/>
        <v>0</v>
      </c>
      <c r="R45" s="138">
        <f t="shared" si="14"/>
        <v>1</v>
      </c>
      <c r="S45" s="138">
        <f t="shared" si="14"/>
        <v>0</v>
      </c>
      <c r="T45" s="138">
        <f t="shared" si="14"/>
        <v>0</v>
      </c>
      <c r="U45" s="138">
        <f t="shared" si="14"/>
        <v>0</v>
      </c>
      <c r="V45" s="138">
        <f t="shared" si="14"/>
        <v>0</v>
      </c>
      <c r="W45" s="138">
        <f t="shared" si="14"/>
        <v>0</v>
      </c>
      <c r="X45" s="138">
        <f t="shared" si="14"/>
        <v>1</v>
      </c>
      <c r="Y45" s="138">
        <f t="shared" si="14"/>
        <v>0</v>
      </c>
      <c r="Z45" s="138">
        <f t="shared" si="14"/>
        <v>0</v>
      </c>
      <c r="AA45" s="138">
        <f t="shared" si="14"/>
        <v>0</v>
      </c>
      <c r="AB45" s="153">
        <f>E45/C45*100</f>
        <v>0</v>
      </c>
      <c r="AC45" s="205" t="s">
        <v>104</v>
      </c>
      <c r="AD45" s="208"/>
    </row>
    <row r="46" spans="1:30" s="78" customFormat="1" ht="16.5" customHeight="1">
      <c r="A46" s="71"/>
      <c r="B46" s="91" t="s">
        <v>21</v>
      </c>
      <c r="C46" s="145">
        <f>SUM(D46:E46)</f>
        <v>1</v>
      </c>
      <c r="D46" s="89">
        <f aca="true" t="shared" si="15" ref="D46:G47">H46+L46+P46+T46</f>
        <v>1</v>
      </c>
      <c r="E46" s="89">
        <f t="shared" si="15"/>
        <v>0</v>
      </c>
      <c r="F46" s="89">
        <f t="shared" si="15"/>
        <v>1</v>
      </c>
      <c r="G46" s="89">
        <f t="shared" si="15"/>
        <v>0</v>
      </c>
      <c r="H46" s="89">
        <v>0</v>
      </c>
      <c r="I46" s="73">
        <v>0</v>
      </c>
      <c r="J46" s="73">
        <v>0</v>
      </c>
      <c r="K46" s="89">
        <v>0</v>
      </c>
      <c r="L46" s="73">
        <v>0</v>
      </c>
      <c r="M46" s="73">
        <v>0</v>
      </c>
      <c r="N46" s="90">
        <v>0</v>
      </c>
      <c r="O46" s="90">
        <v>0</v>
      </c>
      <c r="P46" s="90">
        <v>1</v>
      </c>
      <c r="Q46" s="90">
        <v>0</v>
      </c>
      <c r="R46" s="90">
        <v>1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1</v>
      </c>
      <c r="Y46" s="90">
        <v>0</v>
      </c>
      <c r="Z46" s="90">
        <v>0</v>
      </c>
      <c r="AA46" s="90">
        <v>0</v>
      </c>
      <c r="AB46" s="110">
        <v>0</v>
      </c>
      <c r="AC46" s="80" t="s">
        <v>21</v>
      </c>
      <c r="AD46" s="77"/>
    </row>
    <row r="47" spans="1:30" s="78" customFormat="1" ht="16.5" customHeight="1">
      <c r="A47" s="71"/>
      <c r="B47" s="91" t="s">
        <v>22</v>
      </c>
      <c r="C47" s="145">
        <f>SUM(D47:E47)</f>
        <v>0</v>
      </c>
      <c r="D47" s="89">
        <f t="shared" si="15"/>
        <v>0</v>
      </c>
      <c r="E47" s="89">
        <f t="shared" si="15"/>
        <v>0</v>
      </c>
      <c r="F47" s="89">
        <f t="shared" si="15"/>
        <v>0</v>
      </c>
      <c r="G47" s="89">
        <f t="shared" si="15"/>
        <v>0</v>
      </c>
      <c r="H47" s="89">
        <v>0</v>
      </c>
      <c r="I47" s="73">
        <v>0</v>
      </c>
      <c r="J47" s="73">
        <v>0</v>
      </c>
      <c r="K47" s="89">
        <v>0</v>
      </c>
      <c r="L47" s="73">
        <v>0</v>
      </c>
      <c r="M47" s="73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110">
        <v>0</v>
      </c>
      <c r="AC47" s="80" t="s">
        <v>22</v>
      </c>
      <c r="AD47" s="77"/>
    </row>
    <row r="48" spans="1:30" s="70" customFormat="1" ht="20.25" customHeight="1">
      <c r="A48" s="203" t="s">
        <v>105</v>
      </c>
      <c r="B48" s="213"/>
      <c r="C48" s="137">
        <f>SUM(C49:C51)</f>
        <v>2</v>
      </c>
      <c r="D48" s="138">
        <f aca="true" t="shared" si="16" ref="D48:AA48">SUM(D49:D51)</f>
        <v>1</v>
      </c>
      <c r="E48" s="138">
        <f t="shared" si="16"/>
        <v>1</v>
      </c>
      <c r="F48" s="138">
        <f t="shared" si="16"/>
        <v>2</v>
      </c>
      <c r="G48" s="138">
        <f t="shared" si="16"/>
        <v>0</v>
      </c>
      <c r="H48" s="138">
        <f t="shared" si="16"/>
        <v>0</v>
      </c>
      <c r="I48" s="138">
        <f t="shared" si="16"/>
        <v>0</v>
      </c>
      <c r="J48" s="138">
        <f t="shared" si="16"/>
        <v>0</v>
      </c>
      <c r="K48" s="138">
        <f t="shared" si="16"/>
        <v>0</v>
      </c>
      <c r="L48" s="138">
        <f t="shared" si="16"/>
        <v>1</v>
      </c>
      <c r="M48" s="138">
        <f t="shared" si="16"/>
        <v>0</v>
      </c>
      <c r="N48" s="138">
        <f t="shared" si="16"/>
        <v>1</v>
      </c>
      <c r="O48" s="138">
        <f t="shared" si="16"/>
        <v>0</v>
      </c>
      <c r="P48" s="138">
        <f t="shared" si="16"/>
        <v>0</v>
      </c>
      <c r="Q48" s="138">
        <f t="shared" si="16"/>
        <v>1</v>
      </c>
      <c r="R48" s="138">
        <f t="shared" si="16"/>
        <v>1</v>
      </c>
      <c r="S48" s="138">
        <f t="shared" si="16"/>
        <v>0</v>
      </c>
      <c r="T48" s="138">
        <f t="shared" si="16"/>
        <v>0</v>
      </c>
      <c r="U48" s="138">
        <f t="shared" si="16"/>
        <v>0</v>
      </c>
      <c r="V48" s="138">
        <f t="shared" si="16"/>
        <v>0</v>
      </c>
      <c r="W48" s="138">
        <f t="shared" si="16"/>
        <v>0</v>
      </c>
      <c r="X48" s="138">
        <f t="shared" si="16"/>
        <v>1</v>
      </c>
      <c r="Y48" s="138">
        <f t="shared" si="16"/>
        <v>1</v>
      </c>
      <c r="Z48" s="138">
        <f t="shared" si="16"/>
        <v>0</v>
      </c>
      <c r="AA48" s="138">
        <f t="shared" si="16"/>
        <v>0</v>
      </c>
      <c r="AB48" s="154">
        <f>E48/C48*100</f>
        <v>50</v>
      </c>
      <c r="AC48" s="205" t="s">
        <v>105</v>
      </c>
      <c r="AD48" s="208"/>
    </row>
    <row r="49" spans="1:30" s="78" customFormat="1" ht="16.5" customHeight="1">
      <c r="A49" s="71"/>
      <c r="B49" s="91" t="s">
        <v>23</v>
      </c>
      <c r="C49" s="145">
        <f>SUM(D49:E49)</f>
        <v>1</v>
      </c>
      <c r="D49" s="89">
        <f aca="true" t="shared" si="17" ref="D49:G51">H49+L49+P49+T49</f>
        <v>0</v>
      </c>
      <c r="E49" s="89">
        <f t="shared" si="17"/>
        <v>1</v>
      </c>
      <c r="F49" s="89">
        <f t="shared" si="17"/>
        <v>1</v>
      </c>
      <c r="G49" s="89">
        <f t="shared" si="17"/>
        <v>0</v>
      </c>
      <c r="H49" s="89">
        <v>0</v>
      </c>
      <c r="I49" s="73">
        <v>0</v>
      </c>
      <c r="J49" s="73">
        <v>0</v>
      </c>
      <c r="K49" s="89">
        <v>0</v>
      </c>
      <c r="L49" s="73">
        <v>0</v>
      </c>
      <c r="M49" s="73">
        <v>0</v>
      </c>
      <c r="N49" s="90">
        <v>0</v>
      </c>
      <c r="O49" s="90">
        <v>0</v>
      </c>
      <c r="P49" s="90">
        <v>0</v>
      </c>
      <c r="Q49" s="90">
        <v>1</v>
      </c>
      <c r="R49" s="90">
        <v>1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1</v>
      </c>
      <c r="Z49" s="90">
        <v>0</v>
      </c>
      <c r="AA49" s="90">
        <v>0</v>
      </c>
      <c r="AB49" s="110">
        <v>100</v>
      </c>
      <c r="AC49" s="80" t="s">
        <v>23</v>
      </c>
      <c r="AD49" s="77"/>
    </row>
    <row r="50" spans="1:30" s="78" customFormat="1" ht="16.5" customHeight="1">
      <c r="A50" s="71"/>
      <c r="B50" s="91" t="s">
        <v>24</v>
      </c>
      <c r="C50" s="145">
        <f>SUM(D50:E50)</f>
        <v>0</v>
      </c>
      <c r="D50" s="89">
        <f t="shared" si="17"/>
        <v>0</v>
      </c>
      <c r="E50" s="89">
        <f t="shared" si="17"/>
        <v>0</v>
      </c>
      <c r="F50" s="89">
        <f t="shared" si="17"/>
        <v>0</v>
      </c>
      <c r="G50" s="89">
        <f t="shared" si="17"/>
        <v>0</v>
      </c>
      <c r="H50" s="89">
        <v>0</v>
      </c>
      <c r="I50" s="73">
        <v>0</v>
      </c>
      <c r="J50" s="73">
        <v>0</v>
      </c>
      <c r="K50" s="89">
        <v>0</v>
      </c>
      <c r="L50" s="73">
        <v>0</v>
      </c>
      <c r="M50" s="73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110">
        <v>0</v>
      </c>
      <c r="AC50" s="80" t="s">
        <v>24</v>
      </c>
      <c r="AD50" s="77"/>
    </row>
    <row r="51" spans="1:30" s="78" customFormat="1" ht="16.5" customHeight="1">
      <c r="A51" s="71"/>
      <c r="B51" s="91" t="s">
        <v>25</v>
      </c>
      <c r="C51" s="145">
        <f>SUM(D51:E51)</f>
        <v>1</v>
      </c>
      <c r="D51" s="89">
        <f t="shared" si="17"/>
        <v>1</v>
      </c>
      <c r="E51" s="89">
        <f t="shared" si="17"/>
        <v>0</v>
      </c>
      <c r="F51" s="89">
        <f t="shared" si="17"/>
        <v>1</v>
      </c>
      <c r="G51" s="89">
        <f t="shared" si="17"/>
        <v>0</v>
      </c>
      <c r="H51" s="89">
        <v>0</v>
      </c>
      <c r="I51" s="73">
        <v>0</v>
      </c>
      <c r="J51" s="73">
        <v>0</v>
      </c>
      <c r="K51" s="89">
        <v>0</v>
      </c>
      <c r="L51" s="73">
        <v>1</v>
      </c>
      <c r="M51" s="73">
        <v>0</v>
      </c>
      <c r="N51" s="90">
        <v>1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1</v>
      </c>
      <c r="Y51" s="90">
        <v>0</v>
      </c>
      <c r="Z51" s="90">
        <v>0</v>
      </c>
      <c r="AA51" s="90">
        <v>0</v>
      </c>
      <c r="AB51" s="110">
        <v>0</v>
      </c>
      <c r="AC51" s="80" t="s">
        <v>25</v>
      </c>
      <c r="AD51" s="77"/>
    </row>
    <row r="52" spans="1:30" s="70" customFormat="1" ht="20.25" customHeight="1">
      <c r="A52" s="203" t="s">
        <v>106</v>
      </c>
      <c r="B52" s="213"/>
      <c r="C52" s="137">
        <f aca="true" t="shared" si="18" ref="C52:AB52">SUM(C53:C55)</f>
        <v>0</v>
      </c>
      <c r="D52" s="138">
        <f t="shared" si="18"/>
        <v>0</v>
      </c>
      <c r="E52" s="138">
        <f t="shared" si="18"/>
        <v>0</v>
      </c>
      <c r="F52" s="138">
        <f t="shared" si="18"/>
        <v>0</v>
      </c>
      <c r="G52" s="138">
        <f t="shared" si="18"/>
        <v>0</v>
      </c>
      <c r="H52" s="138">
        <f t="shared" si="18"/>
        <v>0</v>
      </c>
      <c r="I52" s="138">
        <f t="shared" si="18"/>
        <v>0</v>
      </c>
      <c r="J52" s="138">
        <f t="shared" si="18"/>
        <v>0</v>
      </c>
      <c r="K52" s="138">
        <f t="shared" si="18"/>
        <v>0</v>
      </c>
      <c r="L52" s="138">
        <f t="shared" si="18"/>
        <v>0</v>
      </c>
      <c r="M52" s="138">
        <f t="shared" si="18"/>
        <v>0</v>
      </c>
      <c r="N52" s="138">
        <f t="shared" si="18"/>
        <v>0</v>
      </c>
      <c r="O52" s="138">
        <f t="shared" si="18"/>
        <v>0</v>
      </c>
      <c r="P52" s="138">
        <f t="shared" si="18"/>
        <v>0</v>
      </c>
      <c r="Q52" s="138">
        <f t="shared" si="18"/>
        <v>0</v>
      </c>
      <c r="R52" s="138">
        <f t="shared" si="18"/>
        <v>0</v>
      </c>
      <c r="S52" s="138">
        <f t="shared" si="18"/>
        <v>0</v>
      </c>
      <c r="T52" s="138">
        <f t="shared" si="18"/>
        <v>0</v>
      </c>
      <c r="U52" s="138">
        <f t="shared" si="18"/>
        <v>0</v>
      </c>
      <c r="V52" s="138">
        <f t="shared" si="18"/>
        <v>0</v>
      </c>
      <c r="W52" s="138">
        <f t="shared" si="18"/>
        <v>0</v>
      </c>
      <c r="X52" s="138">
        <f t="shared" si="18"/>
        <v>0</v>
      </c>
      <c r="Y52" s="138">
        <f t="shared" si="18"/>
        <v>0</v>
      </c>
      <c r="Z52" s="138">
        <f t="shared" si="18"/>
        <v>0</v>
      </c>
      <c r="AA52" s="138">
        <f t="shared" si="18"/>
        <v>0</v>
      </c>
      <c r="AB52" s="153">
        <f t="shared" si="18"/>
        <v>0</v>
      </c>
      <c r="AC52" s="205" t="s">
        <v>106</v>
      </c>
      <c r="AD52" s="208"/>
    </row>
    <row r="53" spans="1:30" s="78" customFormat="1" ht="16.5" customHeight="1">
      <c r="A53" s="71"/>
      <c r="B53" s="91" t="s">
        <v>26</v>
      </c>
      <c r="C53" s="145">
        <f>SUM(D53:E53)</f>
        <v>0</v>
      </c>
      <c r="D53" s="89">
        <f aca="true" t="shared" si="19" ref="D53:G55">H53+L53+P53+T53</f>
        <v>0</v>
      </c>
      <c r="E53" s="89">
        <f t="shared" si="19"/>
        <v>0</v>
      </c>
      <c r="F53" s="89">
        <f t="shared" si="19"/>
        <v>0</v>
      </c>
      <c r="G53" s="89">
        <f t="shared" si="19"/>
        <v>0</v>
      </c>
      <c r="H53" s="89">
        <v>0</v>
      </c>
      <c r="I53" s="73">
        <v>0</v>
      </c>
      <c r="J53" s="73">
        <v>0</v>
      </c>
      <c r="K53" s="89">
        <v>0</v>
      </c>
      <c r="L53" s="73">
        <v>0</v>
      </c>
      <c r="M53" s="73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110">
        <v>0</v>
      </c>
      <c r="AC53" s="80" t="s">
        <v>26</v>
      </c>
      <c r="AD53" s="77"/>
    </row>
    <row r="54" spans="1:30" s="78" customFormat="1" ht="16.5" customHeight="1">
      <c r="A54" s="71"/>
      <c r="B54" s="91" t="s">
        <v>27</v>
      </c>
      <c r="C54" s="145">
        <f>SUM(D54:E54)</f>
        <v>0</v>
      </c>
      <c r="D54" s="89">
        <f t="shared" si="19"/>
        <v>0</v>
      </c>
      <c r="E54" s="89">
        <f t="shared" si="19"/>
        <v>0</v>
      </c>
      <c r="F54" s="89">
        <f t="shared" si="19"/>
        <v>0</v>
      </c>
      <c r="G54" s="89">
        <f t="shared" si="19"/>
        <v>0</v>
      </c>
      <c r="H54" s="89">
        <v>0</v>
      </c>
      <c r="I54" s="73">
        <v>0</v>
      </c>
      <c r="J54" s="73">
        <v>0</v>
      </c>
      <c r="K54" s="89">
        <v>0</v>
      </c>
      <c r="L54" s="73">
        <v>0</v>
      </c>
      <c r="M54" s="73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110">
        <v>0</v>
      </c>
      <c r="AC54" s="80" t="s">
        <v>27</v>
      </c>
      <c r="AD54" s="77"/>
    </row>
    <row r="55" spans="1:30" s="78" customFormat="1" ht="16.5" customHeight="1">
      <c r="A55" s="71"/>
      <c r="B55" s="91" t="s">
        <v>28</v>
      </c>
      <c r="C55" s="145">
        <f>SUM(D55:E55)</f>
        <v>0</v>
      </c>
      <c r="D55" s="89">
        <f t="shared" si="19"/>
        <v>0</v>
      </c>
      <c r="E55" s="89">
        <f t="shared" si="19"/>
        <v>0</v>
      </c>
      <c r="F55" s="89">
        <f t="shared" si="19"/>
        <v>0</v>
      </c>
      <c r="G55" s="89">
        <f t="shared" si="19"/>
        <v>0</v>
      </c>
      <c r="H55" s="89">
        <v>0</v>
      </c>
      <c r="I55" s="73">
        <v>0</v>
      </c>
      <c r="J55" s="73">
        <v>0</v>
      </c>
      <c r="K55" s="89">
        <v>0</v>
      </c>
      <c r="L55" s="73">
        <v>0</v>
      </c>
      <c r="M55" s="73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110">
        <v>0</v>
      </c>
      <c r="AC55" s="80" t="s">
        <v>28</v>
      </c>
      <c r="AD55" s="77"/>
    </row>
    <row r="56" spans="1:30" s="81" customFormat="1" ht="20.25" customHeight="1">
      <c r="A56" s="203" t="s">
        <v>107</v>
      </c>
      <c r="B56" s="213"/>
      <c r="C56" s="137">
        <f>SUM(C57:C58)</f>
        <v>0</v>
      </c>
      <c r="D56" s="138">
        <f aca="true" t="shared" si="20" ref="D56:AB56">SUM(D57:D58)</f>
        <v>0</v>
      </c>
      <c r="E56" s="138">
        <f t="shared" si="20"/>
        <v>0</v>
      </c>
      <c r="F56" s="138">
        <f t="shared" si="20"/>
        <v>0</v>
      </c>
      <c r="G56" s="138">
        <f t="shared" si="20"/>
        <v>0</v>
      </c>
      <c r="H56" s="138">
        <f t="shared" si="20"/>
        <v>0</v>
      </c>
      <c r="I56" s="138">
        <f t="shared" si="20"/>
        <v>0</v>
      </c>
      <c r="J56" s="138">
        <f t="shared" si="20"/>
        <v>0</v>
      </c>
      <c r="K56" s="138">
        <f t="shared" si="20"/>
        <v>0</v>
      </c>
      <c r="L56" s="138">
        <f t="shared" si="20"/>
        <v>0</v>
      </c>
      <c r="M56" s="138">
        <f t="shared" si="20"/>
        <v>0</v>
      </c>
      <c r="N56" s="138">
        <f t="shared" si="20"/>
        <v>0</v>
      </c>
      <c r="O56" s="138">
        <f t="shared" si="20"/>
        <v>0</v>
      </c>
      <c r="P56" s="138">
        <f t="shared" si="20"/>
        <v>0</v>
      </c>
      <c r="Q56" s="138">
        <f t="shared" si="20"/>
        <v>0</v>
      </c>
      <c r="R56" s="138">
        <f t="shared" si="20"/>
        <v>0</v>
      </c>
      <c r="S56" s="138">
        <f t="shared" si="20"/>
        <v>0</v>
      </c>
      <c r="T56" s="138">
        <f t="shared" si="20"/>
        <v>0</v>
      </c>
      <c r="U56" s="138">
        <f t="shared" si="20"/>
        <v>0</v>
      </c>
      <c r="V56" s="138">
        <f t="shared" si="20"/>
        <v>0</v>
      </c>
      <c r="W56" s="138">
        <f t="shared" si="20"/>
        <v>0</v>
      </c>
      <c r="X56" s="138">
        <f t="shared" si="20"/>
        <v>0</v>
      </c>
      <c r="Y56" s="138">
        <f t="shared" si="20"/>
        <v>0</v>
      </c>
      <c r="Z56" s="138">
        <f t="shared" si="20"/>
        <v>0</v>
      </c>
      <c r="AA56" s="138">
        <f t="shared" si="20"/>
        <v>0</v>
      </c>
      <c r="AB56" s="153">
        <f t="shared" si="20"/>
        <v>0</v>
      </c>
      <c r="AC56" s="205" t="s">
        <v>107</v>
      </c>
      <c r="AD56" s="208"/>
    </row>
    <row r="57" spans="1:30" s="78" customFormat="1" ht="16.5" customHeight="1">
      <c r="A57" s="71"/>
      <c r="B57" s="91" t="s">
        <v>29</v>
      </c>
      <c r="C57" s="145">
        <f>SUM(D57:E57)</f>
        <v>0</v>
      </c>
      <c r="D57" s="89">
        <f aca="true" t="shared" si="21" ref="D57:G58">H57+L57+P57+T57</f>
        <v>0</v>
      </c>
      <c r="E57" s="89">
        <f t="shared" si="21"/>
        <v>0</v>
      </c>
      <c r="F57" s="89">
        <f t="shared" si="21"/>
        <v>0</v>
      </c>
      <c r="G57" s="89">
        <f t="shared" si="21"/>
        <v>0</v>
      </c>
      <c r="H57" s="89">
        <v>0</v>
      </c>
      <c r="I57" s="73">
        <v>0</v>
      </c>
      <c r="J57" s="73">
        <v>0</v>
      </c>
      <c r="K57" s="89">
        <v>0</v>
      </c>
      <c r="L57" s="73">
        <v>0</v>
      </c>
      <c r="M57" s="73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110">
        <v>0</v>
      </c>
      <c r="AC57" s="80" t="s">
        <v>29</v>
      </c>
      <c r="AD57" s="77"/>
    </row>
    <row r="58" spans="1:30" s="82" customFormat="1" ht="16.5" customHeight="1">
      <c r="A58" s="71"/>
      <c r="B58" s="91" t="s">
        <v>37</v>
      </c>
      <c r="C58" s="145">
        <f>SUM(D58:E58)</f>
        <v>0</v>
      </c>
      <c r="D58" s="89">
        <f t="shared" si="21"/>
        <v>0</v>
      </c>
      <c r="E58" s="89">
        <f t="shared" si="21"/>
        <v>0</v>
      </c>
      <c r="F58" s="89">
        <f t="shared" si="21"/>
        <v>0</v>
      </c>
      <c r="G58" s="89">
        <f t="shared" si="21"/>
        <v>0</v>
      </c>
      <c r="H58" s="89">
        <v>0</v>
      </c>
      <c r="I58" s="73">
        <v>0</v>
      </c>
      <c r="J58" s="73">
        <v>0</v>
      </c>
      <c r="K58" s="89">
        <v>0</v>
      </c>
      <c r="L58" s="73">
        <v>0</v>
      </c>
      <c r="M58" s="73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110">
        <v>0</v>
      </c>
      <c r="AC58" s="80" t="s">
        <v>37</v>
      </c>
      <c r="AD58" s="77"/>
    </row>
    <row r="59" spans="1:30" s="70" customFormat="1" ht="20.25" customHeight="1">
      <c r="A59" s="203" t="s">
        <v>108</v>
      </c>
      <c r="B59" s="222"/>
      <c r="C59" s="137">
        <f>SUM(C60:C61)</f>
        <v>0</v>
      </c>
      <c r="D59" s="138">
        <f aca="true" t="shared" si="22" ref="D59:AB59">SUM(D60:D61)</f>
        <v>0</v>
      </c>
      <c r="E59" s="138">
        <f t="shared" si="22"/>
        <v>0</v>
      </c>
      <c r="F59" s="138">
        <f t="shared" si="22"/>
        <v>0</v>
      </c>
      <c r="G59" s="138">
        <f t="shared" si="22"/>
        <v>0</v>
      </c>
      <c r="H59" s="138">
        <f t="shared" si="22"/>
        <v>0</v>
      </c>
      <c r="I59" s="138">
        <f t="shared" si="22"/>
        <v>0</v>
      </c>
      <c r="J59" s="138">
        <f t="shared" si="22"/>
        <v>0</v>
      </c>
      <c r="K59" s="138">
        <f t="shared" si="22"/>
        <v>0</v>
      </c>
      <c r="L59" s="138">
        <f t="shared" si="22"/>
        <v>0</v>
      </c>
      <c r="M59" s="138">
        <f t="shared" si="22"/>
        <v>0</v>
      </c>
      <c r="N59" s="138">
        <f t="shared" si="22"/>
        <v>0</v>
      </c>
      <c r="O59" s="138">
        <f t="shared" si="22"/>
        <v>0</v>
      </c>
      <c r="P59" s="138">
        <f t="shared" si="22"/>
        <v>0</v>
      </c>
      <c r="Q59" s="138">
        <f t="shared" si="22"/>
        <v>0</v>
      </c>
      <c r="R59" s="138">
        <f t="shared" si="22"/>
        <v>0</v>
      </c>
      <c r="S59" s="138">
        <f t="shared" si="22"/>
        <v>0</v>
      </c>
      <c r="T59" s="138">
        <f t="shared" si="22"/>
        <v>0</v>
      </c>
      <c r="U59" s="138">
        <f t="shared" si="22"/>
        <v>0</v>
      </c>
      <c r="V59" s="138">
        <f t="shared" si="22"/>
        <v>0</v>
      </c>
      <c r="W59" s="138">
        <f t="shared" si="22"/>
        <v>0</v>
      </c>
      <c r="X59" s="138">
        <f t="shared" si="22"/>
        <v>0</v>
      </c>
      <c r="Y59" s="138">
        <f t="shared" si="22"/>
        <v>0</v>
      </c>
      <c r="Z59" s="138">
        <f t="shared" si="22"/>
        <v>0</v>
      </c>
      <c r="AA59" s="138">
        <f t="shared" si="22"/>
        <v>0</v>
      </c>
      <c r="AB59" s="153">
        <f t="shared" si="22"/>
        <v>0</v>
      </c>
      <c r="AC59" s="205" t="s">
        <v>108</v>
      </c>
      <c r="AD59" s="212"/>
    </row>
    <row r="60" spans="1:30" s="78" customFormat="1" ht="16.5" customHeight="1">
      <c r="A60" s="83"/>
      <c r="B60" s="91" t="s">
        <v>30</v>
      </c>
      <c r="C60" s="145">
        <f>SUM(D60:E60)</f>
        <v>0</v>
      </c>
      <c r="D60" s="89">
        <f aca="true" t="shared" si="23" ref="D60:G61">H60+L60+P60+T60</f>
        <v>0</v>
      </c>
      <c r="E60" s="89">
        <f t="shared" si="23"/>
        <v>0</v>
      </c>
      <c r="F60" s="89">
        <f t="shared" si="23"/>
        <v>0</v>
      </c>
      <c r="G60" s="89">
        <f t="shared" si="23"/>
        <v>0</v>
      </c>
      <c r="H60" s="89">
        <v>0</v>
      </c>
      <c r="I60" s="73">
        <v>0</v>
      </c>
      <c r="J60" s="73">
        <v>0</v>
      </c>
      <c r="K60" s="89">
        <v>0</v>
      </c>
      <c r="L60" s="73">
        <v>0</v>
      </c>
      <c r="M60" s="73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110">
        <v>0</v>
      </c>
      <c r="AC60" s="80" t="s">
        <v>30</v>
      </c>
      <c r="AD60" s="77"/>
    </row>
    <row r="61" spans="1:30" s="78" customFormat="1" ht="16.5" customHeight="1">
      <c r="A61" s="83"/>
      <c r="B61" s="91" t="s">
        <v>86</v>
      </c>
      <c r="C61" s="145">
        <f>SUM(D61:E61)</f>
        <v>0</v>
      </c>
      <c r="D61" s="89">
        <f t="shared" si="23"/>
        <v>0</v>
      </c>
      <c r="E61" s="89">
        <f t="shared" si="23"/>
        <v>0</v>
      </c>
      <c r="F61" s="89">
        <f t="shared" si="23"/>
        <v>0</v>
      </c>
      <c r="G61" s="89">
        <f t="shared" si="23"/>
        <v>0</v>
      </c>
      <c r="H61" s="89">
        <v>0</v>
      </c>
      <c r="I61" s="73">
        <v>0</v>
      </c>
      <c r="J61" s="73">
        <v>0</v>
      </c>
      <c r="K61" s="89">
        <v>0</v>
      </c>
      <c r="L61" s="73">
        <v>0</v>
      </c>
      <c r="M61" s="73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110">
        <v>0</v>
      </c>
      <c r="AC61" s="80" t="s">
        <v>86</v>
      </c>
      <c r="AD61" s="77"/>
    </row>
    <row r="62" spans="1:30" s="70" customFormat="1" ht="20.25" customHeight="1">
      <c r="A62" s="203" t="s">
        <v>109</v>
      </c>
      <c r="B62" s="213"/>
      <c r="C62" s="137">
        <f>C63</f>
        <v>0</v>
      </c>
      <c r="D62" s="138">
        <f aca="true" t="shared" si="24" ref="D62:AB62">D63</f>
        <v>0</v>
      </c>
      <c r="E62" s="138">
        <f t="shared" si="24"/>
        <v>0</v>
      </c>
      <c r="F62" s="138">
        <f t="shared" si="24"/>
        <v>0</v>
      </c>
      <c r="G62" s="138">
        <f t="shared" si="24"/>
        <v>0</v>
      </c>
      <c r="H62" s="138">
        <f t="shared" si="24"/>
        <v>0</v>
      </c>
      <c r="I62" s="138">
        <f t="shared" si="24"/>
        <v>0</v>
      </c>
      <c r="J62" s="138">
        <f t="shared" si="24"/>
        <v>0</v>
      </c>
      <c r="K62" s="138">
        <f t="shared" si="24"/>
        <v>0</v>
      </c>
      <c r="L62" s="138">
        <f t="shared" si="24"/>
        <v>0</v>
      </c>
      <c r="M62" s="138">
        <f t="shared" si="24"/>
        <v>0</v>
      </c>
      <c r="N62" s="138">
        <f t="shared" si="24"/>
        <v>0</v>
      </c>
      <c r="O62" s="138">
        <f t="shared" si="24"/>
        <v>0</v>
      </c>
      <c r="P62" s="138">
        <f t="shared" si="24"/>
        <v>0</v>
      </c>
      <c r="Q62" s="138">
        <f t="shared" si="24"/>
        <v>0</v>
      </c>
      <c r="R62" s="138">
        <f t="shared" si="24"/>
        <v>0</v>
      </c>
      <c r="S62" s="138">
        <f t="shared" si="24"/>
        <v>0</v>
      </c>
      <c r="T62" s="138">
        <f t="shared" si="24"/>
        <v>0</v>
      </c>
      <c r="U62" s="138">
        <f t="shared" si="24"/>
        <v>0</v>
      </c>
      <c r="V62" s="138">
        <f t="shared" si="24"/>
        <v>0</v>
      </c>
      <c r="W62" s="138">
        <f t="shared" si="24"/>
        <v>0</v>
      </c>
      <c r="X62" s="138">
        <f t="shared" si="24"/>
        <v>0</v>
      </c>
      <c r="Y62" s="138">
        <f t="shared" si="24"/>
        <v>0</v>
      </c>
      <c r="Z62" s="138">
        <f t="shared" si="24"/>
        <v>0</v>
      </c>
      <c r="AA62" s="138">
        <f t="shared" si="24"/>
        <v>0</v>
      </c>
      <c r="AB62" s="138">
        <f t="shared" si="24"/>
        <v>0</v>
      </c>
      <c r="AC62" s="205" t="s">
        <v>109</v>
      </c>
      <c r="AD62" s="208"/>
    </row>
    <row r="63" spans="1:30" s="78" customFormat="1" ht="16.5" customHeight="1">
      <c r="A63" s="83"/>
      <c r="B63" s="91" t="s">
        <v>31</v>
      </c>
      <c r="C63" s="145">
        <f>SUM(D63:E63)</f>
        <v>0</v>
      </c>
      <c r="D63" s="89">
        <f>H63+L63+P63+T63</f>
        <v>0</v>
      </c>
      <c r="E63" s="89">
        <f>I63+M63+Q63+U63</f>
        <v>0</v>
      </c>
      <c r="F63" s="89">
        <f>J63+N63+R63+V63</f>
        <v>0</v>
      </c>
      <c r="G63" s="89">
        <f>K63+O63+S63+W63</f>
        <v>0</v>
      </c>
      <c r="H63" s="89">
        <v>0</v>
      </c>
      <c r="I63" s="73">
        <v>0</v>
      </c>
      <c r="J63" s="73">
        <v>0</v>
      </c>
      <c r="K63" s="89">
        <v>0</v>
      </c>
      <c r="L63" s="73">
        <v>0</v>
      </c>
      <c r="M63" s="73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110">
        <v>0</v>
      </c>
      <c r="AC63" s="80" t="s">
        <v>31</v>
      </c>
      <c r="AD63" s="77"/>
    </row>
    <row r="64" spans="1:30" s="81" customFormat="1" ht="20.25" customHeight="1">
      <c r="A64" s="203" t="s">
        <v>110</v>
      </c>
      <c r="B64" s="222"/>
      <c r="C64" s="137">
        <f>C65</f>
        <v>0</v>
      </c>
      <c r="D64" s="138">
        <f aca="true" t="shared" si="25" ref="D64:AB64">D65</f>
        <v>0</v>
      </c>
      <c r="E64" s="138">
        <f t="shared" si="25"/>
        <v>0</v>
      </c>
      <c r="F64" s="138">
        <f t="shared" si="25"/>
        <v>0</v>
      </c>
      <c r="G64" s="138">
        <f t="shared" si="25"/>
        <v>0</v>
      </c>
      <c r="H64" s="138">
        <f t="shared" si="25"/>
        <v>0</v>
      </c>
      <c r="I64" s="138">
        <f t="shared" si="25"/>
        <v>0</v>
      </c>
      <c r="J64" s="138">
        <f t="shared" si="25"/>
        <v>0</v>
      </c>
      <c r="K64" s="138">
        <f t="shared" si="25"/>
        <v>0</v>
      </c>
      <c r="L64" s="138">
        <f t="shared" si="25"/>
        <v>0</v>
      </c>
      <c r="M64" s="138">
        <f t="shared" si="25"/>
        <v>0</v>
      </c>
      <c r="N64" s="138">
        <f t="shared" si="25"/>
        <v>0</v>
      </c>
      <c r="O64" s="138">
        <f t="shared" si="25"/>
        <v>0</v>
      </c>
      <c r="P64" s="138">
        <f t="shared" si="25"/>
        <v>0</v>
      </c>
      <c r="Q64" s="138">
        <f t="shared" si="25"/>
        <v>0</v>
      </c>
      <c r="R64" s="138">
        <f t="shared" si="25"/>
        <v>0</v>
      </c>
      <c r="S64" s="138">
        <f t="shared" si="25"/>
        <v>0</v>
      </c>
      <c r="T64" s="138">
        <f t="shared" si="25"/>
        <v>0</v>
      </c>
      <c r="U64" s="138">
        <f t="shared" si="25"/>
        <v>0</v>
      </c>
      <c r="V64" s="138">
        <f t="shared" si="25"/>
        <v>0</v>
      </c>
      <c r="W64" s="138">
        <f t="shared" si="25"/>
        <v>0</v>
      </c>
      <c r="X64" s="138">
        <f t="shared" si="25"/>
        <v>0</v>
      </c>
      <c r="Y64" s="138">
        <f t="shared" si="25"/>
        <v>0</v>
      </c>
      <c r="Z64" s="138">
        <f t="shared" si="25"/>
        <v>0</v>
      </c>
      <c r="AA64" s="138">
        <f t="shared" si="25"/>
        <v>0</v>
      </c>
      <c r="AB64" s="138">
        <f t="shared" si="25"/>
        <v>0</v>
      </c>
      <c r="AC64" s="205" t="s">
        <v>110</v>
      </c>
      <c r="AD64" s="212"/>
    </row>
    <row r="65" spans="1:30" s="82" customFormat="1" ht="16.5" customHeight="1">
      <c r="A65" s="83"/>
      <c r="B65" s="91" t="s">
        <v>87</v>
      </c>
      <c r="C65" s="145">
        <f>SUM(D65:E65)</f>
        <v>0</v>
      </c>
      <c r="D65" s="89">
        <f>H65+L65+P65+T65</f>
        <v>0</v>
      </c>
      <c r="E65" s="89">
        <f>I65+M65+Q65+U65</f>
        <v>0</v>
      </c>
      <c r="F65" s="89">
        <f>J65+N65+R65+V65</f>
        <v>0</v>
      </c>
      <c r="G65" s="89">
        <f>K65+O65+S65+W65</f>
        <v>0</v>
      </c>
      <c r="H65" s="89">
        <v>0</v>
      </c>
      <c r="I65" s="73">
        <v>0</v>
      </c>
      <c r="J65" s="73">
        <v>0</v>
      </c>
      <c r="K65" s="89">
        <v>0</v>
      </c>
      <c r="L65" s="73">
        <v>0</v>
      </c>
      <c r="M65" s="73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110">
        <v>0</v>
      </c>
      <c r="AC65" s="80" t="s">
        <v>87</v>
      </c>
      <c r="AD65" s="77"/>
    </row>
    <row r="66" spans="1:30" s="8" customFormat="1" ht="15.75" customHeight="1">
      <c r="A66" s="6"/>
      <c r="B66" s="2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44"/>
      <c r="AC66" s="21"/>
      <c r="AD66" s="6"/>
    </row>
    <row r="67" spans="2:13" ht="11.25" customHeight="1">
      <c r="B67" s="33"/>
      <c r="C67" s="33"/>
      <c r="D67" s="33"/>
      <c r="E67" s="33"/>
      <c r="F67" s="33"/>
      <c r="G67" s="33"/>
      <c r="H67" s="35"/>
      <c r="I67" s="35"/>
      <c r="J67" s="35"/>
      <c r="K67" s="35"/>
      <c r="L67" s="35"/>
      <c r="M67" s="35"/>
    </row>
    <row r="68" spans="2:7" ht="11.25" customHeight="1">
      <c r="B68" s="35"/>
      <c r="C68" s="35"/>
      <c r="D68" s="35"/>
      <c r="E68" s="35"/>
      <c r="F68" s="35"/>
      <c r="G68" s="35"/>
    </row>
    <row r="69" spans="2:7" ht="11.25" customHeight="1">
      <c r="B69" s="35"/>
      <c r="C69" s="35"/>
      <c r="D69" s="35"/>
      <c r="E69" s="35"/>
      <c r="F69" s="35"/>
      <c r="G69" s="35"/>
    </row>
    <row r="70" spans="2:7" ht="11.25" customHeight="1">
      <c r="B70" s="35"/>
      <c r="C70" s="35"/>
      <c r="D70" s="35"/>
      <c r="E70" s="35"/>
      <c r="F70" s="35"/>
      <c r="G70" s="35"/>
    </row>
    <row r="71" spans="2:7" ht="11.25" customHeight="1">
      <c r="B71" s="35"/>
      <c r="C71" s="35"/>
      <c r="D71" s="35"/>
      <c r="E71" s="35"/>
      <c r="F71" s="35"/>
      <c r="G71" s="35"/>
    </row>
    <row r="72" spans="2:7" ht="11.25" customHeight="1">
      <c r="B72" s="35"/>
      <c r="C72" s="35"/>
      <c r="D72" s="35"/>
      <c r="E72" s="35"/>
      <c r="F72" s="35"/>
      <c r="G72" s="35"/>
    </row>
    <row r="73" spans="2:7" ht="11.25" customHeight="1">
      <c r="B73" s="35"/>
      <c r="C73" s="35"/>
      <c r="D73" s="35"/>
      <c r="E73" s="35"/>
      <c r="F73" s="35"/>
      <c r="G73" s="35"/>
    </row>
    <row r="74" spans="2:7" ht="11.25" customHeight="1">
      <c r="B74" s="35"/>
      <c r="C74" s="35"/>
      <c r="D74" s="35"/>
      <c r="E74" s="35"/>
      <c r="F74" s="35"/>
      <c r="G74" s="35"/>
    </row>
    <row r="75" spans="2:7" ht="11.25" customHeight="1">
      <c r="B75" s="35"/>
      <c r="C75" s="35"/>
      <c r="D75" s="35"/>
      <c r="E75" s="35"/>
      <c r="F75" s="35"/>
      <c r="G75" s="35"/>
    </row>
    <row r="76" spans="2:7" ht="11.25" customHeight="1">
      <c r="B76" s="35"/>
      <c r="C76" s="35"/>
      <c r="D76" s="35"/>
      <c r="E76" s="35"/>
      <c r="F76" s="35"/>
      <c r="G76" s="35"/>
    </row>
    <row r="77" spans="2:7" ht="11.25" customHeight="1">
      <c r="B77" s="35"/>
      <c r="C77" s="35"/>
      <c r="D77" s="35"/>
      <c r="E77" s="35"/>
      <c r="F77" s="35"/>
      <c r="G77" s="35"/>
    </row>
    <row r="78" spans="2:7" ht="11.25" customHeight="1">
      <c r="B78" s="35"/>
      <c r="C78" s="35"/>
      <c r="D78" s="35"/>
      <c r="E78" s="35"/>
      <c r="F78" s="35"/>
      <c r="G78" s="35"/>
    </row>
    <row r="79" spans="2:7" ht="11.25" customHeight="1">
      <c r="B79" s="35"/>
      <c r="C79" s="35"/>
      <c r="D79" s="35"/>
      <c r="E79" s="35"/>
      <c r="F79" s="35"/>
      <c r="G79" s="35"/>
    </row>
    <row r="80" spans="2:7" ht="11.25" customHeight="1">
      <c r="B80" s="35"/>
      <c r="C80" s="35"/>
      <c r="D80" s="35"/>
      <c r="E80" s="35"/>
      <c r="F80" s="35"/>
      <c r="G80" s="35"/>
    </row>
  </sheetData>
  <sheetProtection/>
  <mergeCells count="44">
    <mergeCell ref="AC64:AD64"/>
    <mergeCell ref="AC56:AD56"/>
    <mergeCell ref="AC59:AD59"/>
    <mergeCell ref="AC38:AD38"/>
    <mergeCell ref="AC43:AD43"/>
    <mergeCell ref="AC45:AD45"/>
    <mergeCell ref="AC48:AD48"/>
    <mergeCell ref="AC52:AD52"/>
    <mergeCell ref="AC62:AD62"/>
    <mergeCell ref="AC15:AD15"/>
    <mergeCell ref="AC35:AD35"/>
    <mergeCell ref="AB4:AB6"/>
    <mergeCell ref="T4:W4"/>
    <mergeCell ref="T5:U5"/>
    <mergeCell ref="V5:W5"/>
    <mergeCell ref="AC4:AD6"/>
    <mergeCell ref="X4:AA4"/>
    <mergeCell ref="X5:Y5"/>
    <mergeCell ref="Z5:AA5"/>
    <mergeCell ref="D5:E5"/>
    <mergeCell ref="A43:B43"/>
    <mergeCell ref="A45:B45"/>
    <mergeCell ref="P4:S4"/>
    <mergeCell ref="R5:S5"/>
    <mergeCell ref="P5:Q5"/>
    <mergeCell ref="A38:B38"/>
    <mergeCell ref="A4:B6"/>
    <mergeCell ref="A56:B56"/>
    <mergeCell ref="A15:B15"/>
    <mergeCell ref="A35:B35"/>
    <mergeCell ref="A64:B64"/>
    <mergeCell ref="A62:B62"/>
    <mergeCell ref="A59:B59"/>
    <mergeCell ref="A48:B48"/>
    <mergeCell ref="A1:M1"/>
    <mergeCell ref="A52:B52"/>
    <mergeCell ref="F5:G5"/>
    <mergeCell ref="H5:I5"/>
    <mergeCell ref="J5:K5"/>
    <mergeCell ref="C4:G4"/>
    <mergeCell ref="H4:K4"/>
    <mergeCell ref="L4:O4"/>
    <mergeCell ref="L5:M5"/>
    <mergeCell ref="N5:O5"/>
  </mergeCells>
  <conditionalFormatting sqref="A7:AD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65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2018-01-23T02:11:40Z</cp:lastPrinted>
  <dcterms:created xsi:type="dcterms:W3CDTF">2003-10-06T02:49:04Z</dcterms:created>
  <dcterms:modified xsi:type="dcterms:W3CDTF">2018-01-26T08:13:51Z</dcterms:modified>
  <cp:category/>
  <cp:version/>
  <cp:contentType/>
  <cp:contentStatus/>
</cp:coreProperties>
</file>